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HIZLI_BASLANGIC" sheetId="2" state="visible" r:id="rId2"/>
    <sheet name="BANKALAR" sheetId="3" state="visible" r:id="rId3"/>
    <sheet name="LIMITLER" sheetId="4" state="visible" r:id="rId4"/>
    <sheet name="KREDILER" sheetId="5" state="visible" r:id="rId5"/>
    <sheet name="TAKSIT_PLANI" sheetId="6" state="visible" r:id="rId6"/>
    <sheet name="MASRAF_KOMISYON" sheetId="7" state="visible" r:id="rId7"/>
    <sheet name="TEMINATLAR" sheetId="8" state="visible" r:id="rId8"/>
    <sheet name="YENI_TEKLIFLER" sheetId="9" state="visible" r:id="rId9"/>
    <sheet name="ODEME_TAKVIMI" sheetId="10" state="visible" r:id="rId10"/>
    <sheet name="REFINANSMAN" sheetId="11" state="visible" r:id="rId11"/>
    <sheet name="KONTROLLER" sheetId="12" state="visible" r:id="rId12"/>
    <sheet name="KARAR_MOTORU" sheetId="13" state="visible" r:id="rId13"/>
    <sheet name="PANO" sheetId="14" state="visible" r:id="rId14"/>
    <sheet name="SENARYO_DUYARLILIK" sheetId="15" state="visible" r:id="rId15"/>
    <sheet name="RAPOR" sheetId="16" state="visible" r:id="rId16"/>
    <sheet name="ORNEK_VERI" sheetId="17" state="visible" r:id="rId17"/>
    <sheet name="TESTLER" sheetId="18" state="visible" r:id="rId18"/>
    <sheet name="DEGISIKLIK_KAYDI" sheetId="19" state="visible" r:id="rId19"/>
    <sheet name="LISTELER" sheetId="20" state="visible" r:id="rId20"/>
    <sheet name="AYARLAR" sheetId="21" state="visible" r:id="rId21"/>
    <sheet name="KILAVUZ" sheetId="22" state="visible" r:id="rId22"/>
  </sheets>
  <definedNames>
    <definedName name="FirmaUnvan">AYARLAR!$B$6</definedName>
    <definedName name="RaporTarihi">AYARLAR!$B$7</definedName>
    <definedName name="RaporHazirlayan">AYARLAR!$B$8</definedName>
    <definedName name="DosyaSurumu">AYARLAR!$B$9</definedName>
    <definedName name="SerbestNakit">AYARLAR!$B$10</definedName>
    <definedName name="AylikFaaliyetNakdi">AYARLAR!$B$11</definedName>
    <definedName name="YillikFaaliyetKari">AYARLAR!$B$12</definedName>
    <definedName name="YillikDovizGeliri">AYARLAR!$B$13</definedName>
    <definedName name="LikiditeEsigi">AYARLAR!$B$14</definedName>
    <definedName name="DovizGeliriEsigi">AYARLAR!$B$15</definedName>
    <definedName name="KaldiracEsigi">AYARLAR!$B$16</definedName>
    <definedName name="VeriKaliteYuksek">AYARLAR!$B$17</definedName>
    <definedName name="VeriKaliteOrta">AYARLAR!$B$18</definedName>
    <definedName name="UyariPuanKesintisi">AYARLAR!$B$19</definedName>
    <definedName name="DuyarliOran">AYARLAR!$B$20</definedName>
    <definedName name="AySayisi">AYARLAR!$B$21</definedName>
    <definedName name="ListeBankaDurum">LISTELER!$A$6:$A$8</definedName>
    <definedName name="ListeUrunTuru">LISTELER!$C$6:$C$11</definedName>
    <definedName name="ListeParaBirimi">LISTELER!$E$6:$E$8</definedName>
    <definedName name="ListeOdemeDurumu">LISTELER!$G$6:$G$8</definedName>
    <definedName name="ListeMasrafTuru">LISTELER!$I$6:$I$9</definedName>
    <definedName name="ListeTeminatTuru">LISTELER!$K$6:$K$9</definedName>
    <definedName name="ListeKrediId">LISTELER!$M$6:$M$9</definedName>
    <definedName name="ToplamFinansalBorc">KARAR_MOTORU!$B$5</definedName>
    <definedName name="AylikBorcServisi">KARAR_MOTORU!$B$6</definedName>
    <definedName name="KararBildirimi">KARAR_MOTORU!$B$15</definedName>
    <definedName name="RiskSeviyesi">KARAR_MOTORU!$B$16</definedName>
    <definedName name="VeriKaliteSkor">KONTROLLER!$B$6</definedName>
    <definedName name="_xlnm.Print_Area" localSheetId="13">'PANO'!$A$1:$Z$40</definedName>
    <definedName name="_xlnm.Print_Area" localSheetId="15">'RAPOR'!$A$1:$H$30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₺ #,##0;[Red](₺ #,##0);-"/>
    <numFmt numFmtId="165" formatCode="0.0%;[Red](0.0%);-"/>
    <numFmt numFmtId="166" formatCode="dd.mm.yyyy"/>
    <numFmt numFmtId="167" formatCode="yyyy-mm-dd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3A"/>
      <sz val="26"/>
    </font>
    <font>
      <name val="Segoe UI"/>
      <color rgb="001F4E79"/>
      <sz val="12"/>
    </font>
    <font>
      <name val="Segoe UI"/>
      <b val="1"/>
      <color rgb="00B08948"/>
      <sz val="11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B1F3A"/>
      <sz val="16"/>
    </font>
    <font>
      <name val="Segoe UI"/>
      <b val="1"/>
      <color rgb="00B08948"/>
      <sz val="10"/>
    </font>
    <font>
      <name val="Segoe UI"/>
      <color rgb="001F4E79"/>
      <sz val="11"/>
    </font>
    <font>
      <name val="Segoe UI"/>
      <b val="1"/>
      <color rgb="00FFFFFF"/>
      <sz val="10"/>
    </font>
    <font>
      <name val="Segoe UI"/>
      <color rgb="00006100"/>
      <sz val="10"/>
    </font>
    <font>
      <name val="Segoe UI"/>
      <b val="1"/>
      <color rgb="000B1F3A"/>
      <sz val="12"/>
    </font>
    <font>
      <name val="Segoe UI"/>
      <b val="1"/>
      <color rgb="00000000"/>
      <sz val="10"/>
    </font>
    <font>
      <name val="Segoe UI"/>
      <b val="1"/>
      <color rgb="00006100"/>
      <sz val="10"/>
    </font>
    <font>
      <name val="Segoe UI"/>
      <b val="1"/>
      <color rgb="000B1F3A"/>
      <sz val="14"/>
    </font>
    <font>
      <name val="Segoe UI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6" fillId="4" borderId="0" applyAlignment="1" applyProtection="1" pivotButton="0" quotePrefix="0" xfId="0">
      <alignment horizontal="left" vertical="center"/>
      <protection locked="0" hidden="0"/>
    </xf>
    <xf numFmtId="3" fontId="16" fillId="4" borderId="0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0" fillId="4" borderId="0" applyProtection="1" pivotButton="0" quotePrefix="0" xfId="0">
      <protection locked="0" hidden="0"/>
    </xf>
    <xf numFmtId="164" fontId="16" fillId="4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6" fillId="4" borderId="0" applyAlignment="1" applyProtection="1" pivotButton="0" quotePrefix="0" xfId="0">
      <alignment horizontal="left" vertical="center"/>
      <protection locked="0" hidden="0"/>
    </xf>
    <xf numFmtId="165" fontId="16" fillId="4" borderId="0" applyAlignment="1" applyProtection="1" pivotButton="0" quotePrefix="0" xfId="0">
      <alignment horizontal="left" vertical="center"/>
      <protection locked="0" hidden="0"/>
    </xf>
    <xf numFmtId="166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Segoe UI"/>
        <color rgb="001F7A4D"/>
      </font>
    </dxf>
    <dxf>
      <font>
        <name val="Segoe UI"/>
        <color rgb="00B3261E"/>
      </font>
    </dxf>
    <dxf>
      <font>
        <name val="Segoe UI"/>
        <color rgb="00B7791F"/>
      </font>
    </dxf>
    <dxf>
      <font>
        <name val="Segoe UI"/>
        <color rgb="00B3261E"/>
      </font>
      <fill>
        <patternFill patternType="solid">
          <fgColor rgb="00FDE7E9"/>
          <bgColor rgb="00FDE7E9"/>
        </patternFill>
      </fill>
    </dxf>
    <dxf>
      <font>
        <name val="Segoe UI"/>
        <color rgb="001F7A4D"/>
      </font>
      <fill>
        <patternFill patternType="solid">
          <fgColor rgb="00E2EFDA"/>
          <bgColor rgb="00E2EFDA"/>
        </patternFill>
      </fill>
    </dxf>
    <dxf>
      <font>
        <name val="Segoe UI"/>
        <color rgb="00595959"/>
      </font>
    </dxf>
    <dxf>
      <font>
        <name val="Segoe UI"/>
        <color rgb="00BF8F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Banka Bazında Borç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'PANO'!H20</f>
            </strRef>
          </tx>
          <spPr>
            <a:ln>
              <a:prstDash val="solid"/>
            </a:ln>
          </spPr>
          <cat>
            <numRef>
              <f>'PANO'!$G$20:$G$23</f>
            </numRef>
          </cat>
          <val>
            <numRef>
              <f>'PANO'!$H$21:$H$23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Yaklaşan Ödeme Takvimi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'PANO'!H26</f>
            </strRef>
          </tx>
          <spPr>
            <a:ln>
              <a:prstDash val="solid"/>
            </a:ln>
          </spPr>
          <cat>
            <numRef>
              <f>'PANO'!$G$26:$G$31</f>
            </numRef>
          </cat>
          <val>
            <numRef>
              <f>'PANO'!$H$27:$H$31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30/60/90 Gün Ödeme Yükü</a:t>
            </a:r>
          </a:p>
        </rich>
      </tx>
    </title>
    <plotArea>
      <lineChart>
        <grouping val="standard"/>
        <ser>
          <idx val="0"/>
          <order val="0"/>
          <tx>
            <strRef>
              <f>'PANO'!H33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'PANO'!$G$33:$G$35</f>
            </numRef>
          </cat>
          <val>
            <numRef>
              <f>'PANO'!$H$34:$H$35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Kredi Ürün Türü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'PANO'!H38</f>
            </strRef>
          </tx>
          <spPr>
            <a:ln>
              <a:prstDash val="solid"/>
            </a:ln>
          </spPr>
          <cat>
            <numRef>
              <f>'PANO'!$G$38:$G$41</f>
            </numRef>
          </cat>
          <val>
            <numRef>
              <f>'PANO'!$H$39:$H$41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Senaryo Karşılaştırma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'SENARYO_DUYARLILIK'!B16</f>
            </strRef>
          </tx>
          <spPr>
            <a:ln>
              <a:prstDash val="solid"/>
            </a:ln>
          </spPr>
          <cat>
            <numRef>
              <f>'SENARYO_DUYARLILIK'!$A$17:$A$19</f>
            </numRef>
          </cat>
          <val>
            <numRef>
              <f>'SENARYO_DUYARLILIK'!$B$17:$B$19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Tornado — Borç Etkileri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'SENARYO_DUYARLILIK'!C10</f>
            </strRef>
          </tx>
          <spPr>
            <a:ln>
              <a:prstDash val="solid"/>
            </a:ln>
          </spPr>
          <cat>
            <numRef>
              <f>'SENARYO_DUYARLILIK'!$A$11:$A$13</f>
            </numRef>
          </cat>
          <val>
            <numRef>
              <f>'SENARYO_DUYARLILIK'!$C$11:$C$13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34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49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Bankalar" displayName="tblBankalar" ref="A5:I1000" headerRowCount="1">
  <tableColumns count="9">
    <tableColumn id="1" name="Banka ID"/>
    <tableColumn id="2" name="Banka"/>
    <tableColumn id="3" name="Şube"/>
    <tableColumn id="4" name="Müşteri Numarası"/>
    <tableColumn id="5" name="IBAN"/>
    <tableColumn id="6" name="Durum"/>
    <tableColumn id="7" name="İlişki Yöneticisi"/>
    <tableColumn id="8" name="Telefon"/>
    <tableColumn id="9" name="Kontrol">
      <calculatedColumnFormula>=IF(ISBLANK($A6),"",IF(OR(ISBLANK($B6),ISBLANK($C6),ISBLANK($D6),ISBLANK($E6),ISBLANK($F6),ISBLANK($G6),ISBLANK($H6)),"EKSİK","OK"))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Limitler" displayName="tblLimitler" ref="A5:I1000" headerRowCount="1">
  <tableColumns count="9">
    <tableColumn id="1" name="Limit ID"/>
    <tableColumn id="2" name="Banka"/>
    <tableColumn id="3" name="Ürün Türü"/>
    <tableColumn id="4" name="Para Birimi"/>
    <tableColumn id="5" name="Toplam Limit"/>
    <tableColumn id="6" name="Kullanılan Limit"/>
    <tableColumn id="7" name="Kalan Limit">
      <calculatedColumnFormula>=IF(ISBLANK($A6),"",IF($E6="","",$E6-$F6))</calculatedColumnFormula>
    </tableColumn>
    <tableColumn id="8" name="Kullanım Oranı">
      <calculatedColumnFormula>=IF(ISBLANK($A6),"",IF($E6=0,"",$F6/$E6))</calculatedColumnFormula>
    </tableColumn>
    <tableColumn id="9" name="Kontrol">
      <calculatedColumnFormula>=IF(ISBLANK($A6),"",IF(OR(ISBLANK($B6),ISBLANK($C6),ISBLANK($D6),ISBLANK($E6),ISBLANK($F6)),"EKSİK","OK"))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rediler" displayName="tblKrediler" ref="A5:N1000" headerRowCount="1">
  <tableColumns count="14">
    <tableColumn id="1" name="Kredi ID"/>
    <tableColumn id="2" name="Banka"/>
    <tableColumn id="3" name="Şube"/>
    <tableColumn id="4" name="Ürün Türü"/>
    <tableColumn id="5" name="Para Birimi"/>
    <tableColumn id="6" name="Kullandırım Tarihi"/>
    <tableColumn id="7" name="Anapara"/>
    <tableColumn id="8" name="Güncel Bakiye"/>
    <tableColumn id="9" name="Yıllık Faiz"/>
    <tableColumn id="10" name="Vade Ay"/>
    <tableColumn id="11" name="Aylık Taksit"/>
    <tableColumn id="12" name="Bitiş Tarihi"/>
    <tableColumn id="13" name="Açıklama"/>
    <tableColumn id="14" name="Kontrol">
      <calculatedColumnFormula>=IF(ISBLANK($A6),"",IF(OR(ISBLANK($B6),ISBLANK($C6),ISBLANK($D6),ISBLANK($E6),ISBLANK($F6),ISBLANK($G6),ISBLANK($H6),ISBLANK($I6),ISBLANK($J6),ISBLANK($K6),ISBLANK($L6)),"EKSİK","OK"))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TaksitPlani" displayName="tblTaksitPlani" ref="A5:L1000" headerRowCount="1">
  <tableColumns count="12">
    <tableColumn id="1" name="Plan ID"/>
    <tableColumn id="2" name="Kredi ID"/>
    <tableColumn id="3" name="Dönem"/>
    <tableColumn id="4" name="Ödeme Tarihi"/>
    <tableColumn id="5" name="Anapara"/>
    <tableColumn id="6" name="Faiz"/>
    <tableColumn id="7" name="Vergi/Fon"/>
    <tableColumn id="8" name="Komisyon"/>
    <tableColumn id="9" name="Toplam Ödeme"/>
    <tableColumn id="10" name="Ödeme Durumu"/>
    <tableColumn id="11" name="Kalan Gün"/>
    <tableColumn id="12" name="Kontrol">
      <calculatedColumnFormula>=IF(ISBLANK($A6),"",IF(OR(ISBLANK($B6),ISBLANK($C6),ISBLANK($D6),ISBLANK($E6),ISBLANK($F6),ISBLANK($G6),ISBLANK($H6),ISBLANK($I6),ISBLANK($J6)),"EKSİK","OK"))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Masraflar" displayName="tblMasraflar" ref="A5:I1000" headerRowCount="1">
  <tableColumns count="9">
    <tableColumn id="1" name="Masraf ID"/>
    <tableColumn id="2" name="Kredi ID"/>
    <tableColumn id="3" name="Banka"/>
    <tableColumn id="4" name="Masraf Türü"/>
    <tableColumn id="5" name="İşlem Tarihi"/>
    <tableColumn id="6" name="Belge Numarası"/>
    <tableColumn id="7" name="Tutar"/>
    <tableColumn id="8" name="Para Birimi"/>
    <tableColumn id="9" name="Kontrol">
      <calculatedColumnFormula>=IF(ISBLANK($A6),"",IF(OR(ISBLANK($B6),ISBLANK($C6),ISBLANK($D6),ISBLANK($E6),ISBLANK($F6),ISBLANK($G6),ISBLANK($H6)),"EKSİK","OK"))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Teminatlar" displayName="tblTeminatlar" ref="A5:J1000" headerRowCount="1">
  <tableColumns count="10">
    <tableColumn id="1" name="Teminat ID"/>
    <tableColumn id="2" name="Kredi ID"/>
    <tableColumn id="3" name="Banka"/>
    <tableColumn id="4" name="Teminat Türü"/>
    <tableColumn id="5" name="Açıklama"/>
    <tableColumn id="6" name="Ekspertiz Değeri"/>
    <tableColumn id="7" name="Para Birimi"/>
    <tableColumn id="8" name="Değerleme Tarihi"/>
    <tableColumn id="9" name="Geçerlilik Bitişi"/>
    <tableColumn id="10" name="Kontrol">
      <calculatedColumnFormula>=IF(ISBLANK($A6),"",IF(OR(ISBLANK($B6),ISBLANK($C6),ISBLANK($D6),ISBLANK($E6),ISBLANK($F6),ISBLANK($G6),ISBLANK($H6),ISBLANK($I6)),"EKSİK","OK"))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YeniTeklifler" displayName="tblYeniTeklifler" ref="A5:K1000" headerRowCount="1">
  <tableColumns count="11">
    <tableColumn id="1" name="Teklif ID"/>
    <tableColumn id="2" name="Hedef Kredi ID"/>
    <tableColumn id="3" name="Banka"/>
    <tableColumn id="4" name="Tutar"/>
    <tableColumn id="5" name="Para Birimi"/>
    <tableColumn id="6" name="Vade Ay"/>
    <tableColumn id="7" name="Nominal Faiz"/>
    <tableColumn id="8" name="Toplam Masraf"/>
    <tableColumn id="9" name="Aylık Taksit"/>
    <tableColumn id="10" name="Öngörülen Maliyet"/>
    <tableColumn id="11" name="Kontrol">
      <calculatedColumnFormula>=IF(ISBLANK($A6),"",IF(OR(ISBLANK($B6),ISBLANK($C6),ISBLANK($D6),ISBLANK($E6),ISBLANK($F6),ISBLANK($G6),ISBLANK($H6)),"EKSİK","OK"))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OdemeTakvimi" displayName="tblOdemeTakvimi" ref="A5:G1000" headerRowCount="1">
  <tableColumns count="7">
    <tableColumn id="1" name="Kredi ID"/>
    <tableColumn id="2" name="Banka"/>
    <tableColumn id="3" name="Ödeme Tarihi"/>
    <tableColumn id="4" name="Toplam Ödeme"/>
    <tableColumn id="5" name="Kalan Gün"/>
    <tableColumn id="6" name="Zaman Dilimi">
      <calculatedColumnFormula>=IF(ISBLANK(TAKSIT_PLANI!$D6),"",IF(TAKSIT_PLANI!$K6&lt;0,"Vadesi Geçmiş",IF(TAKSIT_PLANI!$K6&lt;=30,"0-30 Gün",IF(TAKSIT_PLANI!$K6&lt;=60,"31-60 Gün","61 Gün ve Üzeri"))))</calculatedColumnFormula>
    </tableColumn>
    <tableColumn id="7" name="Ödeme Durumu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Refinansman" displayName="tblRefinansman" ref="A5:J1000" headerRowCount="1">
  <tableColumns count="10">
    <tableColumn id="1" name="Teklif ID"/>
    <tableColumn id="2" name="Hedef Kredi ID"/>
    <tableColumn id="3" name="Mevcut Aylık Taksit"/>
    <tableColumn id="4" name="Yeni Aylık Taksit"/>
    <tableColumn id="5" name="Aylık Taksit Farkı"/>
    <tableColumn id="6" name="Nakit Rahatlaması"/>
    <tableColumn id="7" name="Yeni Toplam Maliyet"/>
    <tableColumn id="8" name="Mevcut Kalan Anapara"/>
    <tableColumn id="9" name="Karar">
      <calculatedColumnFormula>=IF(ISBLANK(YENI_TEKLIFLER!$A6),"",IF($E6&gt;0,"ADAY","DEĞİL"))</calculatedColumnFormula>
    </tableColumn>
    <tableColumn id="10" name="Kontrol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/>
  </sheetPr>
  <dimension ref="A1:AN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4" customHeight="1">
      <c r="A1" s="1" t="inlineStr">
        <is>
          <t>KAPAK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/>
    <row r="4"/>
    <row r="5"/>
    <row r="6">
      <c r="A6" s="3" t="inlineStr">
        <is>
          <t>BANKA, KREDİ VE TAKSİT TAKİP SİSTEMİ</t>
        </is>
      </c>
    </row>
    <row r="7">
      <c r="A7" s="4" t="inlineStr">
        <is>
          <t>Borç yükü, yaklaşan taksit ve refinansman ihtiyacını tek ekranda yönetin.</t>
        </is>
      </c>
    </row>
    <row r="8"/>
    <row r="9">
      <c r="A9" s="5" t="inlineStr">
        <is>
          <t>Bu ürün kimin için?</t>
        </is>
      </c>
    </row>
    <row r="10">
      <c r="A10" s="6" t="inlineStr">
        <is>
          <t>KOBİ sahipleri, finans yöneticileri, muhasebe ekipleri ve finans danışmanları.</t>
        </is>
      </c>
    </row>
    <row r="11"/>
    <row r="12">
      <c r="A12" s="5" t="inlineStr">
        <is>
          <t>Bu ürün neyi çözer?</t>
        </is>
      </c>
    </row>
    <row r="13">
      <c r="A13" s="6" t="inlineStr">
        <is>
          <t>Banka limitlerini, kredi portföyünü, taksit ödeme baskısını ve refinansman fırsatlarını tek doğruluk kaynağında izler; borç yapısı sürdürülemez olduğunda uyarı ve aksiyon üretir.</t>
        </is>
      </c>
    </row>
    <row r="14"/>
    <row r="15">
      <c r="A15" s="5" t="inlineStr">
        <is>
          <t>Kullanıcıya ne kazandırır?</t>
        </is>
      </c>
    </row>
    <row r="16">
      <c r="A16" s="6" t="inlineStr">
        <is>
          <t>• Borcun toplam büyüklüğünü ve ağırlıklı maliyetini anında görürsünüz.</t>
        </is>
      </c>
    </row>
    <row r="17">
      <c r="A17" s="6" t="inlineStr">
        <is>
          <t>• 30 / 60 / 90 gün içinde ödenmesi gereken taksitleri önceden bilirsiniz.</t>
        </is>
      </c>
    </row>
    <row r="18">
      <c r="A18" s="6" t="inlineStr">
        <is>
          <t>• Refinansman tekliflerini taksit ve toplam maliyet üzerinden karşılaştırırsınız.</t>
        </is>
      </c>
    </row>
    <row r="19"/>
    <row r="20">
      <c r="A20" s="5" t="inlineStr">
        <is>
          <t>Nasıl başlanır?</t>
        </is>
      </c>
    </row>
    <row r="21">
      <c r="A21" s="6" t="inlineStr">
        <is>
          <t>1. AYARLAR sayfasında firma bilgileri ve eşikleri girin. 2. BANKALAR, LIMITLER ve KREDILER verilerini girin. 3. KARAR_MOTORU ve PANO çıktısını inceleyin.</t>
        </is>
      </c>
    </row>
    <row r="22"/>
    <row r="23">
      <c r="A23" s="7" t="inlineStr">
        <is>
          <t>ExcelArşiv — Sürüm 1.0 | Tek kullanıcılı ticari lisans.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08948"/>
    <outlinePr summaryBelow="1" summaryRight="1"/>
    <pageSetUpPr/>
  </sheetPr>
  <dimension ref="A1:BH16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HIZLI BASLANGIC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8" t="inlineStr">
        <is>
          <t>3 ADIMDA SİSTEM</t>
        </is>
      </c>
    </row>
    <row r="4"/>
    <row r="5">
      <c r="A5" s="9" t="inlineStr">
        <is>
          <t>ADIM 1 — AYARLAR</t>
        </is>
      </c>
    </row>
    <row r="6" ht="34" customHeight="1">
      <c r="A6" s="6" t="inlineStr">
        <is>
          <t>Firma unvanı, rapor tarihi, serbest nakit, aylık faaliyet nakdi ve risk eşiklerini girin. Tüm eşikler tek yerden yönetilir; formüllere sabit sayı gömülmez.</t>
        </is>
      </c>
    </row>
    <row r="7"/>
    <row r="8">
      <c r="A8" s="9" t="inlineStr">
        <is>
          <t>ADIM 2 — GİRİŞ VERİLERİ</t>
        </is>
      </c>
    </row>
    <row r="9" ht="34" customHeight="1">
      <c r="A9" s="6" t="inlineStr">
        <is>
          <t>BANKALAR, LIMITLER ve KREDILER sayfalarına banka ilişkilerini, limitleri ve kredi portföyünü girin. TAKSIT_PLANI'na dönem bazında ödeme planını işleyin; MASRAF_KOMISYON, TEMINATLAR ve YENI_TEKLIFLER alanlarını tamamlayın.</t>
        </is>
      </c>
    </row>
    <row r="10"/>
    <row r="11">
      <c r="A11" s="9" t="inlineStr">
        <is>
          <t>ADIM 3 — KARAR VE RAPOR</t>
        </is>
      </c>
    </row>
    <row r="12" ht="34" customHeight="1">
      <c r="A12" s="6" t="inlineStr">
        <is>
          <t>KONTROLLER veri kalitesini, KARAR_MOTORU borç yükü ve likidite kararını üretir; PANO tek ekranda özeti gösterir; RAPOR sayfası yönetim sunumuna hazırdır.</t>
        </is>
      </c>
    </row>
    <row r="13"/>
    <row r="14"/>
    <row r="15"/>
    <row r="16">
      <c r="A16" s="7" t="inlineStr">
        <is>
          <t>Renk kodu: Açık sarı = manuel giriş | Yeşil yazı = hesaplanan değer | Kırmızı = risk.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2:BH12"/>
    <mergeCell ref="A9:BH9"/>
    <mergeCell ref="A1:AN1"/>
    <mergeCell ref="A6:B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A4D"/>
    <outlinePr summaryBelow="1" summaryRight="1"/>
    <pageSetUpPr/>
  </sheetPr>
  <dimension ref="A1:AN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  <col width="16" customWidth="1" min="4" max="4"/>
    <col width="28" customWidth="1" min="5" max="5"/>
    <col width="11" customWidth="1" min="6" max="6"/>
    <col width="20" customWidth="1" min="7" max="7"/>
    <col width="16" customWidth="1" min="8" max="8"/>
    <col width="10" customWidth="1" min="9" max="9"/>
  </cols>
  <sheetData>
    <row r="1" ht="26" customHeight="1">
      <c r="A1" s="1" t="inlineStr">
        <is>
          <t>BANKALAR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BANKA TANIMLARI — ilişki, operasyonel durum ve iletişim tek merkezde.</t>
        </is>
      </c>
    </row>
    <row r="4"/>
    <row r="5" ht="30" customHeight="1">
      <c r="A5" s="11" t="inlineStr">
        <is>
          <t>Banka ID</t>
        </is>
      </c>
      <c r="B5" s="11" t="inlineStr">
        <is>
          <t>Banka</t>
        </is>
      </c>
      <c r="C5" s="11" t="inlineStr">
        <is>
          <t>Şube</t>
        </is>
      </c>
      <c r="D5" s="11" t="inlineStr">
        <is>
          <t>Müşteri Numarası</t>
        </is>
      </c>
      <c r="E5" s="11" t="inlineStr">
        <is>
          <t>IBAN</t>
        </is>
      </c>
      <c r="F5" s="11" t="inlineStr">
        <is>
          <t>Durum</t>
        </is>
      </c>
      <c r="G5" s="11" t="inlineStr">
        <is>
          <t>İlişki Yöneticisi</t>
        </is>
      </c>
      <c r="H5" s="11" t="inlineStr">
        <is>
          <t>Telefon</t>
        </is>
      </c>
      <c r="I5" s="11" t="inlineStr">
        <is>
          <t>Kontrol</t>
        </is>
      </c>
    </row>
    <row r="6">
      <c r="A6" s="12" t="inlineStr">
        <is>
          <t>BNK-001</t>
        </is>
      </c>
      <c r="B6" s="12" t="inlineStr">
        <is>
          <t>Türkiye İş Bankası</t>
        </is>
      </c>
      <c r="C6" s="12" t="inlineStr">
        <is>
          <t>Maslak Ticari</t>
        </is>
      </c>
      <c r="D6" s="13" t="n">
        <v>1002345</v>
      </c>
      <c r="E6" s="12" t="inlineStr">
        <is>
          <t>TR110006400000123456789001</t>
        </is>
      </c>
      <c r="F6" s="12" t="inlineStr">
        <is>
          <t>Aktif</t>
        </is>
      </c>
      <c r="G6" s="12" t="inlineStr">
        <is>
          <t>Ayşe Yılmaz</t>
        </is>
      </c>
      <c r="H6" s="12" t="inlineStr">
        <is>
          <t>0212 000 00 01</t>
        </is>
      </c>
      <c r="I6" s="14">
        <f>IF(ISBLANK($A6),"",IF(OR(ISBLANK($B6),ISBLANK($C6),ISBLANK($D6),ISBLANK($E6),ISBLANK($F6),ISBLANK($G6),ISBLANK($H6)),"EKSİK","OK"))</f>
        <v/>
      </c>
    </row>
    <row r="7">
      <c r="A7" s="12" t="inlineStr">
        <is>
          <t>BNK-002</t>
        </is>
      </c>
      <c r="B7" s="12" t="inlineStr">
        <is>
          <t>Akbank</t>
        </is>
      </c>
      <c r="C7" s="12" t="inlineStr">
        <is>
          <t>Levent Ticari</t>
        </is>
      </c>
      <c r="D7" s="13" t="n">
        <v>2001456</v>
      </c>
      <c r="E7" s="12" t="inlineStr">
        <is>
          <t>TR220004600000234567890002</t>
        </is>
      </c>
      <c r="F7" s="12" t="inlineStr">
        <is>
          <t>Aktif</t>
        </is>
      </c>
      <c r="G7" s="12" t="inlineStr">
        <is>
          <t>Mehmet Kaya</t>
        </is>
      </c>
      <c r="H7" s="12" t="inlineStr">
        <is>
          <t>0212 000 00 02</t>
        </is>
      </c>
      <c r="I7" s="14">
        <f>IF(ISBLANK($A7),"",IF(OR(ISBLANK($B7),ISBLANK($C7),ISBLANK($D7),ISBLANK($E7),ISBLANK($F7),ISBLANK($G7),ISBLANK($H7)),"EKSİK","OK"))</f>
        <v/>
      </c>
    </row>
    <row r="8">
      <c r="A8" s="12" t="inlineStr">
        <is>
          <t>BNK-003</t>
        </is>
      </c>
      <c r="B8" s="12" t="inlineStr">
        <is>
          <t>Garanti BBVA</t>
        </is>
      </c>
      <c r="C8" s="12" t="inlineStr">
        <is>
          <t>İkitelli Ticari</t>
        </is>
      </c>
      <c r="D8" s="13" t="n">
        <v>3001789</v>
      </c>
      <c r="E8" s="12" t="inlineStr">
        <is>
          <t>TR330006200000345678901003</t>
        </is>
      </c>
      <c r="F8" s="12" t="inlineStr">
        <is>
          <t>Aktif</t>
        </is>
      </c>
      <c r="G8" s="12" t="inlineStr">
        <is>
          <t>Selin Demir</t>
        </is>
      </c>
      <c r="H8" s="12" t="inlineStr">
        <is>
          <t>0212 000 00 03</t>
        </is>
      </c>
      <c r="I8" s="14">
        <f>IF(ISBLANK($A8),"",IF(OR(ISBLANK($B8),ISBLANK($C8),ISBLANK($D8),ISBLANK($E8),ISBLANK($F8),ISBLANK($G8),ISBLANK($H8)),"EKSİK","OK"))</f>
        <v/>
      </c>
    </row>
    <row r="9">
      <c r="A9" s="12" t="inlineStr">
        <is>
          <t>BNK-004</t>
        </is>
      </c>
      <c r="B9" s="12" t="inlineStr">
        <is>
          <t>Yapı Kredi</t>
        </is>
      </c>
      <c r="C9" s="12" t="inlineStr">
        <is>
          <t>Kozyatağı Ticari</t>
        </is>
      </c>
      <c r="D9" s="13" t="n">
        <v>4001678</v>
      </c>
      <c r="E9" s="12" t="inlineStr">
        <is>
          <t>TR440006700000456789012004</t>
        </is>
      </c>
      <c r="F9" s="12" t="inlineStr">
        <is>
          <t>İzle</t>
        </is>
      </c>
      <c r="G9" s="12" t="inlineStr">
        <is>
          <t>Can Arslan</t>
        </is>
      </c>
      <c r="H9" s="12" t="inlineStr">
        <is>
          <t>0212 000 00 04</t>
        </is>
      </c>
      <c r="I9" s="14">
        <f>IF(ISBLANK($A9),"",IF(OR(ISBLANK($B9),ISBLANK($C9),ISBLANK($D9),ISBLANK($E9),ISBLANK($F9),ISBLANK($G9),ISBLANK($H9)),"EKSİK","OK"))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4">
        <f>IF(ISBLANK($A10),"",IF(OR(ISBLANK($B10),ISBLANK($C10),ISBLANK($D10),ISBLANK($E10),ISBLANK($F10),ISBLANK($G10),ISBLANK($H10)),"EKSİK","OK"))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4">
        <f>IF(ISBLANK($A11),"",IF(OR(ISBLANK($B11),ISBLANK($C11),ISBLANK($D11),ISBLANK($E11),ISBLANK($F11),ISBLANK($G11),ISBLANK($H11)),"EKSİK","OK"))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4">
        <f>IF(ISBLANK($A12),"",IF(OR(ISBLANK($B12),ISBLANK($C12),ISBLANK($D12),ISBLANK($E12),ISBLANK($F12),ISBLANK($G12),ISBLANK($H12)),"EKSİK","OK"))</f>
        <v/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4">
        <f>IF(ISBLANK($A13),"",IF(OR(ISBLANK($B13),ISBLANK($C13),ISBLANK($D13),ISBLANK($E13),ISBLANK($F13),ISBLANK($G13),ISBLANK($H13)),"EKSİK","OK"))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4">
        <f>IF(ISBLANK($A14),"",IF(OR(ISBLANK($B14),ISBLANK($C14),ISBLANK($D14),ISBLANK($E14),ISBLANK($F14),ISBLANK($G14),ISBLANK($H14)),"EKSİK","OK"))</f>
        <v/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4">
        <f>IF(ISBLANK($A15),"",IF(OR(ISBLANK($B15),ISBLANK($C15),ISBLANK($D15),ISBLANK($E15),ISBLANK($F15),ISBLANK($G15),ISBLANK($H15)),"EKSİK","OK"))</f>
        <v/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4">
        <f>IF(ISBLANK($A16),"",IF(OR(ISBLANK($B16),ISBLANK($C16),ISBLANK($D16),ISBLANK($E16),ISBLANK($F16),ISBLANK($G16),ISBLANK($H16)),"EKSİK","OK"))</f>
        <v/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4">
        <f>IF(ISBLANK($A17),"",IF(OR(ISBLANK($B17),ISBLANK($C17),ISBLANK($D17),ISBLANK($E17),ISBLANK($F17),ISBLANK($G17),ISBLANK($H17)),"EKSİK","OK"))</f>
        <v/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4">
        <f>IF(ISBLANK($A18),"",IF(OR(ISBLANK($B18),ISBLANK($C18),ISBLANK($D18),ISBLANK($E18),ISBLANK($F18),ISBLANK($G18),ISBLANK($H18)),"EKSİK","OK"))</f>
        <v/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4">
        <f>IF(ISBLANK($A19),"",IF(OR(ISBLANK($B19),ISBLANK($C19),ISBLANK($D19),ISBLANK($E19),ISBLANK($F19),ISBLANK($G19),ISBLANK($H19)),"EKSİK","OK"))</f>
        <v/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4">
        <f>IF(ISBLANK($A20),"",IF(OR(ISBLANK($B20),ISBLANK($C20),ISBLANK($D20),ISBLANK($E20),ISBLANK($F20),ISBLANK($G20),ISBLANK($H20)),"EKSİK","OK"))</f>
        <v/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4">
        <f>IF(ISBLANK($A21),"",IF(OR(ISBLANK($B21),ISBLANK($C21),ISBLANK($D21),ISBLANK($E21),ISBLANK($F21),ISBLANK($G21),ISBLANK($H21)),"EKSİK","OK"))</f>
        <v/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4">
        <f>IF(ISBLANK($A22),"",IF(OR(ISBLANK($B22),ISBLANK($C22),ISBLANK($D22),ISBLANK($E22),ISBLANK($F22),ISBLANK($G22),ISBLANK($H22)),"EKSİK","OK"))</f>
        <v/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4">
        <f>IF(ISBLANK($A23),"",IF(OR(ISBLANK($B23),ISBLANK($C23),ISBLANK($D23),ISBLANK($E23),ISBLANK($F23),ISBLANK($G23),ISBLANK($H23)),"EKSİK","OK"))</f>
        <v/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4">
        <f>IF(ISBLANK($A24),"",IF(OR(ISBLANK($B24),ISBLANK($C24),ISBLANK($D24),ISBLANK($E24),ISBLANK($F24),ISBLANK($G24),ISBLANK($H24)),"EKSİK","OK"))</f>
        <v/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4">
        <f>IF(ISBLANK($A25),"",IF(OR(ISBLANK($B25),ISBLANK($C25),ISBLANK($D25),ISBLANK($E25),ISBLANK($F25),ISBLANK($G25),ISBLANK($H25)),"EKSİK","OK"))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4">
        <f>IF(ISBLANK($A26),"",IF(OR(ISBLANK($B26),ISBLANK($C26),ISBLANK($D26),ISBLANK($E26),ISBLANK($F26),ISBLANK($G26),ISBLANK($H26)),"EKSİK","OK"))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4">
        <f>IF(ISBLANK($A27),"",IF(OR(ISBLANK($B27),ISBLANK($C27),ISBLANK($D27),ISBLANK($E27),ISBLANK($F27),ISBLANK($G27),ISBLANK($H27)),"EKSİK","OK"))</f>
        <v/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4">
        <f>IF(ISBLANK($A28),"",IF(OR(ISBLANK($B28),ISBLANK($C28),ISBLANK($D28),ISBLANK($E28),ISBLANK($F28),ISBLANK($G28),ISBLANK($H28)),"EKSİK","OK"))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4">
        <f>IF(ISBLANK($A29),"",IF(OR(ISBLANK($B29),ISBLANK($C29),ISBLANK($D29),ISBLANK($E29),ISBLANK($F29),ISBLANK($G29),ISBLANK($H29)),"EKSİK","OK"))</f>
        <v/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4">
        <f>IF(ISBLANK($A30),"",IF(OR(ISBLANK($B30),ISBLANK($C30),ISBLANK($D30),ISBLANK($E30),ISBLANK($F30),ISBLANK($G30),ISBLANK($H30)),"EKSİK","OK"))</f>
        <v/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4">
        <f>IF(ISBLANK($A31),"",IF(OR(ISBLANK($B31),ISBLANK($C31),ISBLANK($D31),ISBLANK($E31),ISBLANK($F31),ISBLANK($G31),ISBLANK($H31)),"EKSİK","OK"))</f>
        <v/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4">
        <f>IF(ISBLANK($A32),"",IF(OR(ISBLANK($B32),ISBLANK($C32),ISBLANK($D32),ISBLANK($E32),ISBLANK($F32),ISBLANK($G32),ISBLANK($H32)),"EKSİK","OK"))</f>
        <v/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4">
        <f>IF(ISBLANK($A33),"",IF(OR(ISBLANK($B33),ISBLANK($C33),ISBLANK($D33),ISBLANK($E33),ISBLANK($F33),ISBLANK($G33),ISBLANK($H33)),"EKSİK","OK"))</f>
        <v/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4">
        <f>IF(ISBLANK($A34),"",IF(OR(ISBLANK($B34),ISBLANK($C34),ISBLANK($D34),ISBLANK($E34),ISBLANK($F34),ISBLANK($G34),ISBLANK($H34)),"EKSİK","OK"))</f>
        <v/>
      </c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4">
        <f>IF(ISBLANK($A35),"",IF(OR(ISBLANK($B35),ISBLANK($C35),ISBLANK($D35),ISBLANK($E35),ISBLANK($F35),ISBLANK($G35),ISBLANK($H35)),"EKSİK","OK"))</f>
        <v/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4">
        <f>IF(ISBLANK($A36),"",IF(OR(ISBLANK($B36),ISBLANK($C36),ISBLANK($D36),ISBLANK($E36),ISBLANK($F36),ISBLANK($G36),ISBLANK($H36)),"EKSİK","OK"))</f>
        <v/>
      </c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4">
        <f>IF(ISBLANK($A37),"",IF(OR(ISBLANK($B37),ISBLANK($C37),ISBLANK($D37),ISBLANK($E37),ISBLANK($F37),ISBLANK($G37),ISBLANK($H37)),"EKSİK","OK"))</f>
        <v/>
      </c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4">
        <f>IF(ISBLANK($A38),"",IF(OR(ISBLANK($B38),ISBLANK($C38),ISBLANK($D38),ISBLANK($E38),ISBLANK($F38),ISBLANK($G38),ISBLANK($H38)),"EKSİK","OK"))</f>
        <v/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4">
        <f>IF(ISBLANK($A39),"",IF(OR(ISBLANK($B39),ISBLANK($C39),ISBLANK($D39),ISBLANK($E39),ISBLANK($F39),ISBLANK($G39),ISBLANK($H39)),"EKSİK","OK"))</f>
        <v/>
      </c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4">
        <f>IF(ISBLANK($A40),"",IF(OR(ISBLANK($B40),ISBLANK($C40),ISBLANK($D40),ISBLANK($E40),ISBLANK($F40),ISBLANK($G40),ISBLANK($H40)),"EKSİK","OK"))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4">
        <f>IF(ISBLANK($A41),"",IF(OR(ISBLANK($B41),ISBLANK($C41),ISBLANK($D41),ISBLANK($E41),ISBLANK($F41),ISBLANK($G41),ISBLANK($H41)),"EKSİK","OK"))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4">
        <f>IF(ISBLANK($A42),"",IF(OR(ISBLANK($B42),ISBLANK($C42),ISBLANK($D42),ISBLANK($E42),ISBLANK($F42),ISBLANK($G42),ISBLANK($H42)),"EKSİK","OK"))</f>
        <v/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4">
        <f>IF(ISBLANK($A43),"",IF(OR(ISBLANK($B43),ISBLANK($C43),ISBLANK($D43),ISBLANK($E43),ISBLANK($F43),ISBLANK($G43),ISBLANK($H43)),"EKSİK","OK"))</f>
        <v/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4">
        <f>IF(ISBLANK($A44),"",IF(OR(ISBLANK($B44),ISBLANK($C44),ISBLANK($D44),ISBLANK($E44),ISBLANK($F44),ISBLANK($G44),ISBLANK($H44)),"EKSİK","OK"))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4">
        <f>IF(ISBLANK($A45),"",IF(OR(ISBLANK($B45),ISBLANK($C45),ISBLANK($D45),ISBLANK($E45),ISBLANK($F45),ISBLANK($G45),ISBLANK($H45)),"EKSİK","OK"))</f>
        <v/>
      </c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4">
        <f>IF(ISBLANK($A46),"",IF(OR(ISBLANK($B46),ISBLANK($C46),ISBLANK($D46),ISBLANK($E46),ISBLANK($F46),ISBLANK($G46),ISBLANK($H46)),"EKSİK","OK"))</f>
        <v/>
      </c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4">
        <f>IF(ISBLANK($A47),"",IF(OR(ISBLANK($B47),ISBLANK($C47),ISBLANK($D47),ISBLANK($E47),ISBLANK($F47),ISBLANK($G47),ISBLANK($H47)),"EKSİK","OK"))</f>
        <v/>
      </c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4">
        <f>IF(ISBLANK($A48),"",IF(OR(ISBLANK($B48),ISBLANK($C48),ISBLANK($D48),ISBLANK($E48),ISBLANK($F48),ISBLANK($G48),ISBLANK($H48)),"EKSİK","OK"))</f>
        <v/>
      </c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4">
        <f>IF(ISBLANK($A49),"",IF(OR(ISBLANK($B49),ISBLANK($C49),ISBLANK($D49),ISBLANK($E49),ISBLANK($F49),ISBLANK($G49),ISBLANK($H49)),"EKSİK","OK"))</f>
        <v/>
      </c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4">
        <f>IF(ISBLANK($A50),"",IF(OR(ISBLANK($B50),ISBLANK($C50),ISBLANK($D50),ISBLANK($E50),ISBLANK($F50),ISBLANK($G50),ISBLANK($H50)),"EKSİK","OK"))</f>
        <v/>
      </c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4">
        <f>IF(ISBLANK($A51),"",IF(OR(ISBLANK($B51),ISBLANK($C51),ISBLANK($D51),ISBLANK($E51),ISBLANK($F51),ISBLANK($G51),ISBLANK($H51)),"EKSİK","OK"))</f>
        <v/>
      </c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4">
        <f>IF(ISBLANK($A52),"",IF(OR(ISBLANK($B52),ISBLANK($C52),ISBLANK($D52),ISBLANK($E52),ISBLANK($F52),ISBLANK($G52),ISBLANK($H52)),"EKSİK","OK"))</f>
        <v/>
      </c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4">
        <f>IF(ISBLANK($A53),"",IF(OR(ISBLANK($B53),ISBLANK($C53),ISBLANK($D53),ISBLANK($E53),ISBLANK($F53),ISBLANK($G53),ISBLANK($H53)),"EKSİK","OK"))</f>
        <v/>
      </c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4">
        <f>IF(ISBLANK($A54),"",IF(OR(ISBLANK($B54),ISBLANK($C54),ISBLANK($D54),ISBLANK($E54),ISBLANK($F54),ISBLANK($G54),ISBLANK($H54)),"EKSİK","OK"))</f>
        <v/>
      </c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4">
        <f>IF(ISBLANK($A55),"",IF(OR(ISBLANK($B55),ISBLANK($C55),ISBLANK($D55),ISBLANK($E55),ISBLANK($F55),ISBLANK($G55),ISBLANK($H55)),"EKSİK","OK"))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4">
        <f>IF(ISBLANK($A56),"",IF(OR(ISBLANK($B56),ISBLANK($C56),ISBLANK($D56),ISBLANK($E56),ISBLANK($F56),ISBLANK($G56),ISBLANK($H56)),"EKSİK","OK"))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4">
        <f>IF(ISBLANK($A57),"",IF(OR(ISBLANK($B57),ISBLANK($C57),ISBLANK($D57),ISBLANK($E57),ISBLANK($F57),ISBLANK($G57),ISBLANK($H57)),"EKSİK","OK"))</f>
        <v/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4">
        <f>IF(ISBLANK($A58),"",IF(OR(ISBLANK($B58),ISBLANK($C58),ISBLANK($D58),ISBLANK($E58),ISBLANK($F58),ISBLANK($G58),ISBLANK($H58)),"EKSİK","OK"))</f>
        <v/>
      </c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4">
        <f>IF(ISBLANK($A59),"",IF(OR(ISBLANK($B59),ISBLANK($C59),ISBLANK($D59),ISBLANK($E59),ISBLANK($F59),ISBLANK($G59),ISBLANK($H59)),"EKSİK","OK"))</f>
        <v/>
      </c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4">
        <f>IF(ISBLANK($A60),"",IF(OR(ISBLANK($B60),ISBLANK($C60),ISBLANK($D60),ISBLANK($E60),ISBLANK($F60),ISBLANK($G60),ISBLANK($H60)),"EKSİK","OK"))</f>
        <v/>
      </c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4">
        <f>IF(ISBLANK($A61),"",IF(OR(ISBLANK($B61),ISBLANK($C61),ISBLANK($D61),ISBLANK($E61),ISBLANK($F61),ISBLANK($G61),ISBLANK($H61)),"EKSİK","OK"))</f>
        <v/>
      </c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4">
        <f>IF(ISBLANK($A62),"",IF(OR(ISBLANK($B62),ISBLANK($C62),ISBLANK($D62),ISBLANK($E62),ISBLANK($F62),ISBLANK($G62),ISBLANK($H62)),"EKSİK","OK"))</f>
        <v/>
      </c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4">
        <f>IF(ISBLANK($A63),"",IF(OR(ISBLANK($B63),ISBLANK($C63),ISBLANK($D63),ISBLANK($E63),ISBLANK($F63),ISBLANK($G63),ISBLANK($H63)),"EKSİK","OK"))</f>
        <v/>
      </c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4">
        <f>IF(ISBLANK($A64),"",IF(OR(ISBLANK($B64),ISBLANK($C64),ISBLANK($D64),ISBLANK($E64),ISBLANK($F64),ISBLANK($G64),ISBLANK($H64)),"EKSİK","OK"))</f>
        <v/>
      </c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4">
        <f>IF(ISBLANK($A65),"",IF(OR(ISBLANK($B65),ISBLANK($C65),ISBLANK($D65),ISBLANK($E65),ISBLANK($F65),ISBLANK($G65),ISBLANK($H65)),"EKSİK","OK"))</f>
        <v/>
      </c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4">
        <f>IF(ISBLANK($A66),"",IF(OR(ISBLANK($B66),ISBLANK($C66),ISBLANK($D66),ISBLANK($E66),ISBLANK($F66),ISBLANK($G66),ISBLANK($H66)),"EKSİK","OK"))</f>
        <v/>
      </c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4">
        <f>IF(ISBLANK($A67),"",IF(OR(ISBLANK($B67),ISBLANK($C67),ISBLANK($D67),ISBLANK($E67),ISBLANK($F67),ISBLANK($G67),ISBLANK($H67)),"EKSİK","OK"))</f>
        <v/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4">
        <f>IF(ISBLANK($A68),"",IF(OR(ISBLANK($B68),ISBLANK($C68),ISBLANK($D68),ISBLANK($E68),ISBLANK($F68),ISBLANK($G68),ISBLANK($H68)),"EKSİK","OK"))</f>
        <v/>
      </c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4">
        <f>IF(ISBLANK($A69),"",IF(OR(ISBLANK($B69),ISBLANK($C69),ISBLANK($D69),ISBLANK($E69),ISBLANK($F69),ISBLANK($G69),ISBLANK($H69)),"EKSİK","OK"))</f>
        <v/>
      </c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4">
        <f>IF(ISBLANK($A70),"",IF(OR(ISBLANK($B70),ISBLANK($C70),ISBLANK($D70),ISBLANK($E70),ISBLANK($F70),ISBLANK($G70),ISBLANK($H70)),"EKSİK","OK"))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4">
        <f>IF(ISBLANK($A71),"",IF(OR(ISBLANK($B71),ISBLANK($C71),ISBLANK($D71),ISBLANK($E71),ISBLANK($F71),ISBLANK($G71),ISBLANK($H71)),"EKSİK","OK"))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4">
        <f>IF(ISBLANK($A72),"",IF(OR(ISBLANK($B72),ISBLANK($C72),ISBLANK($D72),ISBLANK($E72),ISBLANK($F72),ISBLANK($G72),ISBLANK($H72)),"EKSİK","OK"))</f>
        <v/>
      </c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4">
        <f>IF(ISBLANK($A73),"",IF(OR(ISBLANK($B73),ISBLANK($C73),ISBLANK($D73),ISBLANK($E73),ISBLANK($F73),ISBLANK($G73),ISBLANK($H73)),"EKSİK","OK"))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4">
        <f>IF(ISBLANK($A74),"",IF(OR(ISBLANK($B74),ISBLANK($C74),ISBLANK($D74),ISBLANK($E74),ISBLANK($F74),ISBLANK($G74),ISBLANK($H74)),"EKSİK","OK"))</f>
        <v/>
      </c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4">
        <f>IF(ISBLANK($A75),"",IF(OR(ISBLANK($B75),ISBLANK($C75),ISBLANK($D75),ISBLANK($E75),ISBLANK($F75),ISBLANK($G75),ISBLANK($H75)),"EKSİK","OK"))</f>
        <v/>
      </c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4">
        <f>IF(ISBLANK($A76),"",IF(OR(ISBLANK($B76),ISBLANK($C76),ISBLANK($D76),ISBLANK($E76),ISBLANK($F76),ISBLANK($G76),ISBLANK($H76)),"EKSİK","OK"))</f>
        <v/>
      </c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4">
        <f>IF(ISBLANK($A77),"",IF(OR(ISBLANK($B77),ISBLANK($C77),ISBLANK($D77),ISBLANK($E77),ISBLANK($F77),ISBLANK($G77),ISBLANK($H77)),"EKSİK","OK"))</f>
        <v/>
      </c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4">
        <f>IF(ISBLANK($A78),"",IF(OR(ISBLANK($B78),ISBLANK($C78),ISBLANK($D78),ISBLANK($E78),ISBLANK($F78),ISBLANK($G78),ISBLANK($H78)),"EKSİK","OK"))</f>
        <v/>
      </c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4">
        <f>IF(ISBLANK($A79),"",IF(OR(ISBLANK($B79),ISBLANK($C79),ISBLANK($D79),ISBLANK($E79),ISBLANK($F79),ISBLANK($G79),ISBLANK($H79)),"EKSİK","OK"))</f>
        <v/>
      </c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4">
        <f>IF(ISBLANK($A80),"",IF(OR(ISBLANK($B80),ISBLANK($C80),ISBLANK($D80),ISBLANK($E80),ISBLANK($F80),ISBLANK($G80),ISBLANK($H80)),"EKSİK","OK"))</f>
        <v/>
      </c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4">
        <f>IF(ISBLANK($A81),"",IF(OR(ISBLANK($B81),ISBLANK($C81),ISBLANK($D81),ISBLANK($E81),ISBLANK($F81),ISBLANK($G81),ISBLANK($H81)),"EKSİK","OK"))</f>
        <v/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4">
        <f>IF(ISBLANK($A82),"",IF(OR(ISBLANK($B82),ISBLANK($C82),ISBLANK($D82),ISBLANK($E82),ISBLANK($F82),ISBLANK($G82),ISBLANK($H82)),"EKSİK","OK"))</f>
        <v/>
      </c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4">
        <f>IF(ISBLANK($A83),"",IF(OR(ISBLANK($B83),ISBLANK($C83),ISBLANK($D83),ISBLANK($E83),ISBLANK($F83),ISBLANK($G83),ISBLANK($H83)),"EKSİK","OK"))</f>
        <v/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4">
        <f>IF(ISBLANK($A84),"",IF(OR(ISBLANK($B84),ISBLANK($C84),ISBLANK($D84),ISBLANK($E84),ISBLANK($F84),ISBLANK($G84),ISBLANK($H84)),"EKSİK","OK"))</f>
        <v/>
      </c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4">
        <f>IF(ISBLANK($A85),"",IF(OR(ISBLANK($B85),ISBLANK($C85),ISBLANK($D85),ISBLANK($E85),ISBLANK($F85),ISBLANK($G85),ISBLANK($H85)),"EKSİK","OK"))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4">
        <f>IF(ISBLANK($A86),"",IF(OR(ISBLANK($B86),ISBLANK($C86),ISBLANK($D86),ISBLANK($E86),ISBLANK($F86),ISBLANK($G86),ISBLANK($H86)),"EKSİK","OK"))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4">
        <f>IF(ISBLANK($A87),"",IF(OR(ISBLANK($B87),ISBLANK($C87),ISBLANK($D87),ISBLANK($E87),ISBLANK($F87),ISBLANK($G87),ISBLANK($H87)),"EKSİK","OK"))</f>
        <v/>
      </c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4">
        <f>IF(ISBLANK($A88),"",IF(OR(ISBLANK($B88),ISBLANK($C88),ISBLANK($D88),ISBLANK($E88),ISBLANK($F88),ISBLANK($G88),ISBLANK($H88)),"EKSİK","OK"))</f>
        <v/>
      </c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4">
        <f>IF(ISBLANK($A89),"",IF(OR(ISBLANK($B89),ISBLANK($C89),ISBLANK($D89),ISBLANK($E89),ISBLANK($F89),ISBLANK($G89),ISBLANK($H89)),"EKSİK","OK"))</f>
        <v/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4">
        <f>IF(ISBLANK($A90),"",IF(OR(ISBLANK($B90),ISBLANK($C90),ISBLANK($D90),ISBLANK($E90),ISBLANK($F90),ISBLANK($G90),ISBLANK($H90)),"EKSİK","OK"))</f>
        <v/>
      </c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4">
        <f>IF(ISBLANK($A91),"",IF(OR(ISBLANK($B91),ISBLANK($C91),ISBLANK($D91),ISBLANK($E91),ISBLANK($F91),ISBLANK($G91),ISBLANK($H91)),"EKSİK","OK"))</f>
        <v/>
      </c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4">
        <f>IF(ISBLANK($A92),"",IF(OR(ISBLANK($B92),ISBLANK($C92),ISBLANK($D92),ISBLANK($E92),ISBLANK($F92),ISBLANK($G92),ISBLANK($H92)),"EKSİK","OK"))</f>
        <v/>
      </c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4">
        <f>IF(ISBLANK($A93),"",IF(OR(ISBLANK($B93),ISBLANK($C93),ISBLANK($D93),ISBLANK($E93),ISBLANK($F93),ISBLANK($G93),ISBLANK($H93)),"EKSİK","OK"))</f>
        <v/>
      </c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4">
        <f>IF(ISBLANK($A94),"",IF(OR(ISBLANK($B94),ISBLANK($C94),ISBLANK($D94),ISBLANK($E94),ISBLANK($F94),ISBLANK($G94),ISBLANK($H94)),"EKSİK","OK"))</f>
        <v/>
      </c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4">
        <f>IF(ISBLANK($A95),"",IF(OR(ISBLANK($B95),ISBLANK($C95),ISBLANK($D95),ISBLANK($E95),ISBLANK($F95),ISBLANK($G95),ISBLANK($H95)),"EKSİK","OK"))</f>
        <v/>
      </c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4">
        <f>IF(ISBLANK($A96),"",IF(OR(ISBLANK($B96),ISBLANK($C96),ISBLANK($D96),ISBLANK($E96),ISBLANK($F96),ISBLANK($G96),ISBLANK($H96)),"EKSİK","OK"))</f>
        <v/>
      </c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4">
        <f>IF(ISBLANK($A97),"",IF(OR(ISBLANK($B97),ISBLANK($C97),ISBLANK($D97),ISBLANK($E97),ISBLANK($F97),ISBLANK($G97),ISBLANK($H97)),"EKSİK","OK"))</f>
        <v/>
      </c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4">
        <f>IF(ISBLANK($A98),"",IF(OR(ISBLANK($B98),ISBLANK($C98),ISBLANK($D98),ISBLANK($E98),ISBLANK($F98),ISBLANK($G98),ISBLANK($H98)),"EKSİK","OK"))</f>
        <v/>
      </c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4">
        <f>IF(ISBLANK($A99),"",IF(OR(ISBLANK($B99),ISBLANK($C99),ISBLANK($D99),ISBLANK($E99),ISBLANK($F99),ISBLANK($G99),ISBLANK($H99)),"EKSİK","OK"))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4">
        <f>IF(ISBLANK($A100),"",IF(OR(ISBLANK($B100),ISBLANK($C100),ISBLANK($D100),ISBLANK($E100),ISBLANK($F100),ISBLANK($G100),ISBLANK($H100)),"EKSİK","OK"))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4">
        <f>IF(ISBLANK($A101),"",IF(OR(ISBLANK($B101),ISBLANK($C101),ISBLANK($D101),ISBLANK($E101),ISBLANK($F101),ISBLANK($G101),ISBLANK($H101)),"EKSİK","OK"))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4">
        <f>IF(ISBLANK($A102),"",IF(OR(ISBLANK($B102),ISBLANK($C102),ISBLANK($D102),ISBLANK($E102),ISBLANK($F102),ISBLANK($G102),ISBLANK($H102)),"EKSİK","OK"))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4">
        <f>IF(ISBLANK($A103),"",IF(OR(ISBLANK($B103),ISBLANK($C103),ISBLANK($D103),ISBLANK($E103),ISBLANK($F103),ISBLANK($G103),ISBLANK($H103)),"EKSİK","OK"))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4">
        <f>IF(ISBLANK($A104),"",IF(OR(ISBLANK($B104),ISBLANK($C104),ISBLANK($D104),ISBLANK($E104),ISBLANK($F104),ISBLANK($G104),ISBLANK($H104)),"EKSİK","OK"))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4">
        <f>IF(ISBLANK($A105),"",IF(OR(ISBLANK($B105),ISBLANK($C105),ISBLANK($D105),ISBLANK($E105),ISBLANK($F105),ISBLANK($G105),ISBLANK($H105)),"EKSİK","OK"))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4">
        <f>IF(ISBLANK($A106),"",IF(OR(ISBLANK($B106),ISBLANK($C106),ISBLANK($D106),ISBLANK($E106),ISBLANK($F106),ISBLANK($G106),ISBLANK($H106)),"EKSİK","OK"))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4">
        <f>IF(ISBLANK($A107),"",IF(OR(ISBLANK($B107),ISBLANK($C107),ISBLANK($D107),ISBLANK($E107),ISBLANK($F107),ISBLANK($G107),ISBLANK($H107)),"EKSİK","OK"))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4">
        <f>IF(ISBLANK($A108),"",IF(OR(ISBLANK($B108),ISBLANK($C108),ISBLANK($D108),ISBLANK($E108),ISBLANK($F108),ISBLANK($G108),ISBLANK($H108)),"EKSİK","OK"))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4">
        <f>IF(ISBLANK($A109),"",IF(OR(ISBLANK($B109),ISBLANK($C109),ISBLANK($D109),ISBLANK($E109),ISBLANK($F109),ISBLANK($G109),ISBLANK($H109)),"EKSİK","OK"))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4">
        <f>IF(ISBLANK($A110),"",IF(OR(ISBLANK($B110),ISBLANK($C110),ISBLANK($D110),ISBLANK($E110),ISBLANK($F110),ISBLANK($G110),ISBLANK($H110)),"EKSİK","OK"))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4">
        <f>IF(ISBLANK($A111),"",IF(OR(ISBLANK($B111),ISBLANK($C111),ISBLANK($D111),ISBLANK($E111),ISBLANK($F111),ISBLANK($G111),ISBLANK($H111)),"EKSİK","OK"))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4">
        <f>IF(ISBLANK($A112),"",IF(OR(ISBLANK($B112),ISBLANK($C112),ISBLANK($D112),ISBLANK($E112),ISBLANK($F112),ISBLANK($G112),ISBLANK($H112)),"EKSİK","OK"))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4">
        <f>IF(ISBLANK($A113),"",IF(OR(ISBLANK($B113),ISBLANK($C113),ISBLANK($D113),ISBLANK($E113),ISBLANK($F113),ISBLANK($G113),ISBLANK($H113)),"EKSİK","OK"))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4">
        <f>IF(ISBLANK($A114),"",IF(OR(ISBLANK($B114),ISBLANK($C114),ISBLANK($D114),ISBLANK($E114),ISBLANK($F114),ISBLANK($G114),ISBLANK($H114)),"EKSİK","OK"))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4">
        <f>IF(ISBLANK($A115),"",IF(OR(ISBLANK($B115),ISBLANK($C115),ISBLANK($D115),ISBLANK($E115),ISBLANK($F115),ISBLANK($G115),ISBLANK($H115)),"EKSİK","OK"))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4">
        <f>IF(ISBLANK($A116),"",IF(OR(ISBLANK($B116),ISBLANK($C116),ISBLANK($D116),ISBLANK($E116),ISBLANK($F116),ISBLANK($G116),ISBLANK($H116)),"EKSİK","OK"))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4">
        <f>IF(ISBLANK($A117),"",IF(OR(ISBLANK($B117),ISBLANK($C117),ISBLANK($D117),ISBLANK($E117),ISBLANK($F117),ISBLANK($G117),ISBLANK($H117)),"EKSİK","OK"))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4">
        <f>IF(ISBLANK($A118),"",IF(OR(ISBLANK($B118),ISBLANK($C118),ISBLANK($D118),ISBLANK($E118),ISBLANK($F118),ISBLANK($G118),ISBLANK($H118)),"EKSİK","OK"))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4">
        <f>IF(ISBLANK($A119),"",IF(OR(ISBLANK($B119),ISBLANK($C119),ISBLANK($D119),ISBLANK($E119),ISBLANK($F119),ISBLANK($G119),ISBLANK($H119)),"EKSİK","OK"))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4">
        <f>IF(ISBLANK($A120),"",IF(OR(ISBLANK($B120),ISBLANK($C120),ISBLANK($D120),ISBLANK($E120),ISBLANK($F120),ISBLANK($G120),ISBLANK($H120)),"EKSİK","OK"))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4">
        <f>IF(ISBLANK($A121),"",IF(OR(ISBLANK($B121),ISBLANK($C121),ISBLANK($D121),ISBLANK($E121),ISBLANK($F121),ISBLANK($G121),ISBLANK($H121)),"EKSİK","OK"))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4">
        <f>IF(ISBLANK($A122),"",IF(OR(ISBLANK($B122),ISBLANK($C122),ISBLANK($D122),ISBLANK($E122),ISBLANK($F122),ISBLANK($G122),ISBLANK($H122)),"EKSİK","OK"))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4">
        <f>IF(ISBLANK($A123),"",IF(OR(ISBLANK($B123),ISBLANK($C123),ISBLANK($D123),ISBLANK($E123),ISBLANK($F123),ISBLANK($G123),ISBLANK($H123)),"EKSİK","OK"))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4">
        <f>IF(ISBLANK($A124),"",IF(OR(ISBLANK($B124),ISBLANK($C124),ISBLANK($D124),ISBLANK($E124),ISBLANK($F124),ISBLANK($G124),ISBLANK($H124)),"EKSİK","OK"))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4">
        <f>IF(ISBLANK($A125),"",IF(OR(ISBLANK($B125),ISBLANK($C125),ISBLANK($D125),ISBLANK($E125),ISBLANK($F125),ISBLANK($G125),ISBLANK($H125)),"EKSİK","OK"))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4">
        <f>IF(ISBLANK($A126),"",IF(OR(ISBLANK($B126),ISBLANK($C126),ISBLANK($D126),ISBLANK($E126),ISBLANK($F126),ISBLANK($G126),ISBLANK($H126)),"EKSİK","OK"))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4">
        <f>IF(ISBLANK($A127),"",IF(OR(ISBLANK($B127),ISBLANK($C127),ISBLANK($D127),ISBLANK($E127),ISBLANK($F127),ISBLANK($G127),ISBLANK($H127)),"EKSİK","OK"))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4">
        <f>IF(ISBLANK($A128),"",IF(OR(ISBLANK($B128),ISBLANK($C128),ISBLANK($D128),ISBLANK($E128),ISBLANK($F128),ISBLANK($G128),ISBLANK($H128)),"EKSİK","OK"))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4">
        <f>IF(ISBLANK($A129),"",IF(OR(ISBLANK($B129),ISBLANK($C129),ISBLANK($D129),ISBLANK($E129),ISBLANK($F129),ISBLANK($G129),ISBLANK($H129)),"EKSİK","OK"))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4">
        <f>IF(ISBLANK($A130),"",IF(OR(ISBLANK($B130),ISBLANK($C130),ISBLANK($D130),ISBLANK($E130),ISBLANK($F130),ISBLANK($G130),ISBLANK($H130)),"EKSİK","OK"))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4">
        <f>IF(ISBLANK($A131),"",IF(OR(ISBLANK($B131),ISBLANK($C131),ISBLANK($D131),ISBLANK($E131),ISBLANK($F131),ISBLANK($G131),ISBLANK($H131)),"EKSİK","OK"))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4">
        <f>IF(ISBLANK($A132),"",IF(OR(ISBLANK($B132),ISBLANK($C132),ISBLANK($D132),ISBLANK($E132),ISBLANK($F132),ISBLANK($G132),ISBLANK($H132)),"EKSİK","OK"))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4">
        <f>IF(ISBLANK($A133),"",IF(OR(ISBLANK($B133),ISBLANK($C133),ISBLANK($D133),ISBLANK($E133),ISBLANK($F133),ISBLANK($G133),ISBLANK($H133)),"EKSİK","OK"))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4">
        <f>IF(ISBLANK($A134),"",IF(OR(ISBLANK($B134),ISBLANK($C134),ISBLANK($D134),ISBLANK($E134),ISBLANK($F134),ISBLANK($G134),ISBLANK($H134)),"EKSİK","OK"))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4">
        <f>IF(ISBLANK($A135),"",IF(OR(ISBLANK($B135),ISBLANK($C135),ISBLANK($D135),ISBLANK($E135),ISBLANK($F135),ISBLANK($G135),ISBLANK($H135)),"EKSİK","OK"))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4">
        <f>IF(ISBLANK($A136),"",IF(OR(ISBLANK($B136),ISBLANK($C136),ISBLANK($D136),ISBLANK($E136),ISBLANK($F136),ISBLANK($G136),ISBLANK($H136)),"EKSİK","OK"))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4">
        <f>IF(ISBLANK($A137),"",IF(OR(ISBLANK($B137),ISBLANK($C137),ISBLANK($D137),ISBLANK($E137),ISBLANK($F137),ISBLANK($G137),ISBLANK($H137)),"EKSİK","OK"))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4">
        <f>IF(ISBLANK($A138),"",IF(OR(ISBLANK($B138),ISBLANK($C138),ISBLANK($D138),ISBLANK($E138),ISBLANK($F138),ISBLANK($G138),ISBLANK($H138)),"EKSİK","OK"))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4">
        <f>IF(ISBLANK($A139),"",IF(OR(ISBLANK($B139),ISBLANK($C139),ISBLANK($D139),ISBLANK($E139),ISBLANK($F139),ISBLANK($G139),ISBLANK($H139)),"EKSİK","OK"))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4">
        <f>IF(ISBLANK($A140),"",IF(OR(ISBLANK($B140),ISBLANK($C140),ISBLANK($D140),ISBLANK($E140),ISBLANK($F140),ISBLANK($G140),ISBLANK($H140)),"EKSİK","OK"))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4">
        <f>IF(ISBLANK($A141),"",IF(OR(ISBLANK($B141),ISBLANK($C141),ISBLANK($D141),ISBLANK($E141),ISBLANK($F141),ISBLANK($G141),ISBLANK($H141)),"EKSİK","OK"))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4">
        <f>IF(ISBLANK($A142),"",IF(OR(ISBLANK($B142),ISBLANK($C142),ISBLANK($D142),ISBLANK($E142),ISBLANK($F142),ISBLANK($G142),ISBLANK($H142)),"EKSİK","OK"))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4">
        <f>IF(ISBLANK($A143),"",IF(OR(ISBLANK($B143),ISBLANK($C143),ISBLANK($D143),ISBLANK($E143),ISBLANK($F143),ISBLANK($G143),ISBLANK($H143)),"EKSİK","OK"))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4">
        <f>IF(ISBLANK($A144),"",IF(OR(ISBLANK($B144),ISBLANK($C144),ISBLANK($D144),ISBLANK($E144),ISBLANK($F144),ISBLANK($G144),ISBLANK($H144)),"EKSİK","OK"))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4">
        <f>IF(ISBLANK($A145),"",IF(OR(ISBLANK($B145),ISBLANK($C145),ISBLANK($D145),ISBLANK($E145),ISBLANK($F145),ISBLANK($G145),ISBLANK($H145)),"EKSİK","OK"))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4">
        <f>IF(ISBLANK($A146),"",IF(OR(ISBLANK($B146),ISBLANK($C146),ISBLANK($D146),ISBLANK($E146),ISBLANK($F146),ISBLANK($G146),ISBLANK($H146)),"EKSİK","OK"))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4">
        <f>IF(ISBLANK($A147),"",IF(OR(ISBLANK($B147),ISBLANK($C147),ISBLANK($D147),ISBLANK($E147),ISBLANK($F147),ISBLANK($G147),ISBLANK($H147)),"EKSİK","OK"))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4">
        <f>IF(ISBLANK($A148),"",IF(OR(ISBLANK($B148),ISBLANK($C148),ISBLANK($D148),ISBLANK($E148),ISBLANK($F148),ISBLANK($G148),ISBLANK($H148)),"EKSİK","OK"))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4">
        <f>IF(ISBLANK($A149),"",IF(OR(ISBLANK($B149),ISBLANK($C149),ISBLANK($D149),ISBLANK($E149),ISBLANK($F149),ISBLANK($G149),ISBLANK($H149)),"EKSİK","OK"))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4">
        <f>IF(ISBLANK($A150),"",IF(OR(ISBLANK($B150),ISBLANK($C150),ISBLANK($D150),ISBLANK($E150),ISBLANK($F150),ISBLANK($G150),ISBLANK($H150)),"EKSİK","OK"))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4">
        <f>IF(ISBLANK($A151),"",IF(OR(ISBLANK($B151),ISBLANK($C151),ISBLANK($D151),ISBLANK($E151),ISBLANK($F151),ISBLANK($G151),ISBLANK($H151)),"EKSİK","OK"))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4">
        <f>IF(ISBLANK($A152),"",IF(OR(ISBLANK($B152),ISBLANK($C152),ISBLANK($D152),ISBLANK($E152),ISBLANK($F152),ISBLANK($G152),ISBLANK($H152)),"EKSİK","OK"))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4">
        <f>IF(ISBLANK($A153),"",IF(OR(ISBLANK($B153),ISBLANK($C153),ISBLANK($D153),ISBLANK($E153),ISBLANK($F153),ISBLANK($G153),ISBLANK($H153)),"EKSİK","OK"))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4">
        <f>IF(ISBLANK($A154),"",IF(OR(ISBLANK($B154),ISBLANK($C154),ISBLANK($D154),ISBLANK($E154),ISBLANK($F154),ISBLANK($G154),ISBLANK($H154)),"EKSİK","OK"))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4">
        <f>IF(ISBLANK($A155),"",IF(OR(ISBLANK($B155),ISBLANK($C155),ISBLANK($D155),ISBLANK($E155),ISBLANK($F155),ISBLANK($G155),ISBLANK($H155)),"EKSİK","OK"))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4">
        <f>IF(ISBLANK($A156),"",IF(OR(ISBLANK($B156),ISBLANK($C156),ISBLANK($D156),ISBLANK($E156),ISBLANK($F156),ISBLANK($G156),ISBLANK($H156)),"EKSİK","OK"))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4">
        <f>IF(ISBLANK($A157),"",IF(OR(ISBLANK($B157),ISBLANK($C157),ISBLANK($D157),ISBLANK($E157),ISBLANK($F157),ISBLANK($G157),ISBLANK($H157)),"EKSİK","OK"))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4">
        <f>IF(ISBLANK($A158),"",IF(OR(ISBLANK($B158),ISBLANK($C158),ISBLANK($D158),ISBLANK($E158),ISBLANK($F158),ISBLANK($G158),ISBLANK($H158)),"EKSİK","OK"))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4">
        <f>IF(ISBLANK($A159),"",IF(OR(ISBLANK($B159),ISBLANK($C159),ISBLANK($D159),ISBLANK($E159),ISBLANK($F159),ISBLANK($G159),ISBLANK($H159)),"EKSİK","OK"))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4">
        <f>IF(ISBLANK($A160),"",IF(OR(ISBLANK($B160),ISBLANK($C160),ISBLANK($D160),ISBLANK($E160),ISBLANK($F160),ISBLANK($G160),ISBLANK($H160)),"EKSİK","OK"))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4">
        <f>IF(ISBLANK($A161),"",IF(OR(ISBLANK($B161),ISBLANK($C161),ISBLANK($D161),ISBLANK($E161),ISBLANK($F161),ISBLANK($G161),ISBLANK($H161)),"EKSİK","OK"))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4">
        <f>IF(ISBLANK($A162),"",IF(OR(ISBLANK($B162),ISBLANK($C162),ISBLANK($D162),ISBLANK($E162),ISBLANK($F162),ISBLANK($G162),ISBLANK($H162)),"EKSİK","OK"))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4">
        <f>IF(ISBLANK($A163),"",IF(OR(ISBLANK($B163),ISBLANK($C163),ISBLANK($D163),ISBLANK($E163),ISBLANK($F163),ISBLANK($G163),ISBLANK($H163)),"EKSİK","OK"))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4">
        <f>IF(ISBLANK($A164),"",IF(OR(ISBLANK($B164),ISBLANK($C164),ISBLANK($D164),ISBLANK($E164),ISBLANK($F164),ISBLANK($G164),ISBLANK($H164)),"EKSİK","OK"))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4">
        <f>IF(ISBLANK($A165),"",IF(OR(ISBLANK($B165),ISBLANK($C165),ISBLANK($D165),ISBLANK($E165),ISBLANK($F165),ISBLANK($G165),ISBLANK($H165)),"EKSİK","OK"))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4">
        <f>IF(ISBLANK($A166),"",IF(OR(ISBLANK($B166),ISBLANK($C166),ISBLANK($D166),ISBLANK($E166),ISBLANK($F166),ISBLANK($G166),ISBLANK($H166)),"EKSİK","OK"))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4">
        <f>IF(ISBLANK($A167),"",IF(OR(ISBLANK($B167),ISBLANK($C167),ISBLANK($D167),ISBLANK($E167),ISBLANK($F167),ISBLANK($G167),ISBLANK($H167)),"EKSİK","OK"))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4">
        <f>IF(ISBLANK($A168),"",IF(OR(ISBLANK($B168),ISBLANK($C168),ISBLANK($D168),ISBLANK($E168),ISBLANK($F168),ISBLANK($G168),ISBLANK($H168)),"EKSİK","OK"))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4">
        <f>IF(ISBLANK($A169),"",IF(OR(ISBLANK($B169),ISBLANK($C169),ISBLANK($D169),ISBLANK($E169),ISBLANK($F169),ISBLANK($G169),ISBLANK($H169)),"EKSİK","OK"))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4">
        <f>IF(ISBLANK($A170),"",IF(OR(ISBLANK($B170),ISBLANK($C170),ISBLANK($D170),ISBLANK($E170),ISBLANK($F170),ISBLANK($G170),ISBLANK($H170)),"EKSİK","OK"))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4">
        <f>IF(ISBLANK($A171),"",IF(OR(ISBLANK($B171),ISBLANK($C171),ISBLANK($D171),ISBLANK($E171),ISBLANK($F171),ISBLANK($G171),ISBLANK($H171)),"EKSİK","OK"))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4">
        <f>IF(ISBLANK($A172),"",IF(OR(ISBLANK($B172),ISBLANK($C172),ISBLANK($D172),ISBLANK($E172),ISBLANK($F172),ISBLANK($G172),ISBLANK($H172)),"EKSİK","OK"))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4">
        <f>IF(ISBLANK($A173),"",IF(OR(ISBLANK($B173),ISBLANK($C173),ISBLANK($D173),ISBLANK($E173),ISBLANK($F173),ISBLANK($G173),ISBLANK($H173)),"EKSİK","OK"))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4">
        <f>IF(ISBLANK($A174),"",IF(OR(ISBLANK($B174),ISBLANK($C174),ISBLANK($D174),ISBLANK($E174),ISBLANK($F174),ISBLANK($G174),ISBLANK($H174)),"EKSİK","OK"))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4">
        <f>IF(ISBLANK($A175),"",IF(OR(ISBLANK($B175),ISBLANK($C175),ISBLANK($D175),ISBLANK($E175),ISBLANK($F175),ISBLANK($G175),ISBLANK($H175)),"EKSİK","OK"))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4">
        <f>IF(ISBLANK($A176),"",IF(OR(ISBLANK($B176),ISBLANK($C176),ISBLANK($D176),ISBLANK($E176),ISBLANK($F176),ISBLANK($G176),ISBLANK($H176)),"EKSİK","OK"))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4">
        <f>IF(ISBLANK($A177),"",IF(OR(ISBLANK($B177),ISBLANK($C177),ISBLANK($D177),ISBLANK($E177),ISBLANK($F177),ISBLANK($G177),ISBLANK($H177)),"EKSİK","OK"))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4">
        <f>IF(ISBLANK($A178),"",IF(OR(ISBLANK($B178),ISBLANK($C178),ISBLANK($D178),ISBLANK($E178),ISBLANK($F178),ISBLANK($G178),ISBLANK($H178)),"EKSİK","OK"))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4">
        <f>IF(ISBLANK($A179),"",IF(OR(ISBLANK($B179),ISBLANK($C179),ISBLANK($D179),ISBLANK($E179),ISBLANK($F179),ISBLANK($G179),ISBLANK($H179)),"EKSİK","OK"))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4">
        <f>IF(ISBLANK($A180),"",IF(OR(ISBLANK($B180),ISBLANK($C180),ISBLANK($D180),ISBLANK($E180),ISBLANK($F180),ISBLANK($G180),ISBLANK($H180)),"EKSİK","OK"))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4">
        <f>IF(ISBLANK($A181),"",IF(OR(ISBLANK($B181),ISBLANK($C181),ISBLANK($D181),ISBLANK($E181),ISBLANK($F181),ISBLANK($G181),ISBLANK($H181)),"EKSİK","OK"))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4">
        <f>IF(ISBLANK($A182),"",IF(OR(ISBLANK($B182),ISBLANK($C182),ISBLANK($D182),ISBLANK($E182),ISBLANK($F182),ISBLANK($G182),ISBLANK($H182)),"EKSİK","OK"))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4">
        <f>IF(ISBLANK($A183),"",IF(OR(ISBLANK($B183),ISBLANK($C183),ISBLANK($D183),ISBLANK($E183),ISBLANK($F183),ISBLANK($G183),ISBLANK($H183)),"EKSİK","OK"))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4">
        <f>IF(ISBLANK($A184),"",IF(OR(ISBLANK($B184),ISBLANK($C184),ISBLANK($D184),ISBLANK($E184),ISBLANK($F184),ISBLANK($G184),ISBLANK($H184)),"EKSİK","OK"))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4">
        <f>IF(ISBLANK($A185),"",IF(OR(ISBLANK($B185),ISBLANK($C185),ISBLANK($D185),ISBLANK($E185),ISBLANK($F185),ISBLANK($G185),ISBLANK($H185)),"EKSİK","OK"))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4">
        <f>IF(ISBLANK($A186),"",IF(OR(ISBLANK($B186),ISBLANK($C186),ISBLANK($D186),ISBLANK($E186),ISBLANK($F186),ISBLANK($G186),ISBLANK($H186)),"EKSİK","OK"))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4">
        <f>IF(ISBLANK($A187),"",IF(OR(ISBLANK($B187),ISBLANK($C187),ISBLANK($D187),ISBLANK($E187),ISBLANK($F187),ISBLANK($G187),ISBLANK($H187)),"EKSİK","OK"))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4">
        <f>IF(ISBLANK($A188),"",IF(OR(ISBLANK($B188),ISBLANK($C188),ISBLANK($D188),ISBLANK($E188),ISBLANK($F188),ISBLANK($G188),ISBLANK($H188)),"EKSİK","OK"))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4">
        <f>IF(ISBLANK($A189),"",IF(OR(ISBLANK($B189),ISBLANK($C189),ISBLANK($D189),ISBLANK($E189),ISBLANK($F189),ISBLANK($G189),ISBLANK($H189)),"EKSİK","OK"))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4">
        <f>IF(ISBLANK($A190),"",IF(OR(ISBLANK($B190),ISBLANK($C190),ISBLANK($D190),ISBLANK($E190),ISBLANK($F190),ISBLANK($G190),ISBLANK($H190)),"EKSİK","OK"))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4">
        <f>IF(ISBLANK($A191),"",IF(OR(ISBLANK($B191),ISBLANK($C191),ISBLANK($D191),ISBLANK($E191),ISBLANK($F191),ISBLANK($G191),ISBLANK($H191)),"EKSİK","OK"))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4">
        <f>IF(ISBLANK($A192),"",IF(OR(ISBLANK($B192),ISBLANK($C192),ISBLANK($D192),ISBLANK($E192),ISBLANK($F192),ISBLANK($G192),ISBLANK($H192)),"EKSİK","OK"))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4">
        <f>IF(ISBLANK($A193),"",IF(OR(ISBLANK($B193),ISBLANK($C193),ISBLANK($D193),ISBLANK($E193),ISBLANK($F193),ISBLANK($G193),ISBLANK($H193)),"EKSİK","OK"))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4">
        <f>IF(ISBLANK($A194),"",IF(OR(ISBLANK($B194),ISBLANK($C194),ISBLANK($D194),ISBLANK($E194),ISBLANK($F194),ISBLANK($G194),ISBLANK($H194)),"EKSİK","OK"))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4">
        <f>IF(ISBLANK($A195),"",IF(OR(ISBLANK($B195),ISBLANK($C195),ISBLANK($D195),ISBLANK($E195),ISBLANK($F195),ISBLANK($G195),ISBLANK($H195)),"EKSİK","OK"))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4">
        <f>IF(ISBLANK($A196),"",IF(OR(ISBLANK($B196),ISBLANK($C196),ISBLANK($D196),ISBLANK($E196),ISBLANK($F196),ISBLANK($G196),ISBLANK($H196)),"EKSİK","OK"))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4">
        <f>IF(ISBLANK($A197),"",IF(OR(ISBLANK($B197),ISBLANK($C197),ISBLANK($D197),ISBLANK($E197),ISBLANK($F197),ISBLANK($G197),ISBLANK($H197)),"EKSİK","OK"))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4">
        <f>IF(ISBLANK($A198),"",IF(OR(ISBLANK($B198),ISBLANK($C198),ISBLANK($D198),ISBLANK($E198),ISBLANK($F198),ISBLANK($G198),ISBLANK($H198)),"EKSİK","OK"))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4">
        <f>IF(ISBLANK($A199),"",IF(OR(ISBLANK($B199),ISBLANK($C199),ISBLANK($D199),ISBLANK($E199),ISBLANK($F199),ISBLANK($G199),ISBLANK($H199)),"EKSİK","OK"))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4">
        <f>IF(ISBLANK($A200),"",IF(OR(ISBLANK($B200),ISBLANK($C200),ISBLANK($D200),ISBLANK($E200),ISBLANK($F200),ISBLANK($G200),ISBLANK($H200)),"EKSİK","OK"))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4">
        <f>IF(ISBLANK($A201),"",IF(OR(ISBLANK($B201),ISBLANK($C201),ISBLANK($D201),ISBLANK($E201),ISBLANK($F201),ISBLANK($G201),ISBLANK($H201)),"EKSİK","OK"))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4">
        <f>IF(ISBLANK($A202),"",IF(OR(ISBLANK($B202),ISBLANK($C202),ISBLANK($D202),ISBLANK($E202),ISBLANK($F202),ISBLANK($G202),ISBLANK($H202)),"EKSİK","OK"))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4">
        <f>IF(ISBLANK($A203),"",IF(OR(ISBLANK($B203),ISBLANK($C203),ISBLANK($D203),ISBLANK($E203),ISBLANK($F203),ISBLANK($G203),ISBLANK($H203)),"EKSİK","OK"))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4">
        <f>IF(ISBLANK($A204),"",IF(OR(ISBLANK($B204),ISBLANK($C204),ISBLANK($D204),ISBLANK($E204),ISBLANK($F204),ISBLANK($G204),ISBLANK($H204)),"EKSİK","OK"))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4">
        <f>IF(ISBLANK($A205),"",IF(OR(ISBLANK($B205),ISBLANK($C205),ISBLANK($D205),ISBLANK($E205),ISBLANK($F205),ISBLANK($G205),ISBLANK($H205)),"EKSİK","OK"))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4">
        <f>IF(ISBLANK($A206),"",IF(OR(ISBLANK($B206),ISBLANK($C206),ISBLANK($D206),ISBLANK($E206),ISBLANK($F206),ISBLANK($G206),ISBLANK($H206)),"EKSİK","OK"))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4">
        <f>IF(ISBLANK($A207),"",IF(OR(ISBLANK($B207),ISBLANK($C207),ISBLANK($D207),ISBLANK($E207),ISBLANK($F207),ISBLANK($G207),ISBLANK($H207)),"EKSİK","OK"))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4">
        <f>IF(ISBLANK($A208),"",IF(OR(ISBLANK($B208),ISBLANK($C208),ISBLANK($D208),ISBLANK($E208),ISBLANK($F208),ISBLANK($G208),ISBLANK($H208)),"EKSİK","OK"))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4">
        <f>IF(ISBLANK($A209),"",IF(OR(ISBLANK($B209),ISBLANK($C209),ISBLANK($D209),ISBLANK($E209),ISBLANK($F209),ISBLANK($G209),ISBLANK($H209)),"EKSİK","OK"))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4">
        <f>IF(ISBLANK($A210),"",IF(OR(ISBLANK($B210),ISBLANK($C210),ISBLANK($D210),ISBLANK($E210),ISBLANK($F210),ISBLANK($G210),ISBLANK($H210)),"EKSİK","OK"))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4">
        <f>IF(ISBLANK($A211),"",IF(OR(ISBLANK($B211),ISBLANK($C211),ISBLANK($D211),ISBLANK($E211),ISBLANK($F211),ISBLANK($G211),ISBLANK($H211)),"EKSİK","OK"))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4">
        <f>IF(ISBLANK($A212),"",IF(OR(ISBLANK($B212),ISBLANK($C212),ISBLANK($D212),ISBLANK($E212),ISBLANK($F212),ISBLANK($G212),ISBLANK($H212)),"EKSİK","OK"))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4">
        <f>IF(ISBLANK($A213),"",IF(OR(ISBLANK($B213),ISBLANK($C213),ISBLANK($D213),ISBLANK($E213),ISBLANK($F213),ISBLANK($G213),ISBLANK($H213)),"EKSİK","OK"))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4">
        <f>IF(ISBLANK($A214),"",IF(OR(ISBLANK($B214),ISBLANK($C214),ISBLANK($D214),ISBLANK($E214),ISBLANK($F214),ISBLANK($G214),ISBLANK($H214)),"EKSİK","OK"))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4">
        <f>IF(ISBLANK($A215),"",IF(OR(ISBLANK($B215),ISBLANK($C215),ISBLANK($D215),ISBLANK($E215),ISBLANK($F215),ISBLANK($G215),ISBLANK($H215)),"EKSİK","OK"))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4">
        <f>IF(ISBLANK($A216),"",IF(OR(ISBLANK($B216),ISBLANK($C216),ISBLANK($D216),ISBLANK($E216),ISBLANK($F216),ISBLANK($G216),ISBLANK($H216)),"EKSİK","OK"))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4">
        <f>IF(ISBLANK($A217),"",IF(OR(ISBLANK($B217),ISBLANK($C217),ISBLANK($D217),ISBLANK($E217),ISBLANK($F217),ISBLANK($G217),ISBLANK($H217)),"EKSİK","OK"))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4">
        <f>IF(ISBLANK($A218),"",IF(OR(ISBLANK($B218),ISBLANK($C218),ISBLANK($D218),ISBLANK($E218),ISBLANK($F218),ISBLANK($G218),ISBLANK($H218)),"EKSİK","OK"))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4">
        <f>IF(ISBLANK($A219),"",IF(OR(ISBLANK($B219),ISBLANK($C219),ISBLANK($D219),ISBLANK($E219),ISBLANK($F219),ISBLANK($G219),ISBLANK($H219)),"EKSİK","OK"))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4">
        <f>IF(ISBLANK($A220),"",IF(OR(ISBLANK($B220),ISBLANK($C220),ISBLANK($D220),ISBLANK($E220),ISBLANK($F220),ISBLANK($G220),ISBLANK($H220)),"EKSİK","OK"))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4">
        <f>IF(ISBLANK($A221),"",IF(OR(ISBLANK($B221),ISBLANK($C221),ISBLANK($D221),ISBLANK($E221),ISBLANK($F221),ISBLANK($G221),ISBLANK($H221)),"EKSİK","OK"))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4">
        <f>IF(ISBLANK($A222),"",IF(OR(ISBLANK($B222),ISBLANK($C222),ISBLANK($D222),ISBLANK($E222),ISBLANK($F222),ISBLANK($G222),ISBLANK($H222)),"EKSİK","OK"))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4">
        <f>IF(ISBLANK($A223),"",IF(OR(ISBLANK($B223),ISBLANK($C223),ISBLANK($D223),ISBLANK($E223),ISBLANK($F223),ISBLANK($G223),ISBLANK($H223)),"EKSİK","OK"))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4">
        <f>IF(ISBLANK($A224),"",IF(OR(ISBLANK($B224),ISBLANK($C224),ISBLANK($D224),ISBLANK($E224),ISBLANK($F224),ISBLANK($G224),ISBLANK($H224)),"EKSİK","OK"))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4">
        <f>IF(ISBLANK($A225),"",IF(OR(ISBLANK($B225),ISBLANK($C225),ISBLANK($D225),ISBLANK($E225),ISBLANK($F225),ISBLANK($G225),ISBLANK($H225)),"EKSİK","OK"))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4">
        <f>IF(ISBLANK($A226),"",IF(OR(ISBLANK($B226),ISBLANK($C226),ISBLANK($D226),ISBLANK($E226),ISBLANK($F226),ISBLANK($G226),ISBLANK($H226)),"EKSİK","OK"))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4">
        <f>IF(ISBLANK($A227),"",IF(OR(ISBLANK($B227),ISBLANK($C227),ISBLANK($D227),ISBLANK($E227),ISBLANK($F227),ISBLANK($G227),ISBLANK($H227)),"EKSİK","OK"))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4">
        <f>IF(ISBLANK($A228),"",IF(OR(ISBLANK($B228),ISBLANK($C228),ISBLANK($D228),ISBLANK($E228),ISBLANK($F228),ISBLANK($G228),ISBLANK($H228)),"EKSİK","OK"))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4">
        <f>IF(ISBLANK($A229),"",IF(OR(ISBLANK($B229),ISBLANK($C229),ISBLANK($D229),ISBLANK($E229),ISBLANK($F229),ISBLANK($G229),ISBLANK($H229)),"EKSİK","OK"))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4">
        <f>IF(ISBLANK($A230),"",IF(OR(ISBLANK($B230),ISBLANK($C230),ISBLANK($D230),ISBLANK($E230),ISBLANK($F230),ISBLANK($G230),ISBLANK($H230)),"EKSİK","OK"))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4">
        <f>IF(ISBLANK($A231),"",IF(OR(ISBLANK($B231),ISBLANK($C231),ISBLANK($D231),ISBLANK($E231),ISBLANK($F231),ISBLANK($G231),ISBLANK($H231)),"EKSİK","OK"))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4">
        <f>IF(ISBLANK($A232),"",IF(OR(ISBLANK($B232),ISBLANK($C232),ISBLANK($D232),ISBLANK($E232),ISBLANK($F232),ISBLANK($G232),ISBLANK($H232)),"EKSİK","OK"))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4">
        <f>IF(ISBLANK($A233),"",IF(OR(ISBLANK($B233),ISBLANK($C233),ISBLANK($D233),ISBLANK($E233),ISBLANK($F233),ISBLANK($G233),ISBLANK($H233)),"EKSİK","OK"))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4">
        <f>IF(ISBLANK($A234),"",IF(OR(ISBLANK($B234),ISBLANK($C234),ISBLANK($D234),ISBLANK($E234),ISBLANK($F234),ISBLANK($G234),ISBLANK($H234)),"EKSİK","OK"))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4">
        <f>IF(ISBLANK($A235),"",IF(OR(ISBLANK($B235),ISBLANK($C235),ISBLANK($D235),ISBLANK($E235),ISBLANK($F235),ISBLANK($G235),ISBLANK($H235)),"EKSİK","OK"))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4">
        <f>IF(ISBLANK($A236),"",IF(OR(ISBLANK($B236),ISBLANK($C236),ISBLANK($D236),ISBLANK($E236),ISBLANK($F236),ISBLANK($G236),ISBLANK($H236)),"EKSİK","OK"))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4">
        <f>IF(ISBLANK($A237),"",IF(OR(ISBLANK($B237),ISBLANK($C237),ISBLANK($D237),ISBLANK($E237),ISBLANK($F237),ISBLANK($G237),ISBLANK($H237)),"EKSİK","OK"))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4">
        <f>IF(ISBLANK($A238),"",IF(OR(ISBLANK($B238),ISBLANK($C238),ISBLANK($D238),ISBLANK($E238),ISBLANK($F238),ISBLANK($G238),ISBLANK($H238)),"EKSİK","OK"))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4">
        <f>IF(ISBLANK($A239),"",IF(OR(ISBLANK($B239),ISBLANK($C239),ISBLANK($D239),ISBLANK($E239),ISBLANK($F239),ISBLANK($G239),ISBLANK($H239)),"EKSİK","OK"))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4">
        <f>IF(ISBLANK($A240),"",IF(OR(ISBLANK($B240),ISBLANK($C240),ISBLANK($D240),ISBLANK($E240),ISBLANK($F240),ISBLANK($G240),ISBLANK($H240)),"EKSİK","OK"))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4">
        <f>IF(ISBLANK($A241),"",IF(OR(ISBLANK($B241),ISBLANK($C241),ISBLANK($D241),ISBLANK($E241),ISBLANK($F241),ISBLANK($G241),ISBLANK($H241)),"EKSİK","OK"))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4">
        <f>IF(ISBLANK($A242),"",IF(OR(ISBLANK($B242),ISBLANK($C242),ISBLANK($D242),ISBLANK($E242),ISBLANK($F242),ISBLANK($G242),ISBLANK($H242)),"EKSİK","OK"))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4">
        <f>IF(ISBLANK($A243),"",IF(OR(ISBLANK($B243),ISBLANK($C243),ISBLANK($D243),ISBLANK($E243),ISBLANK($F243),ISBLANK($G243),ISBLANK($H243)),"EKSİK","OK"))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4">
        <f>IF(ISBLANK($A244),"",IF(OR(ISBLANK($B244),ISBLANK($C244),ISBLANK($D244),ISBLANK($E244),ISBLANK($F244),ISBLANK($G244),ISBLANK($H244)),"EKSİK","OK"))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4">
        <f>IF(ISBLANK($A245),"",IF(OR(ISBLANK($B245),ISBLANK($C245),ISBLANK($D245),ISBLANK($E245),ISBLANK($F245),ISBLANK($G245),ISBLANK($H245)),"EKSİK","OK"))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4">
        <f>IF(ISBLANK($A246),"",IF(OR(ISBLANK($B246),ISBLANK($C246),ISBLANK($D246),ISBLANK($E246),ISBLANK($F246),ISBLANK($G246),ISBLANK($H246)),"EKSİK","OK"))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4">
        <f>IF(ISBLANK($A247),"",IF(OR(ISBLANK($B247),ISBLANK($C247),ISBLANK($D247),ISBLANK($E247),ISBLANK($F247),ISBLANK($G247),ISBLANK($H247)),"EKSİK","OK"))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4">
        <f>IF(ISBLANK($A248),"",IF(OR(ISBLANK($B248),ISBLANK($C248),ISBLANK($D248),ISBLANK($E248),ISBLANK($F248),ISBLANK($G248),ISBLANK($H248)),"EKSİK","OK"))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4">
        <f>IF(ISBLANK($A249),"",IF(OR(ISBLANK($B249),ISBLANK($C249),ISBLANK($D249),ISBLANK($E249),ISBLANK($F249),ISBLANK($G249),ISBLANK($H249)),"EKSİK","OK"))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4">
        <f>IF(ISBLANK($A250),"",IF(OR(ISBLANK($B250),ISBLANK($C250),ISBLANK($D250),ISBLANK($E250),ISBLANK($F250),ISBLANK($G250),ISBLANK($H250)),"EKSİK","OK"))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4">
        <f>IF(ISBLANK($A251),"",IF(OR(ISBLANK($B251),ISBLANK($C251),ISBLANK($D251),ISBLANK($E251),ISBLANK($F251),ISBLANK($G251),ISBLANK($H251)),"EKSİK","OK"))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4">
        <f>IF(ISBLANK($A252),"",IF(OR(ISBLANK($B252),ISBLANK($C252),ISBLANK($D252),ISBLANK($E252),ISBLANK($F252),ISBLANK($G252),ISBLANK($H252)),"EKSİK","OK"))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4">
        <f>IF(ISBLANK($A253),"",IF(OR(ISBLANK($B253),ISBLANK($C253),ISBLANK($D253),ISBLANK($E253),ISBLANK($F253),ISBLANK($G253),ISBLANK($H253)),"EKSİK","OK"))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4">
        <f>IF(ISBLANK($A254),"",IF(OR(ISBLANK($B254),ISBLANK($C254),ISBLANK($D254),ISBLANK($E254),ISBLANK($F254),ISBLANK($G254),ISBLANK($H254)),"EKSİK","OK"))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4">
        <f>IF(ISBLANK($A255),"",IF(OR(ISBLANK($B255),ISBLANK($C255),ISBLANK($D255),ISBLANK($E255),ISBLANK($F255),ISBLANK($G255),ISBLANK($H255)),"EKSİK","OK"))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4">
        <f>IF(ISBLANK($A256),"",IF(OR(ISBLANK($B256),ISBLANK($C256),ISBLANK($D256),ISBLANK($E256),ISBLANK($F256),ISBLANK($G256),ISBLANK($H256)),"EKSİK","OK"))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4">
        <f>IF(ISBLANK($A257),"",IF(OR(ISBLANK($B257),ISBLANK($C257),ISBLANK($D257),ISBLANK($E257),ISBLANK($F257),ISBLANK($G257),ISBLANK($H257)),"EKSİK","OK"))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4">
        <f>IF(ISBLANK($A258),"",IF(OR(ISBLANK($B258),ISBLANK($C258),ISBLANK($D258),ISBLANK($E258),ISBLANK($F258),ISBLANK($G258),ISBLANK($H258)),"EKSİK","OK"))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4">
        <f>IF(ISBLANK($A259),"",IF(OR(ISBLANK($B259),ISBLANK($C259),ISBLANK($D259),ISBLANK($E259),ISBLANK($F259),ISBLANK($G259),ISBLANK($H259)),"EKSİK","OK"))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4">
        <f>IF(ISBLANK($A260),"",IF(OR(ISBLANK($B260),ISBLANK($C260),ISBLANK($D260),ISBLANK($E260),ISBLANK($F260),ISBLANK($G260),ISBLANK($H260)),"EKSİK","OK"))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4">
        <f>IF(ISBLANK($A261),"",IF(OR(ISBLANK($B261),ISBLANK($C261),ISBLANK($D261),ISBLANK($E261),ISBLANK($F261),ISBLANK($G261),ISBLANK($H261)),"EKSİK","OK"))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4">
        <f>IF(ISBLANK($A262),"",IF(OR(ISBLANK($B262),ISBLANK($C262),ISBLANK($D262),ISBLANK($E262),ISBLANK($F262),ISBLANK($G262),ISBLANK($H262)),"EKSİK","OK"))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4">
        <f>IF(ISBLANK($A263),"",IF(OR(ISBLANK($B263),ISBLANK($C263),ISBLANK($D263),ISBLANK($E263),ISBLANK($F263),ISBLANK($G263),ISBLANK($H263)),"EKSİK","OK"))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4">
        <f>IF(ISBLANK($A264),"",IF(OR(ISBLANK($B264),ISBLANK($C264),ISBLANK($D264),ISBLANK($E264),ISBLANK($F264),ISBLANK($G264),ISBLANK($H264)),"EKSİK","OK"))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4">
        <f>IF(ISBLANK($A265),"",IF(OR(ISBLANK($B265),ISBLANK($C265),ISBLANK($D265),ISBLANK($E265),ISBLANK($F265),ISBLANK($G265),ISBLANK($H265)),"EKSİK","OK"))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4">
        <f>IF(ISBLANK($A266),"",IF(OR(ISBLANK($B266),ISBLANK($C266),ISBLANK($D266),ISBLANK($E266),ISBLANK($F266),ISBLANK($G266),ISBLANK($H266)),"EKSİK","OK"))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4">
        <f>IF(ISBLANK($A267),"",IF(OR(ISBLANK($B267),ISBLANK($C267),ISBLANK($D267),ISBLANK($E267),ISBLANK($F267),ISBLANK($G267),ISBLANK($H267)),"EKSİK","OK"))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4">
        <f>IF(ISBLANK($A268),"",IF(OR(ISBLANK($B268),ISBLANK($C268),ISBLANK($D268),ISBLANK($E268),ISBLANK($F268),ISBLANK($G268),ISBLANK($H268)),"EKSİK","OK"))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4">
        <f>IF(ISBLANK($A269),"",IF(OR(ISBLANK($B269),ISBLANK($C269),ISBLANK($D269),ISBLANK($E269),ISBLANK($F269),ISBLANK($G269),ISBLANK($H269)),"EKSİK","OK"))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4">
        <f>IF(ISBLANK($A270),"",IF(OR(ISBLANK($B270),ISBLANK($C270),ISBLANK($D270),ISBLANK($E270),ISBLANK($F270),ISBLANK($G270),ISBLANK($H270)),"EKSİK","OK"))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4">
        <f>IF(ISBLANK($A271),"",IF(OR(ISBLANK($B271),ISBLANK($C271),ISBLANK($D271),ISBLANK($E271),ISBLANK($F271),ISBLANK($G271),ISBLANK($H271)),"EKSİK","OK"))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4">
        <f>IF(ISBLANK($A272),"",IF(OR(ISBLANK($B272),ISBLANK($C272),ISBLANK($D272),ISBLANK($E272),ISBLANK($F272),ISBLANK($G272),ISBLANK($H272)),"EKSİK","OK"))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4">
        <f>IF(ISBLANK($A273),"",IF(OR(ISBLANK($B273),ISBLANK($C273),ISBLANK($D273),ISBLANK($E273),ISBLANK($F273),ISBLANK($G273),ISBLANK($H273)),"EKSİK","OK"))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4">
        <f>IF(ISBLANK($A274),"",IF(OR(ISBLANK($B274),ISBLANK($C274),ISBLANK($D274),ISBLANK($E274),ISBLANK($F274),ISBLANK($G274),ISBLANK($H274)),"EKSİK","OK"))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4">
        <f>IF(ISBLANK($A275),"",IF(OR(ISBLANK($B275),ISBLANK($C275),ISBLANK($D275),ISBLANK($E275),ISBLANK($F275),ISBLANK($G275),ISBLANK($H275)),"EKSİK","OK"))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4">
        <f>IF(ISBLANK($A276),"",IF(OR(ISBLANK($B276),ISBLANK($C276),ISBLANK($D276),ISBLANK($E276),ISBLANK($F276),ISBLANK($G276),ISBLANK($H276)),"EKSİK","OK"))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4">
        <f>IF(ISBLANK($A277),"",IF(OR(ISBLANK($B277),ISBLANK($C277),ISBLANK($D277),ISBLANK($E277),ISBLANK($F277),ISBLANK($G277),ISBLANK($H277)),"EKSİK","OK"))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4">
        <f>IF(ISBLANK($A278),"",IF(OR(ISBLANK($B278),ISBLANK($C278),ISBLANK($D278),ISBLANK($E278),ISBLANK($F278),ISBLANK($G278),ISBLANK($H278)),"EKSİK","OK"))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4">
        <f>IF(ISBLANK($A279),"",IF(OR(ISBLANK($B279),ISBLANK($C279),ISBLANK($D279),ISBLANK($E279),ISBLANK($F279),ISBLANK($G279),ISBLANK($H279)),"EKSİK","OK"))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4">
        <f>IF(ISBLANK($A280),"",IF(OR(ISBLANK($B280),ISBLANK($C280),ISBLANK($D280),ISBLANK($E280),ISBLANK($F280),ISBLANK($G280),ISBLANK($H280)),"EKSİK","OK"))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4">
        <f>IF(ISBLANK($A281),"",IF(OR(ISBLANK($B281),ISBLANK($C281),ISBLANK($D281),ISBLANK($E281),ISBLANK($F281),ISBLANK($G281),ISBLANK($H281)),"EKSİK","OK"))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4">
        <f>IF(ISBLANK($A282),"",IF(OR(ISBLANK($B282),ISBLANK($C282),ISBLANK($D282),ISBLANK($E282),ISBLANK($F282),ISBLANK($G282),ISBLANK($H282)),"EKSİK","OK"))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4">
        <f>IF(ISBLANK($A283),"",IF(OR(ISBLANK($B283),ISBLANK($C283),ISBLANK($D283),ISBLANK($E283),ISBLANK($F283),ISBLANK($G283),ISBLANK($H283)),"EKSİK","OK"))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4">
        <f>IF(ISBLANK($A284),"",IF(OR(ISBLANK($B284),ISBLANK($C284),ISBLANK($D284),ISBLANK($E284),ISBLANK($F284),ISBLANK($G284),ISBLANK($H284)),"EKSİK","OK"))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4">
        <f>IF(ISBLANK($A285),"",IF(OR(ISBLANK($B285),ISBLANK($C285),ISBLANK($D285),ISBLANK($E285),ISBLANK($F285),ISBLANK($G285),ISBLANK($H285)),"EKSİK","OK"))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4">
        <f>IF(ISBLANK($A286),"",IF(OR(ISBLANK($B286),ISBLANK($C286),ISBLANK($D286),ISBLANK($E286),ISBLANK($F286),ISBLANK($G286),ISBLANK($H286)),"EKSİK","OK"))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4">
        <f>IF(ISBLANK($A287),"",IF(OR(ISBLANK($B287),ISBLANK($C287),ISBLANK($D287),ISBLANK($E287),ISBLANK($F287),ISBLANK($G287),ISBLANK($H287)),"EKSİK","OK"))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4">
        <f>IF(ISBLANK($A288),"",IF(OR(ISBLANK($B288),ISBLANK($C288),ISBLANK($D288),ISBLANK($E288),ISBLANK($F288),ISBLANK($G288),ISBLANK($H288)),"EKSİK","OK"))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4">
        <f>IF(ISBLANK($A289),"",IF(OR(ISBLANK($B289),ISBLANK($C289),ISBLANK($D289),ISBLANK($E289),ISBLANK($F289),ISBLANK($G289),ISBLANK($H289)),"EKSİK","OK"))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4">
        <f>IF(ISBLANK($A290),"",IF(OR(ISBLANK($B290),ISBLANK($C290),ISBLANK($D290),ISBLANK($E290),ISBLANK($F290),ISBLANK($G290),ISBLANK($H290)),"EKSİK","OK"))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4">
        <f>IF(ISBLANK($A291),"",IF(OR(ISBLANK($B291),ISBLANK($C291),ISBLANK($D291),ISBLANK($E291),ISBLANK($F291),ISBLANK($G291),ISBLANK($H291)),"EKSİK","OK"))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4">
        <f>IF(ISBLANK($A292),"",IF(OR(ISBLANK($B292),ISBLANK($C292),ISBLANK($D292),ISBLANK($E292),ISBLANK($F292),ISBLANK($G292),ISBLANK($H292)),"EKSİK","OK"))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4">
        <f>IF(ISBLANK($A293),"",IF(OR(ISBLANK($B293),ISBLANK($C293),ISBLANK($D293),ISBLANK($E293),ISBLANK($F293),ISBLANK($G293),ISBLANK($H293)),"EKSİK","OK"))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4">
        <f>IF(ISBLANK($A294),"",IF(OR(ISBLANK($B294),ISBLANK($C294),ISBLANK($D294),ISBLANK($E294),ISBLANK($F294),ISBLANK($G294),ISBLANK($H294)),"EKSİK","OK"))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4">
        <f>IF(ISBLANK($A295),"",IF(OR(ISBLANK($B295),ISBLANK($C295),ISBLANK($D295),ISBLANK($E295),ISBLANK($F295),ISBLANK($G295),ISBLANK($H295)),"EKSİK","OK"))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4">
        <f>IF(ISBLANK($A296),"",IF(OR(ISBLANK($B296),ISBLANK($C296),ISBLANK($D296),ISBLANK($E296),ISBLANK($F296),ISBLANK($G296),ISBLANK($H296)),"EKSİK","OK"))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4">
        <f>IF(ISBLANK($A297),"",IF(OR(ISBLANK($B297),ISBLANK($C297),ISBLANK($D297),ISBLANK($E297),ISBLANK($F297),ISBLANK($G297),ISBLANK($H297)),"EKSİK","OK"))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4">
        <f>IF(ISBLANK($A298),"",IF(OR(ISBLANK($B298),ISBLANK($C298),ISBLANK($D298),ISBLANK($E298),ISBLANK($F298),ISBLANK($G298),ISBLANK($H298)),"EKSİK","OK"))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4">
        <f>IF(ISBLANK($A299),"",IF(OR(ISBLANK($B299),ISBLANK($C299),ISBLANK($D299),ISBLANK($E299),ISBLANK($F299),ISBLANK($G299),ISBLANK($H299)),"EKSİK","OK"))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4">
        <f>IF(ISBLANK($A300),"",IF(OR(ISBLANK($B300),ISBLANK($C300),ISBLANK($D300),ISBLANK($E300),ISBLANK($F300),ISBLANK($G300),ISBLANK($H300)),"EKSİK","OK"))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4">
        <f>IF(ISBLANK($A301),"",IF(OR(ISBLANK($B301),ISBLANK($C301),ISBLANK($D301),ISBLANK($E301),ISBLANK($F301),ISBLANK($G301),ISBLANK($H301)),"EKSİK","OK"))</f>
        <v/>
      </c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4">
        <f>IF(ISBLANK($A302),"",IF(OR(ISBLANK($B302),ISBLANK($C302),ISBLANK($D302),ISBLANK($E302),ISBLANK($F302),ISBLANK($G302),ISBLANK($H302)),"EKSİK","OK"))</f>
        <v/>
      </c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4">
        <f>IF(ISBLANK($A303),"",IF(OR(ISBLANK($B303),ISBLANK($C303),ISBLANK($D303),ISBLANK($E303),ISBLANK($F303),ISBLANK($G303),ISBLANK($H303)),"EKSİK","OK"))</f>
        <v/>
      </c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4">
        <f>IF(ISBLANK($A304),"",IF(OR(ISBLANK($B304),ISBLANK($C304),ISBLANK($D304),ISBLANK($E304),ISBLANK($F304),ISBLANK($G304),ISBLANK($H304)),"EKSİK","OK"))</f>
        <v/>
      </c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4">
        <f>IF(ISBLANK($A305),"",IF(OR(ISBLANK($B305),ISBLANK($C305),ISBLANK($D305),ISBLANK($E305),ISBLANK($F305),ISBLANK($G305),ISBLANK($H305)),"EKSİK","OK"))</f>
        <v/>
      </c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4">
        <f>IF(ISBLANK($A306),"",IF(OR(ISBLANK($B306),ISBLANK($C306),ISBLANK($D306),ISBLANK($E306),ISBLANK($F306),ISBLANK($G306),ISBLANK($H306)),"EKSİK","OK"))</f>
        <v/>
      </c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4">
        <f>IF(ISBLANK($A307),"",IF(OR(ISBLANK($B307),ISBLANK($C307),ISBLANK($D307),ISBLANK($E307),ISBLANK($F307),ISBLANK($G307),ISBLANK($H307)),"EKSİK","OK"))</f>
        <v/>
      </c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4">
        <f>IF(ISBLANK($A308),"",IF(OR(ISBLANK($B308),ISBLANK($C308),ISBLANK($D308),ISBLANK($E308),ISBLANK($F308),ISBLANK($G308),ISBLANK($H308)),"EKSİK","OK"))</f>
        <v/>
      </c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4">
        <f>IF(ISBLANK($A309),"",IF(OR(ISBLANK($B309),ISBLANK($C309),ISBLANK($D309),ISBLANK($E309),ISBLANK($F309),ISBLANK($G309),ISBLANK($H309)),"EKSİK","OK"))</f>
        <v/>
      </c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4">
        <f>IF(ISBLANK($A310),"",IF(OR(ISBLANK($B310),ISBLANK($C310),ISBLANK($D310),ISBLANK($E310),ISBLANK($F310),ISBLANK($G310),ISBLANK($H310)),"EKSİK","OK"))</f>
        <v/>
      </c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4">
        <f>IF(ISBLANK($A311),"",IF(OR(ISBLANK($B311),ISBLANK($C311),ISBLANK($D311),ISBLANK($E311),ISBLANK($F311),ISBLANK($G311),ISBLANK($H311)),"EKSİK","OK"))</f>
        <v/>
      </c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4">
        <f>IF(ISBLANK($A312),"",IF(OR(ISBLANK($B312),ISBLANK($C312),ISBLANK($D312),ISBLANK($E312),ISBLANK($F312),ISBLANK($G312),ISBLANK($H312)),"EKSİK","OK"))</f>
        <v/>
      </c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4">
        <f>IF(ISBLANK($A313),"",IF(OR(ISBLANK($B313),ISBLANK($C313),ISBLANK($D313),ISBLANK($E313),ISBLANK($F313),ISBLANK($G313),ISBLANK($H313)),"EKSİK","OK"))</f>
        <v/>
      </c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4">
        <f>IF(ISBLANK($A314),"",IF(OR(ISBLANK($B314),ISBLANK($C314),ISBLANK($D314),ISBLANK($E314),ISBLANK($F314),ISBLANK($G314),ISBLANK($H314)),"EKSİK","OK"))</f>
        <v/>
      </c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4">
        <f>IF(ISBLANK($A315),"",IF(OR(ISBLANK($B315),ISBLANK($C315),ISBLANK($D315),ISBLANK($E315),ISBLANK($F315),ISBLANK($G315),ISBLANK($H315)),"EKSİK","OK"))</f>
        <v/>
      </c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4">
        <f>IF(ISBLANK($A316),"",IF(OR(ISBLANK($B316),ISBLANK($C316),ISBLANK($D316),ISBLANK($E316),ISBLANK($F316),ISBLANK($G316),ISBLANK($H316)),"EKSİK","OK"))</f>
        <v/>
      </c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4">
        <f>IF(ISBLANK($A317),"",IF(OR(ISBLANK($B317),ISBLANK($C317),ISBLANK($D317),ISBLANK($E317),ISBLANK($F317),ISBLANK($G317),ISBLANK($H317)),"EKSİK","OK"))</f>
        <v/>
      </c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4">
        <f>IF(ISBLANK($A318),"",IF(OR(ISBLANK($B318),ISBLANK($C318),ISBLANK($D318),ISBLANK($E318),ISBLANK($F318),ISBLANK($G318),ISBLANK($H318)),"EKSİK","OK"))</f>
        <v/>
      </c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4">
        <f>IF(ISBLANK($A319),"",IF(OR(ISBLANK($B319),ISBLANK($C319),ISBLANK($D319),ISBLANK($E319),ISBLANK($F319),ISBLANK($G319),ISBLANK($H319)),"EKSİK","OK"))</f>
        <v/>
      </c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4">
        <f>IF(ISBLANK($A320),"",IF(OR(ISBLANK($B320),ISBLANK($C320),ISBLANK($D320),ISBLANK($E320),ISBLANK($F320),ISBLANK($G320),ISBLANK($H320)),"EKSİK","OK"))</f>
        <v/>
      </c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4">
        <f>IF(ISBLANK($A321),"",IF(OR(ISBLANK($B321),ISBLANK($C321),ISBLANK($D321),ISBLANK($E321),ISBLANK($F321),ISBLANK($G321),ISBLANK($H321)),"EKSİK","OK"))</f>
        <v/>
      </c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4">
        <f>IF(ISBLANK($A322),"",IF(OR(ISBLANK($B322),ISBLANK($C322),ISBLANK($D322),ISBLANK($E322),ISBLANK($F322),ISBLANK($G322),ISBLANK($H322)),"EKSİK","OK"))</f>
        <v/>
      </c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4">
        <f>IF(ISBLANK($A323),"",IF(OR(ISBLANK($B323),ISBLANK($C323),ISBLANK($D323),ISBLANK($E323),ISBLANK($F323),ISBLANK($G323),ISBLANK($H323)),"EKSİK","OK"))</f>
        <v/>
      </c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4">
        <f>IF(ISBLANK($A324),"",IF(OR(ISBLANK($B324),ISBLANK($C324),ISBLANK($D324),ISBLANK($E324),ISBLANK($F324),ISBLANK($G324),ISBLANK($H324)),"EKSİK","OK"))</f>
        <v/>
      </c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4">
        <f>IF(ISBLANK($A325),"",IF(OR(ISBLANK($B325),ISBLANK($C325),ISBLANK($D325),ISBLANK($E325),ISBLANK($F325),ISBLANK($G325),ISBLANK($H325)),"EKSİK","OK"))</f>
        <v/>
      </c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4">
        <f>IF(ISBLANK($A326),"",IF(OR(ISBLANK($B326),ISBLANK($C326),ISBLANK($D326),ISBLANK($E326),ISBLANK($F326),ISBLANK($G326),ISBLANK($H326)),"EKSİK","OK"))</f>
        <v/>
      </c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4">
        <f>IF(ISBLANK($A327),"",IF(OR(ISBLANK($B327),ISBLANK($C327),ISBLANK($D327),ISBLANK($E327),ISBLANK($F327),ISBLANK($G327),ISBLANK($H327)),"EKSİK","OK"))</f>
        <v/>
      </c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4">
        <f>IF(ISBLANK($A328),"",IF(OR(ISBLANK($B328),ISBLANK($C328),ISBLANK($D328),ISBLANK($E328),ISBLANK($F328),ISBLANK($G328),ISBLANK($H328)),"EKSİK","OK"))</f>
        <v/>
      </c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4">
        <f>IF(ISBLANK($A329),"",IF(OR(ISBLANK($B329),ISBLANK($C329),ISBLANK($D329),ISBLANK($E329),ISBLANK($F329),ISBLANK($G329),ISBLANK($H329)),"EKSİK","OK"))</f>
        <v/>
      </c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4">
        <f>IF(ISBLANK($A330),"",IF(OR(ISBLANK($B330),ISBLANK($C330),ISBLANK($D330),ISBLANK($E330),ISBLANK($F330),ISBLANK($G330),ISBLANK($H330)),"EKSİK","OK"))</f>
        <v/>
      </c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4">
        <f>IF(ISBLANK($A331),"",IF(OR(ISBLANK($B331),ISBLANK($C331),ISBLANK($D331),ISBLANK($E331),ISBLANK($F331),ISBLANK($G331),ISBLANK($H331)),"EKSİK","OK"))</f>
        <v/>
      </c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4">
        <f>IF(ISBLANK($A332),"",IF(OR(ISBLANK($B332),ISBLANK($C332),ISBLANK($D332),ISBLANK($E332),ISBLANK($F332),ISBLANK($G332),ISBLANK($H332)),"EKSİK","OK"))</f>
        <v/>
      </c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4">
        <f>IF(ISBLANK($A333),"",IF(OR(ISBLANK($B333),ISBLANK($C333),ISBLANK($D333),ISBLANK($E333),ISBLANK($F333),ISBLANK($G333),ISBLANK($H333)),"EKSİK","OK"))</f>
        <v/>
      </c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4">
        <f>IF(ISBLANK($A334),"",IF(OR(ISBLANK($B334),ISBLANK($C334),ISBLANK($D334),ISBLANK($E334),ISBLANK($F334),ISBLANK($G334),ISBLANK($H334)),"EKSİK","OK"))</f>
        <v/>
      </c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4">
        <f>IF(ISBLANK($A335),"",IF(OR(ISBLANK($B335),ISBLANK($C335),ISBLANK($D335),ISBLANK($E335),ISBLANK($F335),ISBLANK($G335),ISBLANK($H335)),"EKSİK","OK"))</f>
        <v/>
      </c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4">
        <f>IF(ISBLANK($A336),"",IF(OR(ISBLANK($B336),ISBLANK($C336),ISBLANK($D336),ISBLANK($E336),ISBLANK($F336),ISBLANK($G336),ISBLANK($H336)),"EKSİK","OK"))</f>
        <v/>
      </c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4">
        <f>IF(ISBLANK($A337),"",IF(OR(ISBLANK($B337),ISBLANK($C337),ISBLANK($D337),ISBLANK($E337),ISBLANK($F337),ISBLANK($G337),ISBLANK($H337)),"EKSİK","OK"))</f>
        <v/>
      </c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4">
        <f>IF(ISBLANK($A338),"",IF(OR(ISBLANK($B338),ISBLANK($C338),ISBLANK($D338),ISBLANK($E338),ISBLANK($F338),ISBLANK($G338),ISBLANK($H338)),"EKSİK","OK"))</f>
        <v/>
      </c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4">
        <f>IF(ISBLANK($A339),"",IF(OR(ISBLANK($B339),ISBLANK($C339),ISBLANK($D339),ISBLANK($E339),ISBLANK($F339),ISBLANK($G339),ISBLANK($H339)),"EKSİK","OK"))</f>
        <v/>
      </c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4">
        <f>IF(ISBLANK($A340),"",IF(OR(ISBLANK($B340),ISBLANK($C340),ISBLANK($D340),ISBLANK($E340),ISBLANK($F340),ISBLANK($G340),ISBLANK($H340)),"EKSİK","OK"))</f>
        <v/>
      </c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4">
        <f>IF(ISBLANK($A341),"",IF(OR(ISBLANK($B341),ISBLANK($C341),ISBLANK($D341),ISBLANK($E341),ISBLANK($F341),ISBLANK($G341),ISBLANK($H341)),"EKSİK","OK"))</f>
        <v/>
      </c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4">
        <f>IF(ISBLANK($A342),"",IF(OR(ISBLANK($B342),ISBLANK($C342),ISBLANK($D342),ISBLANK($E342),ISBLANK($F342),ISBLANK($G342),ISBLANK($H342)),"EKSİK","OK"))</f>
        <v/>
      </c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4">
        <f>IF(ISBLANK($A343),"",IF(OR(ISBLANK($B343),ISBLANK($C343),ISBLANK($D343),ISBLANK($E343),ISBLANK($F343),ISBLANK($G343),ISBLANK($H343)),"EKSİK","OK"))</f>
        <v/>
      </c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4">
        <f>IF(ISBLANK($A344),"",IF(OR(ISBLANK($B344),ISBLANK($C344),ISBLANK($D344),ISBLANK($E344),ISBLANK($F344),ISBLANK($G344),ISBLANK($H344)),"EKSİK","OK"))</f>
        <v/>
      </c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4">
        <f>IF(ISBLANK($A345),"",IF(OR(ISBLANK($B345),ISBLANK($C345),ISBLANK($D345),ISBLANK($E345),ISBLANK($F345),ISBLANK($G345),ISBLANK($H345)),"EKSİK","OK"))</f>
        <v/>
      </c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4">
        <f>IF(ISBLANK($A346),"",IF(OR(ISBLANK($B346),ISBLANK($C346),ISBLANK($D346),ISBLANK($E346),ISBLANK($F346),ISBLANK($G346),ISBLANK($H346)),"EKSİK","OK"))</f>
        <v/>
      </c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4">
        <f>IF(ISBLANK($A347),"",IF(OR(ISBLANK($B347),ISBLANK($C347),ISBLANK($D347),ISBLANK($E347),ISBLANK($F347),ISBLANK($G347),ISBLANK($H347)),"EKSİK","OK"))</f>
        <v/>
      </c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4">
        <f>IF(ISBLANK($A348),"",IF(OR(ISBLANK($B348),ISBLANK($C348),ISBLANK($D348),ISBLANK($E348),ISBLANK($F348),ISBLANK($G348),ISBLANK($H348)),"EKSİK","OK"))</f>
        <v/>
      </c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4">
        <f>IF(ISBLANK($A349),"",IF(OR(ISBLANK($B349),ISBLANK($C349),ISBLANK($D349),ISBLANK($E349),ISBLANK($F349),ISBLANK($G349),ISBLANK($H349)),"EKSİK","OK"))</f>
        <v/>
      </c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4">
        <f>IF(ISBLANK($A350),"",IF(OR(ISBLANK($B350),ISBLANK($C350),ISBLANK($D350),ISBLANK($E350),ISBLANK($F350),ISBLANK($G350),ISBLANK($H350)),"EKSİK","OK"))</f>
        <v/>
      </c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4">
        <f>IF(ISBLANK($A351),"",IF(OR(ISBLANK($B351),ISBLANK($C351),ISBLANK($D351),ISBLANK($E351),ISBLANK($F351),ISBLANK($G351),ISBLANK($H351)),"EKSİK","OK"))</f>
        <v/>
      </c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4">
        <f>IF(ISBLANK($A352),"",IF(OR(ISBLANK($B352),ISBLANK($C352),ISBLANK($D352),ISBLANK($E352),ISBLANK($F352),ISBLANK($G352),ISBLANK($H352)),"EKSİK","OK"))</f>
        <v/>
      </c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4">
        <f>IF(ISBLANK($A353),"",IF(OR(ISBLANK($B353),ISBLANK($C353),ISBLANK($D353),ISBLANK($E353),ISBLANK($F353),ISBLANK($G353),ISBLANK($H353)),"EKSİK","OK"))</f>
        <v/>
      </c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4">
        <f>IF(ISBLANK($A354),"",IF(OR(ISBLANK($B354),ISBLANK($C354),ISBLANK($D354),ISBLANK($E354),ISBLANK($F354),ISBLANK($G354),ISBLANK($H354)),"EKSİK","OK"))</f>
        <v/>
      </c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4">
        <f>IF(ISBLANK($A355),"",IF(OR(ISBLANK($B355),ISBLANK($C355),ISBLANK($D355),ISBLANK($E355),ISBLANK($F355),ISBLANK($G355),ISBLANK($H355)),"EKSİK","OK"))</f>
        <v/>
      </c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4">
        <f>IF(ISBLANK($A356),"",IF(OR(ISBLANK($B356),ISBLANK($C356),ISBLANK($D356),ISBLANK($E356),ISBLANK($F356),ISBLANK($G356),ISBLANK($H356)),"EKSİK","OK"))</f>
        <v/>
      </c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4">
        <f>IF(ISBLANK($A357),"",IF(OR(ISBLANK($B357),ISBLANK($C357),ISBLANK($D357),ISBLANK($E357),ISBLANK($F357),ISBLANK($G357),ISBLANK($H357)),"EKSİK","OK"))</f>
        <v/>
      </c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4">
        <f>IF(ISBLANK($A358),"",IF(OR(ISBLANK($B358),ISBLANK($C358),ISBLANK($D358),ISBLANK($E358),ISBLANK($F358),ISBLANK($G358),ISBLANK($H358)),"EKSİK","OK"))</f>
        <v/>
      </c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4">
        <f>IF(ISBLANK($A359),"",IF(OR(ISBLANK($B359),ISBLANK($C359),ISBLANK($D359),ISBLANK($E359),ISBLANK($F359),ISBLANK($G359),ISBLANK($H359)),"EKSİK","OK"))</f>
        <v/>
      </c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4">
        <f>IF(ISBLANK($A360),"",IF(OR(ISBLANK($B360),ISBLANK($C360),ISBLANK($D360),ISBLANK($E360),ISBLANK($F360),ISBLANK($G360),ISBLANK($H360)),"EKSİK","OK"))</f>
        <v/>
      </c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4">
        <f>IF(ISBLANK($A361),"",IF(OR(ISBLANK($B361),ISBLANK($C361),ISBLANK($D361),ISBLANK($E361),ISBLANK($F361),ISBLANK($G361),ISBLANK($H361)),"EKSİK","OK"))</f>
        <v/>
      </c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4">
        <f>IF(ISBLANK($A362),"",IF(OR(ISBLANK($B362),ISBLANK($C362),ISBLANK($D362),ISBLANK($E362),ISBLANK($F362),ISBLANK($G362),ISBLANK($H362)),"EKSİK","OK"))</f>
        <v/>
      </c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4">
        <f>IF(ISBLANK($A363),"",IF(OR(ISBLANK($B363),ISBLANK($C363),ISBLANK($D363),ISBLANK($E363),ISBLANK($F363),ISBLANK($G363),ISBLANK($H363)),"EKSİK","OK"))</f>
        <v/>
      </c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4">
        <f>IF(ISBLANK($A364),"",IF(OR(ISBLANK($B364),ISBLANK($C364),ISBLANK($D364),ISBLANK($E364),ISBLANK($F364),ISBLANK($G364),ISBLANK($H364)),"EKSİK","OK"))</f>
        <v/>
      </c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4">
        <f>IF(ISBLANK($A365),"",IF(OR(ISBLANK($B365),ISBLANK($C365),ISBLANK($D365),ISBLANK($E365),ISBLANK($F365),ISBLANK($G365),ISBLANK($H365)),"EKSİK","OK"))</f>
        <v/>
      </c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4">
        <f>IF(ISBLANK($A366),"",IF(OR(ISBLANK($B366),ISBLANK($C366),ISBLANK($D366),ISBLANK($E366),ISBLANK($F366),ISBLANK($G366),ISBLANK($H366)),"EKSİK","OK"))</f>
        <v/>
      </c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4">
        <f>IF(ISBLANK($A367),"",IF(OR(ISBLANK($B367),ISBLANK($C367),ISBLANK($D367),ISBLANK($E367),ISBLANK($F367),ISBLANK($G367),ISBLANK($H367)),"EKSİK","OK"))</f>
        <v/>
      </c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4">
        <f>IF(ISBLANK($A368),"",IF(OR(ISBLANK($B368),ISBLANK($C368),ISBLANK($D368),ISBLANK($E368),ISBLANK($F368),ISBLANK($G368),ISBLANK($H368)),"EKSİK","OK"))</f>
        <v/>
      </c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4">
        <f>IF(ISBLANK($A369),"",IF(OR(ISBLANK($B369),ISBLANK($C369),ISBLANK($D369),ISBLANK($E369),ISBLANK($F369),ISBLANK($G369),ISBLANK($H369)),"EKSİK","OK"))</f>
        <v/>
      </c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4">
        <f>IF(ISBLANK($A370),"",IF(OR(ISBLANK($B370),ISBLANK($C370),ISBLANK($D370),ISBLANK($E370),ISBLANK($F370),ISBLANK($G370),ISBLANK($H370)),"EKSİK","OK"))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4">
        <f>IF(ISBLANK($A371),"",IF(OR(ISBLANK($B371),ISBLANK($C371),ISBLANK($D371),ISBLANK($E371),ISBLANK($F371),ISBLANK($G371),ISBLANK($H371)),"EKSİK","OK"))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4">
        <f>IF(ISBLANK($A372),"",IF(OR(ISBLANK($B372),ISBLANK($C372),ISBLANK($D372),ISBLANK($E372),ISBLANK($F372),ISBLANK($G372),ISBLANK($H372)),"EKSİK","OK"))</f>
        <v/>
      </c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4">
        <f>IF(ISBLANK($A373),"",IF(OR(ISBLANK($B373),ISBLANK($C373),ISBLANK($D373),ISBLANK($E373),ISBLANK($F373),ISBLANK($G373),ISBLANK($H373)),"EKSİK","OK"))</f>
        <v/>
      </c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4">
        <f>IF(ISBLANK($A374),"",IF(OR(ISBLANK($B374),ISBLANK($C374),ISBLANK($D374),ISBLANK($E374),ISBLANK($F374),ISBLANK($G374),ISBLANK($H374)),"EKSİK","OK"))</f>
        <v/>
      </c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4">
        <f>IF(ISBLANK($A375),"",IF(OR(ISBLANK($B375),ISBLANK($C375),ISBLANK($D375),ISBLANK($E375),ISBLANK($F375),ISBLANK($G375),ISBLANK($H375)),"EKSİK","OK"))</f>
        <v/>
      </c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4">
        <f>IF(ISBLANK($A376),"",IF(OR(ISBLANK($B376),ISBLANK($C376),ISBLANK($D376),ISBLANK($E376),ISBLANK($F376),ISBLANK($G376),ISBLANK($H376)),"EKSİK","OK"))</f>
        <v/>
      </c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4">
        <f>IF(ISBLANK($A377),"",IF(OR(ISBLANK($B377),ISBLANK($C377),ISBLANK($D377),ISBLANK($E377),ISBLANK($F377),ISBLANK($G377),ISBLANK($H377)),"EKSİK","OK"))</f>
        <v/>
      </c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4">
        <f>IF(ISBLANK($A378),"",IF(OR(ISBLANK($B378),ISBLANK($C378),ISBLANK($D378),ISBLANK($E378),ISBLANK($F378),ISBLANK($G378),ISBLANK($H378)),"EKSİK","OK"))</f>
        <v/>
      </c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4">
        <f>IF(ISBLANK($A379),"",IF(OR(ISBLANK($B379),ISBLANK($C379),ISBLANK($D379),ISBLANK($E379),ISBLANK($F379),ISBLANK($G379),ISBLANK($H379)),"EKSİK","OK"))</f>
        <v/>
      </c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4">
        <f>IF(ISBLANK($A380),"",IF(OR(ISBLANK($B380),ISBLANK($C380),ISBLANK($D380),ISBLANK($E380),ISBLANK($F380),ISBLANK($G380),ISBLANK($H380)),"EKSİK","OK"))</f>
        <v/>
      </c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4">
        <f>IF(ISBLANK($A381),"",IF(OR(ISBLANK($B381),ISBLANK($C381),ISBLANK($D381),ISBLANK($E381),ISBLANK($F381),ISBLANK($G381),ISBLANK($H381)),"EKSİK","OK"))</f>
        <v/>
      </c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4">
        <f>IF(ISBLANK($A382),"",IF(OR(ISBLANK($B382),ISBLANK($C382),ISBLANK($D382),ISBLANK($E382),ISBLANK($F382),ISBLANK($G382),ISBLANK($H382)),"EKSİK","OK"))</f>
        <v/>
      </c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4">
        <f>IF(ISBLANK($A383),"",IF(OR(ISBLANK($B383),ISBLANK($C383),ISBLANK($D383),ISBLANK($E383),ISBLANK($F383),ISBLANK($G383),ISBLANK($H383)),"EKSİK","OK"))</f>
        <v/>
      </c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4">
        <f>IF(ISBLANK($A384),"",IF(OR(ISBLANK($B384),ISBLANK($C384),ISBLANK($D384),ISBLANK($E384),ISBLANK($F384),ISBLANK($G384),ISBLANK($H384)),"EKSİK","OK"))</f>
        <v/>
      </c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4">
        <f>IF(ISBLANK($A385),"",IF(OR(ISBLANK($B385),ISBLANK($C385),ISBLANK($D385),ISBLANK($E385),ISBLANK($F385),ISBLANK($G385),ISBLANK($H385)),"EKSİK","OK"))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4">
        <f>IF(ISBLANK($A386),"",IF(OR(ISBLANK($B386),ISBLANK($C386),ISBLANK($D386),ISBLANK($E386),ISBLANK($F386),ISBLANK($G386),ISBLANK($H386)),"EKSİK","OK"))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4">
        <f>IF(ISBLANK($A387),"",IF(OR(ISBLANK($B387),ISBLANK($C387),ISBLANK($D387),ISBLANK($E387),ISBLANK($F387),ISBLANK($G387),ISBLANK($H387)),"EKSİK","OK"))</f>
        <v/>
      </c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4">
        <f>IF(ISBLANK($A388),"",IF(OR(ISBLANK($B388),ISBLANK($C388),ISBLANK($D388),ISBLANK($E388),ISBLANK($F388),ISBLANK($G388),ISBLANK($H388)),"EKSİK","OK"))</f>
        <v/>
      </c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4">
        <f>IF(ISBLANK($A389),"",IF(OR(ISBLANK($B389),ISBLANK($C389),ISBLANK($D389),ISBLANK($E389),ISBLANK($F389),ISBLANK($G389),ISBLANK($H389)),"EKSİK","OK"))</f>
        <v/>
      </c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4">
        <f>IF(ISBLANK($A390),"",IF(OR(ISBLANK($B390),ISBLANK($C390),ISBLANK($D390),ISBLANK($E390),ISBLANK($F390),ISBLANK($G390),ISBLANK($H390)),"EKSİK","OK"))</f>
        <v/>
      </c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4">
        <f>IF(ISBLANK($A391),"",IF(OR(ISBLANK($B391),ISBLANK($C391),ISBLANK($D391),ISBLANK($E391),ISBLANK($F391),ISBLANK($G391),ISBLANK($H391)),"EKSİK","OK"))</f>
        <v/>
      </c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4">
        <f>IF(ISBLANK($A392),"",IF(OR(ISBLANK($B392),ISBLANK($C392),ISBLANK($D392),ISBLANK($E392),ISBLANK($F392),ISBLANK($G392),ISBLANK($H392)),"EKSİK","OK"))</f>
        <v/>
      </c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4">
        <f>IF(ISBLANK($A393),"",IF(OR(ISBLANK($B393),ISBLANK($C393),ISBLANK($D393),ISBLANK($E393),ISBLANK($F393),ISBLANK($G393),ISBLANK($H393)),"EKSİK","OK"))</f>
        <v/>
      </c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4">
        <f>IF(ISBLANK($A394),"",IF(OR(ISBLANK($B394),ISBLANK($C394),ISBLANK($D394),ISBLANK($E394),ISBLANK($F394),ISBLANK($G394),ISBLANK($H394)),"EKSİK","OK"))</f>
        <v/>
      </c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4">
        <f>IF(ISBLANK($A395),"",IF(OR(ISBLANK($B395),ISBLANK($C395),ISBLANK($D395),ISBLANK($E395),ISBLANK($F395),ISBLANK($G395),ISBLANK($H395)),"EKSİK","OK"))</f>
        <v/>
      </c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4">
        <f>IF(ISBLANK($A396),"",IF(OR(ISBLANK($B396),ISBLANK($C396),ISBLANK($D396),ISBLANK($E396),ISBLANK($F396),ISBLANK($G396),ISBLANK($H396)),"EKSİK","OK"))</f>
        <v/>
      </c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4">
        <f>IF(ISBLANK($A397),"",IF(OR(ISBLANK($B397),ISBLANK($C397),ISBLANK($D397),ISBLANK($E397),ISBLANK($F397),ISBLANK($G397),ISBLANK($H397)),"EKSİK","OK"))</f>
        <v/>
      </c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4">
        <f>IF(ISBLANK($A398),"",IF(OR(ISBLANK($B398),ISBLANK($C398),ISBLANK($D398),ISBLANK($E398),ISBLANK($F398),ISBLANK($G398),ISBLANK($H398)),"EKSİK","OK"))</f>
        <v/>
      </c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4">
        <f>IF(ISBLANK($A399),"",IF(OR(ISBLANK($B399),ISBLANK($C399),ISBLANK($D399),ISBLANK($E399),ISBLANK($F399),ISBLANK($G399),ISBLANK($H399)),"EKSİK","OK"))</f>
        <v/>
      </c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4">
        <f>IF(ISBLANK($A400),"",IF(OR(ISBLANK($B400),ISBLANK($C400),ISBLANK($D400),ISBLANK($E400),ISBLANK($F400),ISBLANK($G400),ISBLANK($H400)),"EKSİK","OK"))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4">
        <f>IF(ISBLANK($A401),"",IF(OR(ISBLANK($B401),ISBLANK($C401),ISBLANK($D401),ISBLANK($E401),ISBLANK($F401),ISBLANK($G401),ISBLANK($H401)),"EKSİK","OK"))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4">
        <f>IF(ISBLANK($A402),"",IF(OR(ISBLANK($B402),ISBLANK($C402),ISBLANK($D402),ISBLANK($E402),ISBLANK($F402),ISBLANK($G402),ISBLANK($H402)),"EKSİK","OK"))</f>
        <v/>
      </c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4">
        <f>IF(ISBLANK($A403),"",IF(OR(ISBLANK($B403),ISBLANK($C403),ISBLANK($D403),ISBLANK($E403),ISBLANK($F403),ISBLANK($G403),ISBLANK($H403)),"EKSİK","OK"))</f>
        <v/>
      </c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4">
        <f>IF(ISBLANK($A404),"",IF(OR(ISBLANK($B404),ISBLANK($C404),ISBLANK($D404),ISBLANK($E404),ISBLANK($F404),ISBLANK($G404),ISBLANK($H404)),"EKSİK","OK"))</f>
        <v/>
      </c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4">
        <f>IF(ISBLANK($A405),"",IF(OR(ISBLANK($B405),ISBLANK($C405),ISBLANK($D405),ISBLANK($E405),ISBLANK($F405),ISBLANK($G405),ISBLANK($H405)),"EKSİK","OK"))</f>
        <v/>
      </c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4">
        <f>IF(ISBLANK($A406),"",IF(OR(ISBLANK($B406),ISBLANK($C406),ISBLANK($D406),ISBLANK($E406),ISBLANK($F406),ISBLANK($G406),ISBLANK($H406)),"EKSİK","OK"))</f>
        <v/>
      </c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4">
        <f>IF(ISBLANK($A407),"",IF(OR(ISBLANK($B407),ISBLANK($C407),ISBLANK($D407),ISBLANK($E407),ISBLANK($F407),ISBLANK($G407),ISBLANK($H407)),"EKSİK","OK"))</f>
        <v/>
      </c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4">
        <f>IF(ISBLANK($A408),"",IF(OR(ISBLANK($B408),ISBLANK($C408),ISBLANK($D408),ISBLANK($E408),ISBLANK($F408),ISBLANK($G408),ISBLANK($H408)),"EKSİK","OK"))</f>
        <v/>
      </c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4">
        <f>IF(ISBLANK($A409),"",IF(OR(ISBLANK($B409),ISBLANK($C409),ISBLANK($D409),ISBLANK($E409),ISBLANK($F409),ISBLANK($G409),ISBLANK($H409)),"EKSİK","OK"))</f>
        <v/>
      </c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4">
        <f>IF(ISBLANK($A410),"",IF(OR(ISBLANK($B410),ISBLANK($C410),ISBLANK($D410),ISBLANK($E410),ISBLANK($F410),ISBLANK($G410),ISBLANK($H410)),"EKSİK","OK"))</f>
        <v/>
      </c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4">
        <f>IF(ISBLANK($A411),"",IF(OR(ISBLANK($B411),ISBLANK($C411),ISBLANK($D411),ISBLANK($E411),ISBLANK($F411),ISBLANK($G411),ISBLANK($H411)),"EKSİK","OK"))</f>
        <v/>
      </c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4">
        <f>IF(ISBLANK($A412),"",IF(OR(ISBLANK($B412),ISBLANK($C412),ISBLANK($D412),ISBLANK($E412),ISBLANK($F412),ISBLANK($G412),ISBLANK($H412)),"EKSİK","OK"))</f>
        <v/>
      </c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4">
        <f>IF(ISBLANK($A413),"",IF(OR(ISBLANK($B413),ISBLANK($C413),ISBLANK($D413),ISBLANK($E413),ISBLANK($F413),ISBLANK($G413),ISBLANK($H413)),"EKSİK","OK"))</f>
        <v/>
      </c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4">
        <f>IF(ISBLANK($A414),"",IF(OR(ISBLANK($B414),ISBLANK($C414),ISBLANK($D414),ISBLANK($E414),ISBLANK($F414),ISBLANK($G414),ISBLANK($H414)),"EKSİK","OK"))</f>
        <v/>
      </c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4">
        <f>IF(ISBLANK($A415),"",IF(OR(ISBLANK($B415),ISBLANK($C415),ISBLANK($D415),ISBLANK($E415),ISBLANK($F415),ISBLANK($G415),ISBLANK($H415)),"EKSİK","OK"))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4">
        <f>IF(ISBLANK($A416),"",IF(OR(ISBLANK($B416),ISBLANK($C416),ISBLANK($D416),ISBLANK($E416),ISBLANK($F416),ISBLANK($G416),ISBLANK($H416)),"EKSİK","OK"))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4">
        <f>IF(ISBLANK($A417),"",IF(OR(ISBLANK($B417),ISBLANK($C417),ISBLANK($D417),ISBLANK($E417),ISBLANK($F417),ISBLANK($G417),ISBLANK($H417)),"EKSİK","OK"))</f>
        <v/>
      </c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4">
        <f>IF(ISBLANK($A418),"",IF(OR(ISBLANK($B418),ISBLANK($C418),ISBLANK($D418),ISBLANK($E418),ISBLANK($F418),ISBLANK($G418),ISBLANK($H418)),"EKSİK","OK"))</f>
        <v/>
      </c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4">
        <f>IF(ISBLANK($A419),"",IF(OR(ISBLANK($B419),ISBLANK($C419),ISBLANK($D419),ISBLANK($E419),ISBLANK($F419),ISBLANK($G419),ISBLANK($H419)),"EKSİK","OK"))</f>
        <v/>
      </c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4">
        <f>IF(ISBLANK($A420),"",IF(OR(ISBLANK($B420),ISBLANK($C420),ISBLANK($D420),ISBLANK($E420),ISBLANK($F420),ISBLANK($G420),ISBLANK($H420)),"EKSİK","OK"))</f>
        <v/>
      </c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4">
        <f>IF(ISBLANK($A421),"",IF(OR(ISBLANK($B421),ISBLANK($C421),ISBLANK($D421),ISBLANK($E421),ISBLANK($F421),ISBLANK($G421),ISBLANK($H421)),"EKSİK","OK"))</f>
        <v/>
      </c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4">
        <f>IF(ISBLANK($A422),"",IF(OR(ISBLANK($B422),ISBLANK($C422),ISBLANK($D422),ISBLANK($E422),ISBLANK($F422),ISBLANK($G422),ISBLANK($H422)),"EKSİK","OK"))</f>
        <v/>
      </c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4">
        <f>IF(ISBLANK($A423),"",IF(OR(ISBLANK($B423),ISBLANK($C423),ISBLANK($D423),ISBLANK($E423),ISBLANK($F423),ISBLANK($G423),ISBLANK($H423)),"EKSİK","OK"))</f>
        <v/>
      </c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4">
        <f>IF(ISBLANK($A424),"",IF(OR(ISBLANK($B424),ISBLANK($C424),ISBLANK($D424),ISBLANK($E424),ISBLANK($F424),ISBLANK($G424),ISBLANK($H424)),"EKSİK","OK"))</f>
        <v/>
      </c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4">
        <f>IF(ISBLANK($A425),"",IF(OR(ISBLANK($B425),ISBLANK($C425),ISBLANK($D425),ISBLANK($E425),ISBLANK($F425),ISBLANK($G425),ISBLANK($H425)),"EKSİK","OK"))</f>
        <v/>
      </c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4">
        <f>IF(ISBLANK($A426),"",IF(OR(ISBLANK($B426),ISBLANK($C426),ISBLANK($D426),ISBLANK($E426),ISBLANK($F426),ISBLANK($G426),ISBLANK($H426)),"EKSİK","OK"))</f>
        <v/>
      </c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4">
        <f>IF(ISBLANK($A427),"",IF(OR(ISBLANK($B427),ISBLANK($C427),ISBLANK($D427),ISBLANK($E427),ISBLANK($F427),ISBLANK($G427),ISBLANK($H427)),"EKSİK","OK"))</f>
        <v/>
      </c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4">
        <f>IF(ISBLANK($A428),"",IF(OR(ISBLANK($B428),ISBLANK($C428),ISBLANK($D428),ISBLANK($E428),ISBLANK($F428),ISBLANK($G428),ISBLANK($H428)),"EKSİK","OK"))</f>
        <v/>
      </c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4">
        <f>IF(ISBLANK($A429),"",IF(OR(ISBLANK($B429),ISBLANK($C429),ISBLANK($D429),ISBLANK($E429),ISBLANK($F429),ISBLANK($G429),ISBLANK($H429)),"EKSİK","OK"))</f>
        <v/>
      </c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4">
        <f>IF(ISBLANK($A430),"",IF(OR(ISBLANK($B430),ISBLANK($C430),ISBLANK($D430),ISBLANK($E430),ISBLANK($F430),ISBLANK($G430),ISBLANK($H430)),"EKSİK","OK"))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4">
        <f>IF(ISBLANK($A431),"",IF(OR(ISBLANK($B431),ISBLANK($C431),ISBLANK($D431),ISBLANK($E431),ISBLANK($F431),ISBLANK($G431),ISBLANK($H431)),"EKSİK","OK"))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4">
        <f>IF(ISBLANK($A432),"",IF(OR(ISBLANK($B432),ISBLANK($C432),ISBLANK($D432),ISBLANK($E432),ISBLANK($F432),ISBLANK($G432),ISBLANK($H432)),"EKSİK","OK"))</f>
        <v/>
      </c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4">
        <f>IF(ISBLANK($A433),"",IF(OR(ISBLANK($B433),ISBLANK($C433),ISBLANK($D433),ISBLANK($E433),ISBLANK($F433),ISBLANK($G433),ISBLANK($H433)),"EKSİK","OK"))</f>
        <v/>
      </c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4">
        <f>IF(ISBLANK($A434),"",IF(OR(ISBLANK($B434),ISBLANK($C434),ISBLANK($D434),ISBLANK($E434),ISBLANK($F434),ISBLANK($G434),ISBLANK($H434)),"EKSİK","OK"))</f>
        <v/>
      </c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4">
        <f>IF(ISBLANK($A435),"",IF(OR(ISBLANK($B435),ISBLANK($C435),ISBLANK($D435),ISBLANK($E435),ISBLANK($F435),ISBLANK($G435),ISBLANK($H435)),"EKSİK","OK"))</f>
        <v/>
      </c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4">
        <f>IF(ISBLANK($A436),"",IF(OR(ISBLANK($B436),ISBLANK($C436),ISBLANK($D436),ISBLANK($E436),ISBLANK($F436),ISBLANK($G436),ISBLANK($H436)),"EKSİK","OK"))</f>
        <v/>
      </c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4">
        <f>IF(ISBLANK($A437),"",IF(OR(ISBLANK($B437),ISBLANK($C437),ISBLANK($D437),ISBLANK($E437),ISBLANK($F437),ISBLANK($G437),ISBLANK($H437)),"EKSİK","OK"))</f>
        <v/>
      </c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4">
        <f>IF(ISBLANK($A438),"",IF(OR(ISBLANK($B438),ISBLANK($C438),ISBLANK($D438),ISBLANK($E438),ISBLANK($F438),ISBLANK($G438),ISBLANK($H438)),"EKSİK","OK"))</f>
        <v/>
      </c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4">
        <f>IF(ISBLANK($A439),"",IF(OR(ISBLANK($B439),ISBLANK($C439),ISBLANK($D439),ISBLANK($E439),ISBLANK($F439),ISBLANK($G439),ISBLANK($H439)),"EKSİK","OK"))</f>
        <v/>
      </c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4">
        <f>IF(ISBLANK($A440),"",IF(OR(ISBLANK($B440),ISBLANK($C440),ISBLANK($D440),ISBLANK($E440),ISBLANK($F440),ISBLANK($G440),ISBLANK($H440)),"EKSİK","OK"))</f>
        <v/>
      </c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4">
        <f>IF(ISBLANK($A441),"",IF(OR(ISBLANK($B441),ISBLANK($C441),ISBLANK($D441),ISBLANK($E441),ISBLANK($F441),ISBLANK($G441),ISBLANK($H441)),"EKSİK","OK"))</f>
        <v/>
      </c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4">
        <f>IF(ISBLANK($A442),"",IF(OR(ISBLANK($B442),ISBLANK($C442),ISBLANK($D442),ISBLANK($E442),ISBLANK($F442),ISBLANK($G442),ISBLANK($H442)),"EKSİK","OK"))</f>
        <v/>
      </c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4">
        <f>IF(ISBLANK($A443),"",IF(OR(ISBLANK($B443),ISBLANK($C443),ISBLANK($D443),ISBLANK($E443),ISBLANK($F443),ISBLANK($G443),ISBLANK($H443)),"EKSİK","OK"))</f>
        <v/>
      </c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4">
        <f>IF(ISBLANK($A444),"",IF(OR(ISBLANK($B444),ISBLANK($C444),ISBLANK($D444),ISBLANK($E444),ISBLANK($F444),ISBLANK($G444),ISBLANK($H444)),"EKSİK","OK"))</f>
        <v/>
      </c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4">
        <f>IF(ISBLANK($A445),"",IF(OR(ISBLANK($B445),ISBLANK($C445),ISBLANK($D445),ISBLANK($E445),ISBLANK($F445),ISBLANK($G445),ISBLANK($H445)),"EKSİK","OK"))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4">
        <f>IF(ISBLANK($A446),"",IF(OR(ISBLANK($B446),ISBLANK($C446),ISBLANK($D446),ISBLANK($E446),ISBLANK($F446),ISBLANK($G446),ISBLANK($H446)),"EKSİK","OK"))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4">
        <f>IF(ISBLANK($A447),"",IF(OR(ISBLANK($B447),ISBLANK($C447),ISBLANK($D447),ISBLANK($E447),ISBLANK($F447),ISBLANK($G447),ISBLANK($H447)),"EKSİK","OK"))</f>
        <v/>
      </c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4">
        <f>IF(ISBLANK($A448),"",IF(OR(ISBLANK($B448),ISBLANK($C448),ISBLANK($D448),ISBLANK($E448),ISBLANK($F448),ISBLANK($G448),ISBLANK($H448)),"EKSİK","OK"))</f>
        <v/>
      </c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4">
        <f>IF(ISBLANK($A449),"",IF(OR(ISBLANK($B449),ISBLANK($C449),ISBLANK($D449),ISBLANK($E449),ISBLANK($F449),ISBLANK($G449),ISBLANK($H449)),"EKSİK","OK"))</f>
        <v/>
      </c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4">
        <f>IF(ISBLANK($A450),"",IF(OR(ISBLANK($B450),ISBLANK($C450),ISBLANK($D450),ISBLANK($E450),ISBLANK($F450),ISBLANK($G450),ISBLANK($H450)),"EKSİK","OK"))</f>
        <v/>
      </c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4">
        <f>IF(ISBLANK($A451),"",IF(OR(ISBLANK($B451),ISBLANK($C451),ISBLANK($D451),ISBLANK($E451),ISBLANK($F451),ISBLANK($G451),ISBLANK($H451)),"EKSİK","OK"))</f>
        <v/>
      </c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4">
        <f>IF(ISBLANK($A452),"",IF(OR(ISBLANK($B452),ISBLANK($C452),ISBLANK($D452),ISBLANK($E452),ISBLANK($F452),ISBLANK($G452),ISBLANK($H452)),"EKSİK","OK"))</f>
        <v/>
      </c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4">
        <f>IF(ISBLANK($A453),"",IF(OR(ISBLANK($B453),ISBLANK($C453),ISBLANK($D453),ISBLANK($E453),ISBLANK($F453),ISBLANK($G453),ISBLANK($H453)),"EKSİK","OK"))</f>
        <v/>
      </c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4">
        <f>IF(ISBLANK($A454),"",IF(OR(ISBLANK($B454),ISBLANK($C454),ISBLANK($D454),ISBLANK($E454),ISBLANK($F454),ISBLANK($G454),ISBLANK($H454)),"EKSİK","OK"))</f>
        <v/>
      </c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4">
        <f>IF(ISBLANK($A455),"",IF(OR(ISBLANK($B455),ISBLANK($C455),ISBLANK($D455),ISBLANK($E455),ISBLANK($F455),ISBLANK($G455),ISBLANK($H455)),"EKSİK","OK"))</f>
        <v/>
      </c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4">
        <f>IF(ISBLANK($A456),"",IF(OR(ISBLANK($B456),ISBLANK($C456),ISBLANK($D456),ISBLANK($E456),ISBLANK($F456),ISBLANK($G456),ISBLANK($H456)),"EKSİK","OK"))</f>
        <v/>
      </c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4">
        <f>IF(ISBLANK($A457),"",IF(OR(ISBLANK($B457),ISBLANK($C457),ISBLANK($D457),ISBLANK($E457),ISBLANK($F457),ISBLANK($G457),ISBLANK($H457)),"EKSİK","OK"))</f>
        <v/>
      </c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4">
        <f>IF(ISBLANK($A458),"",IF(OR(ISBLANK($B458),ISBLANK($C458),ISBLANK($D458),ISBLANK($E458),ISBLANK($F458),ISBLANK($G458),ISBLANK($H458)),"EKSİK","OK"))</f>
        <v/>
      </c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4">
        <f>IF(ISBLANK($A459),"",IF(OR(ISBLANK($B459),ISBLANK($C459),ISBLANK($D459),ISBLANK($E459),ISBLANK($F459),ISBLANK($G459),ISBLANK($H459)),"EKSİK","OK"))</f>
        <v/>
      </c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4">
        <f>IF(ISBLANK($A460),"",IF(OR(ISBLANK($B460),ISBLANK($C460),ISBLANK($D460),ISBLANK($E460),ISBLANK($F460),ISBLANK($G460),ISBLANK($H460)),"EKSİK","OK"))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4">
        <f>IF(ISBLANK($A461),"",IF(OR(ISBLANK($B461),ISBLANK($C461),ISBLANK($D461),ISBLANK($E461),ISBLANK($F461),ISBLANK($G461),ISBLANK($H461)),"EKSİK","OK"))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4">
        <f>IF(ISBLANK($A462),"",IF(OR(ISBLANK($B462),ISBLANK($C462),ISBLANK($D462),ISBLANK($E462),ISBLANK($F462),ISBLANK($G462),ISBLANK($H462)),"EKSİK","OK"))</f>
        <v/>
      </c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4">
        <f>IF(ISBLANK($A463),"",IF(OR(ISBLANK($B463),ISBLANK($C463),ISBLANK($D463),ISBLANK($E463),ISBLANK($F463),ISBLANK($G463),ISBLANK($H463)),"EKSİK","OK"))</f>
        <v/>
      </c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4">
        <f>IF(ISBLANK($A464),"",IF(OR(ISBLANK($B464),ISBLANK($C464),ISBLANK($D464),ISBLANK($E464),ISBLANK($F464),ISBLANK($G464),ISBLANK($H464)),"EKSİK","OK"))</f>
        <v/>
      </c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4">
        <f>IF(ISBLANK($A465),"",IF(OR(ISBLANK($B465),ISBLANK($C465),ISBLANK($D465),ISBLANK($E465),ISBLANK($F465),ISBLANK($G465),ISBLANK($H465)),"EKSİK","OK"))</f>
        <v/>
      </c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4">
        <f>IF(ISBLANK($A466),"",IF(OR(ISBLANK($B466),ISBLANK($C466),ISBLANK($D466),ISBLANK($E466),ISBLANK($F466),ISBLANK($G466),ISBLANK($H466)),"EKSİK","OK"))</f>
        <v/>
      </c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4">
        <f>IF(ISBLANK($A467),"",IF(OR(ISBLANK($B467),ISBLANK($C467),ISBLANK($D467),ISBLANK($E467),ISBLANK($F467),ISBLANK($G467),ISBLANK($H467)),"EKSİK","OK"))</f>
        <v/>
      </c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4">
        <f>IF(ISBLANK($A468),"",IF(OR(ISBLANK($B468),ISBLANK($C468),ISBLANK($D468),ISBLANK($E468),ISBLANK($F468),ISBLANK($G468),ISBLANK($H468)),"EKSİK","OK"))</f>
        <v/>
      </c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4">
        <f>IF(ISBLANK($A469),"",IF(OR(ISBLANK($B469),ISBLANK($C469),ISBLANK($D469),ISBLANK($E469),ISBLANK($F469),ISBLANK($G469),ISBLANK($H469)),"EKSİK","OK"))</f>
        <v/>
      </c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4">
        <f>IF(ISBLANK($A470),"",IF(OR(ISBLANK($B470),ISBLANK($C470),ISBLANK($D470),ISBLANK($E470),ISBLANK($F470),ISBLANK($G470),ISBLANK($H470)),"EKSİK","OK"))</f>
        <v/>
      </c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4">
        <f>IF(ISBLANK($A471),"",IF(OR(ISBLANK($B471),ISBLANK($C471),ISBLANK($D471),ISBLANK($E471),ISBLANK($F471),ISBLANK($G471),ISBLANK($H471)),"EKSİK","OK"))</f>
        <v/>
      </c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4">
        <f>IF(ISBLANK($A472),"",IF(OR(ISBLANK($B472),ISBLANK($C472),ISBLANK($D472),ISBLANK($E472),ISBLANK($F472),ISBLANK($G472),ISBLANK($H472)),"EKSİK","OK"))</f>
        <v/>
      </c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4">
        <f>IF(ISBLANK($A473),"",IF(OR(ISBLANK($B473),ISBLANK($C473),ISBLANK($D473),ISBLANK($E473),ISBLANK($F473),ISBLANK($G473),ISBLANK($H473)),"EKSİK","OK"))</f>
        <v/>
      </c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4">
        <f>IF(ISBLANK($A474),"",IF(OR(ISBLANK($B474),ISBLANK($C474),ISBLANK($D474),ISBLANK($E474),ISBLANK($F474),ISBLANK($G474),ISBLANK($H474)),"EKSİK","OK"))</f>
        <v/>
      </c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4">
        <f>IF(ISBLANK($A475),"",IF(OR(ISBLANK($B475),ISBLANK($C475),ISBLANK($D475),ISBLANK($E475),ISBLANK($F475),ISBLANK($G475),ISBLANK($H475)),"EKSİK","OK"))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4">
        <f>IF(ISBLANK($A476),"",IF(OR(ISBLANK($B476),ISBLANK($C476),ISBLANK($D476),ISBLANK($E476),ISBLANK($F476),ISBLANK($G476),ISBLANK($H476)),"EKSİK","OK"))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4">
        <f>IF(ISBLANK($A477),"",IF(OR(ISBLANK($B477),ISBLANK($C477),ISBLANK($D477),ISBLANK($E477),ISBLANK($F477),ISBLANK($G477),ISBLANK($H477)),"EKSİK","OK"))</f>
        <v/>
      </c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4">
        <f>IF(ISBLANK($A478),"",IF(OR(ISBLANK($B478),ISBLANK($C478),ISBLANK($D478),ISBLANK($E478),ISBLANK($F478),ISBLANK($G478),ISBLANK($H478)),"EKSİK","OK"))</f>
        <v/>
      </c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4">
        <f>IF(ISBLANK($A479),"",IF(OR(ISBLANK($B479),ISBLANK($C479),ISBLANK($D479),ISBLANK($E479),ISBLANK($F479),ISBLANK($G479),ISBLANK($H479)),"EKSİK","OK"))</f>
        <v/>
      </c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4">
        <f>IF(ISBLANK($A480),"",IF(OR(ISBLANK($B480),ISBLANK($C480),ISBLANK($D480),ISBLANK($E480),ISBLANK($F480),ISBLANK($G480),ISBLANK($H480)),"EKSİK","OK"))</f>
        <v/>
      </c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4">
        <f>IF(ISBLANK($A481),"",IF(OR(ISBLANK($B481),ISBLANK($C481),ISBLANK($D481),ISBLANK($E481),ISBLANK($F481),ISBLANK($G481),ISBLANK($H481)),"EKSİK","OK"))</f>
        <v/>
      </c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4">
        <f>IF(ISBLANK($A482),"",IF(OR(ISBLANK($B482),ISBLANK($C482),ISBLANK($D482),ISBLANK($E482),ISBLANK($F482),ISBLANK($G482),ISBLANK($H482)),"EKSİK","OK"))</f>
        <v/>
      </c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4">
        <f>IF(ISBLANK($A483),"",IF(OR(ISBLANK($B483),ISBLANK($C483),ISBLANK($D483),ISBLANK($E483),ISBLANK($F483),ISBLANK($G483),ISBLANK($H483)),"EKSİK","OK"))</f>
        <v/>
      </c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4">
        <f>IF(ISBLANK($A484),"",IF(OR(ISBLANK($B484),ISBLANK($C484),ISBLANK($D484),ISBLANK($E484),ISBLANK($F484),ISBLANK($G484),ISBLANK($H484)),"EKSİK","OK"))</f>
        <v/>
      </c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4">
        <f>IF(ISBLANK($A485),"",IF(OR(ISBLANK($B485),ISBLANK($C485),ISBLANK($D485),ISBLANK($E485),ISBLANK($F485),ISBLANK($G485),ISBLANK($H485)),"EKSİK","OK"))</f>
        <v/>
      </c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4">
        <f>IF(ISBLANK($A486),"",IF(OR(ISBLANK($B486),ISBLANK($C486),ISBLANK($D486),ISBLANK($E486),ISBLANK($F486),ISBLANK($G486),ISBLANK($H486)),"EKSİK","OK"))</f>
        <v/>
      </c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4">
        <f>IF(ISBLANK($A487),"",IF(OR(ISBLANK($B487),ISBLANK($C487),ISBLANK($D487),ISBLANK($E487),ISBLANK($F487),ISBLANK($G487),ISBLANK($H487)),"EKSİK","OK"))</f>
        <v/>
      </c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4">
        <f>IF(ISBLANK($A488),"",IF(OR(ISBLANK($B488),ISBLANK($C488),ISBLANK($D488),ISBLANK($E488),ISBLANK($F488),ISBLANK($G488),ISBLANK($H488)),"EKSİK","OK"))</f>
        <v/>
      </c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4">
        <f>IF(ISBLANK($A489),"",IF(OR(ISBLANK($B489),ISBLANK($C489),ISBLANK($D489),ISBLANK($E489),ISBLANK($F489),ISBLANK($G489),ISBLANK($H489)),"EKSİK","OK"))</f>
        <v/>
      </c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4">
        <f>IF(ISBLANK($A490),"",IF(OR(ISBLANK($B490),ISBLANK($C490),ISBLANK($D490),ISBLANK($E490),ISBLANK($F490),ISBLANK($G490),ISBLANK($H490)),"EKSİK","OK"))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4">
        <f>IF(ISBLANK($A491),"",IF(OR(ISBLANK($B491),ISBLANK($C491),ISBLANK($D491),ISBLANK($E491),ISBLANK($F491),ISBLANK($G491),ISBLANK($H491)),"EKSİK","OK"))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4">
        <f>IF(ISBLANK($A492),"",IF(OR(ISBLANK($B492),ISBLANK($C492),ISBLANK($D492),ISBLANK($E492),ISBLANK($F492),ISBLANK($G492),ISBLANK($H492)),"EKSİK","OK"))</f>
        <v/>
      </c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4">
        <f>IF(ISBLANK($A493),"",IF(OR(ISBLANK($B493),ISBLANK($C493),ISBLANK($D493),ISBLANK($E493),ISBLANK($F493),ISBLANK($G493),ISBLANK($H493)),"EKSİK","OK"))</f>
        <v/>
      </c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4">
        <f>IF(ISBLANK($A494),"",IF(OR(ISBLANK($B494),ISBLANK($C494),ISBLANK($D494),ISBLANK($E494),ISBLANK($F494),ISBLANK($G494),ISBLANK($H494)),"EKSİK","OK"))</f>
        <v/>
      </c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4">
        <f>IF(ISBLANK($A495),"",IF(OR(ISBLANK($B495),ISBLANK($C495),ISBLANK($D495),ISBLANK($E495),ISBLANK($F495),ISBLANK($G495),ISBLANK($H495)),"EKSİK","OK"))</f>
        <v/>
      </c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4">
        <f>IF(ISBLANK($A496),"",IF(OR(ISBLANK($B496),ISBLANK($C496),ISBLANK($D496),ISBLANK($E496),ISBLANK($F496),ISBLANK($G496),ISBLANK($H496)),"EKSİK","OK"))</f>
        <v/>
      </c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4">
        <f>IF(ISBLANK($A497),"",IF(OR(ISBLANK($B497),ISBLANK($C497),ISBLANK($D497),ISBLANK($E497),ISBLANK($F497),ISBLANK($G497),ISBLANK($H497)),"EKSİK","OK"))</f>
        <v/>
      </c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4">
        <f>IF(ISBLANK($A498),"",IF(OR(ISBLANK($B498),ISBLANK($C498),ISBLANK($D498),ISBLANK($E498),ISBLANK($F498),ISBLANK($G498),ISBLANK($H498)),"EKSİK","OK"))</f>
        <v/>
      </c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4">
        <f>IF(ISBLANK($A499),"",IF(OR(ISBLANK($B499),ISBLANK($C499),ISBLANK($D499),ISBLANK($E499),ISBLANK($F499),ISBLANK($G499),ISBLANK($H499)),"EKSİK","OK"))</f>
        <v/>
      </c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4">
        <f>IF(ISBLANK($A500),"",IF(OR(ISBLANK($B500),ISBLANK($C500),ISBLANK($D500),ISBLANK($E500),ISBLANK($F500),ISBLANK($G500),ISBLANK($H500)),"EKSİK","OK"))</f>
        <v/>
      </c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4">
        <f>IF(ISBLANK($A501),"",IF(OR(ISBLANK($B501),ISBLANK($C501),ISBLANK($D501),ISBLANK($E501),ISBLANK($F501),ISBLANK($G501),ISBLANK($H501)),"EKSİK","OK"))</f>
        <v/>
      </c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4">
        <f>IF(ISBLANK($A502),"",IF(OR(ISBLANK($B502),ISBLANK($C502),ISBLANK($D502),ISBLANK($E502),ISBLANK($F502),ISBLANK($G502),ISBLANK($H502)),"EKSİK","OK"))</f>
        <v/>
      </c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4">
        <f>IF(ISBLANK($A503),"",IF(OR(ISBLANK($B503),ISBLANK($C503),ISBLANK($D503),ISBLANK($E503),ISBLANK($F503),ISBLANK($G503),ISBLANK($H503)),"EKSİK","OK"))</f>
        <v/>
      </c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4">
        <f>IF(ISBLANK($A504),"",IF(OR(ISBLANK($B504),ISBLANK($C504),ISBLANK($D504),ISBLANK($E504),ISBLANK($F504),ISBLANK($G504),ISBLANK($H504)),"EKSİK","OK"))</f>
        <v/>
      </c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4">
        <f>IF(ISBLANK($A505),"",IF(OR(ISBLANK($B505),ISBLANK($C505),ISBLANK($D505),ISBLANK($E505),ISBLANK($F505),ISBLANK($G505),ISBLANK($H505)),"EKSİK","OK"))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4">
        <f>IF(ISBLANK($A506),"",IF(OR(ISBLANK($B506),ISBLANK($C506),ISBLANK($D506),ISBLANK($E506),ISBLANK($F506),ISBLANK($G506),ISBLANK($H506)),"EKSİK","OK"))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4">
        <f>IF(ISBLANK($A507),"",IF(OR(ISBLANK($B507),ISBLANK($C507),ISBLANK($D507),ISBLANK($E507),ISBLANK($F507),ISBLANK($G507),ISBLANK($H507)),"EKSİK","OK"))</f>
        <v/>
      </c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4">
        <f>IF(ISBLANK($A508),"",IF(OR(ISBLANK($B508),ISBLANK($C508),ISBLANK($D508),ISBLANK($E508),ISBLANK($F508),ISBLANK($G508),ISBLANK($H508)),"EKSİK","OK"))</f>
        <v/>
      </c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4">
        <f>IF(ISBLANK($A509),"",IF(OR(ISBLANK($B509),ISBLANK($C509),ISBLANK($D509),ISBLANK($E509),ISBLANK($F509),ISBLANK($G509),ISBLANK($H509)),"EKSİK","OK"))</f>
        <v/>
      </c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4">
        <f>IF(ISBLANK($A510),"",IF(OR(ISBLANK($B510),ISBLANK($C510),ISBLANK($D510),ISBLANK($E510),ISBLANK($F510),ISBLANK($G510),ISBLANK($H510)),"EKSİK","OK"))</f>
        <v/>
      </c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4">
        <f>IF(ISBLANK($A511),"",IF(OR(ISBLANK($B511),ISBLANK($C511),ISBLANK($D511),ISBLANK($E511),ISBLANK($F511),ISBLANK($G511),ISBLANK($H511)),"EKSİK","OK"))</f>
        <v/>
      </c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4">
        <f>IF(ISBLANK($A512),"",IF(OR(ISBLANK($B512),ISBLANK($C512),ISBLANK($D512),ISBLANK($E512),ISBLANK($F512),ISBLANK($G512),ISBLANK($H512)),"EKSİK","OK"))</f>
        <v/>
      </c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4">
        <f>IF(ISBLANK($A513),"",IF(OR(ISBLANK($B513),ISBLANK($C513),ISBLANK($D513),ISBLANK($E513),ISBLANK($F513),ISBLANK($G513),ISBLANK($H513)),"EKSİK","OK"))</f>
        <v/>
      </c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4">
        <f>IF(ISBLANK($A514),"",IF(OR(ISBLANK($B514),ISBLANK($C514),ISBLANK($D514),ISBLANK($E514),ISBLANK($F514),ISBLANK($G514),ISBLANK($H514)),"EKSİK","OK"))</f>
        <v/>
      </c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4">
        <f>IF(ISBLANK($A515),"",IF(OR(ISBLANK($B515),ISBLANK($C515),ISBLANK($D515),ISBLANK($E515),ISBLANK($F515),ISBLANK($G515),ISBLANK($H515)),"EKSİK","OK"))</f>
        <v/>
      </c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4">
        <f>IF(ISBLANK($A516),"",IF(OR(ISBLANK($B516),ISBLANK($C516),ISBLANK($D516),ISBLANK($E516),ISBLANK($F516),ISBLANK($G516),ISBLANK($H516)),"EKSİK","OK"))</f>
        <v/>
      </c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4">
        <f>IF(ISBLANK($A517),"",IF(OR(ISBLANK($B517),ISBLANK($C517),ISBLANK($D517),ISBLANK($E517),ISBLANK($F517),ISBLANK($G517),ISBLANK($H517)),"EKSİK","OK"))</f>
        <v/>
      </c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4">
        <f>IF(ISBLANK($A518),"",IF(OR(ISBLANK($B518),ISBLANK($C518),ISBLANK($D518),ISBLANK($E518),ISBLANK($F518),ISBLANK($G518),ISBLANK($H518)),"EKSİK","OK"))</f>
        <v/>
      </c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4">
        <f>IF(ISBLANK($A519),"",IF(OR(ISBLANK($B519),ISBLANK($C519),ISBLANK($D519),ISBLANK($E519),ISBLANK($F519),ISBLANK($G519),ISBLANK($H519)),"EKSİK","OK"))</f>
        <v/>
      </c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4">
        <f>IF(ISBLANK($A520),"",IF(OR(ISBLANK($B520),ISBLANK($C520),ISBLANK($D520),ISBLANK($E520),ISBLANK($F520),ISBLANK($G520),ISBLANK($H520)),"EKSİK","OK"))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4">
        <f>IF(ISBLANK($A521),"",IF(OR(ISBLANK($B521),ISBLANK($C521),ISBLANK($D521),ISBLANK($E521),ISBLANK($F521),ISBLANK($G521),ISBLANK($H521)),"EKSİK","OK"))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4">
        <f>IF(ISBLANK($A522),"",IF(OR(ISBLANK($B522),ISBLANK($C522),ISBLANK($D522),ISBLANK($E522),ISBLANK($F522),ISBLANK($G522),ISBLANK($H522)),"EKSİK","OK"))</f>
        <v/>
      </c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4">
        <f>IF(ISBLANK($A523),"",IF(OR(ISBLANK($B523),ISBLANK($C523),ISBLANK($D523),ISBLANK($E523),ISBLANK($F523),ISBLANK($G523),ISBLANK($H523)),"EKSİK","OK"))</f>
        <v/>
      </c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4">
        <f>IF(ISBLANK($A524),"",IF(OR(ISBLANK($B524),ISBLANK($C524),ISBLANK($D524),ISBLANK($E524),ISBLANK($F524),ISBLANK($G524),ISBLANK($H524)),"EKSİK","OK"))</f>
        <v/>
      </c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4">
        <f>IF(ISBLANK($A525),"",IF(OR(ISBLANK($B525),ISBLANK($C525),ISBLANK($D525),ISBLANK($E525),ISBLANK($F525),ISBLANK($G525),ISBLANK($H525)),"EKSİK","OK"))</f>
        <v/>
      </c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4">
        <f>IF(ISBLANK($A526),"",IF(OR(ISBLANK($B526),ISBLANK($C526),ISBLANK($D526),ISBLANK($E526),ISBLANK($F526),ISBLANK($G526),ISBLANK($H526)),"EKSİK","OK"))</f>
        <v/>
      </c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4">
        <f>IF(ISBLANK($A527),"",IF(OR(ISBLANK($B527),ISBLANK($C527),ISBLANK($D527),ISBLANK($E527),ISBLANK($F527),ISBLANK($G527),ISBLANK($H527)),"EKSİK","OK"))</f>
        <v/>
      </c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4">
        <f>IF(ISBLANK($A528),"",IF(OR(ISBLANK($B528),ISBLANK($C528),ISBLANK($D528),ISBLANK($E528),ISBLANK($F528),ISBLANK($G528),ISBLANK($H528)),"EKSİK","OK"))</f>
        <v/>
      </c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4">
        <f>IF(ISBLANK($A529),"",IF(OR(ISBLANK($B529),ISBLANK($C529),ISBLANK($D529),ISBLANK($E529),ISBLANK($F529),ISBLANK($G529),ISBLANK($H529)),"EKSİK","OK"))</f>
        <v/>
      </c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4">
        <f>IF(ISBLANK($A530),"",IF(OR(ISBLANK($B530),ISBLANK($C530),ISBLANK($D530),ISBLANK($E530),ISBLANK($F530),ISBLANK($G530),ISBLANK($H530)),"EKSİK","OK"))</f>
        <v/>
      </c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4">
        <f>IF(ISBLANK($A531),"",IF(OR(ISBLANK($B531),ISBLANK($C531),ISBLANK($D531),ISBLANK($E531),ISBLANK($F531),ISBLANK($G531),ISBLANK($H531)),"EKSİK","OK"))</f>
        <v/>
      </c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4">
        <f>IF(ISBLANK($A532),"",IF(OR(ISBLANK($B532),ISBLANK($C532),ISBLANK($D532),ISBLANK($E532),ISBLANK($F532),ISBLANK($G532),ISBLANK($H532)),"EKSİK","OK"))</f>
        <v/>
      </c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4">
        <f>IF(ISBLANK($A533),"",IF(OR(ISBLANK($B533),ISBLANK($C533),ISBLANK($D533),ISBLANK($E533),ISBLANK($F533),ISBLANK($G533),ISBLANK($H533)),"EKSİK","OK"))</f>
        <v/>
      </c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4">
        <f>IF(ISBLANK($A534),"",IF(OR(ISBLANK($B534),ISBLANK($C534),ISBLANK($D534),ISBLANK($E534),ISBLANK($F534),ISBLANK($G534),ISBLANK($H534)),"EKSİK","OK"))</f>
        <v/>
      </c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4">
        <f>IF(ISBLANK($A535),"",IF(OR(ISBLANK($B535),ISBLANK($C535),ISBLANK($D535),ISBLANK($E535),ISBLANK($F535),ISBLANK($G535),ISBLANK($H535)),"EKSİK","OK"))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4">
        <f>IF(ISBLANK($A536),"",IF(OR(ISBLANK($B536),ISBLANK($C536),ISBLANK($D536),ISBLANK($E536),ISBLANK($F536),ISBLANK($G536),ISBLANK($H536)),"EKSİK","OK"))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4">
        <f>IF(ISBLANK($A537),"",IF(OR(ISBLANK($B537),ISBLANK($C537),ISBLANK($D537),ISBLANK($E537),ISBLANK($F537),ISBLANK($G537),ISBLANK($H537)),"EKSİK","OK"))</f>
        <v/>
      </c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4">
        <f>IF(ISBLANK($A538),"",IF(OR(ISBLANK($B538),ISBLANK($C538),ISBLANK($D538),ISBLANK($E538),ISBLANK($F538),ISBLANK($G538),ISBLANK($H538)),"EKSİK","OK"))</f>
        <v/>
      </c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4">
        <f>IF(ISBLANK($A539),"",IF(OR(ISBLANK($B539),ISBLANK($C539),ISBLANK($D539),ISBLANK($E539),ISBLANK($F539),ISBLANK($G539),ISBLANK($H539)),"EKSİK","OK"))</f>
        <v/>
      </c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4">
        <f>IF(ISBLANK($A540),"",IF(OR(ISBLANK($B540),ISBLANK($C540),ISBLANK($D540),ISBLANK($E540),ISBLANK($F540),ISBLANK($G540),ISBLANK($H540)),"EKSİK","OK"))</f>
        <v/>
      </c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4">
        <f>IF(ISBLANK($A541),"",IF(OR(ISBLANK($B541),ISBLANK($C541),ISBLANK($D541),ISBLANK($E541),ISBLANK($F541),ISBLANK($G541),ISBLANK($H541)),"EKSİK","OK"))</f>
        <v/>
      </c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4">
        <f>IF(ISBLANK($A542),"",IF(OR(ISBLANK($B542),ISBLANK($C542),ISBLANK($D542),ISBLANK($E542),ISBLANK($F542),ISBLANK($G542),ISBLANK($H542)),"EKSİK","OK"))</f>
        <v/>
      </c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4">
        <f>IF(ISBLANK($A543),"",IF(OR(ISBLANK($B543),ISBLANK($C543),ISBLANK($D543),ISBLANK($E543),ISBLANK($F543),ISBLANK($G543),ISBLANK($H543)),"EKSİK","OK"))</f>
        <v/>
      </c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4">
        <f>IF(ISBLANK($A544),"",IF(OR(ISBLANK($B544),ISBLANK($C544),ISBLANK($D544),ISBLANK($E544),ISBLANK($F544),ISBLANK($G544),ISBLANK($H544)),"EKSİK","OK"))</f>
        <v/>
      </c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4">
        <f>IF(ISBLANK($A545),"",IF(OR(ISBLANK($B545),ISBLANK($C545),ISBLANK($D545),ISBLANK($E545),ISBLANK($F545),ISBLANK($G545),ISBLANK($H545)),"EKSİK","OK"))</f>
        <v/>
      </c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4">
        <f>IF(ISBLANK($A546),"",IF(OR(ISBLANK($B546),ISBLANK($C546),ISBLANK($D546),ISBLANK($E546),ISBLANK($F546),ISBLANK($G546),ISBLANK($H546)),"EKSİK","OK"))</f>
        <v/>
      </c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4">
        <f>IF(ISBLANK($A547),"",IF(OR(ISBLANK($B547),ISBLANK($C547),ISBLANK($D547),ISBLANK($E547),ISBLANK($F547),ISBLANK($G547),ISBLANK($H547)),"EKSİK","OK"))</f>
        <v/>
      </c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4">
        <f>IF(ISBLANK($A548),"",IF(OR(ISBLANK($B548),ISBLANK($C548),ISBLANK($D548),ISBLANK($E548),ISBLANK($F548),ISBLANK($G548),ISBLANK($H548)),"EKSİK","OK"))</f>
        <v/>
      </c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4">
        <f>IF(ISBLANK($A549),"",IF(OR(ISBLANK($B549),ISBLANK($C549),ISBLANK($D549),ISBLANK($E549),ISBLANK($F549),ISBLANK($G549),ISBLANK($H549)),"EKSİK","OK"))</f>
        <v/>
      </c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4">
        <f>IF(ISBLANK($A550),"",IF(OR(ISBLANK($B550),ISBLANK($C550),ISBLANK($D550),ISBLANK($E550),ISBLANK($F550),ISBLANK($G550),ISBLANK($H550)),"EKSİK","OK"))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4">
        <f>IF(ISBLANK($A551),"",IF(OR(ISBLANK($B551),ISBLANK($C551),ISBLANK($D551),ISBLANK($E551),ISBLANK($F551),ISBLANK($G551),ISBLANK($H551)),"EKSİK","OK"))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4">
        <f>IF(ISBLANK($A552),"",IF(OR(ISBLANK($B552),ISBLANK($C552),ISBLANK($D552),ISBLANK($E552),ISBLANK($F552),ISBLANK($G552),ISBLANK($H552)),"EKSİK","OK"))</f>
        <v/>
      </c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4">
        <f>IF(ISBLANK($A553),"",IF(OR(ISBLANK($B553),ISBLANK($C553),ISBLANK($D553),ISBLANK($E553),ISBLANK($F553),ISBLANK($G553),ISBLANK($H553)),"EKSİK","OK"))</f>
        <v/>
      </c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4">
        <f>IF(ISBLANK($A554),"",IF(OR(ISBLANK($B554),ISBLANK($C554),ISBLANK($D554),ISBLANK($E554),ISBLANK($F554),ISBLANK($G554),ISBLANK($H554)),"EKSİK","OK"))</f>
        <v/>
      </c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4">
        <f>IF(ISBLANK($A555),"",IF(OR(ISBLANK($B555),ISBLANK($C555),ISBLANK($D555),ISBLANK($E555),ISBLANK($F555),ISBLANK($G555),ISBLANK($H555)),"EKSİK","OK"))</f>
        <v/>
      </c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4">
        <f>IF(ISBLANK($A556),"",IF(OR(ISBLANK($B556),ISBLANK($C556),ISBLANK($D556),ISBLANK($E556),ISBLANK($F556),ISBLANK($G556),ISBLANK($H556)),"EKSİK","OK"))</f>
        <v/>
      </c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4">
        <f>IF(ISBLANK($A557),"",IF(OR(ISBLANK($B557),ISBLANK($C557),ISBLANK($D557),ISBLANK($E557),ISBLANK($F557),ISBLANK($G557),ISBLANK($H557)),"EKSİK","OK"))</f>
        <v/>
      </c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4">
        <f>IF(ISBLANK($A558),"",IF(OR(ISBLANK($B558),ISBLANK($C558),ISBLANK($D558),ISBLANK($E558),ISBLANK($F558),ISBLANK($G558),ISBLANK($H558)),"EKSİK","OK"))</f>
        <v/>
      </c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4">
        <f>IF(ISBLANK($A559),"",IF(OR(ISBLANK($B559),ISBLANK($C559),ISBLANK($D559),ISBLANK($E559),ISBLANK($F559),ISBLANK($G559),ISBLANK($H559)),"EKSİK","OK"))</f>
        <v/>
      </c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4">
        <f>IF(ISBLANK($A560),"",IF(OR(ISBLANK($B560),ISBLANK($C560),ISBLANK($D560),ISBLANK($E560),ISBLANK($F560),ISBLANK($G560),ISBLANK($H560)),"EKSİK","OK"))</f>
        <v/>
      </c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4">
        <f>IF(ISBLANK($A561),"",IF(OR(ISBLANK($B561),ISBLANK($C561),ISBLANK($D561),ISBLANK($E561),ISBLANK($F561),ISBLANK($G561),ISBLANK($H561)),"EKSİK","OK"))</f>
        <v/>
      </c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4">
        <f>IF(ISBLANK($A562),"",IF(OR(ISBLANK($B562),ISBLANK($C562),ISBLANK($D562),ISBLANK($E562),ISBLANK($F562),ISBLANK($G562),ISBLANK($H562)),"EKSİK","OK"))</f>
        <v/>
      </c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4">
        <f>IF(ISBLANK($A563),"",IF(OR(ISBLANK($B563),ISBLANK($C563),ISBLANK($D563),ISBLANK($E563),ISBLANK($F563),ISBLANK($G563),ISBLANK($H563)),"EKSİK","OK"))</f>
        <v/>
      </c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4">
        <f>IF(ISBLANK($A564),"",IF(OR(ISBLANK($B564),ISBLANK($C564),ISBLANK($D564),ISBLANK($E564),ISBLANK($F564),ISBLANK($G564),ISBLANK($H564)),"EKSİK","OK"))</f>
        <v/>
      </c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4">
        <f>IF(ISBLANK($A565),"",IF(OR(ISBLANK($B565),ISBLANK($C565),ISBLANK($D565),ISBLANK($E565),ISBLANK($F565),ISBLANK($G565),ISBLANK($H565)),"EKSİK","OK"))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4">
        <f>IF(ISBLANK($A566),"",IF(OR(ISBLANK($B566),ISBLANK($C566),ISBLANK($D566),ISBLANK($E566),ISBLANK($F566),ISBLANK($G566),ISBLANK($H566)),"EKSİK","OK"))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4">
        <f>IF(ISBLANK($A567),"",IF(OR(ISBLANK($B567),ISBLANK($C567),ISBLANK($D567),ISBLANK($E567),ISBLANK($F567),ISBLANK($G567),ISBLANK($H567)),"EKSİK","OK"))</f>
        <v/>
      </c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4">
        <f>IF(ISBLANK($A568),"",IF(OR(ISBLANK($B568),ISBLANK($C568),ISBLANK($D568),ISBLANK($E568),ISBLANK($F568),ISBLANK($G568),ISBLANK($H568)),"EKSİK","OK"))</f>
        <v/>
      </c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4">
        <f>IF(ISBLANK($A569),"",IF(OR(ISBLANK($B569),ISBLANK($C569),ISBLANK($D569),ISBLANK($E569),ISBLANK($F569),ISBLANK($G569),ISBLANK($H569)),"EKSİK","OK"))</f>
        <v/>
      </c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4">
        <f>IF(ISBLANK($A570),"",IF(OR(ISBLANK($B570),ISBLANK($C570),ISBLANK($D570),ISBLANK($E570),ISBLANK($F570),ISBLANK($G570),ISBLANK($H570)),"EKSİK","OK"))</f>
        <v/>
      </c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4">
        <f>IF(ISBLANK($A571),"",IF(OR(ISBLANK($B571),ISBLANK($C571),ISBLANK($D571),ISBLANK($E571),ISBLANK($F571),ISBLANK($G571),ISBLANK($H571)),"EKSİK","OK"))</f>
        <v/>
      </c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4">
        <f>IF(ISBLANK($A572),"",IF(OR(ISBLANK($B572),ISBLANK($C572),ISBLANK($D572),ISBLANK($E572),ISBLANK($F572),ISBLANK($G572),ISBLANK($H572)),"EKSİK","OK"))</f>
        <v/>
      </c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4">
        <f>IF(ISBLANK($A573),"",IF(OR(ISBLANK($B573),ISBLANK($C573),ISBLANK($D573),ISBLANK($E573),ISBLANK($F573),ISBLANK($G573),ISBLANK($H573)),"EKSİK","OK"))</f>
        <v/>
      </c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4">
        <f>IF(ISBLANK($A574),"",IF(OR(ISBLANK($B574),ISBLANK($C574),ISBLANK($D574),ISBLANK($E574),ISBLANK($F574),ISBLANK($G574),ISBLANK($H574)),"EKSİK","OK"))</f>
        <v/>
      </c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4">
        <f>IF(ISBLANK($A575),"",IF(OR(ISBLANK($B575),ISBLANK($C575),ISBLANK($D575),ISBLANK($E575),ISBLANK($F575),ISBLANK($G575),ISBLANK($H575)),"EKSİK","OK"))</f>
        <v/>
      </c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4">
        <f>IF(ISBLANK($A576),"",IF(OR(ISBLANK($B576),ISBLANK($C576),ISBLANK($D576),ISBLANK($E576),ISBLANK($F576),ISBLANK($G576),ISBLANK($H576)),"EKSİK","OK"))</f>
        <v/>
      </c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4">
        <f>IF(ISBLANK($A577),"",IF(OR(ISBLANK($B577),ISBLANK($C577),ISBLANK($D577),ISBLANK($E577),ISBLANK($F577),ISBLANK($G577),ISBLANK($H577)),"EKSİK","OK"))</f>
        <v/>
      </c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4">
        <f>IF(ISBLANK($A578),"",IF(OR(ISBLANK($B578),ISBLANK($C578),ISBLANK($D578),ISBLANK($E578),ISBLANK($F578),ISBLANK($G578),ISBLANK($H578)),"EKSİK","OK"))</f>
        <v/>
      </c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4">
        <f>IF(ISBLANK($A579),"",IF(OR(ISBLANK($B579),ISBLANK($C579),ISBLANK($D579),ISBLANK($E579),ISBLANK($F579),ISBLANK($G579),ISBLANK($H579)),"EKSİK","OK"))</f>
        <v/>
      </c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4">
        <f>IF(ISBLANK($A580),"",IF(OR(ISBLANK($B580),ISBLANK($C580),ISBLANK($D580),ISBLANK($E580),ISBLANK($F580),ISBLANK($G580),ISBLANK($H580)),"EKSİK","OK"))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4">
        <f>IF(ISBLANK($A581),"",IF(OR(ISBLANK($B581),ISBLANK($C581),ISBLANK($D581),ISBLANK($E581),ISBLANK($F581),ISBLANK($G581),ISBLANK($H581)),"EKSİK","OK"))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4">
        <f>IF(ISBLANK($A582),"",IF(OR(ISBLANK($B582),ISBLANK($C582),ISBLANK($D582),ISBLANK($E582),ISBLANK($F582),ISBLANK($G582),ISBLANK($H582)),"EKSİK","OK"))</f>
        <v/>
      </c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4">
        <f>IF(ISBLANK($A583),"",IF(OR(ISBLANK($B583),ISBLANK($C583),ISBLANK($D583),ISBLANK($E583),ISBLANK($F583),ISBLANK($G583),ISBLANK($H583)),"EKSİK","OK"))</f>
        <v/>
      </c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4">
        <f>IF(ISBLANK($A584),"",IF(OR(ISBLANK($B584),ISBLANK($C584),ISBLANK($D584),ISBLANK($E584),ISBLANK($F584),ISBLANK($G584),ISBLANK($H584)),"EKSİK","OK"))</f>
        <v/>
      </c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4">
        <f>IF(ISBLANK($A585),"",IF(OR(ISBLANK($B585),ISBLANK($C585),ISBLANK($D585),ISBLANK($E585),ISBLANK($F585),ISBLANK($G585),ISBLANK($H585)),"EKSİK","OK"))</f>
        <v/>
      </c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4">
        <f>IF(ISBLANK($A586),"",IF(OR(ISBLANK($B586),ISBLANK($C586),ISBLANK($D586),ISBLANK($E586),ISBLANK($F586),ISBLANK($G586),ISBLANK($H586)),"EKSİK","OK"))</f>
        <v/>
      </c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4">
        <f>IF(ISBLANK($A587),"",IF(OR(ISBLANK($B587),ISBLANK($C587),ISBLANK($D587),ISBLANK($E587),ISBLANK($F587),ISBLANK($G587),ISBLANK($H587)),"EKSİK","OK"))</f>
        <v/>
      </c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4">
        <f>IF(ISBLANK($A588),"",IF(OR(ISBLANK($B588),ISBLANK($C588),ISBLANK($D588),ISBLANK($E588),ISBLANK($F588),ISBLANK($G588),ISBLANK($H588)),"EKSİK","OK"))</f>
        <v/>
      </c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4">
        <f>IF(ISBLANK($A589),"",IF(OR(ISBLANK($B589),ISBLANK($C589),ISBLANK($D589),ISBLANK($E589),ISBLANK($F589),ISBLANK($G589),ISBLANK($H589)),"EKSİK","OK"))</f>
        <v/>
      </c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4">
        <f>IF(ISBLANK($A590),"",IF(OR(ISBLANK($B590),ISBLANK($C590),ISBLANK($D590),ISBLANK($E590),ISBLANK($F590),ISBLANK($G590),ISBLANK($H590)),"EKSİK","OK"))</f>
        <v/>
      </c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4">
        <f>IF(ISBLANK($A591),"",IF(OR(ISBLANK($B591),ISBLANK($C591),ISBLANK($D591),ISBLANK($E591),ISBLANK($F591),ISBLANK($G591),ISBLANK($H591)),"EKSİK","OK"))</f>
        <v/>
      </c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4">
        <f>IF(ISBLANK($A592),"",IF(OR(ISBLANK($B592),ISBLANK($C592),ISBLANK($D592),ISBLANK($E592),ISBLANK($F592),ISBLANK($G592),ISBLANK($H592)),"EKSİK","OK"))</f>
        <v/>
      </c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4">
        <f>IF(ISBLANK($A593),"",IF(OR(ISBLANK($B593),ISBLANK($C593),ISBLANK($D593),ISBLANK($E593),ISBLANK($F593),ISBLANK($G593),ISBLANK($H593)),"EKSİK","OK"))</f>
        <v/>
      </c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4">
        <f>IF(ISBLANK($A594),"",IF(OR(ISBLANK($B594),ISBLANK($C594),ISBLANK($D594),ISBLANK($E594),ISBLANK($F594),ISBLANK($G594),ISBLANK($H594)),"EKSİK","OK"))</f>
        <v/>
      </c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4">
        <f>IF(ISBLANK($A595),"",IF(OR(ISBLANK($B595),ISBLANK($C595),ISBLANK($D595),ISBLANK($E595),ISBLANK($F595),ISBLANK($G595),ISBLANK($H595)),"EKSİK","OK"))</f>
        <v/>
      </c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4">
        <f>IF(ISBLANK($A596),"",IF(OR(ISBLANK($B596),ISBLANK($C596),ISBLANK($D596),ISBLANK($E596),ISBLANK($F596),ISBLANK($G596),ISBLANK($H596)),"EKSİK","OK"))</f>
        <v/>
      </c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4">
        <f>IF(ISBLANK($A597),"",IF(OR(ISBLANK($B597),ISBLANK($C597),ISBLANK($D597),ISBLANK($E597),ISBLANK($F597),ISBLANK($G597),ISBLANK($H597)),"EKSİK","OK"))</f>
        <v/>
      </c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4">
        <f>IF(ISBLANK($A598),"",IF(OR(ISBLANK($B598),ISBLANK($C598),ISBLANK($D598),ISBLANK($E598),ISBLANK($F598),ISBLANK($G598),ISBLANK($H598)),"EKSİK","OK"))</f>
        <v/>
      </c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4">
        <f>IF(ISBLANK($A599),"",IF(OR(ISBLANK($B599),ISBLANK($C599),ISBLANK($D599),ISBLANK($E599),ISBLANK($F599),ISBLANK($G599),ISBLANK($H599)),"EKSİK","OK"))</f>
        <v/>
      </c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4">
        <f>IF(ISBLANK($A600),"",IF(OR(ISBLANK($B600),ISBLANK($C600),ISBLANK($D600),ISBLANK($E600),ISBLANK($F600),ISBLANK($G600),ISBLANK($H600)),"EKSİK","OK"))</f>
        <v/>
      </c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4">
        <f>IF(ISBLANK($A601),"",IF(OR(ISBLANK($B601),ISBLANK($C601),ISBLANK($D601),ISBLANK($E601),ISBLANK($F601),ISBLANK($G601),ISBLANK($H601)),"EKSİK","OK"))</f>
        <v/>
      </c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4">
        <f>IF(ISBLANK($A602),"",IF(OR(ISBLANK($B602),ISBLANK($C602),ISBLANK($D602),ISBLANK($E602),ISBLANK($F602),ISBLANK($G602),ISBLANK($H602)),"EKSİK","OK"))</f>
        <v/>
      </c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4">
        <f>IF(ISBLANK($A603),"",IF(OR(ISBLANK($B603),ISBLANK($C603),ISBLANK($D603),ISBLANK($E603),ISBLANK($F603),ISBLANK($G603),ISBLANK($H603)),"EKSİK","OK"))</f>
        <v/>
      </c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4">
        <f>IF(ISBLANK($A604),"",IF(OR(ISBLANK($B604),ISBLANK($C604),ISBLANK($D604),ISBLANK($E604),ISBLANK($F604),ISBLANK($G604),ISBLANK($H604)),"EKSİK","OK"))</f>
        <v/>
      </c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4">
        <f>IF(ISBLANK($A605),"",IF(OR(ISBLANK($B605),ISBLANK($C605),ISBLANK($D605),ISBLANK($E605),ISBLANK($F605),ISBLANK($G605),ISBLANK($H605)),"EKSİK","OK"))</f>
        <v/>
      </c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4">
        <f>IF(ISBLANK($A606),"",IF(OR(ISBLANK($B606),ISBLANK($C606),ISBLANK($D606),ISBLANK($E606),ISBLANK($F606),ISBLANK($G606),ISBLANK($H606)),"EKSİK","OK"))</f>
        <v/>
      </c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4">
        <f>IF(ISBLANK($A607),"",IF(OR(ISBLANK($B607),ISBLANK($C607),ISBLANK($D607),ISBLANK($E607),ISBLANK($F607),ISBLANK($G607),ISBLANK($H607)),"EKSİK","OK"))</f>
        <v/>
      </c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4">
        <f>IF(ISBLANK($A608),"",IF(OR(ISBLANK($B608),ISBLANK($C608),ISBLANK($D608),ISBLANK($E608),ISBLANK($F608),ISBLANK($G608),ISBLANK($H608)),"EKSİK","OK"))</f>
        <v/>
      </c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4">
        <f>IF(ISBLANK($A609),"",IF(OR(ISBLANK($B609),ISBLANK($C609),ISBLANK($D609),ISBLANK($E609),ISBLANK($F609),ISBLANK($G609),ISBLANK($H609)),"EKSİK","OK"))</f>
        <v/>
      </c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4">
        <f>IF(ISBLANK($A610),"",IF(OR(ISBLANK($B610),ISBLANK($C610),ISBLANK($D610),ISBLANK($E610),ISBLANK($F610),ISBLANK($G610),ISBLANK($H610)),"EKSİK","OK"))</f>
        <v/>
      </c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4">
        <f>IF(ISBLANK($A611),"",IF(OR(ISBLANK($B611),ISBLANK($C611),ISBLANK($D611),ISBLANK($E611),ISBLANK($F611),ISBLANK($G611),ISBLANK($H611)),"EKSİK","OK"))</f>
        <v/>
      </c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4">
        <f>IF(ISBLANK($A612),"",IF(OR(ISBLANK($B612),ISBLANK($C612),ISBLANK($D612),ISBLANK($E612),ISBLANK($F612),ISBLANK($G612),ISBLANK($H612)),"EKSİK","OK"))</f>
        <v/>
      </c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4">
        <f>IF(ISBLANK($A613),"",IF(OR(ISBLANK($B613),ISBLANK($C613),ISBLANK($D613),ISBLANK($E613),ISBLANK($F613),ISBLANK($G613),ISBLANK($H613)),"EKSİK","OK"))</f>
        <v/>
      </c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4">
        <f>IF(ISBLANK($A614),"",IF(OR(ISBLANK($B614),ISBLANK($C614),ISBLANK($D614),ISBLANK($E614),ISBLANK($F614),ISBLANK($G614),ISBLANK($H614)),"EKSİK","OK"))</f>
        <v/>
      </c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4">
        <f>IF(ISBLANK($A615),"",IF(OR(ISBLANK($B615),ISBLANK($C615),ISBLANK($D615),ISBLANK($E615),ISBLANK($F615),ISBLANK($G615),ISBLANK($H615)),"EKSİK","OK"))</f>
        <v/>
      </c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4">
        <f>IF(ISBLANK($A616),"",IF(OR(ISBLANK($B616),ISBLANK($C616),ISBLANK($D616),ISBLANK($E616),ISBLANK($F616),ISBLANK($G616),ISBLANK($H616)),"EKSİK","OK"))</f>
        <v/>
      </c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4">
        <f>IF(ISBLANK($A617),"",IF(OR(ISBLANK($B617),ISBLANK($C617),ISBLANK($D617),ISBLANK($E617),ISBLANK($F617),ISBLANK($G617),ISBLANK($H617)),"EKSİK","OK"))</f>
        <v/>
      </c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4">
        <f>IF(ISBLANK($A618),"",IF(OR(ISBLANK($B618),ISBLANK($C618),ISBLANK($D618),ISBLANK($E618),ISBLANK($F618),ISBLANK($G618),ISBLANK($H618)),"EKSİK","OK"))</f>
        <v/>
      </c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4">
        <f>IF(ISBLANK($A619),"",IF(OR(ISBLANK($B619),ISBLANK($C619),ISBLANK($D619),ISBLANK($E619),ISBLANK($F619),ISBLANK($G619),ISBLANK($H619)),"EKSİK","OK"))</f>
        <v/>
      </c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4">
        <f>IF(ISBLANK($A620),"",IF(OR(ISBLANK($B620),ISBLANK($C620),ISBLANK($D620),ISBLANK($E620),ISBLANK($F620),ISBLANK($G620),ISBLANK($H620)),"EKSİK","OK"))</f>
        <v/>
      </c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4">
        <f>IF(ISBLANK($A621),"",IF(OR(ISBLANK($B621),ISBLANK($C621),ISBLANK($D621),ISBLANK($E621),ISBLANK($F621),ISBLANK($G621),ISBLANK($H621)),"EKSİK","OK"))</f>
        <v/>
      </c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4">
        <f>IF(ISBLANK($A622),"",IF(OR(ISBLANK($B622),ISBLANK($C622),ISBLANK($D622),ISBLANK($E622),ISBLANK($F622),ISBLANK($G622),ISBLANK($H622)),"EKSİK","OK"))</f>
        <v/>
      </c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4">
        <f>IF(ISBLANK($A623),"",IF(OR(ISBLANK($B623),ISBLANK($C623),ISBLANK($D623),ISBLANK($E623),ISBLANK($F623),ISBLANK($G623),ISBLANK($H623)),"EKSİK","OK"))</f>
        <v/>
      </c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4">
        <f>IF(ISBLANK($A624),"",IF(OR(ISBLANK($B624),ISBLANK($C624),ISBLANK($D624),ISBLANK($E624),ISBLANK($F624),ISBLANK($G624),ISBLANK($H624)),"EKSİK","OK"))</f>
        <v/>
      </c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4">
        <f>IF(ISBLANK($A625),"",IF(OR(ISBLANK($B625),ISBLANK($C625),ISBLANK($D625),ISBLANK($E625),ISBLANK($F625),ISBLANK($G625),ISBLANK($H625)),"EKSİK","OK"))</f>
        <v/>
      </c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4">
        <f>IF(ISBLANK($A626),"",IF(OR(ISBLANK($B626),ISBLANK($C626),ISBLANK($D626),ISBLANK($E626),ISBLANK($F626),ISBLANK($G626),ISBLANK($H626)),"EKSİK","OK"))</f>
        <v/>
      </c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4">
        <f>IF(ISBLANK($A627),"",IF(OR(ISBLANK($B627),ISBLANK($C627),ISBLANK($D627),ISBLANK($E627),ISBLANK($F627),ISBLANK($G627),ISBLANK($H627)),"EKSİK","OK"))</f>
        <v/>
      </c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4">
        <f>IF(ISBLANK($A628),"",IF(OR(ISBLANK($B628),ISBLANK($C628),ISBLANK($D628),ISBLANK($E628),ISBLANK($F628),ISBLANK($G628),ISBLANK($H628)),"EKSİK","OK"))</f>
        <v/>
      </c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4">
        <f>IF(ISBLANK($A629),"",IF(OR(ISBLANK($B629),ISBLANK($C629),ISBLANK($D629),ISBLANK($E629),ISBLANK($F629),ISBLANK($G629),ISBLANK($H629)),"EKSİK","OK"))</f>
        <v/>
      </c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4">
        <f>IF(ISBLANK($A630),"",IF(OR(ISBLANK($B630),ISBLANK($C630),ISBLANK($D630),ISBLANK($E630),ISBLANK($F630),ISBLANK($G630),ISBLANK($H630)),"EKSİK","OK"))</f>
        <v/>
      </c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4">
        <f>IF(ISBLANK($A631),"",IF(OR(ISBLANK($B631),ISBLANK($C631),ISBLANK($D631),ISBLANK($E631),ISBLANK($F631),ISBLANK($G631),ISBLANK($H631)),"EKSİK","OK"))</f>
        <v/>
      </c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4">
        <f>IF(ISBLANK($A632),"",IF(OR(ISBLANK($B632),ISBLANK($C632),ISBLANK($D632),ISBLANK($E632),ISBLANK($F632),ISBLANK($G632),ISBLANK($H632)),"EKSİK","OK"))</f>
        <v/>
      </c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4">
        <f>IF(ISBLANK($A633),"",IF(OR(ISBLANK($B633),ISBLANK($C633),ISBLANK($D633),ISBLANK($E633),ISBLANK($F633),ISBLANK($G633),ISBLANK($H633)),"EKSİK","OK"))</f>
        <v/>
      </c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4">
        <f>IF(ISBLANK($A634),"",IF(OR(ISBLANK($B634),ISBLANK($C634),ISBLANK($D634),ISBLANK($E634),ISBLANK($F634),ISBLANK($G634),ISBLANK($H634)),"EKSİK","OK"))</f>
        <v/>
      </c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4">
        <f>IF(ISBLANK($A635),"",IF(OR(ISBLANK($B635),ISBLANK($C635),ISBLANK($D635),ISBLANK($E635),ISBLANK($F635),ISBLANK($G635),ISBLANK($H635)),"EKSİK","OK"))</f>
        <v/>
      </c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4">
        <f>IF(ISBLANK($A636),"",IF(OR(ISBLANK($B636),ISBLANK($C636),ISBLANK($D636),ISBLANK($E636),ISBLANK($F636),ISBLANK($G636),ISBLANK($H636)),"EKSİK","OK"))</f>
        <v/>
      </c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4">
        <f>IF(ISBLANK($A637),"",IF(OR(ISBLANK($B637),ISBLANK($C637),ISBLANK($D637),ISBLANK($E637),ISBLANK($F637),ISBLANK($G637),ISBLANK($H637)),"EKSİK","OK"))</f>
        <v/>
      </c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4">
        <f>IF(ISBLANK($A638),"",IF(OR(ISBLANK($B638),ISBLANK($C638),ISBLANK($D638),ISBLANK($E638),ISBLANK($F638),ISBLANK($G638),ISBLANK($H638)),"EKSİK","OK"))</f>
        <v/>
      </c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4">
        <f>IF(ISBLANK($A639),"",IF(OR(ISBLANK($B639),ISBLANK($C639),ISBLANK($D639),ISBLANK($E639),ISBLANK($F639),ISBLANK($G639),ISBLANK($H639)),"EKSİK","OK"))</f>
        <v/>
      </c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4">
        <f>IF(ISBLANK($A640),"",IF(OR(ISBLANK($B640),ISBLANK($C640),ISBLANK($D640),ISBLANK($E640),ISBLANK($F640),ISBLANK($G640),ISBLANK($H640)),"EKSİK","OK"))</f>
        <v/>
      </c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4">
        <f>IF(ISBLANK($A641),"",IF(OR(ISBLANK($B641),ISBLANK($C641),ISBLANK($D641),ISBLANK($E641),ISBLANK($F641),ISBLANK($G641),ISBLANK($H641)),"EKSİK","OK"))</f>
        <v/>
      </c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4">
        <f>IF(ISBLANK($A642),"",IF(OR(ISBLANK($B642),ISBLANK($C642),ISBLANK($D642),ISBLANK($E642),ISBLANK($F642),ISBLANK($G642),ISBLANK($H642)),"EKSİK","OK"))</f>
        <v/>
      </c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4">
        <f>IF(ISBLANK($A643),"",IF(OR(ISBLANK($B643),ISBLANK($C643),ISBLANK($D643),ISBLANK($E643),ISBLANK($F643),ISBLANK($G643),ISBLANK($H643)),"EKSİK","OK"))</f>
        <v/>
      </c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4">
        <f>IF(ISBLANK($A644),"",IF(OR(ISBLANK($B644),ISBLANK($C644),ISBLANK($D644),ISBLANK($E644),ISBLANK($F644),ISBLANK($G644),ISBLANK($H644)),"EKSİK","OK"))</f>
        <v/>
      </c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4">
        <f>IF(ISBLANK($A645),"",IF(OR(ISBLANK($B645),ISBLANK($C645),ISBLANK($D645),ISBLANK($E645),ISBLANK($F645),ISBLANK($G645),ISBLANK($H645)),"EKSİK","OK"))</f>
        <v/>
      </c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4">
        <f>IF(ISBLANK($A646),"",IF(OR(ISBLANK($B646),ISBLANK($C646),ISBLANK($D646),ISBLANK($E646),ISBLANK($F646),ISBLANK($G646),ISBLANK($H646)),"EKSİK","OK"))</f>
        <v/>
      </c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4">
        <f>IF(ISBLANK($A647),"",IF(OR(ISBLANK($B647),ISBLANK($C647),ISBLANK($D647),ISBLANK($E647),ISBLANK($F647),ISBLANK($G647),ISBLANK($H647)),"EKSİK","OK"))</f>
        <v/>
      </c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4">
        <f>IF(ISBLANK($A648),"",IF(OR(ISBLANK($B648),ISBLANK($C648),ISBLANK($D648),ISBLANK($E648),ISBLANK($F648),ISBLANK($G648),ISBLANK($H648)),"EKSİK","OK"))</f>
        <v/>
      </c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4">
        <f>IF(ISBLANK($A649),"",IF(OR(ISBLANK($B649),ISBLANK($C649),ISBLANK($D649),ISBLANK($E649),ISBLANK($F649),ISBLANK($G649),ISBLANK($H649)),"EKSİK","OK"))</f>
        <v/>
      </c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4">
        <f>IF(ISBLANK($A650),"",IF(OR(ISBLANK($B650),ISBLANK($C650),ISBLANK($D650),ISBLANK($E650),ISBLANK($F650),ISBLANK($G650),ISBLANK($H650)),"EKSİK","OK"))</f>
        <v/>
      </c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4">
        <f>IF(ISBLANK($A651),"",IF(OR(ISBLANK($B651),ISBLANK($C651),ISBLANK($D651),ISBLANK($E651),ISBLANK($F651),ISBLANK($G651),ISBLANK($H651)),"EKSİK","OK"))</f>
        <v/>
      </c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4">
        <f>IF(ISBLANK($A652),"",IF(OR(ISBLANK($B652),ISBLANK($C652),ISBLANK($D652),ISBLANK($E652),ISBLANK($F652),ISBLANK($G652),ISBLANK($H652)),"EKSİK","OK"))</f>
        <v/>
      </c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4">
        <f>IF(ISBLANK($A653),"",IF(OR(ISBLANK($B653),ISBLANK($C653),ISBLANK($D653),ISBLANK($E653),ISBLANK($F653),ISBLANK($G653),ISBLANK($H653)),"EKSİK","OK"))</f>
        <v/>
      </c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4">
        <f>IF(ISBLANK($A654),"",IF(OR(ISBLANK($B654),ISBLANK($C654),ISBLANK($D654),ISBLANK($E654),ISBLANK($F654),ISBLANK($G654),ISBLANK($H654)),"EKSİK","OK"))</f>
        <v/>
      </c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4">
        <f>IF(ISBLANK($A655),"",IF(OR(ISBLANK($B655),ISBLANK($C655),ISBLANK($D655),ISBLANK($E655),ISBLANK($F655),ISBLANK($G655),ISBLANK($H655)),"EKSİK","OK"))</f>
        <v/>
      </c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4">
        <f>IF(ISBLANK($A656),"",IF(OR(ISBLANK($B656),ISBLANK($C656),ISBLANK($D656),ISBLANK($E656),ISBLANK($F656),ISBLANK($G656),ISBLANK($H656)),"EKSİK","OK"))</f>
        <v/>
      </c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4">
        <f>IF(ISBLANK($A657),"",IF(OR(ISBLANK($B657),ISBLANK($C657),ISBLANK($D657),ISBLANK($E657),ISBLANK($F657),ISBLANK($G657),ISBLANK($H657)),"EKSİK","OK"))</f>
        <v/>
      </c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4">
        <f>IF(ISBLANK($A658),"",IF(OR(ISBLANK($B658),ISBLANK($C658),ISBLANK($D658),ISBLANK($E658),ISBLANK($F658),ISBLANK($G658),ISBLANK($H658)),"EKSİK","OK"))</f>
        <v/>
      </c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4">
        <f>IF(ISBLANK($A659),"",IF(OR(ISBLANK($B659),ISBLANK($C659),ISBLANK($D659),ISBLANK($E659),ISBLANK($F659),ISBLANK($G659),ISBLANK($H659)),"EKSİK","OK"))</f>
        <v/>
      </c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4">
        <f>IF(ISBLANK($A660),"",IF(OR(ISBLANK($B660),ISBLANK($C660),ISBLANK($D660),ISBLANK($E660),ISBLANK($F660),ISBLANK($G660),ISBLANK($H660)),"EKSİK","OK"))</f>
        <v/>
      </c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4">
        <f>IF(ISBLANK($A661),"",IF(OR(ISBLANK($B661),ISBLANK($C661),ISBLANK($D661),ISBLANK($E661),ISBLANK($F661),ISBLANK($G661),ISBLANK($H661)),"EKSİK","OK"))</f>
        <v/>
      </c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4">
        <f>IF(ISBLANK($A662),"",IF(OR(ISBLANK($B662),ISBLANK($C662),ISBLANK($D662),ISBLANK($E662),ISBLANK($F662),ISBLANK($G662),ISBLANK($H662)),"EKSİK","OK"))</f>
        <v/>
      </c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4">
        <f>IF(ISBLANK($A663),"",IF(OR(ISBLANK($B663),ISBLANK($C663),ISBLANK($D663),ISBLANK($E663),ISBLANK($F663),ISBLANK($G663),ISBLANK($H663)),"EKSİK","OK"))</f>
        <v/>
      </c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4">
        <f>IF(ISBLANK($A664),"",IF(OR(ISBLANK($B664),ISBLANK($C664),ISBLANK($D664),ISBLANK($E664),ISBLANK($F664),ISBLANK($G664),ISBLANK($H664)),"EKSİK","OK"))</f>
        <v/>
      </c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4">
        <f>IF(ISBLANK($A665),"",IF(OR(ISBLANK($B665),ISBLANK($C665),ISBLANK($D665),ISBLANK($E665),ISBLANK($F665),ISBLANK($G665),ISBLANK($H665)),"EKSİK","OK"))</f>
        <v/>
      </c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4">
        <f>IF(ISBLANK($A666),"",IF(OR(ISBLANK($B666),ISBLANK($C666),ISBLANK($D666),ISBLANK($E666),ISBLANK($F666),ISBLANK($G666),ISBLANK($H666)),"EKSİK","OK"))</f>
        <v/>
      </c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4">
        <f>IF(ISBLANK($A667),"",IF(OR(ISBLANK($B667),ISBLANK($C667),ISBLANK($D667),ISBLANK($E667),ISBLANK($F667),ISBLANK($G667),ISBLANK($H667)),"EKSİK","OK"))</f>
        <v/>
      </c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4">
        <f>IF(ISBLANK($A668),"",IF(OR(ISBLANK($B668),ISBLANK($C668),ISBLANK($D668),ISBLANK($E668),ISBLANK($F668),ISBLANK($G668),ISBLANK($H668)),"EKSİK","OK"))</f>
        <v/>
      </c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4">
        <f>IF(ISBLANK($A669),"",IF(OR(ISBLANK($B669),ISBLANK($C669),ISBLANK($D669),ISBLANK($E669),ISBLANK($F669),ISBLANK($G669),ISBLANK($H669)),"EKSİK","OK"))</f>
        <v/>
      </c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4">
        <f>IF(ISBLANK($A670),"",IF(OR(ISBLANK($B670),ISBLANK($C670),ISBLANK($D670),ISBLANK($E670),ISBLANK($F670),ISBLANK($G670),ISBLANK($H670)),"EKSİK","OK"))</f>
        <v/>
      </c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4">
        <f>IF(ISBLANK($A671),"",IF(OR(ISBLANK($B671),ISBLANK($C671),ISBLANK($D671),ISBLANK($E671),ISBLANK($F671),ISBLANK($G671),ISBLANK($H671)),"EKSİK","OK"))</f>
        <v/>
      </c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4">
        <f>IF(ISBLANK($A672),"",IF(OR(ISBLANK($B672),ISBLANK($C672),ISBLANK($D672),ISBLANK($E672),ISBLANK($F672),ISBLANK($G672),ISBLANK($H672)),"EKSİK","OK"))</f>
        <v/>
      </c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4">
        <f>IF(ISBLANK($A673),"",IF(OR(ISBLANK($B673),ISBLANK($C673),ISBLANK($D673),ISBLANK($E673),ISBLANK($F673),ISBLANK($G673),ISBLANK($H673)),"EKSİK","OK"))</f>
        <v/>
      </c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4">
        <f>IF(ISBLANK($A674),"",IF(OR(ISBLANK($B674),ISBLANK($C674),ISBLANK($D674),ISBLANK($E674),ISBLANK($F674),ISBLANK($G674),ISBLANK($H674)),"EKSİK","OK"))</f>
        <v/>
      </c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4">
        <f>IF(ISBLANK($A675),"",IF(OR(ISBLANK($B675),ISBLANK($C675),ISBLANK($D675),ISBLANK($E675),ISBLANK($F675),ISBLANK($G675),ISBLANK($H675)),"EKSİK","OK"))</f>
        <v/>
      </c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4">
        <f>IF(ISBLANK($A676),"",IF(OR(ISBLANK($B676),ISBLANK($C676),ISBLANK($D676),ISBLANK($E676),ISBLANK($F676),ISBLANK($G676),ISBLANK($H676)),"EKSİK","OK"))</f>
        <v/>
      </c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4">
        <f>IF(ISBLANK($A677),"",IF(OR(ISBLANK($B677),ISBLANK($C677),ISBLANK($D677),ISBLANK($E677),ISBLANK($F677),ISBLANK($G677),ISBLANK($H677)),"EKSİK","OK"))</f>
        <v/>
      </c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4">
        <f>IF(ISBLANK($A678),"",IF(OR(ISBLANK($B678),ISBLANK($C678),ISBLANK($D678),ISBLANK($E678),ISBLANK($F678),ISBLANK($G678),ISBLANK($H678)),"EKSİK","OK"))</f>
        <v/>
      </c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4">
        <f>IF(ISBLANK($A679),"",IF(OR(ISBLANK($B679),ISBLANK($C679),ISBLANK($D679),ISBLANK($E679),ISBLANK($F679),ISBLANK($G679),ISBLANK($H679)),"EKSİK","OK"))</f>
        <v/>
      </c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4">
        <f>IF(ISBLANK($A680),"",IF(OR(ISBLANK($B680),ISBLANK($C680),ISBLANK($D680),ISBLANK($E680),ISBLANK($F680),ISBLANK($G680),ISBLANK($H680)),"EKSİK","OK"))</f>
        <v/>
      </c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4">
        <f>IF(ISBLANK($A681),"",IF(OR(ISBLANK($B681),ISBLANK($C681),ISBLANK($D681),ISBLANK($E681),ISBLANK($F681),ISBLANK($G681),ISBLANK($H681)),"EKSİK","OK"))</f>
        <v/>
      </c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4">
        <f>IF(ISBLANK($A682),"",IF(OR(ISBLANK($B682),ISBLANK($C682),ISBLANK($D682),ISBLANK($E682),ISBLANK($F682),ISBLANK($G682),ISBLANK($H682)),"EKSİK","OK"))</f>
        <v/>
      </c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4">
        <f>IF(ISBLANK($A683),"",IF(OR(ISBLANK($B683),ISBLANK($C683),ISBLANK($D683),ISBLANK($E683),ISBLANK($F683),ISBLANK($G683),ISBLANK($H683)),"EKSİK","OK"))</f>
        <v/>
      </c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4">
        <f>IF(ISBLANK($A684),"",IF(OR(ISBLANK($B684),ISBLANK($C684),ISBLANK($D684),ISBLANK($E684),ISBLANK($F684),ISBLANK($G684),ISBLANK($H684)),"EKSİK","OK"))</f>
        <v/>
      </c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4">
        <f>IF(ISBLANK($A685),"",IF(OR(ISBLANK($B685),ISBLANK($C685),ISBLANK($D685),ISBLANK($E685),ISBLANK($F685),ISBLANK($G685),ISBLANK($H685)),"EKSİK","OK"))</f>
        <v/>
      </c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4">
        <f>IF(ISBLANK($A686),"",IF(OR(ISBLANK($B686),ISBLANK($C686),ISBLANK($D686),ISBLANK($E686),ISBLANK($F686),ISBLANK($G686),ISBLANK($H686)),"EKSİK","OK"))</f>
        <v/>
      </c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4">
        <f>IF(ISBLANK($A687),"",IF(OR(ISBLANK($B687),ISBLANK($C687),ISBLANK($D687),ISBLANK($E687),ISBLANK($F687),ISBLANK($G687),ISBLANK($H687)),"EKSİK","OK"))</f>
        <v/>
      </c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4">
        <f>IF(ISBLANK($A688),"",IF(OR(ISBLANK($B688),ISBLANK($C688),ISBLANK($D688),ISBLANK($E688),ISBLANK($F688),ISBLANK($G688),ISBLANK($H688)),"EKSİK","OK"))</f>
        <v/>
      </c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4">
        <f>IF(ISBLANK($A689),"",IF(OR(ISBLANK($B689),ISBLANK($C689),ISBLANK($D689),ISBLANK($E689),ISBLANK($F689),ISBLANK($G689),ISBLANK($H689)),"EKSİK","OK"))</f>
        <v/>
      </c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4">
        <f>IF(ISBLANK($A690),"",IF(OR(ISBLANK($B690),ISBLANK($C690),ISBLANK($D690),ISBLANK($E690),ISBLANK($F690),ISBLANK($G690),ISBLANK($H690)),"EKSİK","OK"))</f>
        <v/>
      </c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4">
        <f>IF(ISBLANK($A691),"",IF(OR(ISBLANK($B691),ISBLANK($C691),ISBLANK($D691),ISBLANK($E691),ISBLANK($F691),ISBLANK($G691),ISBLANK($H691)),"EKSİK","OK"))</f>
        <v/>
      </c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4">
        <f>IF(ISBLANK($A692),"",IF(OR(ISBLANK($B692),ISBLANK($C692),ISBLANK($D692),ISBLANK($E692),ISBLANK($F692),ISBLANK($G692),ISBLANK($H692)),"EKSİK","OK"))</f>
        <v/>
      </c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4">
        <f>IF(ISBLANK($A693),"",IF(OR(ISBLANK($B693),ISBLANK($C693),ISBLANK($D693),ISBLANK($E693),ISBLANK($F693),ISBLANK($G693),ISBLANK($H693)),"EKSİK","OK"))</f>
        <v/>
      </c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4">
        <f>IF(ISBLANK($A694),"",IF(OR(ISBLANK($B694),ISBLANK($C694),ISBLANK($D694),ISBLANK($E694),ISBLANK($F694),ISBLANK($G694),ISBLANK($H694)),"EKSİK","OK"))</f>
        <v/>
      </c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4">
        <f>IF(ISBLANK($A695),"",IF(OR(ISBLANK($B695),ISBLANK($C695),ISBLANK($D695),ISBLANK($E695),ISBLANK($F695),ISBLANK($G695),ISBLANK($H695)),"EKSİK","OK"))</f>
        <v/>
      </c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4">
        <f>IF(ISBLANK($A696),"",IF(OR(ISBLANK($B696),ISBLANK($C696),ISBLANK($D696),ISBLANK($E696),ISBLANK($F696),ISBLANK($G696),ISBLANK($H696)),"EKSİK","OK"))</f>
        <v/>
      </c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4">
        <f>IF(ISBLANK($A697),"",IF(OR(ISBLANK($B697),ISBLANK($C697),ISBLANK($D697),ISBLANK($E697),ISBLANK($F697),ISBLANK($G697),ISBLANK($H697)),"EKSİK","OK"))</f>
        <v/>
      </c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4">
        <f>IF(ISBLANK($A698),"",IF(OR(ISBLANK($B698),ISBLANK($C698),ISBLANK($D698),ISBLANK($E698),ISBLANK($F698),ISBLANK($G698),ISBLANK($H698)),"EKSİK","OK"))</f>
        <v/>
      </c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4">
        <f>IF(ISBLANK($A699),"",IF(OR(ISBLANK($B699),ISBLANK($C699),ISBLANK($D699),ISBLANK($E699),ISBLANK($F699),ISBLANK($G699),ISBLANK($H699)),"EKSİK","OK"))</f>
        <v/>
      </c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4">
        <f>IF(ISBLANK($A700),"",IF(OR(ISBLANK($B700),ISBLANK($C700),ISBLANK($D700),ISBLANK($E700),ISBLANK($F700),ISBLANK($G700),ISBLANK($H700)),"EKSİK","OK"))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4">
        <f>IF(ISBLANK($A701),"",IF(OR(ISBLANK($B701),ISBLANK($C701),ISBLANK($D701),ISBLANK($E701),ISBLANK($F701),ISBLANK($G701),ISBLANK($H701)),"EKSİK","OK"))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4">
        <f>IF(ISBLANK($A702),"",IF(OR(ISBLANK($B702),ISBLANK($C702),ISBLANK($D702),ISBLANK($E702),ISBLANK($F702),ISBLANK($G702),ISBLANK($H702)),"EKSİK","OK"))</f>
        <v/>
      </c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4">
        <f>IF(ISBLANK($A703),"",IF(OR(ISBLANK($B703),ISBLANK($C703),ISBLANK($D703),ISBLANK($E703),ISBLANK($F703),ISBLANK($G703),ISBLANK($H703)),"EKSİK","OK"))</f>
        <v/>
      </c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4">
        <f>IF(ISBLANK($A704),"",IF(OR(ISBLANK($B704),ISBLANK($C704),ISBLANK($D704),ISBLANK($E704),ISBLANK($F704),ISBLANK($G704),ISBLANK($H704)),"EKSİK","OK"))</f>
        <v/>
      </c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4">
        <f>IF(ISBLANK($A705),"",IF(OR(ISBLANK($B705),ISBLANK($C705),ISBLANK($D705),ISBLANK($E705),ISBLANK($F705),ISBLANK($G705),ISBLANK($H705)),"EKSİK","OK"))</f>
        <v/>
      </c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4">
        <f>IF(ISBLANK($A706),"",IF(OR(ISBLANK($B706),ISBLANK($C706),ISBLANK($D706),ISBLANK($E706),ISBLANK($F706),ISBLANK($G706),ISBLANK($H706)),"EKSİK","OK"))</f>
        <v/>
      </c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4">
        <f>IF(ISBLANK($A707),"",IF(OR(ISBLANK($B707),ISBLANK($C707),ISBLANK($D707),ISBLANK($E707),ISBLANK($F707),ISBLANK($G707),ISBLANK($H707)),"EKSİK","OK"))</f>
        <v/>
      </c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4">
        <f>IF(ISBLANK($A708),"",IF(OR(ISBLANK($B708),ISBLANK($C708),ISBLANK($D708),ISBLANK($E708),ISBLANK($F708),ISBLANK($G708),ISBLANK($H708)),"EKSİK","OK"))</f>
        <v/>
      </c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4">
        <f>IF(ISBLANK($A709),"",IF(OR(ISBLANK($B709),ISBLANK($C709),ISBLANK($D709),ISBLANK($E709),ISBLANK($F709),ISBLANK($G709),ISBLANK($H709)),"EKSİK","OK"))</f>
        <v/>
      </c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4">
        <f>IF(ISBLANK($A710),"",IF(OR(ISBLANK($B710),ISBLANK($C710),ISBLANK($D710),ISBLANK($E710),ISBLANK($F710),ISBLANK($G710),ISBLANK($H710)),"EKSİK","OK"))</f>
        <v/>
      </c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4">
        <f>IF(ISBLANK($A711),"",IF(OR(ISBLANK($B711),ISBLANK($C711),ISBLANK($D711),ISBLANK($E711),ISBLANK($F711),ISBLANK($G711),ISBLANK($H711)),"EKSİK","OK"))</f>
        <v/>
      </c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4">
        <f>IF(ISBLANK($A712),"",IF(OR(ISBLANK($B712),ISBLANK($C712),ISBLANK($D712),ISBLANK($E712),ISBLANK($F712),ISBLANK($G712),ISBLANK($H712)),"EKSİK","OK"))</f>
        <v/>
      </c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4">
        <f>IF(ISBLANK($A713),"",IF(OR(ISBLANK($B713),ISBLANK($C713),ISBLANK($D713),ISBLANK($E713),ISBLANK($F713),ISBLANK($G713),ISBLANK($H713)),"EKSİK","OK"))</f>
        <v/>
      </c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4">
        <f>IF(ISBLANK($A714),"",IF(OR(ISBLANK($B714),ISBLANK($C714),ISBLANK($D714),ISBLANK($E714),ISBLANK($F714),ISBLANK($G714),ISBLANK($H714)),"EKSİK","OK"))</f>
        <v/>
      </c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4">
        <f>IF(ISBLANK($A715),"",IF(OR(ISBLANK($B715),ISBLANK($C715),ISBLANK($D715),ISBLANK($E715),ISBLANK($F715),ISBLANK($G715),ISBLANK($H715)),"EKSİK","OK"))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4">
        <f>IF(ISBLANK($A716),"",IF(OR(ISBLANK($B716),ISBLANK($C716),ISBLANK($D716),ISBLANK($E716),ISBLANK($F716),ISBLANK($G716),ISBLANK($H716)),"EKSİK","OK"))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4">
        <f>IF(ISBLANK($A717),"",IF(OR(ISBLANK($B717),ISBLANK($C717),ISBLANK($D717),ISBLANK($E717),ISBLANK($F717),ISBLANK($G717),ISBLANK($H717)),"EKSİK","OK"))</f>
        <v/>
      </c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4">
        <f>IF(ISBLANK($A718),"",IF(OR(ISBLANK($B718),ISBLANK($C718),ISBLANK($D718),ISBLANK($E718),ISBLANK($F718),ISBLANK($G718),ISBLANK($H718)),"EKSİK","OK"))</f>
        <v/>
      </c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4">
        <f>IF(ISBLANK($A719),"",IF(OR(ISBLANK($B719),ISBLANK($C719),ISBLANK($D719),ISBLANK($E719),ISBLANK($F719),ISBLANK($G719),ISBLANK($H719)),"EKSİK","OK"))</f>
        <v/>
      </c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4">
        <f>IF(ISBLANK($A720),"",IF(OR(ISBLANK($B720),ISBLANK($C720),ISBLANK($D720),ISBLANK($E720),ISBLANK($F720),ISBLANK($G720),ISBLANK($H720)),"EKSİK","OK"))</f>
        <v/>
      </c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4">
        <f>IF(ISBLANK($A721),"",IF(OR(ISBLANK($B721),ISBLANK($C721),ISBLANK($D721),ISBLANK($E721),ISBLANK($F721),ISBLANK($G721),ISBLANK($H721)),"EKSİK","OK"))</f>
        <v/>
      </c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4">
        <f>IF(ISBLANK($A722),"",IF(OR(ISBLANK($B722),ISBLANK($C722),ISBLANK($D722),ISBLANK($E722),ISBLANK($F722),ISBLANK($G722),ISBLANK($H722)),"EKSİK","OK"))</f>
        <v/>
      </c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4">
        <f>IF(ISBLANK($A723),"",IF(OR(ISBLANK($B723),ISBLANK($C723),ISBLANK($D723),ISBLANK($E723),ISBLANK($F723),ISBLANK($G723),ISBLANK($H723)),"EKSİK","OK"))</f>
        <v/>
      </c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4">
        <f>IF(ISBLANK($A724),"",IF(OR(ISBLANK($B724),ISBLANK($C724),ISBLANK($D724),ISBLANK($E724),ISBLANK($F724),ISBLANK($G724),ISBLANK($H724)),"EKSİK","OK"))</f>
        <v/>
      </c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4">
        <f>IF(ISBLANK($A725),"",IF(OR(ISBLANK($B725),ISBLANK($C725),ISBLANK($D725),ISBLANK($E725),ISBLANK($F725),ISBLANK($G725),ISBLANK($H725)),"EKSİK","OK"))</f>
        <v/>
      </c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4">
        <f>IF(ISBLANK($A726),"",IF(OR(ISBLANK($B726),ISBLANK($C726),ISBLANK($D726),ISBLANK($E726),ISBLANK($F726),ISBLANK($G726),ISBLANK($H726)),"EKSİK","OK"))</f>
        <v/>
      </c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4">
        <f>IF(ISBLANK($A727),"",IF(OR(ISBLANK($B727),ISBLANK($C727),ISBLANK($D727),ISBLANK($E727),ISBLANK($F727),ISBLANK($G727),ISBLANK($H727)),"EKSİK","OK"))</f>
        <v/>
      </c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4">
        <f>IF(ISBLANK($A728),"",IF(OR(ISBLANK($B728),ISBLANK($C728),ISBLANK($D728),ISBLANK($E728),ISBLANK($F728),ISBLANK($G728),ISBLANK($H728)),"EKSİK","OK"))</f>
        <v/>
      </c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4">
        <f>IF(ISBLANK($A729),"",IF(OR(ISBLANK($B729),ISBLANK($C729),ISBLANK($D729),ISBLANK($E729),ISBLANK($F729),ISBLANK($G729),ISBLANK($H729)),"EKSİK","OK"))</f>
        <v/>
      </c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4">
        <f>IF(ISBLANK($A730),"",IF(OR(ISBLANK($B730),ISBLANK($C730),ISBLANK($D730),ISBLANK($E730),ISBLANK($F730),ISBLANK($G730),ISBLANK($H730)),"EKSİK","OK"))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4">
        <f>IF(ISBLANK($A731),"",IF(OR(ISBLANK($B731),ISBLANK($C731),ISBLANK($D731),ISBLANK($E731),ISBLANK($F731),ISBLANK($G731),ISBLANK($H731)),"EKSİK","OK"))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4">
        <f>IF(ISBLANK($A732),"",IF(OR(ISBLANK($B732),ISBLANK($C732),ISBLANK($D732),ISBLANK($E732),ISBLANK($F732),ISBLANK($G732),ISBLANK($H732)),"EKSİK","OK"))</f>
        <v/>
      </c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4">
        <f>IF(ISBLANK($A733),"",IF(OR(ISBLANK($B733),ISBLANK($C733),ISBLANK($D733),ISBLANK($E733),ISBLANK($F733),ISBLANK($G733),ISBLANK($H733)),"EKSİK","OK"))</f>
        <v/>
      </c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4">
        <f>IF(ISBLANK($A734),"",IF(OR(ISBLANK($B734),ISBLANK($C734),ISBLANK($D734),ISBLANK($E734),ISBLANK($F734),ISBLANK($G734),ISBLANK($H734)),"EKSİK","OK"))</f>
        <v/>
      </c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4">
        <f>IF(ISBLANK($A735),"",IF(OR(ISBLANK($B735),ISBLANK($C735),ISBLANK($D735),ISBLANK($E735),ISBLANK($F735),ISBLANK($G735),ISBLANK($H735)),"EKSİK","OK"))</f>
        <v/>
      </c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4">
        <f>IF(ISBLANK($A736),"",IF(OR(ISBLANK($B736),ISBLANK($C736),ISBLANK($D736),ISBLANK($E736),ISBLANK($F736),ISBLANK($G736),ISBLANK($H736)),"EKSİK","OK"))</f>
        <v/>
      </c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4">
        <f>IF(ISBLANK($A737),"",IF(OR(ISBLANK($B737),ISBLANK($C737),ISBLANK($D737),ISBLANK($E737),ISBLANK($F737),ISBLANK($G737),ISBLANK($H737)),"EKSİK","OK"))</f>
        <v/>
      </c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4">
        <f>IF(ISBLANK($A738),"",IF(OR(ISBLANK($B738),ISBLANK($C738),ISBLANK($D738),ISBLANK($E738),ISBLANK($F738),ISBLANK($G738),ISBLANK($H738)),"EKSİK","OK"))</f>
        <v/>
      </c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4">
        <f>IF(ISBLANK($A739),"",IF(OR(ISBLANK($B739),ISBLANK($C739),ISBLANK($D739),ISBLANK($E739),ISBLANK($F739),ISBLANK($G739),ISBLANK($H739)),"EKSİK","OK"))</f>
        <v/>
      </c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4">
        <f>IF(ISBLANK($A740),"",IF(OR(ISBLANK($B740),ISBLANK($C740),ISBLANK($D740),ISBLANK($E740),ISBLANK($F740),ISBLANK($G740),ISBLANK($H740)),"EKSİK","OK"))</f>
        <v/>
      </c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4">
        <f>IF(ISBLANK($A741),"",IF(OR(ISBLANK($B741),ISBLANK($C741),ISBLANK($D741),ISBLANK($E741),ISBLANK($F741),ISBLANK($G741),ISBLANK($H741)),"EKSİK","OK"))</f>
        <v/>
      </c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4">
        <f>IF(ISBLANK($A742),"",IF(OR(ISBLANK($B742),ISBLANK($C742),ISBLANK($D742),ISBLANK($E742),ISBLANK($F742),ISBLANK($G742),ISBLANK($H742)),"EKSİK","OK"))</f>
        <v/>
      </c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4">
        <f>IF(ISBLANK($A743),"",IF(OR(ISBLANK($B743),ISBLANK($C743),ISBLANK($D743),ISBLANK($E743),ISBLANK($F743),ISBLANK($G743),ISBLANK($H743)),"EKSİK","OK"))</f>
        <v/>
      </c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4">
        <f>IF(ISBLANK($A744),"",IF(OR(ISBLANK($B744),ISBLANK($C744),ISBLANK($D744),ISBLANK($E744),ISBLANK($F744),ISBLANK($G744),ISBLANK($H744)),"EKSİK","OK"))</f>
        <v/>
      </c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4">
        <f>IF(ISBLANK($A745),"",IF(OR(ISBLANK($B745),ISBLANK($C745),ISBLANK($D745),ISBLANK($E745),ISBLANK($F745),ISBLANK($G745),ISBLANK($H745)),"EKSİK","OK"))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4">
        <f>IF(ISBLANK($A746),"",IF(OR(ISBLANK($B746),ISBLANK($C746),ISBLANK($D746),ISBLANK($E746),ISBLANK($F746),ISBLANK($G746),ISBLANK($H746)),"EKSİK","OK"))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4">
        <f>IF(ISBLANK($A747),"",IF(OR(ISBLANK($B747),ISBLANK($C747),ISBLANK($D747),ISBLANK($E747),ISBLANK($F747),ISBLANK($G747),ISBLANK($H747)),"EKSİK","OK"))</f>
        <v/>
      </c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4">
        <f>IF(ISBLANK($A748),"",IF(OR(ISBLANK($B748),ISBLANK($C748),ISBLANK($D748),ISBLANK($E748),ISBLANK($F748),ISBLANK($G748),ISBLANK($H748)),"EKSİK","OK"))</f>
        <v/>
      </c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4">
        <f>IF(ISBLANK($A749),"",IF(OR(ISBLANK($B749),ISBLANK($C749),ISBLANK($D749),ISBLANK($E749),ISBLANK($F749),ISBLANK($G749),ISBLANK($H749)),"EKSİK","OK"))</f>
        <v/>
      </c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4">
        <f>IF(ISBLANK($A750),"",IF(OR(ISBLANK($B750),ISBLANK($C750),ISBLANK($D750),ISBLANK($E750),ISBLANK($F750),ISBLANK($G750),ISBLANK($H750)),"EKSİK","OK"))</f>
        <v/>
      </c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4">
        <f>IF(ISBLANK($A751),"",IF(OR(ISBLANK($B751),ISBLANK($C751),ISBLANK($D751),ISBLANK($E751),ISBLANK($F751),ISBLANK($G751),ISBLANK($H751)),"EKSİK","OK"))</f>
        <v/>
      </c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4">
        <f>IF(ISBLANK($A752),"",IF(OR(ISBLANK($B752),ISBLANK($C752),ISBLANK($D752),ISBLANK($E752),ISBLANK($F752),ISBLANK($G752),ISBLANK($H752)),"EKSİK","OK"))</f>
        <v/>
      </c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4">
        <f>IF(ISBLANK($A753),"",IF(OR(ISBLANK($B753),ISBLANK($C753),ISBLANK($D753),ISBLANK($E753),ISBLANK($F753),ISBLANK($G753),ISBLANK($H753)),"EKSİK","OK"))</f>
        <v/>
      </c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4">
        <f>IF(ISBLANK($A754),"",IF(OR(ISBLANK($B754),ISBLANK($C754),ISBLANK($D754),ISBLANK($E754),ISBLANK($F754),ISBLANK($G754),ISBLANK($H754)),"EKSİK","OK"))</f>
        <v/>
      </c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4">
        <f>IF(ISBLANK($A755),"",IF(OR(ISBLANK($B755),ISBLANK($C755),ISBLANK($D755),ISBLANK($E755),ISBLANK($F755),ISBLANK($G755),ISBLANK($H755)),"EKSİK","OK"))</f>
        <v/>
      </c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4">
        <f>IF(ISBLANK($A756),"",IF(OR(ISBLANK($B756),ISBLANK($C756),ISBLANK($D756),ISBLANK($E756),ISBLANK($F756),ISBLANK($G756),ISBLANK($H756)),"EKSİK","OK"))</f>
        <v/>
      </c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4">
        <f>IF(ISBLANK($A757),"",IF(OR(ISBLANK($B757),ISBLANK($C757),ISBLANK($D757),ISBLANK($E757),ISBLANK($F757),ISBLANK($G757),ISBLANK($H757)),"EKSİK","OK"))</f>
        <v/>
      </c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4">
        <f>IF(ISBLANK($A758),"",IF(OR(ISBLANK($B758),ISBLANK($C758),ISBLANK($D758),ISBLANK($E758),ISBLANK($F758),ISBLANK($G758),ISBLANK($H758)),"EKSİK","OK"))</f>
        <v/>
      </c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4">
        <f>IF(ISBLANK($A759),"",IF(OR(ISBLANK($B759),ISBLANK($C759),ISBLANK($D759),ISBLANK($E759),ISBLANK($F759),ISBLANK($G759),ISBLANK($H759)),"EKSİK","OK"))</f>
        <v/>
      </c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4">
        <f>IF(ISBLANK($A760),"",IF(OR(ISBLANK($B760),ISBLANK($C760),ISBLANK($D760),ISBLANK($E760),ISBLANK($F760),ISBLANK($G760),ISBLANK($H760)),"EKSİK","OK"))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4">
        <f>IF(ISBLANK($A761),"",IF(OR(ISBLANK($B761),ISBLANK($C761),ISBLANK($D761),ISBLANK($E761),ISBLANK($F761),ISBLANK($G761),ISBLANK($H761)),"EKSİK","OK"))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4">
        <f>IF(ISBLANK($A762),"",IF(OR(ISBLANK($B762),ISBLANK($C762),ISBLANK($D762),ISBLANK($E762),ISBLANK($F762),ISBLANK($G762),ISBLANK($H762)),"EKSİK","OK"))</f>
        <v/>
      </c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4">
        <f>IF(ISBLANK($A763),"",IF(OR(ISBLANK($B763),ISBLANK($C763),ISBLANK($D763),ISBLANK($E763),ISBLANK($F763),ISBLANK($G763),ISBLANK($H763)),"EKSİK","OK"))</f>
        <v/>
      </c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4">
        <f>IF(ISBLANK($A764),"",IF(OR(ISBLANK($B764),ISBLANK($C764),ISBLANK($D764),ISBLANK($E764),ISBLANK($F764),ISBLANK($G764),ISBLANK($H764)),"EKSİK","OK"))</f>
        <v/>
      </c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4">
        <f>IF(ISBLANK($A765),"",IF(OR(ISBLANK($B765),ISBLANK($C765),ISBLANK($D765),ISBLANK($E765),ISBLANK($F765),ISBLANK($G765),ISBLANK($H765)),"EKSİK","OK"))</f>
        <v/>
      </c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4">
        <f>IF(ISBLANK($A766),"",IF(OR(ISBLANK($B766),ISBLANK($C766),ISBLANK($D766),ISBLANK($E766),ISBLANK($F766),ISBLANK($G766),ISBLANK($H766)),"EKSİK","OK"))</f>
        <v/>
      </c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4">
        <f>IF(ISBLANK($A767),"",IF(OR(ISBLANK($B767),ISBLANK($C767),ISBLANK($D767),ISBLANK($E767),ISBLANK($F767),ISBLANK($G767),ISBLANK($H767)),"EKSİK","OK"))</f>
        <v/>
      </c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4">
        <f>IF(ISBLANK($A768),"",IF(OR(ISBLANK($B768),ISBLANK($C768),ISBLANK($D768),ISBLANK($E768),ISBLANK($F768),ISBLANK($G768),ISBLANK($H768)),"EKSİK","OK"))</f>
        <v/>
      </c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4">
        <f>IF(ISBLANK($A769),"",IF(OR(ISBLANK($B769),ISBLANK($C769),ISBLANK($D769),ISBLANK($E769),ISBLANK($F769),ISBLANK($G769),ISBLANK($H769)),"EKSİK","OK"))</f>
        <v/>
      </c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4">
        <f>IF(ISBLANK($A770),"",IF(OR(ISBLANK($B770),ISBLANK($C770),ISBLANK($D770),ISBLANK($E770),ISBLANK($F770),ISBLANK($G770),ISBLANK($H770)),"EKSİK","OK"))</f>
        <v/>
      </c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4">
        <f>IF(ISBLANK($A771),"",IF(OR(ISBLANK($B771),ISBLANK($C771),ISBLANK($D771),ISBLANK($E771),ISBLANK($F771),ISBLANK($G771),ISBLANK($H771)),"EKSİK","OK"))</f>
        <v/>
      </c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4">
        <f>IF(ISBLANK($A772),"",IF(OR(ISBLANK($B772),ISBLANK($C772),ISBLANK($D772),ISBLANK($E772),ISBLANK($F772),ISBLANK($G772),ISBLANK($H772)),"EKSİK","OK"))</f>
        <v/>
      </c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4">
        <f>IF(ISBLANK($A773),"",IF(OR(ISBLANK($B773),ISBLANK($C773),ISBLANK($D773),ISBLANK($E773),ISBLANK($F773),ISBLANK($G773),ISBLANK($H773)),"EKSİK","OK"))</f>
        <v/>
      </c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4">
        <f>IF(ISBLANK($A774),"",IF(OR(ISBLANK($B774),ISBLANK($C774),ISBLANK($D774),ISBLANK($E774),ISBLANK($F774),ISBLANK($G774),ISBLANK($H774)),"EKSİK","OK"))</f>
        <v/>
      </c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4">
        <f>IF(ISBLANK($A775),"",IF(OR(ISBLANK($B775),ISBLANK($C775),ISBLANK($D775),ISBLANK($E775),ISBLANK($F775),ISBLANK($G775),ISBLANK($H775)),"EKSİK","OK"))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4">
        <f>IF(ISBLANK($A776),"",IF(OR(ISBLANK($B776),ISBLANK($C776),ISBLANK($D776),ISBLANK($E776),ISBLANK($F776),ISBLANK($G776),ISBLANK($H776)),"EKSİK","OK"))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4">
        <f>IF(ISBLANK($A777),"",IF(OR(ISBLANK($B777),ISBLANK($C777),ISBLANK($D777),ISBLANK($E777),ISBLANK($F777),ISBLANK($G777),ISBLANK($H777)),"EKSİK","OK"))</f>
        <v/>
      </c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4">
        <f>IF(ISBLANK($A778),"",IF(OR(ISBLANK($B778),ISBLANK($C778),ISBLANK($D778),ISBLANK($E778),ISBLANK($F778),ISBLANK($G778),ISBLANK($H778)),"EKSİK","OK"))</f>
        <v/>
      </c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4">
        <f>IF(ISBLANK($A779),"",IF(OR(ISBLANK($B779),ISBLANK($C779),ISBLANK($D779),ISBLANK($E779),ISBLANK($F779),ISBLANK($G779),ISBLANK($H779)),"EKSİK","OK"))</f>
        <v/>
      </c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4">
        <f>IF(ISBLANK($A780),"",IF(OR(ISBLANK($B780),ISBLANK($C780),ISBLANK($D780),ISBLANK($E780),ISBLANK($F780),ISBLANK($G780),ISBLANK($H780)),"EKSİK","OK"))</f>
        <v/>
      </c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4">
        <f>IF(ISBLANK($A781),"",IF(OR(ISBLANK($B781),ISBLANK($C781),ISBLANK($D781),ISBLANK($E781),ISBLANK($F781),ISBLANK($G781),ISBLANK($H781)),"EKSİK","OK"))</f>
        <v/>
      </c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4">
        <f>IF(ISBLANK($A782),"",IF(OR(ISBLANK($B782),ISBLANK($C782),ISBLANK($D782),ISBLANK($E782),ISBLANK($F782),ISBLANK($G782),ISBLANK($H782)),"EKSİK","OK"))</f>
        <v/>
      </c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4">
        <f>IF(ISBLANK($A783),"",IF(OR(ISBLANK($B783),ISBLANK($C783),ISBLANK($D783),ISBLANK($E783),ISBLANK($F783),ISBLANK($G783),ISBLANK($H783)),"EKSİK","OK"))</f>
        <v/>
      </c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4">
        <f>IF(ISBLANK($A784),"",IF(OR(ISBLANK($B784),ISBLANK($C784),ISBLANK($D784),ISBLANK($E784),ISBLANK($F784),ISBLANK($G784),ISBLANK($H784)),"EKSİK","OK"))</f>
        <v/>
      </c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4">
        <f>IF(ISBLANK($A785),"",IF(OR(ISBLANK($B785),ISBLANK($C785),ISBLANK($D785),ISBLANK($E785),ISBLANK($F785),ISBLANK($G785),ISBLANK($H785)),"EKSİK","OK"))</f>
        <v/>
      </c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4">
        <f>IF(ISBLANK($A786),"",IF(OR(ISBLANK($B786),ISBLANK($C786),ISBLANK($D786),ISBLANK($E786),ISBLANK($F786),ISBLANK($G786),ISBLANK($H786)),"EKSİK","OK"))</f>
        <v/>
      </c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4">
        <f>IF(ISBLANK($A787),"",IF(OR(ISBLANK($B787),ISBLANK($C787),ISBLANK($D787),ISBLANK($E787),ISBLANK($F787),ISBLANK($G787),ISBLANK($H787)),"EKSİK","OK"))</f>
        <v/>
      </c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4">
        <f>IF(ISBLANK($A788),"",IF(OR(ISBLANK($B788),ISBLANK($C788),ISBLANK($D788),ISBLANK($E788),ISBLANK($F788),ISBLANK($G788),ISBLANK($H788)),"EKSİK","OK"))</f>
        <v/>
      </c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4">
        <f>IF(ISBLANK($A789),"",IF(OR(ISBLANK($B789),ISBLANK($C789),ISBLANK($D789),ISBLANK($E789),ISBLANK($F789),ISBLANK($G789),ISBLANK($H789)),"EKSİK","OK"))</f>
        <v/>
      </c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4">
        <f>IF(ISBLANK($A790),"",IF(OR(ISBLANK($B790),ISBLANK($C790),ISBLANK($D790),ISBLANK($E790),ISBLANK($F790),ISBLANK($G790),ISBLANK($H790)),"EKSİK","OK"))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4">
        <f>IF(ISBLANK($A791),"",IF(OR(ISBLANK($B791),ISBLANK($C791),ISBLANK($D791),ISBLANK($E791),ISBLANK($F791),ISBLANK($G791),ISBLANK($H791)),"EKSİK","OK"))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4">
        <f>IF(ISBLANK($A792),"",IF(OR(ISBLANK($B792),ISBLANK($C792),ISBLANK($D792),ISBLANK($E792),ISBLANK($F792),ISBLANK($G792),ISBLANK($H792)),"EKSİK","OK"))</f>
        <v/>
      </c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4">
        <f>IF(ISBLANK($A793),"",IF(OR(ISBLANK($B793),ISBLANK($C793),ISBLANK($D793),ISBLANK($E793),ISBLANK($F793),ISBLANK($G793),ISBLANK($H793)),"EKSİK","OK"))</f>
        <v/>
      </c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4">
        <f>IF(ISBLANK($A794),"",IF(OR(ISBLANK($B794),ISBLANK($C794),ISBLANK($D794),ISBLANK($E794),ISBLANK($F794),ISBLANK($G794),ISBLANK($H794)),"EKSİK","OK"))</f>
        <v/>
      </c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4">
        <f>IF(ISBLANK($A795),"",IF(OR(ISBLANK($B795),ISBLANK($C795),ISBLANK($D795),ISBLANK($E795),ISBLANK($F795),ISBLANK($G795),ISBLANK($H795)),"EKSİK","OK"))</f>
        <v/>
      </c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4">
        <f>IF(ISBLANK($A796),"",IF(OR(ISBLANK($B796),ISBLANK($C796),ISBLANK($D796),ISBLANK($E796),ISBLANK($F796),ISBLANK($G796),ISBLANK($H796)),"EKSİK","OK"))</f>
        <v/>
      </c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4">
        <f>IF(ISBLANK($A797),"",IF(OR(ISBLANK($B797),ISBLANK($C797),ISBLANK($D797),ISBLANK($E797),ISBLANK($F797),ISBLANK($G797),ISBLANK($H797)),"EKSİK","OK"))</f>
        <v/>
      </c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4">
        <f>IF(ISBLANK($A798),"",IF(OR(ISBLANK($B798),ISBLANK($C798),ISBLANK($D798),ISBLANK($E798),ISBLANK($F798),ISBLANK($G798),ISBLANK($H798)),"EKSİK","OK"))</f>
        <v/>
      </c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4">
        <f>IF(ISBLANK($A799),"",IF(OR(ISBLANK($B799),ISBLANK($C799),ISBLANK($D799),ISBLANK($E799),ISBLANK($F799),ISBLANK($G799),ISBLANK($H799)),"EKSİK","OK"))</f>
        <v/>
      </c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4">
        <f>IF(ISBLANK($A800),"",IF(OR(ISBLANK($B800),ISBLANK($C800),ISBLANK($D800),ISBLANK($E800),ISBLANK($F800),ISBLANK($G800),ISBLANK($H800)),"EKSİK","OK"))</f>
        <v/>
      </c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4">
        <f>IF(ISBLANK($A801),"",IF(OR(ISBLANK($B801),ISBLANK($C801),ISBLANK($D801),ISBLANK($E801),ISBLANK($F801),ISBLANK($G801),ISBLANK($H801)),"EKSİK","OK"))</f>
        <v/>
      </c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4">
        <f>IF(ISBLANK($A802),"",IF(OR(ISBLANK($B802),ISBLANK($C802),ISBLANK($D802),ISBLANK($E802),ISBLANK($F802),ISBLANK($G802),ISBLANK($H802)),"EKSİK","OK"))</f>
        <v/>
      </c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4">
        <f>IF(ISBLANK($A803),"",IF(OR(ISBLANK($B803),ISBLANK($C803),ISBLANK($D803),ISBLANK($E803),ISBLANK($F803),ISBLANK($G803),ISBLANK($H803)),"EKSİK","OK"))</f>
        <v/>
      </c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4">
        <f>IF(ISBLANK($A804),"",IF(OR(ISBLANK($B804),ISBLANK($C804),ISBLANK($D804),ISBLANK($E804),ISBLANK($F804),ISBLANK($G804),ISBLANK($H804)),"EKSİK","OK"))</f>
        <v/>
      </c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4">
        <f>IF(ISBLANK($A805),"",IF(OR(ISBLANK($B805),ISBLANK($C805),ISBLANK($D805),ISBLANK($E805),ISBLANK($F805),ISBLANK($G805),ISBLANK($H805)),"EKSİK","OK"))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4">
        <f>IF(ISBLANK($A806),"",IF(OR(ISBLANK($B806),ISBLANK($C806),ISBLANK($D806),ISBLANK($E806),ISBLANK($F806),ISBLANK($G806),ISBLANK($H806)),"EKSİK","OK"))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4">
        <f>IF(ISBLANK($A807),"",IF(OR(ISBLANK($B807),ISBLANK($C807),ISBLANK($D807),ISBLANK($E807),ISBLANK($F807),ISBLANK($G807),ISBLANK($H807)),"EKSİK","OK"))</f>
        <v/>
      </c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4">
        <f>IF(ISBLANK($A808),"",IF(OR(ISBLANK($B808),ISBLANK($C808),ISBLANK($D808),ISBLANK($E808),ISBLANK($F808),ISBLANK($G808),ISBLANK($H808)),"EKSİK","OK"))</f>
        <v/>
      </c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4">
        <f>IF(ISBLANK($A809),"",IF(OR(ISBLANK($B809),ISBLANK($C809),ISBLANK($D809),ISBLANK($E809),ISBLANK($F809),ISBLANK($G809),ISBLANK($H809)),"EKSİK","OK"))</f>
        <v/>
      </c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4">
        <f>IF(ISBLANK($A810),"",IF(OR(ISBLANK($B810),ISBLANK($C810),ISBLANK($D810),ISBLANK($E810),ISBLANK($F810),ISBLANK($G810),ISBLANK($H810)),"EKSİK","OK"))</f>
        <v/>
      </c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4">
        <f>IF(ISBLANK($A811),"",IF(OR(ISBLANK($B811),ISBLANK($C811),ISBLANK($D811),ISBLANK($E811),ISBLANK($F811),ISBLANK($G811),ISBLANK($H811)),"EKSİK","OK"))</f>
        <v/>
      </c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4">
        <f>IF(ISBLANK($A812),"",IF(OR(ISBLANK($B812),ISBLANK($C812),ISBLANK($D812),ISBLANK($E812),ISBLANK($F812),ISBLANK($G812),ISBLANK($H812)),"EKSİK","OK"))</f>
        <v/>
      </c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4">
        <f>IF(ISBLANK($A813),"",IF(OR(ISBLANK($B813),ISBLANK($C813),ISBLANK($D813),ISBLANK($E813),ISBLANK($F813),ISBLANK($G813),ISBLANK($H813)),"EKSİK","OK"))</f>
        <v/>
      </c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4">
        <f>IF(ISBLANK($A814),"",IF(OR(ISBLANK($B814),ISBLANK($C814),ISBLANK($D814),ISBLANK($E814),ISBLANK($F814),ISBLANK($G814),ISBLANK($H814)),"EKSİK","OK"))</f>
        <v/>
      </c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4">
        <f>IF(ISBLANK($A815),"",IF(OR(ISBLANK($B815),ISBLANK($C815),ISBLANK($D815),ISBLANK($E815),ISBLANK($F815),ISBLANK($G815),ISBLANK($H815)),"EKSİK","OK"))</f>
        <v/>
      </c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4">
        <f>IF(ISBLANK($A816),"",IF(OR(ISBLANK($B816),ISBLANK($C816),ISBLANK($D816),ISBLANK($E816),ISBLANK($F816),ISBLANK($G816),ISBLANK($H816)),"EKSİK","OK"))</f>
        <v/>
      </c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4">
        <f>IF(ISBLANK($A817),"",IF(OR(ISBLANK($B817),ISBLANK($C817),ISBLANK($D817),ISBLANK($E817),ISBLANK($F817),ISBLANK($G817),ISBLANK($H817)),"EKSİK","OK"))</f>
        <v/>
      </c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4">
        <f>IF(ISBLANK($A818),"",IF(OR(ISBLANK($B818),ISBLANK($C818),ISBLANK($D818),ISBLANK($E818),ISBLANK($F818),ISBLANK($G818),ISBLANK($H818)),"EKSİK","OK"))</f>
        <v/>
      </c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4">
        <f>IF(ISBLANK($A819),"",IF(OR(ISBLANK($B819),ISBLANK($C819),ISBLANK($D819),ISBLANK($E819),ISBLANK($F819),ISBLANK($G819),ISBLANK($H819)),"EKSİK","OK"))</f>
        <v/>
      </c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4">
        <f>IF(ISBLANK($A820),"",IF(OR(ISBLANK($B820),ISBLANK($C820),ISBLANK($D820),ISBLANK($E820),ISBLANK($F820),ISBLANK($G820),ISBLANK($H820)),"EKSİK","OK"))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4">
        <f>IF(ISBLANK($A821),"",IF(OR(ISBLANK($B821),ISBLANK($C821),ISBLANK($D821),ISBLANK($E821),ISBLANK($F821),ISBLANK($G821),ISBLANK($H821)),"EKSİK","OK"))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4">
        <f>IF(ISBLANK($A822),"",IF(OR(ISBLANK($B822),ISBLANK($C822),ISBLANK($D822),ISBLANK($E822),ISBLANK($F822),ISBLANK($G822),ISBLANK($H822)),"EKSİK","OK"))</f>
        <v/>
      </c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4">
        <f>IF(ISBLANK($A823),"",IF(OR(ISBLANK($B823),ISBLANK($C823),ISBLANK($D823),ISBLANK($E823),ISBLANK($F823),ISBLANK($G823),ISBLANK($H823)),"EKSİK","OK"))</f>
        <v/>
      </c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4">
        <f>IF(ISBLANK($A824),"",IF(OR(ISBLANK($B824),ISBLANK($C824),ISBLANK($D824),ISBLANK($E824),ISBLANK($F824),ISBLANK($G824),ISBLANK($H824)),"EKSİK","OK"))</f>
        <v/>
      </c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4">
        <f>IF(ISBLANK($A825),"",IF(OR(ISBLANK($B825),ISBLANK($C825),ISBLANK($D825),ISBLANK($E825),ISBLANK($F825),ISBLANK($G825),ISBLANK($H825)),"EKSİK","OK"))</f>
        <v/>
      </c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4">
        <f>IF(ISBLANK($A826),"",IF(OR(ISBLANK($B826),ISBLANK($C826),ISBLANK($D826),ISBLANK($E826),ISBLANK($F826),ISBLANK($G826),ISBLANK($H826)),"EKSİK","OK"))</f>
        <v/>
      </c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4">
        <f>IF(ISBLANK($A827),"",IF(OR(ISBLANK($B827),ISBLANK($C827),ISBLANK($D827),ISBLANK($E827),ISBLANK($F827),ISBLANK($G827),ISBLANK($H827)),"EKSİK","OK"))</f>
        <v/>
      </c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4">
        <f>IF(ISBLANK($A828),"",IF(OR(ISBLANK($B828),ISBLANK($C828),ISBLANK($D828),ISBLANK($E828),ISBLANK($F828),ISBLANK($G828),ISBLANK($H828)),"EKSİK","OK"))</f>
        <v/>
      </c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4">
        <f>IF(ISBLANK($A829),"",IF(OR(ISBLANK($B829),ISBLANK($C829),ISBLANK($D829),ISBLANK($E829),ISBLANK($F829),ISBLANK($G829),ISBLANK($H829)),"EKSİK","OK"))</f>
        <v/>
      </c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4">
        <f>IF(ISBLANK($A830),"",IF(OR(ISBLANK($B830),ISBLANK($C830),ISBLANK($D830),ISBLANK($E830),ISBLANK($F830),ISBLANK($G830),ISBLANK($H830)),"EKSİK","OK"))</f>
        <v/>
      </c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4">
        <f>IF(ISBLANK($A831),"",IF(OR(ISBLANK($B831),ISBLANK($C831),ISBLANK($D831),ISBLANK($E831),ISBLANK($F831),ISBLANK($G831),ISBLANK($H831)),"EKSİK","OK"))</f>
        <v/>
      </c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4">
        <f>IF(ISBLANK($A832),"",IF(OR(ISBLANK($B832),ISBLANK($C832),ISBLANK($D832),ISBLANK($E832),ISBLANK($F832),ISBLANK($G832),ISBLANK($H832)),"EKSİK","OK"))</f>
        <v/>
      </c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4">
        <f>IF(ISBLANK($A833),"",IF(OR(ISBLANK($B833),ISBLANK($C833),ISBLANK($D833),ISBLANK($E833),ISBLANK($F833),ISBLANK($G833),ISBLANK($H833)),"EKSİK","OK"))</f>
        <v/>
      </c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4">
        <f>IF(ISBLANK($A834),"",IF(OR(ISBLANK($B834),ISBLANK($C834),ISBLANK($D834),ISBLANK($E834),ISBLANK($F834),ISBLANK($G834),ISBLANK($H834)),"EKSİK","OK"))</f>
        <v/>
      </c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4">
        <f>IF(ISBLANK($A835),"",IF(OR(ISBLANK($B835),ISBLANK($C835),ISBLANK($D835),ISBLANK($E835),ISBLANK($F835),ISBLANK($G835),ISBLANK($H835)),"EKSİK","OK"))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4">
        <f>IF(ISBLANK($A836),"",IF(OR(ISBLANK($B836),ISBLANK($C836),ISBLANK($D836),ISBLANK($E836),ISBLANK($F836),ISBLANK($G836),ISBLANK($H836)),"EKSİK","OK"))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4">
        <f>IF(ISBLANK($A837),"",IF(OR(ISBLANK($B837),ISBLANK($C837),ISBLANK($D837),ISBLANK($E837),ISBLANK($F837),ISBLANK($G837),ISBLANK($H837)),"EKSİK","OK"))</f>
        <v/>
      </c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4">
        <f>IF(ISBLANK($A838),"",IF(OR(ISBLANK($B838),ISBLANK($C838),ISBLANK($D838),ISBLANK($E838),ISBLANK($F838),ISBLANK($G838),ISBLANK($H838)),"EKSİK","OK"))</f>
        <v/>
      </c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4">
        <f>IF(ISBLANK($A839),"",IF(OR(ISBLANK($B839),ISBLANK($C839),ISBLANK($D839),ISBLANK($E839),ISBLANK($F839),ISBLANK($G839),ISBLANK($H839)),"EKSİK","OK"))</f>
        <v/>
      </c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4">
        <f>IF(ISBLANK($A840),"",IF(OR(ISBLANK($B840),ISBLANK($C840),ISBLANK($D840),ISBLANK($E840),ISBLANK($F840),ISBLANK($G840),ISBLANK($H840)),"EKSİK","OK"))</f>
        <v/>
      </c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4">
        <f>IF(ISBLANK($A841),"",IF(OR(ISBLANK($B841),ISBLANK($C841),ISBLANK($D841),ISBLANK($E841),ISBLANK($F841),ISBLANK($G841),ISBLANK($H841)),"EKSİK","OK"))</f>
        <v/>
      </c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4">
        <f>IF(ISBLANK($A842),"",IF(OR(ISBLANK($B842),ISBLANK($C842),ISBLANK($D842),ISBLANK($E842),ISBLANK($F842),ISBLANK($G842),ISBLANK($H842)),"EKSİK","OK"))</f>
        <v/>
      </c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4">
        <f>IF(ISBLANK($A843),"",IF(OR(ISBLANK($B843),ISBLANK($C843),ISBLANK($D843),ISBLANK($E843),ISBLANK($F843),ISBLANK($G843),ISBLANK($H843)),"EKSİK","OK"))</f>
        <v/>
      </c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4">
        <f>IF(ISBLANK($A844),"",IF(OR(ISBLANK($B844),ISBLANK($C844),ISBLANK($D844),ISBLANK($E844),ISBLANK($F844),ISBLANK($G844),ISBLANK($H844)),"EKSİK","OK"))</f>
        <v/>
      </c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4">
        <f>IF(ISBLANK($A845),"",IF(OR(ISBLANK($B845),ISBLANK($C845),ISBLANK($D845),ISBLANK($E845),ISBLANK($F845),ISBLANK($G845),ISBLANK($H845)),"EKSİK","OK"))</f>
        <v/>
      </c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4">
        <f>IF(ISBLANK($A846),"",IF(OR(ISBLANK($B846),ISBLANK($C846),ISBLANK($D846),ISBLANK($E846),ISBLANK($F846),ISBLANK($G846),ISBLANK($H846)),"EKSİK","OK"))</f>
        <v/>
      </c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4">
        <f>IF(ISBLANK($A847),"",IF(OR(ISBLANK($B847),ISBLANK($C847),ISBLANK($D847),ISBLANK($E847),ISBLANK($F847),ISBLANK($G847),ISBLANK($H847)),"EKSİK","OK"))</f>
        <v/>
      </c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4">
        <f>IF(ISBLANK($A848),"",IF(OR(ISBLANK($B848),ISBLANK($C848),ISBLANK($D848),ISBLANK($E848),ISBLANK($F848),ISBLANK($G848),ISBLANK($H848)),"EKSİK","OK"))</f>
        <v/>
      </c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4">
        <f>IF(ISBLANK($A849),"",IF(OR(ISBLANK($B849),ISBLANK($C849),ISBLANK($D849),ISBLANK($E849),ISBLANK($F849),ISBLANK($G849),ISBLANK($H849)),"EKSİK","OK"))</f>
        <v/>
      </c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4">
        <f>IF(ISBLANK($A850),"",IF(OR(ISBLANK($B850),ISBLANK($C850),ISBLANK($D850),ISBLANK($E850),ISBLANK($F850),ISBLANK($G850),ISBLANK($H850)),"EKSİK","OK"))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4">
        <f>IF(ISBLANK($A851),"",IF(OR(ISBLANK($B851),ISBLANK($C851),ISBLANK($D851),ISBLANK($E851),ISBLANK($F851),ISBLANK($G851),ISBLANK($H851)),"EKSİK","OK"))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4">
        <f>IF(ISBLANK($A852),"",IF(OR(ISBLANK($B852),ISBLANK($C852),ISBLANK($D852),ISBLANK($E852),ISBLANK($F852),ISBLANK($G852),ISBLANK($H852)),"EKSİK","OK"))</f>
        <v/>
      </c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4">
        <f>IF(ISBLANK($A853),"",IF(OR(ISBLANK($B853),ISBLANK($C853),ISBLANK($D853),ISBLANK($E853),ISBLANK($F853),ISBLANK($G853),ISBLANK($H853)),"EKSİK","OK"))</f>
        <v/>
      </c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4">
        <f>IF(ISBLANK($A854),"",IF(OR(ISBLANK($B854),ISBLANK($C854),ISBLANK($D854),ISBLANK($E854),ISBLANK($F854),ISBLANK($G854),ISBLANK($H854)),"EKSİK","OK"))</f>
        <v/>
      </c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4">
        <f>IF(ISBLANK($A855),"",IF(OR(ISBLANK($B855),ISBLANK($C855),ISBLANK($D855),ISBLANK($E855),ISBLANK($F855),ISBLANK($G855),ISBLANK($H855)),"EKSİK","OK"))</f>
        <v/>
      </c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4">
        <f>IF(ISBLANK($A856),"",IF(OR(ISBLANK($B856),ISBLANK($C856),ISBLANK($D856),ISBLANK($E856),ISBLANK($F856),ISBLANK($G856),ISBLANK($H856)),"EKSİK","OK"))</f>
        <v/>
      </c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4">
        <f>IF(ISBLANK($A857),"",IF(OR(ISBLANK($B857),ISBLANK($C857),ISBLANK($D857),ISBLANK($E857),ISBLANK($F857),ISBLANK($G857),ISBLANK($H857)),"EKSİK","OK"))</f>
        <v/>
      </c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4">
        <f>IF(ISBLANK($A858),"",IF(OR(ISBLANK($B858),ISBLANK($C858),ISBLANK($D858),ISBLANK($E858),ISBLANK($F858),ISBLANK($G858),ISBLANK($H858)),"EKSİK","OK"))</f>
        <v/>
      </c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4">
        <f>IF(ISBLANK($A859),"",IF(OR(ISBLANK($B859),ISBLANK($C859),ISBLANK($D859),ISBLANK($E859),ISBLANK($F859),ISBLANK($G859),ISBLANK($H859)),"EKSİK","OK"))</f>
        <v/>
      </c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4">
        <f>IF(ISBLANK($A860),"",IF(OR(ISBLANK($B860),ISBLANK($C860),ISBLANK($D860),ISBLANK($E860),ISBLANK($F860),ISBLANK($G860),ISBLANK($H860)),"EKSİK","OK"))</f>
        <v/>
      </c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4">
        <f>IF(ISBLANK($A861),"",IF(OR(ISBLANK($B861),ISBLANK($C861),ISBLANK($D861),ISBLANK($E861),ISBLANK($F861),ISBLANK($G861),ISBLANK($H861)),"EKSİK","OK"))</f>
        <v/>
      </c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4">
        <f>IF(ISBLANK($A862),"",IF(OR(ISBLANK($B862),ISBLANK($C862),ISBLANK($D862),ISBLANK($E862),ISBLANK($F862),ISBLANK($G862),ISBLANK($H862)),"EKSİK","OK"))</f>
        <v/>
      </c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4">
        <f>IF(ISBLANK($A863),"",IF(OR(ISBLANK($B863),ISBLANK($C863),ISBLANK($D863),ISBLANK($E863),ISBLANK($F863),ISBLANK($G863),ISBLANK($H863)),"EKSİK","OK"))</f>
        <v/>
      </c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4">
        <f>IF(ISBLANK($A864),"",IF(OR(ISBLANK($B864),ISBLANK($C864),ISBLANK($D864),ISBLANK($E864),ISBLANK($F864),ISBLANK($G864),ISBLANK($H864)),"EKSİK","OK"))</f>
        <v/>
      </c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4">
        <f>IF(ISBLANK($A865),"",IF(OR(ISBLANK($B865),ISBLANK($C865),ISBLANK($D865),ISBLANK($E865),ISBLANK($F865),ISBLANK($G865),ISBLANK($H865)),"EKSİK","OK"))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4">
        <f>IF(ISBLANK($A866),"",IF(OR(ISBLANK($B866),ISBLANK($C866),ISBLANK($D866),ISBLANK($E866),ISBLANK($F866),ISBLANK($G866),ISBLANK($H866)),"EKSİK","OK"))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4">
        <f>IF(ISBLANK($A867),"",IF(OR(ISBLANK($B867),ISBLANK($C867),ISBLANK($D867),ISBLANK($E867),ISBLANK($F867),ISBLANK($G867),ISBLANK($H867)),"EKSİK","OK"))</f>
        <v/>
      </c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4">
        <f>IF(ISBLANK($A868),"",IF(OR(ISBLANK($B868),ISBLANK($C868),ISBLANK($D868),ISBLANK($E868),ISBLANK($F868),ISBLANK($G868),ISBLANK($H868)),"EKSİK","OK"))</f>
        <v/>
      </c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4">
        <f>IF(ISBLANK($A869),"",IF(OR(ISBLANK($B869),ISBLANK($C869),ISBLANK($D869),ISBLANK($E869),ISBLANK($F869),ISBLANK($G869),ISBLANK($H869)),"EKSİK","OK"))</f>
        <v/>
      </c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4">
        <f>IF(ISBLANK($A870),"",IF(OR(ISBLANK($B870),ISBLANK($C870),ISBLANK($D870),ISBLANK($E870),ISBLANK($F870),ISBLANK($G870),ISBLANK($H870)),"EKSİK","OK"))</f>
        <v/>
      </c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4">
        <f>IF(ISBLANK($A871),"",IF(OR(ISBLANK($B871),ISBLANK($C871),ISBLANK($D871),ISBLANK($E871),ISBLANK($F871),ISBLANK($G871),ISBLANK($H871)),"EKSİK","OK"))</f>
        <v/>
      </c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4">
        <f>IF(ISBLANK($A872),"",IF(OR(ISBLANK($B872),ISBLANK($C872),ISBLANK($D872),ISBLANK($E872),ISBLANK($F872),ISBLANK($G872),ISBLANK($H872)),"EKSİK","OK"))</f>
        <v/>
      </c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4">
        <f>IF(ISBLANK($A873),"",IF(OR(ISBLANK($B873),ISBLANK($C873),ISBLANK($D873),ISBLANK($E873),ISBLANK($F873),ISBLANK($G873),ISBLANK($H873)),"EKSİK","OK"))</f>
        <v/>
      </c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4">
        <f>IF(ISBLANK($A874),"",IF(OR(ISBLANK($B874),ISBLANK($C874),ISBLANK($D874),ISBLANK($E874),ISBLANK($F874),ISBLANK($G874),ISBLANK($H874)),"EKSİK","OK"))</f>
        <v/>
      </c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4">
        <f>IF(ISBLANK($A875),"",IF(OR(ISBLANK($B875),ISBLANK($C875),ISBLANK($D875),ISBLANK($E875),ISBLANK($F875),ISBLANK($G875),ISBLANK($H875)),"EKSİK","OK"))</f>
        <v/>
      </c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4">
        <f>IF(ISBLANK($A876),"",IF(OR(ISBLANK($B876),ISBLANK($C876),ISBLANK($D876),ISBLANK($E876),ISBLANK($F876),ISBLANK($G876),ISBLANK($H876)),"EKSİK","OK"))</f>
        <v/>
      </c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4">
        <f>IF(ISBLANK($A877),"",IF(OR(ISBLANK($B877),ISBLANK($C877),ISBLANK($D877),ISBLANK($E877),ISBLANK($F877),ISBLANK($G877),ISBLANK($H877)),"EKSİK","OK"))</f>
        <v/>
      </c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4">
        <f>IF(ISBLANK($A878),"",IF(OR(ISBLANK($B878),ISBLANK($C878),ISBLANK($D878),ISBLANK($E878),ISBLANK($F878),ISBLANK($G878),ISBLANK($H878)),"EKSİK","OK"))</f>
        <v/>
      </c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4">
        <f>IF(ISBLANK($A879),"",IF(OR(ISBLANK($B879),ISBLANK($C879),ISBLANK($D879),ISBLANK($E879),ISBLANK($F879),ISBLANK($G879),ISBLANK($H879)),"EKSİK","OK"))</f>
        <v/>
      </c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4">
        <f>IF(ISBLANK($A880),"",IF(OR(ISBLANK($B880),ISBLANK($C880),ISBLANK($D880),ISBLANK($E880),ISBLANK($F880),ISBLANK($G880),ISBLANK($H880)),"EKSİK","OK"))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4">
        <f>IF(ISBLANK($A881),"",IF(OR(ISBLANK($B881),ISBLANK($C881),ISBLANK($D881),ISBLANK($E881),ISBLANK($F881),ISBLANK($G881),ISBLANK($H881)),"EKSİK","OK"))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4">
        <f>IF(ISBLANK($A882),"",IF(OR(ISBLANK($B882),ISBLANK($C882),ISBLANK($D882),ISBLANK($E882),ISBLANK($F882),ISBLANK($G882),ISBLANK($H882)),"EKSİK","OK"))</f>
        <v/>
      </c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4">
        <f>IF(ISBLANK($A883),"",IF(OR(ISBLANK($B883),ISBLANK($C883),ISBLANK($D883),ISBLANK($E883),ISBLANK($F883),ISBLANK($G883),ISBLANK($H883)),"EKSİK","OK"))</f>
        <v/>
      </c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4">
        <f>IF(ISBLANK($A884),"",IF(OR(ISBLANK($B884),ISBLANK($C884),ISBLANK($D884),ISBLANK($E884),ISBLANK($F884),ISBLANK($G884),ISBLANK($H884)),"EKSİK","OK"))</f>
        <v/>
      </c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4">
        <f>IF(ISBLANK($A885),"",IF(OR(ISBLANK($B885),ISBLANK($C885),ISBLANK($D885),ISBLANK($E885),ISBLANK($F885),ISBLANK($G885),ISBLANK($H885)),"EKSİK","OK"))</f>
        <v/>
      </c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4">
        <f>IF(ISBLANK($A886),"",IF(OR(ISBLANK($B886),ISBLANK($C886),ISBLANK($D886),ISBLANK($E886),ISBLANK($F886),ISBLANK($G886),ISBLANK($H886)),"EKSİK","OK"))</f>
        <v/>
      </c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4">
        <f>IF(ISBLANK($A887),"",IF(OR(ISBLANK($B887),ISBLANK($C887),ISBLANK($D887),ISBLANK($E887),ISBLANK($F887),ISBLANK($G887),ISBLANK($H887)),"EKSİK","OK"))</f>
        <v/>
      </c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4">
        <f>IF(ISBLANK($A888),"",IF(OR(ISBLANK($B888),ISBLANK($C888),ISBLANK($D888),ISBLANK($E888),ISBLANK($F888),ISBLANK($G888),ISBLANK($H888)),"EKSİK","OK"))</f>
        <v/>
      </c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4">
        <f>IF(ISBLANK($A889),"",IF(OR(ISBLANK($B889),ISBLANK($C889),ISBLANK($D889),ISBLANK($E889),ISBLANK($F889),ISBLANK($G889),ISBLANK($H889)),"EKSİK","OK"))</f>
        <v/>
      </c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4">
        <f>IF(ISBLANK($A890),"",IF(OR(ISBLANK($B890),ISBLANK($C890),ISBLANK($D890),ISBLANK($E890),ISBLANK($F890),ISBLANK($G890),ISBLANK($H890)),"EKSİK","OK"))</f>
        <v/>
      </c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4">
        <f>IF(ISBLANK($A891),"",IF(OR(ISBLANK($B891),ISBLANK($C891),ISBLANK($D891),ISBLANK($E891),ISBLANK($F891),ISBLANK($G891),ISBLANK($H891)),"EKSİK","OK"))</f>
        <v/>
      </c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4">
        <f>IF(ISBLANK($A892),"",IF(OR(ISBLANK($B892),ISBLANK($C892),ISBLANK($D892),ISBLANK($E892),ISBLANK($F892),ISBLANK($G892),ISBLANK($H892)),"EKSİK","OK"))</f>
        <v/>
      </c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4">
        <f>IF(ISBLANK($A893),"",IF(OR(ISBLANK($B893),ISBLANK($C893),ISBLANK($D893),ISBLANK($E893),ISBLANK($F893),ISBLANK($G893),ISBLANK($H893)),"EKSİK","OK"))</f>
        <v/>
      </c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4">
        <f>IF(ISBLANK($A894),"",IF(OR(ISBLANK($B894),ISBLANK($C894),ISBLANK($D894),ISBLANK($E894),ISBLANK($F894),ISBLANK($G894),ISBLANK($H894)),"EKSİK","OK"))</f>
        <v/>
      </c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4">
        <f>IF(ISBLANK($A895),"",IF(OR(ISBLANK($B895),ISBLANK($C895),ISBLANK($D895),ISBLANK($E895),ISBLANK($F895),ISBLANK($G895),ISBLANK($H895)),"EKSİK","OK"))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4">
        <f>IF(ISBLANK($A896),"",IF(OR(ISBLANK($B896),ISBLANK($C896),ISBLANK($D896),ISBLANK($E896),ISBLANK($F896),ISBLANK($G896),ISBLANK($H896)),"EKSİK","OK"))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4">
        <f>IF(ISBLANK($A897),"",IF(OR(ISBLANK($B897),ISBLANK($C897),ISBLANK($D897),ISBLANK($E897),ISBLANK($F897),ISBLANK($G897),ISBLANK($H897)),"EKSİK","OK"))</f>
        <v/>
      </c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4">
        <f>IF(ISBLANK($A898),"",IF(OR(ISBLANK($B898),ISBLANK($C898),ISBLANK($D898),ISBLANK($E898),ISBLANK($F898),ISBLANK($G898),ISBLANK($H898)),"EKSİK","OK"))</f>
        <v/>
      </c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4">
        <f>IF(ISBLANK($A899),"",IF(OR(ISBLANK($B899),ISBLANK($C899),ISBLANK($D899),ISBLANK($E899),ISBLANK($F899),ISBLANK($G899),ISBLANK($H899)),"EKSİK","OK"))</f>
        <v/>
      </c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4">
        <f>IF(ISBLANK($A900),"",IF(OR(ISBLANK($B900),ISBLANK($C900),ISBLANK($D900),ISBLANK($E900),ISBLANK($F900),ISBLANK($G900),ISBLANK($H900)),"EKSİK","OK"))</f>
        <v/>
      </c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4">
        <f>IF(ISBLANK($A901),"",IF(OR(ISBLANK($B901),ISBLANK($C901),ISBLANK($D901),ISBLANK($E901),ISBLANK($F901),ISBLANK($G901),ISBLANK($H901)),"EKSİK","OK"))</f>
        <v/>
      </c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4">
        <f>IF(ISBLANK($A902),"",IF(OR(ISBLANK($B902),ISBLANK($C902),ISBLANK($D902),ISBLANK($E902),ISBLANK($F902),ISBLANK($G902),ISBLANK($H902)),"EKSİK","OK"))</f>
        <v/>
      </c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4">
        <f>IF(ISBLANK($A903),"",IF(OR(ISBLANK($B903),ISBLANK($C903),ISBLANK($D903),ISBLANK($E903),ISBLANK($F903),ISBLANK($G903),ISBLANK($H903)),"EKSİK","OK"))</f>
        <v/>
      </c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4">
        <f>IF(ISBLANK($A904),"",IF(OR(ISBLANK($B904),ISBLANK($C904),ISBLANK($D904),ISBLANK($E904),ISBLANK($F904),ISBLANK($G904),ISBLANK($H904)),"EKSİK","OK"))</f>
        <v/>
      </c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4">
        <f>IF(ISBLANK($A905),"",IF(OR(ISBLANK($B905),ISBLANK($C905),ISBLANK($D905),ISBLANK($E905),ISBLANK($F905),ISBLANK($G905),ISBLANK($H905)),"EKSİK","OK"))</f>
        <v/>
      </c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4">
        <f>IF(ISBLANK($A906),"",IF(OR(ISBLANK($B906),ISBLANK($C906),ISBLANK($D906),ISBLANK($E906),ISBLANK($F906),ISBLANK($G906),ISBLANK($H906)),"EKSİK","OK"))</f>
        <v/>
      </c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4">
        <f>IF(ISBLANK($A907),"",IF(OR(ISBLANK($B907),ISBLANK($C907),ISBLANK($D907),ISBLANK($E907),ISBLANK($F907),ISBLANK($G907),ISBLANK($H907)),"EKSİK","OK"))</f>
        <v/>
      </c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4">
        <f>IF(ISBLANK($A908),"",IF(OR(ISBLANK($B908),ISBLANK($C908),ISBLANK($D908),ISBLANK($E908),ISBLANK($F908),ISBLANK($G908),ISBLANK($H908)),"EKSİK","OK"))</f>
        <v/>
      </c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4">
        <f>IF(ISBLANK($A909),"",IF(OR(ISBLANK($B909),ISBLANK($C909),ISBLANK($D909),ISBLANK($E909),ISBLANK($F909),ISBLANK($G909),ISBLANK($H909)),"EKSİK","OK"))</f>
        <v/>
      </c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4">
        <f>IF(ISBLANK($A910),"",IF(OR(ISBLANK($B910),ISBLANK($C910),ISBLANK($D910),ISBLANK($E910),ISBLANK($F910),ISBLANK($G910),ISBLANK($H910)),"EKSİK","OK"))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4">
        <f>IF(ISBLANK($A911),"",IF(OR(ISBLANK($B911),ISBLANK($C911),ISBLANK($D911),ISBLANK($E911),ISBLANK($F911),ISBLANK($G911),ISBLANK($H911)),"EKSİK","OK"))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4">
        <f>IF(ISBLANK($A912),"",IF(OR(ISBLANK($B912),ISBLANK($C912),ISBLANK($D912),ISBLANK($E912),ISBLANK($F912),ISBLANK($G912),ISBLANK($H912)),"EKSİK","OK"))</f>
        <v/>
      </c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4">
        <f>IF(ISBLANK($A913),"",IF(OR(ISBLANK($B913),ISBLANK($C913),ISBLANK($D913),ISBLANK($E913),ISBLANK($F913),ISBLANK($G913),ISBLANK($H913)),"EKSİK","OK"))</f>
        <v/>
      </c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4">
        <f>IF(ISBLANK($A914),"",IF(OR(ISBLANK($B914),ISBLANK($C914),ISBLANK($D914),ISBLANK($E914),ISBLANK($F914),ISBLANK($G914),ISBLANK($H914)),"EKSİK","OK"))</f>
        <v/>
      </c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4">
        <f>IF(ISBLANK($A915),"",IF(OR(ISBLANK($B915),ISBLANK($C915),ISBLANK($D915),ISBLANK($E915),ISBLANK($F915),ISBLANK($G915),ISBLANK($H915)),"EKSİK","OK"))</f>
        <v/>
      </c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4">
        <f>IF(ISBLANK($A916),"",IF(OR(ISBLANK($B916),ISBLANK($C916),ISBLANK($D916),ISBLANK($E916),ISBLANK($F916),ISBLANK($G916),ISBLANK($H916)),"EKSİK","OK"))</f>
        <v/>
      </c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4">
        <f>IF(ISBLANK($A917),"",IF(OR(ISBLANK($B917),ISBLANK($C917),ISBLANK($D917),ISBLANK($E917),ISBLANK($F917),ISBLANK($G917),ISBLANK($H917)),"EKSİK","OK"))</f>
        <v/>
      </c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4">
        <f>IF(ISBLANK($A918),"",IF(OR(ISBLANK($B918),ISBLANK($C918),ISBLANK($D918),ISBLANK($E918),ISBLANK($F918),ISBLANK($G918),ISBLANK($H918)),"EKSİK","OK"))</f>
        <v/>
      </c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4">
        <f>IF(ISBLANK($A919),"",IF(OR(ISBLANK($B919),ISBLANK($C919),ISBLANK($D919),ISBLANK($E919),ISBLANK($F919),ISBLANK($G919),ISBLANK($H919)),"EKSİK","OK"))</f>
        <v/>
      </c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4">
        <f>IF(ISBLANK($A920),"",IF(OR(ISBLANK($B920),ISBLANK($C920),ISBLANK($D920),ISBLANK($E920),ISBLANK($F920),ISBLANK($G920),ISBLANK($H920)),"EKSİK","OK"))</f>
        <v/>
      </c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4">
        <f>IF(ISBLANK($A921),"",IF(OR(ISBLANK($B921),ISBLANK($C921),ISBLANK($D921),ISBLANK($E921),ISBLANK($F921),ISBLANK($G921),ISBLANK($H921)),"EKSİK","OK"))</f>
        <v/>
      </c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4">
        <f>IF(ISBLANK($A922),"",IF(OR(ISBLANK($B922),ISBLANK($C922),ISBLANK($D922),ISBLANK($E922),ISBLANK($F922),ISBLANK($G922),ISBLANK($H922)),"EKSİK","OK"))</f>
        <v/>
      </c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4">
        <f>IF(ISBLANK($A923),"",IF(OR(ISBLANK($B923),ISBLANK($C923),ISBLANK($D923),ISBLANK($E923),ISBLANK($F923),ISBLANK($G923),ISBLANK($H923)),"EKSİK","OK"))</f>
        <v/>
      </c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4">
        <f>IF(ISBLANK($A924),"",IF(OR(ISBLANK($B924),ISBLANK($C924),ISBLANK($D924),ISBLANK($E924),ISBLANK($F924),ISBLANK($G924),ISBLANK($H924)),"EKSİK","OK"))</f>
        <v/>
      </c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4">
        <f>IF(ISBLANK($A925),"",IF(OR(ISBLANK($B925),ISBLANK($C925),ISBLANK($D925),ISBLANK($E925),ISBLANK($F925),ISBLANK($G925),ISBLANK($H925)),"EKSİK","OK"))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4">
        <f>IF(ISBLANK($A926),"",IF(OR(ISBLANK($B926),ISBLANK($C926),ISBLANK($D926),ISBLANK($E926),ISBLANK($F926),ISBLANK($G926),ISBLANK($H926)),"EKSİK","OK"))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4">
        <f>IF(ISBLANK($A927),"",IF(OR(ISBLANK($B927),ISBLANK($C927),ISBLANK($D927),ISBLANK($E927),ISBLANK($F927),ISBLANK($G927),ISBLANK($H927)),"EKSİK","OK"))</f>
        <v/>
      </c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4">
        <f>IF(ISBLANK($A928),"",IF(OR(ISBLANK($B928),ISBLANK($C928),ISBLANK($D928),ISBLANK($E928),ISBLANK($F928),ISBLANK($G928),ISBLANK($H928)),"EKSİK","OK"))</f>
        <v/>
      </c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4">
        <f>IF(ISBLANK($A929),"",IF(OR(ISBLANK($B929),ISBLANK($C929),ISBLANK($D929),ISBLANK($E929),ISBLANK($F929),ISBLANK($G929),ISBLANK($H929)),"EKSİK","OK"))</f>
        <v/>
      </c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4">
        <f>IF(ISBLANK($A930),"",IF(OR(ISBLANK($B930),ISBLANK($C930),ISBLANK($D930),ISBLANK($E930),ISBLANK($F930),ISBLANK($G930),ISBLANK($H930)),"EKSİK","OK"))</f>
        <v/>
      </c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4">
        <f>IF(ISBLANK($A931),"",IF(OR(ISBLANK($B931),ISBLANK($C931),ISBLANK($D931),ISBLANK($E931),ISBLANK($F931),ISBLANK($G931),ISBLANK($H931)),"EKSİK","OK"))</f>
        <v/>
      </c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4">
        <f>IF(ISBLANK($A932),"",IF(OR(ISBLANK($B932),ISBLANK($C932),ISBLANK($D932),ISBLANK($E932),ISBLANK($F932),ISBLANK($G932),ISBLANK($H932)),"EKSİK","OK"))</f>
        <v/>
      </c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4">
        <f>IF(ISBLANK($A933),"",IF(OR(ISBLANK($B933),ISBLANK($C933),ISBLANK($D933),ISBLANK($E933),ISBLANK($F933),ISBLANK($G933),ISBLANK($H933)),"EKSİK","OK"))</f>
        <v/>
      </c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4">
        <f>IF(ISBLANK($A934),"",IF(OR(ISBLANK($B934),ISBLANK($C934),ISBLANK($D934),ISBLANK($E934),ISBLANK($F934),ISBLANK($G934),ISBLANK($H934)),"EKSİK","OK"))</f>
        <v/>
      </c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4">
        <f>IF(ISBLANK($A935),"",IF(OR(ISBLANK($B935),ISBLANK($C935),ISBLANK($D935),ISBLANK($E935),ISBLANK($F935),ISBLANK($G935),ISBLANK($H935)),"EKSİK","OK"))</f>
        <v/>
      </c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4">
        <f>IF(ISBLANK($A936),"",IF(OR(ISBLANK($B936),ISBLANK($C936),ISBLANK($D936),ISBLANK($E936),ISBLANK($F936),ISBLANK($G936),ISBLANK($H936)),"EKSİK","OK"))</f>
        <v/>
      </c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4">
        <f>IF(ISBLANK($A937),"",IF(OR(ISBLANK($B937),ISBLANK($C937),ISBLANK($D937),ISBLANK($E937),ISBLANK($F937),ISBLANK($G937),ISBLANK($H937)),"EKSİK","OK"))</f>
        <v/>
      </c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4">
        <f>IF(ISBLANK($A938),"",IF(OR(ISBLANK($B938),ISBLANK($C938),ISBLANK($D938),ISBLANK($E938),ISBLANK($F938),ISBLANK($G938),ISBLANK($H938)),"EKSİK","OK"))</f>
        <v/>
      </c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4">
        <f>IF(ISBLANK($A939),"",IF(OR(ISBLANK($B939),ISBLANK($C939),ISBLANK($D939),ISBLANK($E939),ISBLANK($F939),ISBLANK($G939),ISBLANK($H939)),"EKSİK","OK"))</f>
        <v/>
      </c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4">
        <f>IF(ISBLANK($A940),"",IF(OR(ISBLANK($B940),ISBLANK($C940),ISBLANK($D940),ISBLANK($E940),ISBLANK($F940),ISBLANK($G940),ISBLANK($H940)),"EKSİK","OK"))</f>
        <v/>
      </c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4">
        <f>IF(ISBLANK($A941),"",IF(OR(ISBLANK($B941),ISBLANK($C941),ISBLANK($D941),ISBLANK($E941),ISBLANK($F941),ISBLANK($G941),ISBLANK($H941)),"EKSİK","OK"))</f>
        <v/>
      </c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4">
        <f>IF(ISBLANK($A942),"",IF(OR(ISBLANK($B942),ISBLANK($C942),ISBLANK($D942),ISBLANK($E942),ISBLANK($F942),ISBLANK($G942),ISBLANK($H942)),"EKSİK","OK"))</f>
        <v/>
      </c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4">
        <f>IF(ISBLANK($A943),"",IF(OR(ISBLANK($B943),ISBLANK($C943),ISBLANK($D943),ISBLANK($E943),ISBLANK($F943),ISBLANK($G943),ISBLANK($H943)),"EKSİK","OK"))</f>
        <v/>
      </c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4">
        <f>IF(ISBLANK($A944),"",IF(OR(ISBLANK($B944),ISBLANK($C944),ISBLANK($D944),ISBLANK($E944),ISBLANK($F944),ISBLANK($G944),ISBLANK($H944)),"EKSİK","OK"))</f>
        <v/>
      </c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4">
        <f>IF(ISBLANK($A945),"",IF(OR(ISBLANK($B945),ISBLANK($C945),ISBLANK($D945),ISBLANK($E945),ISBLANK($F945),ISBLANK($G945),ISBLANK($H945)),"EKSİK","OK"))</f>
        <v/>
      </c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4">
        <f>IF(ISBLANK($A946),"",IF(OR(ISBLANK($B946),ISBLANK($C946),ISBLANK($D946),ISBLANK($E946),ISBLANK($F946),ISBLANK($G946),ISBLANK($H946)),"EKSİK","OK"))</f>
        <v/>
      </c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4">
        <f>IF(ISBLANK($A947),"",IF(OR(ISBLANK($B947),ISBLANK($C947),ISBLANK($D947),ISBLANK($E947),ISBLANK($F947),ISBLANK($G947),ISBLANK($H947)),"EKSİK","OK"))</f>
        <v/>
      </c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4">
        <f>IF(ISBLANK($A948),"",IF(OR(ISBLANK($B948),ISBLANK($C948),ISBLANK($D948),ISBLANK($E948),ISBLANK($F948),ISBLANK($G948),ISBLANK($H948)),"EKSİK","OK"))</f>
        <v/>
      </c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4">
        <f>IF(ISBLANK($A949),"",IF(OR(ISBLANK($B949),ISBLANK($C949),ISBLANK($D949),ISBLANK($E949),ISBLANK($F949),ISBLANK($G949),ISBLANK($H949)),"EKSİK","OK"))</f>
        <v/>
      </c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4">
        <f>IF(ISBLANK($A950),"",IF(OR(ISBLANK($B950),ISBLANK($C950),ISBLANK($D950),ISBLANK($E950),ISBLANK($F950),ISBLANK($G950),ISBLANK($H950)),"EKSİK","OK"))</f>
        <v/>
      </c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4">
        <f>IF(ISBLANK($A951),"",IF(OR(ISBLANK($B951),ISBLANK($C951),ISBLANK($D951),ISBLANK($E951),ISBLANK($F951),ISBLANK($G951),ISBLANK($H951)),"EKSİK","OK"))</f>
        <v/>
      </c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4">
        <f>IF(ISBLANK($A952),"",IF(OR(ISBLANK($B952),ISBLANK($C952),ISBLANK($D952),ISBLANK($E952),ISBLANK($F952),ISBLANK($G952),ISBLANK($H952)),"EKSİK","OK"))</f>
        <v/>
      </c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4">
        <f>IF(ISBLANK($A953),"",IF(OR(ISBLANK($B953),ISBLANK($C953),ISBLANK($D953),ISBLANK($E953),ISBLANK($F953),ISBLANK($G953),ISBLANK($H953)),"EKSİK","OK"))</f>
        <v/>
      </c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4">
        <f>IF(ISBLANK($A954),"",IF(OR(ISBLANK($B954),ISBLANK($C954),ISBLANK($D954),ISBLANK($E954),ISBLANK($F954),ISBLANK($G954),ISBLANK($H954)),"EKSİK","OK"))</f>
        <v/>
      </c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4">
        <f>IF(ISBLANK($A955),"",IF(OR(ISBLANK($B955),ISBLANK($C955),ISBLANK($D955),ISBLANK($E955),ISBLANK($F955),ISBLANK($G955),ISBLANK($H955)),"EKSİK","OK"))</f>
        <v/>
      </c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4">
        <f>IF(ISBLANK($A956),"",IF(OR(ISBLANK($B956),ISBLANK($C956),ISBLANK($D956),ISBLANK($E956),ISBLANK($F956),ISBLANK($G956),ISBLANK($H956)),"EKSİK","OK"))</f>
        <v/>
      </c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4">
        <f>IF(ISBLANK($A957),"",IF(OR(ISBLANK($B957),ISBLANK($C957),ISBLANK($D957),ISBLANK($E957),ISBLANK($F957),ISBLANK($G957),ISBLANK($H957)),"EKSİK","OK"))</f>
        <v/>
      </c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4">
        <f>IF(ISBLANK($A958),"",IF(OR(ISBLANK($B958),ISBLANK($C958),ISBLANK($D958),ISBLANK($E958),ISBLANK($F958),ISBLANK($G958),ISBLANK($H958)),"EKSİK","OK"))</f>
        <v/>
      </c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4">
        <f>IF(ISBLANK($A959),"",IF(OR(ISBLANK($B959),ISBLANK($C959),ISBLANK($D959),ISBLANK($E959),ISBLANK($F959),ISBLANK($G959),ISBLANK($H959)),"EKSİK","OK"))</f>
        <v/>
      </c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4">
        <f>IF(ISBLANK($A960),"",IF(OR(ISBLANK($B960),ISBLANK($C960),ISBLANK($D960),ISBLANK($E960),ISBLANK($F960),ISBLANK($G960),ISBLANK($H960)),"EKSİK","OK"))</f>
        <v/>
      </c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4">
        <f>IF(ISBLANK($A961),"",IF(OR(ISBLANK($B961),ISBLANK($C961),ISBLANK($D961),ISBLANK($E961),ISBLANK($F961),ISBLANK($G961),ISBLANK($H961)),"EKSİK","OK"))</f>
        <v/>
      </c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4">
        <f>IF(ISBLANK($A962),"",IF(OR(ISBLANK($B962),ISBLANK($C962),ISBLANK($D962),ISBLANK($E962),ISBLANK($F962),ISBLANK($G962),ISBLANK($H962)),"EKSİK","OK"))</f>
        <v/>
      </c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4">
        <f>IF(ISBLANK($A963),"",IF(OR(ISBLANK($B963),ISBLANK($C963),ISBLANK($D963),ISBLANK($E963),ISBLANK($F963),ISBLANK($G963),ISBLANK($H963)),"EKSİK","OK"))</f>
        <v/>
      </c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4">
        <f>IF(ISBLANK($A964),"",IF(OR(ISBLANK($B964),ISBLANK($C964),ISBLANK($D964),ISBLANK($E964),ISBLANK($F964),ISBLANK($G964),ISBLANK($H964)),"EKSİK","OK"))</f>
        <v/>
      </c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4">
        <f>IF(ISBLANK($A965),"",IF(OR(ISBLANK($B965),ISBLANK($C965),ISBLANK($D965),ISBLANK($E965),ISBLANK($F965),ISBLANK($G965),ISBLANK($H965)),"EKSİK","OK"))</f>
        <v/>
      </c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4">
        <f>IF(ISBLANK($A966),"",IF(OR(ISBLANK($B966),ISBLANK($C966),ISBLANK($D966),ISBLANK($E966),ISBLANK($F966),ISBLANK($G966),ISBLANK($H966)),"EKSİK","OK"))</f>
        <v/>
      </c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4">
        <f>IF(ISBLANK($A967),"",IF(OR(ISBLANK($B967),ISBLANK($C967),ISBLANK($D967),ISBLANK($E967),ISBLANK($F967),ISBLANK($G967),ISBLANK($H967)),"EKSİK","OK"))</f>
        <v/>
      </c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4">
        <f>IF(ISBLANK($A968),"",IF(OR(ISBLANK($B968),ISBLANK($C968),ISBLANK($D968),ISBLANK($E968),ISBLANK($F968),ISBLANK($G968),ISBLANK($H968)),"EKSİK","OK"))</f>
        <v/>
      </c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4">
        <f>IF(ISBLANK($A969),"",IF(OR(ISBLANK($B969),ISBLANK($C969),ISBLANK($D969),ISBLANK($E969),ISBLANK($F969),ISBLANK($G969),ISBLANK($H969)),"EKSİK","OK"))</f>
        <v/>
      </c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4">
        <f>IF(ISBLANK($A970),"",IF(OR(ISBLANK($B970),ISBLANK($C970),ISBLANK($D970),ISBLANK($E970),ISBLANK($F970),ISBLANK($G970),ISBLANK($H970)),"EKSİK","OK"))</f>
        <v/>
      </c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4">
        <f>IF(ISBLANK($A971),"",IF(OR(ISBLANK($B971),ISBLANK($C971),ISBLANK($D971),ISBLANK($E971),ISBLANK($F971),ISBLANK($G971),ISBLANK($H971)),"EKSİK","OK"))</f>
        <v/>
      </c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4">
        <f>IF(ISBLANK($A972),"",IF(OR(ISBLANK($B972),ISBLANK($C972),ISBLANK($D972),ISBLANK($E972),ISBLANK($F972),ISBLANK($G972),ISBLANK($H972)),"EKSİK","OK"))</f>
        <v/>
      </c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4">
        <f>IF(ISBLANK($A973),"",IF(OR(ISBLANK($B973),ISBLANK($C973),ISBLANK($D973),ISBLANK($E973),ISBLANK($F973),ISBLANK($G973),ISBLANK($H973)),"EKSİK","OK"))</f>
        <v/>
      </c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4">
        <f>IF(ISBLANK($A974),"",IF(OR(ISBLANK($B974),ISBLANK($C974),ISBLANK($D974),ISBLANK($E974),ISBLANK($F974),ISBLANK($G974),ISBLANK($H974)),"EKSİK","OK"))</f>
        <v/>
      </c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4">
        <f>IF(ISBLANK($A975),"",IF(OR(ISBLANK($B975),ISBLANK($C975),ISBLANK($D975),ISBLANK($E975),ISBLANK($F975),ISBLANK($G975),ISBLANK($H975)),"EKSİK","OK"))</f>
        <v/>
      </c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4">
        <f>IF(ISBLANK($A976),"",IF(OR(ISBLANK($B976),ISBLANK($C976),ISBLANK($D976),ISBLANK($E976),ISBLANK($F976),ISBLANK($G976),ISBLANK($H976)),"EKSİK","OK"))</f>
        <v/>
      </c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4">
        <f>IF(ISBLANK($A977),"",IF(OR(ISBLANK($B977),ISBLANK($C977),ISBLANK($D977),ISBLANK($E977),ISBLANK($F977),ISBLANK($G977),ISBLANK($H977)),"EKSİK","OK"))</f>
        <v/>
      </c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4">
        <f>IF(ISBLANK($A978),"",IF(OR(ISBLANK($B978),ISBLANK($C978),ISBLANK($D978),ISBLANK($E978),ISBLANK($F978),ISBLANK($G978),ISBLANK($H978)),"EKSİK","OK"))</f>
        <v/>
      </c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4">
        <f>IF(ISBLANK($A979),"",IF(OR(ISBLANK($B979),ISBLANK($C979),ISBLANK($D979),ISBLANK($E979),ISBLANK($F979),ISBLANK($G979),ISBLANK($H979)),"EKSİK","OK"))</f>
        <v/>
      </c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4">
        <f>IF(ISBLANK($A980),"",IF(OR(ISBLANK($B980),ISBLANK($C980),ISBLANK($D980),ISBLANK($E980),ISBLANK($F980),ISBLANK($G980),ISBLANK($H980)),"EKSİK","OK"))</f>
        <v/>
      </c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4">
        <f>IF(ISBLANK($A981),"",IF(OR(ISBLANK($B981),ISBLANK($C981),ISBLANK($D981),ISBLANK($E981),ISBLANK($F981),ISBLANK($G981),ISBLANK($H981)),"EKSİK","OK"))</f>
        <v/>
      </c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4">
        <f>IF(ISBLANK($A982),"",IF(OR(ISBLANK($B982),ISBLANK($C982),ISBLANK($D982),ISBLANK($E982),ISBLANK($F982),ISBLANK($G982),ISBLANK($H982)),"EKSİK","OK"))</f>
        <v/>
      </c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4">
        <f>IF(ISBLANK($A983),"",IF(OR(ISBLANK($B983),ISBLANK($C983),ISBLANK($D983),ISBLANK($E983),ISBLANK($F983),ISBLANK($G983),ISBLANK($H983)),"EKSİK","OK"))</f>
        <v/>
      </c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4">
        <f>IF(ISBLANK($A984),"",IF(OR(ISBLANK($B984),ISBLANK($C984),ISBLANK($D984),ISBLANK($E984),ISBLANK($F984),ISBLANK($G984),ISBLANK($H984)),"EKSİK","OK"))</f>
        <v/>
      </c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4">
        <f>IF(ISBLANK($A985),"",IF(OR(ISBLANK($B985),ISBLANK($C985),ISBLANK($D985),ISBLANK($E985),ISBLANK($F985),ISBLANK($G985),ISBLANK($H985)),"EKSİK","OK"))</f>
        <v/>
      </c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4">
        <f>IF(ISBLANK($A986),"",IF(OR(ISBLANK($B986),ISBLANK($C986),ISBLANK($D986),ISBLANK($E986),ISBLANK($F986),ISBLANK($G986),ISBLANK($H986)),"EKSİK","OK"))</f>
        <v/>
      </c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4">
        <f>IF(ISBLANK($A987),"",IF(OR(ISBLANK($B987),ISBLANK($C987),ISBLANK($D987),ISBLANK($E987),ISBLANK($F987),ISBLANK($G987),ISBLANK($H987)),"EKSİK","OK"))</f>
        <v/>
      </c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4">
        <f>IF(ISBLANK($A988),"",IF(OR(ISBLANK($B988),ISBLANK($C988),ISBLANK($D988),ISBLANK($E988),ISBLANK($F988),ISBLANK($G988),ISBLANK($H988)),"EKSİK","OK"))</f>
        <v/>
      </c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4">
        <f>IF(ISBLANK($A989),"",IF(OR(ISBLANK($B989),ISBLANK($C989),ISBLANK($D989),ISBLANK($E989),ISBLANK($F989),ISBLANK($G989),ISBLANK($H989)),"EKSİK","OK"))</f>
        <v/>
      </c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4">
        <f>IF(ISBLANK($A990),"",IF(OR(ISBLANK($B990),ISBLANK($C990),ISBLANK($D990),ISBLANK($E990),ISBLANK($F990),ISBLANK($G990),ISBLANK($H990)),"EKSİK","OK"))</f>
        <v/>
      </c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4">
        <f>IF(ISBLANK($A991),"",IF(OR(ISBLANK($B991),ISBLANK($C991),ISBLANK($D991),ISBLANK($E991),ISBLANK($F991),ISBLANK($G991),ISBLANK($H991)),"EKSİK","OK"))</f>
        <v/>
      </c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4">
        <f>IF(ISBLANK($A992),"",IF(OR(ISBLANK($B992),ISBLANK($C992),ISBLANK($D992),ISBLANK($E992),ISBLANK($F992),ISBLANK($G992),ISBLANK($H992)),"EKSİK","OK"))</f>
        <v/>
      </c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4">
        <f>IF(ISBLANK($A993),"",IF(OR(ISBLANK($B993),ISBLANK($C993),ISBLANK($D993),ISBLANK($E993),ISBLANK($F993),ISBLANK($G993),ISBLANK($H993)),"EKSİK","OK"))</f>
        <v/>
      </c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4">
        <f>IF(ISBLANK($A994),"",IF(OR(ISBLANK($B994),ISBLANK($C994),ISBLANK($D994),ISBLANK($E994),ISBLANK($F994),ISBLANK($G994),ISBLANK($H994)),"EKSİK","OK"))</f>
        <v/>
      </c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4">
        <f>IF(ISBLANK($A995),"",IF(OR(ISBLANK($B995),ISBLANK($C995),ISBLANK($D995),ISBLANK($E995),ISBLANK($F995),ISBLANK($G995),ISBLANK($H995)),"EKSİK","OK"))</f>
        <v/>
      </c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4">
        <f>IF(ISBLANK($A996),"",IF(OR(ISBLANK($B996),ISBLANK($C996),ISBLANK($D996),ISBLANK($E996),ISBLANK($F996),ISBLANK($G996),ISBLANK($H996)),"EKSİK","OK"))</f>
        <v/>
      </c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4">
        <f>IF(ISBLANK($A997),"",IF(OR(ISBLANK($B997),ISBLANK($C997),ISBLANK($D997),ISBLANK($E997),ISBLANK($F997),ISBLANK($G997),ISBLANK($H997)),"EKSİK","OK"))</f>
        <v/>
      </c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4">
        <f>IF(ISBLANK($A998),"",IF(OR(ISBLANK($B998),ISBLANK($C998),ISBLANK($D998),ISBLANK($E998),ISBLANK($F998),ISBLANK($G998),ISBLANK($H998)),"EKSİK","OK"))</f>
        <v/>
      </c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4">
        <f>IF(ISBLANK($A999),"",IF(OR(ISBLANK($B999),ISBLANK($C999),ISBLANK($D999),ISBLANK($E999),ISBLANK($F999),ISBLANK($G999),ISBLANK($H999)),"EKSİK","OK"))</f>
        <v/>
      </c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F6:F1000">
    <cfRule type="cellIs" priority="1" operator="equal" dxfId="0">
      <formula>"Aktif"</formula>
    </cfRule>
    <cfRule type="cellIs" priority="2" operator="equal" dxfId="1">
      <formula>"Pasif"</formula>
    </cfRule>
    <cfRule type="cellIs" priority="3" operator="equal" dxfId="2">
      <formula>"İzle"</formula>
    </cfRule>
  </conditionalFormatting>
  <conditionalFormatting sqref="I6:I1000">
    <cfRule type="cellIs" priority="4" operator="equal" dxfId="1">
      <formula>"EKSİK"</formula>
    </cfRule>
    <cfRule type="cellIs" priority="5" operator="equal" dxfId="0">
      <formula>"OK"</formula>
    </cfRule>
  </conditionalFormatting>
  <dataValidations count="1">
    <dataValidation sqref="F6:F1000" showDropDown="0" showInputMessage="1" showErrorMessage="1" allowBlank="1" errorTitle="Geçersiz Durum" error="Lütfen listeden bir durum seçin." promptTitle="Banka Durumu" prompt="Aktif, Pasif veya İzle seçin." type="list" errorStyle="stop">
      <formula1>ListeBankaDurum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7A4D"/>
    <outlinePr summaryBelow="1" summaryRight="1"/>
    <pageSetUpPr/>
  </sheetPr>
  <dimension ref="A1:AN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3" customWidth="1" min="4" max="4"/>
    <col width="15" customWidth="1" min="5" max="5"/>
    <col width="16" customWidth="1" min="6" max="6"/>
    <col width="15" customWidth="1" min="7" max="7"/>
    <col width="14" customWidth="1" min="8" max="8"/>
    <col width="10" customWidth="1" min="9" max="9"/>
  </cols>
  <sheetData>
    <row r="1" ht="26" customHeight="1">
      <c r="A1" s="1" t="inlineStr">
        <is>
          <t>LIMITLER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BANKA LİMİTLERİ — toplam, kullanılan ve kalan limit ile kullanım oranı.</t>
        </is>
      </c>
    </row>
    <row r="4"/>
    <row r="5" ht="30" customHeight="1">
      <c r="A5" s="11" t="inlineStr">
        <is>
          <t>Limit ID</t>
        </is>
      </c>
      <c r="B5" s="11" t="inlineStr">
        <is>
          <t>Banka</t>
        </is>
      </c>
      <c r="C5" s="11" t="inlineStr">
        <is>
          <t>Ürün Türü</t>
        </is>
      </c>
      <c r="D5" s="11" t="inlineStr">
        <is>
          <t>Para Birimi</t>
        </is>
      </c>
      <c r="E5" s="11" t="inlineStr">
        <is>
          <t>Toplam Limit</t>
        </is>
      </c>
      <c r="F5" s="11" t="inlineStr">
        <is>
          <t>Kullanılan Limit</t>
        </is>
      </c>
      <c r="G5" s="11" t="inlineStr">
        <is>
          <t>Kalan Limit</t>
        </is>
      </c>
      <c r="H5" s="11" t="inlineStr">
        <is>
          <t>Kullanım Oranı</t>
        </is>
      </c>
      <c r="I5" s="11" t="inlineStr">
        <is>
          <t>Kontrol</t>
        </is>
      </c>
    </row>
    <row r="6">
      <c r="A6" s="12" t="inlineStr">
        <is>
          <t>LMT-001</t>
        </is>
      </c>
      <c r="B6" s="12" t="inlineStr">
        <is>
          <t>Türkiye İş Bankası</t>
        </is>
      </c>
      <c r="C6" s="12" t="inlineStr">
        <is>
          <t>Taksitli Ticari Kredi</t>
        </is>
      </c>
      <c r="D6" s="12" t="inlineStr">
        <is>
          <t>TRY</t>
        </is>
      </c>
      <c r="E6" s="16" t="n">
        <v>15000000</v>
      </c>
      <c r="F6" s="16" t="n">
        <v>10500000</v>
      </c>
      <c r="G6" s="17">
        <f>IF(ISBLANK($A6),"",IF($E6="","",$E6-$F6))</f>
        <v/>
      </c>
      <c r="H6" s="18">
        <f>IF(ISBLANK($A6),"",IF($E6=0,"",$F6/$E6))</f>
        <v/>
      </c>
      <c r="I6" s="14">
        <f>IF(ISBLANK($A6),"",IF(OR(ISBLANK($B6),ISBLANK($C6),ISBLANK($D6),ISBLANK($E6),ISBLANK($F6)),"EKSİK","OK"))</f>
        <v/>
      </c>
    </row>
    <row r="7">
      <c r="A7" s="12" t="inlineStr">
        <is>
          <t>LMT-002</t>
        </is>
      </c>
      <c r="B7" s="12" t="inlineStr">
        <is>
          <t>Akbank</t>
        </is>
      </c>
      <c r="C7" s="12" t="inlineStr">
        <is>
          <t>Leasing</t>
        </is>
      </c>
      <c r="D7" s="12" t="inlineStr">
        <is>
          <t>TRY</t>
        </is>
      </c>
      <c r="E7" s="16" t="n">
        <v>8000000</v>
      </c>
      <c r="F7" s="16" t="n">
        <v>6200000</v>
      </c>
      <c r="G7" s="17">
        <f>IF(ISBLANK($A7),"",IF($E7="","",$E7-$F7))</f>
        <v/>
      </c>
      <c r="H7" s="18">
        <f>IF(ISBLANK($A7),"",IF($E7=0,"",$F7/$E7))</f>
        <v/>
      </c>
      <c r="I7" s="14">
        <f>IF(ISBLANK($A7),"",IF(OR(ISBLANK($B7),ISBLANK($C7),ISBLANK($D7),ISBLANK($E7),ISBLANK($F7)),"EKSİK","OK"))</f>
        <v/>
      </c>
    </row>
    <row r="8">
      <c r="A8" s="12" t="inlineStr">
        <is>
          <t>LMT-003</t>
        </is>
      </c>
      <c r="B8" s="12" t="inlineStr">
        <is>
          <t>Garanti BBVA</t>
        </is>
      </c>
      <c r="C8" s="12" t="inlineStr">
        <is>
          <t>Rotatif Kredi</t>
        </is>
      </c>
      <c r="D8" s="12" t="inlineStr">
        <is>
          <t>USD</t>
        </is>
      </c>
      <c r="E8" s="16" t="n">
        <v>250000</v>
      </c>
      <c r="F8" s="16" t="n">
        <v>180000</v>
      </c>
      <c r="G8" s="17">
        <f>IF(ISBLANK($A8),"",IF($E8="","",$E8-$F8))</f>
        <v/>
      </c>
      <c r="H8" s="18">
        <f>IF(ISBLANK($A8),"",IF($E8=0,"",$F8/$E8))</f>
        <v/>
      </c>
      <c r="I8" s="14">
        <f>IF(ISBLANK($A8),"",IF(OR(ISBLANK($B8),ISBLANK($C8),ISBLANK($D8),ISBLANK($E8),ISBLANK($F8)),"EKSİK","OK"))</f>
        <v/>
      </c>
    </row>
    <row r="9">
      <c r="A9" s="12" t="inlineStr">
        <is>
          <t>LMT-004</t>
        </is>
      </c>
      <c r="B9" s="12" t="inlineStr">
        <is>
          <t>Yapı Kredi</t>
        </is>
      </c>
      <c r="C9" s="12" t="inlineStr">
        <is>
          <t>Spot Kredi</t>
        </is>
      </c>
      <c r="D9" s="12" t="inlineStr">
        <is>
          <t>TRY</t>
        </is>
      </c>
      <c r="E9" s="16" t="n">
        <v>5000000</v>
      </c>
      <c r="F9" s="16" t="n">
        <v>0</v>
      </c>
      <c r="G9" s="17">
        <f>IF(ISBLANK($A9),"",IF($E9="","",$E9-$F9))</f>
        <v/>
      </c>
      <c r="H9" s="18">
        <f>IF(ISBLANK($A9),"",IF($E9=0,"",$F9/$E9))</f>
        <v/>
      </c>
      <c r="I9" s="14">
        <f>IF(ISBLANK($A9),"",IF(OR(ISBLANK($B9),ISBLANK($C9),ISBLANK($D9),ISBLANK($E9),ISBLANK($F9)),"EKSİK","OK"))</f>
        <v/>
      </c>
    </row>
    <row r="10">
      <c r="A10" s="15" t="n"/>
      <c r="B10" s="15" t="n"/>
      <c r="C10" s="15" t="n"/>
      <c r="D10" s="15" t="n"/>
      <c r="E10" s="15" t="n"/>
      <c r="F10" s="15" t="n"/>
      <c r="G10" s="17">
        <f>IF(ISBLANK($A10),"",IF($E10="","",$E10-$F10))</f>
        <v/>
      </c>
      <c r="H10" s="18">
        <f>IF(ISBLANK($A10),"",IF($E10=0,"",$F10/$E10))</f>
        <v/>
      </c>
      <c r="I10" s="14">
        <f>IF(ISBLANK($A10),"",IF(OR(ISBLANK($B10),ISBLANK($C10),ISBLANK($D10),ISBLANK($E10),ISBLANK($F10)),"EKSİK","OK"))</f>
        <v/>
      </c>
    </row>
    <row r="11">
      <c r="A11" s="15" t="n"/>
      <c r="B11" s="15" t="n"/>
      <c r="C11" s="15" t="n"/>
      <c r="D11" s="15" t="n"/>
      <c r="E11" s="15" t="n"/>
      <c r="F11" s="15" t="n"/>
      <c r="G11" s="17">
        <f>IF(ISBLANK($A11),"",IF($E11="","",$E11-$F11))</f>
        <v/>
      </c>
      <c r="H11" s="18">
        <f>IF(ISBLANK($A11),"",IF($E11=0,"",$F11/$E11))</f>
        <v/>
      </c>
      <c r="I11" s="14">
        <f>IF(ISBLANK($A11),"",IF(OR(ISBLANK($B11),ISBLANK($C11),ISBLANK($D11),ISBLANK($E11),ISBLANK($F11)),"EKSİK","OK"))</f>
        <v/>
      </c>
    </row>
    <row r="12">
      <c r="A12" s="15" t="n"/>
      <c r="B12" s="15" t="n"/>
      <c r="C12" s="15" t="n"/>
      <c r="D12" s="15" t="n"/>
      <c r="E12" s="15" t="n"/>
      <c r="F12" s="15" t="n"/>
      <c r="G12" s="17">
        <f>IF(ISBLANK($A12),"",IF($E12="","",$E12-$F12))</f>
        <v/>
      </c>
      <c r="H12" s="18">
        <f>IF(ISBLANK($A12),"",IF($E12=0,"",$F12/$E12))</f>
        <v/>
      </c>
      <c r="I12" s="14">
        <f>IF(ISBLANK($A12),"",IF(OR(ISBLANK($B12),ISBLANK($C12),ISBLANK($D12),ISBLANK($E12),ISBLANK($F12)),"EKSİK","OK"))</f>
        <v/>
      </c>
    </row>
    <row r="13">
      <c r="A13" s="15" t="n"/>
      <c r="B13" s="15" t="n"/>
      <c r="C13" s="15" t="n"/>
      <c r="D13" s="15" t="n"/>
      <c r="E13" s="15" t="n"/>
      <c r="F13" s="15" t="n"/>
      <c r="G13" s="17">
        <f>IF(ISBLANK($A13),"",IF($E13="","",$E13-$F13))</f>
        <v/>
      </c>
      <c r="H13" s="18">
        <f>IF(ISBLANK($A13),"",IF($E13=0,"",$F13/$E13))</f>
        <v/>
      </c>
      <c r="I13" s="14">
        <f>IF(ISBLANK($A13),"",IF(OR(ISBLANK($B13),ISBLANK($C13),ISBLANK($D13),ISBLANK($E13),ISBLANK($F13)),"EKSİK","OK"))</f>
        <v/>
      </c>
    </row>
    <row r="14">
      <c r="A14" s="15" t="n"/>
      <c r="B14" s="15" t="n"/>
      <c r="C14" s="15" t="n"/>
      <c r="D14" s="15" t="n"/>
      <c r="E14" s="15" t="n"/>
      <c r="F14" s="15" t="n"/>
      <c r="G14" s="17">
        <f>IF(ISBLANK($A14),"",IF($E14="","",$E14-$F14))</f>
        <v/>
      </c>
      <c r="H14" s="18">
        <f>IF(ISBLANK($A14),"",IF($E14=0,"",$F14/$E14))</f>
        <v/>
      </c>
      <c r="I14" s="14">
        <f>IF(ISBLANK($A14),"",IF(OR(ISBLANK($B14),ISBLANK($C14),ISBLANK($D14),ISBLANK($E14),ISBLANK($F14)),"EKSİK","OK"))</f>
        <v/>
      </c>
    </row>
    <row r="15">
      <c r="A15" s="15" t="n"/>
      <c r="B15" s="15" t="n"/>
      <c r="C15" s="15" t="n"/>
      <c r="D15" s="15" t="n"/>
      <c r="E15" s="15" t="n"/>
      <c r="F15" s="15" t="n"/>
      <c r="G15" s="17">
        <f>IF(ISBLANK($A15),"",IF($E15="","",$E15-$F15))</f>
        <v/>
      </c>
      <c r="H15" s="18">
        <f>IF(ISBLANK($A15),"",IF($E15=0,"",$F15/$E15))</f>
        <v/>
      </c>
      <c r="I15" s="14">
        <f>IF(ISBLANK($A15),"",IF(OR(ISBLANK($B15),ISBLANK($C15),ISBLANK($D15),ISBLANK($E15),ISBLANK($F15)),"EKSİK","OK"))</f>
        <v/>
      </c>
    </row>
    <row r="16">
      <c r="A16" s="15" t="n"/>
      <c r="B16" s="15" t="n"/>
      <c r="C16" s="15" t="n"/>
      <c r="D16" s="15" t="n"/>
      <c r="E16" s="15" t="n"/>
      <c r="F16" s="15" t="n"/>
      <c r="G16" s="17">
        <f>IF(ISBLANK($A16),"",IF($E16="","",$E16-$F16))</f>
        <v/>
      </c>
      <c r="H16" s="18">
        <f>IF(ISBLANK($A16),"",IF($E16=0,"",$F16/$E16))</f>
        <v/>
      </c>
      <c r="I16" s="14">
        <f>IF(ISBLANK($A16),"",IF(OR(ISBLANK($B16),ISBLANK($C16),ISBLANK($D16),ISBLANK($E16),ISBLANK($F16)),"EKSİK","OK"))</f>
        <v/>
      </c>
    </row>
    <row r="17">
      <c r="A17" s="15" t="n"/>
      <c r="B17" s="15" t="n"/>
      <c r="C17" s="15" t="n"/>
      <c r="D17" s="15" t="n"/>
      <c r="E17" s="15" t="n"/>
      <c r="F17" s="15" t="n"/>
      <c r="G17" s="17">
        <f>IF(ISBLANK($A17),"",IF($E17="","",$E17-$F17))</f>
        <v/>
      </c>
      <c r="H17" s="18">
        <f>IF(ISBLANK($A17),"",IF($E17=0,"",$F17/$E17))</f>
        <v/>
      </c>
      <c r="I17" s="14">
        <f>IF(ISBLANK($A17),"",IF(OR(ISBLANK($B17),ISBLANK($C17),ISBLANK($D17),ISBLANK($E17),ISBLANK($F17)),"EKSİK","OK"))</f>
        <v/>
      </c>
    </row>
    <row r="18">
      <c r="A18" s="15" t="n"/>
      <c r="B18" s="15" t="n"/>
      <c r="C18" s="15" t="n"/>
      <c r="D18" s="15" t="n"/>
      <c r="E18" s="15" t="n"/>
      <c r="F18" s="15" t="n"/>
      <c r="G18" s="17">
        <f>IF(ISBLANK($A18),"",IF($E18="","",$E18-$F18))</f>
        <v/>
      </c>
      <c r="H18" s="18">
        <f>IF(ISBLANK($A18),"",IF($E18=0,"",$F18/$E18))</f>
        <v/>
      </c>
      <c r="I18" s="14">
        <f>IF(ISBLANK($A18),"",IF(OR(ISBLANK($B18),ISBLANK($C18),ISBLANK($D18),ISBLANK($E18),ISBLANK($F18)),"EKSİK","OK"))</f>
        <v/>
      </c>
    </row>
    <row r="19">
      <c r="A19" s="15" t="n"/>
      <c r="B19" s="15" t="n"/>
      <c r="C19" s="15" t="n"/>
      <c r="D19" s="15" t="n"/>
      <c r="E19" s="15" t="n"/>
      <c r="F19" s="15" t="n"/>
      <c r="G19" s="17">
        <f>IF(ISBLANK($A19),"",IF($E19="","",$E19-$F19))</f>
        <v/>
      </c>
      <c r="H19" s="18">
        <f>IF(ISBLANK($A19),"",IF($E19=0,"",$F19/$E19))</f>
        <v/>
      </c>
      <c r="I19" s="14">
        <f>IF(ISBLANK($A19),"",IF(OR(ISBLANK($B19),ISBLANK($C19),ISBLANK($D19),ISBLANK($E19),ISBLANK($F19)),"EKSİK","OK"))</f>
        <v/>
      </c>
    </row>
    <row r="20">
      <c r="A20" s="15" t="n"/>
      <c r="B20" s="15" t="n"/>
      <c r="C20" s="15" t="n"/>
      <c r="D20" s="15" t="n"/>
      <c r="E20" s="15" t="n"/>
      <c r="F20" s="15" t="n"/>
      <c r="G20" s="17">
        <f>IF(ISBLANK($A20),"",IF($E20="","",$E20-$F20))</f>
        <v/>
      </c>
      <c r="H20" s="18">
        <f>IF(ISBLANK($A20),"",IF($E20=0,"",$F20/$E20))</f>
        <v/>
      </c>
      <c r="I20" s="14">
        <f>IF(ISBLANK($A20),"",IF(OR(ISBLANK($B20),ISBLANK($C20),ISBLANK($D20),ISBLANK($E20),ISBLANK($F20)),"EKSİK","OK"))</f>
        <v/>
      </c>
    </row>
    <row r="21">
      <c r="A21" s="15" t="n"/>
      <c r="B21" s="15" t="n"/>
      <c r="C21" s="15" t="n"/>
      <c r="D21" s="15" t="n"/>
      <c r="E21" s="15" t="n"/>
      <c r="F21" s="15" t="n"/>
      <c r="G21" s="17">
        <f>IF(ISBLANK($A21),"",IF($E21="","",$E21-$F21))</f>
        <v/>
      </c>
      <c r="H21" s="18">
        <f>IF(ISBLANK($A21),"",IF($E21=0,"",$F21/$E21))</f>
        <v/>
      </c>
      <c r="I21" s="14">
        <f>IF(ISBLANK($A21),"",IF(OR(ISBLANK($B21),ISBLANK($C21),ISBLANK($D21),ISBLANK($E21),ISBLANK($F21)),"EKSİK","OK"))</f>
        <v/>
      </c>
    </row>
    <row r="22">
      <c r="A22" s="15" t="n"/>
      <c r="B22" s="15" t="n"/>
      <c r="C22" s="15" t="n"/>
      <c r="D22" s="15" t="n"/>
      <c r="E22" s="15" t="n"/>
      <c r="F22" s="15" t="n"/>
      <c r="G22" s="17">
        <f>IF(ISBLANK($A22),"",IF($E22="","",$E22-$F22))</f>
        <v/>
      </c>
      <c r="H22" s="18">
        <f>IF(ISBLANK($A22),"",IF($E22=0,"",$F22/$E22))</f>
        <v/>
      </c>
      <c r="I22" s="14">
        <f>IF(ISBLANK($A22),"",IF(OR(ISBLANK($B22),ISBLANK($C22),ISBLANK($D22),ISBLANK($E22),ISBLANK($F22)),"EKSİK","OK"))</f>
        <v/>
      </c>
    </row>
    <row r="23">
      <c r="A23" s="15" t="n"/>
      <c r="B23" s="15" t="n"/>
      <c r="C23" s="15" t="n"/>
      <c r="D23" s="15" t="n"/>
      <c r="E23" s="15" t="n"/>
      <c r="F23" s="15" t="n"/>
      <c r="G23" s="17">
        <f>IF(ISBLANK($A23),"",IF($E23="","",$E23-$F23))</f>
        <v/>
      </c>
      <c r="H23" s="18">
        <f>IF(ISBLANK($A23),"",IF($E23=0,"",$F23/$E23))</f>
        <v/>
      </c>
      <c r="I23" s="14">
        <f>IF(ISBLANK($A23),"",IF(OR(ISBLANK($B23),ISBLANK($C23),ISBLANK($D23),ISBLANK($E23),ISBLANK($F23)),"EKSİK","OK"))</f>
        <v/>
      </c>
    </row>
    <row r="24">
      <c r="A24" s="15" t="n"/>
      <c r="B24" s="15" t="n"/>
      <c r="C24" s="15" t="n"/>
      <c r="D24" s="15" t="n"/>
      <c r="E24" s="15" t="n"/>
      <c r="F24" s="15" t="n"/>
      <c r="G24" s="17">
        <f>IF(ISBLANK($A24),"",IF($E24="","",$E24-$F24))</f>
        <v/>
      </c>
      <c r="H24" s="18">
        <f>IF(ISBLANK($A24),"",IF($E24=0,"",$F24/$E24))</f>
        <v/>
      </c>
      <c r="I24" s="14">
        <f>IF(ISBLANK($A24),"",IF(OR(ISBLANK($B24),ISBLANK($C24),ISBLANK($D24),ISBLANK($E24),ISBLANK($F24)),"EKSİK","OK"))</f>
        <v/>
      </c>
    </row>
    <row r="25">
      <c r="A25" s="15" t="n"/>
      <c r="B25" s="15" t="n"/>
      <c r="C25" s="15" t="n"/>
      <c r="D25" s="15" t="n"/>
      <c r="E25" s="15" t="n"/>
      <c r="F25" s="15" t="n"/>
      <c r="G25" s="17">
        <f>IF(ISBLANK($A25),"",IF($E25="","",$E25-$F25))</f>
        <v/>
      </c>
      <c r="H25" s="18">
        <f>IF(ISBLANK($A25),"",IF($E25=0,"",$F25/$E25))</f>
        <v/>
      </c>
      <c r="I25" s="14">
        <f>IF(ISBLANK($A25),"",IF(OR(ISBLANK($B25),ISBLANK($C25),ISBLANK($D25),ISBLANK($E25),ISBLANK($F25)),"EKSİK","OK"))</f>
        <v/>
      </c>
    </row>
    <row r="26">
      <c r="A26" s="15" t="n"/>
      <c r="B26" s="15" t="n"/>
      <c r="C26" s="15" t="n"/>
      <c r="D26" s="15" t="n"/>
      <c r="E26" s="15" t="n"/>
      <c r="F26" s="15" t="n"/>
      <c r="G26" s="17">
        <f>IF(ISBLANK($A26),"",IF($E26="","",$E26-$F26))</f>
        <v/>
      </c>
      <c r="H26" s="18">
        <f>IF(ISBLANK($A26),"",IF($E26=0,"",$F26/$E26))</f>
        <v/>
      </c>
      <c r="I26" s="14">
        <f>IF(ISBLANK($A26),"",IF(OR(ISBLANK($B26),ISBLANK($C26),ISBLANK($D26),ISBLANK($E26),ISBLANK($F26)),"EKSİK","OK"))</f>
        <v/>
      </c>
    </row>
    <row r="27">
      <c r="A27" s="15" t="n"/>
      <c r="B27" s="15" t="n"/>
      <c r="C27" s="15" t="n"/>
      <c r="D27" s="15" t="n"/>
      <c r="E27" s="15" t="n"/>
      <c r="F27" s="15" t="n"/>
      <c r="G27" s="17">
        <f>IF(ISBLANK($A27),"",IF($E27="","",$E27-$F27))</f>
        <v/>
      </c>
      <c r="H27" s="18">
        <f>IF(ISBLANK($A27),"",IF($E27=0,"",$F27/$E27))</f>
        <v/>
      </c>
      <c r="I27" s="14">
        <f>IF(ISBLANK($A27),"",IF(OR(ISBLANK($B27),ISBLANK($C27),ISBLANK($D27),ISBLANK($E27),ISBLANK($F27)),"EKSİK","OK"))</f>
        <v/>
      </c>
    </row>
    <row r="28">
      <c r="A28" s="15" t="n"/>
      <c r="B28" s="15" t="n"/>
      <c r="C28" s="15" t="n"/>
      <c r="D28" s="15" t="n"/>
      <c r="E28" s="15" t="n"/>
      <c r="F28" s="15" t="n"/>
      <c r="G28" s="17">
        <f>IF(ISBLANK($A28),"",IF($E28="","",$E28-$F28))</f>
        <v/>
      </c>
      <c r="H28" s="18">
        <f>IF(ISBLANK($A28),"",IF($E28=0,"",$F28/$E28))</f>
        <v/>
      </c>
      <c r="I28" s="14">
        <f>IF(ISBLANK($A28),"",IF(OR(ISBLANK($B28),ISBLANK($C28),ISBLANK($D28),ISBLANK($E28),ISBLANK($F28)),"EKSİK","OK"))</f>
        <v/>
      </c>
    </row>
    <row r="29">
      <c r="A29" s="15" t="n"/>
      <c r="B29" s="15" t="n"/>
      <c r="C29" s="15" t="n"/>
      <c r="D29" s="15" t="n"/>
      <c r="E29" s="15" t="n"/>
      <c r="F29" s="15" t="n"/>
      <c r="G29" s="17">
        <f>IF(ISBLANK($A29),"",IF($E29="","",$E29-$F29))</f>
        <v/>
      </c>
      <c r="H29" s="18">
        <f>IF(ISBLANK($A29),"",IF($E29=0,"",$F29/$E29))</f>
        <v/>
      </c>
      <c r="I29" s="14">
        <f>IF(ISBLANK($A29),"",IF(OR(ISBLANK($B29),ISBLANK($C29),ISBLANK($D29),ISBLANK($E29),ISBLANK($F29)),"EKSİK","OK"))</f>
        <v/>
      </c>
    </row>
    <row r="30">
      <c r="A30" s="15" t="n"/>
      <c r="B30" s="15" t="n"/>
      <c r="C30" s="15" t="n"/>
      <c r="D30" s="15" t="n"/>
      <c r="E30" s="15" t="n"/>
      <c r="F30" s="15" t="n"/>
      <c r="G30" s="17">
        <f>IF(ISBLANK($A30),"",IF($E30="","",$E30-$F30))</f>
        <v/>
      </c>
      <c r="H30" s="18">
        <f>IF(ISBLANK($A30),"",IF($E30=0,"",$F30/$E30))</f>
        <v/>
      </c>
      <c r="I30" s="14">
        <f>IF(ISBLANK($A30),"",IF(OR(ISBLANK($B30),ISBLANK($C30),ISBLANK($D30),ISBLANK($E30),ISBLANK($F30)),"EKSİK","OK"))</f>
        <v/>
      </c>
    </row>
    <row r="31">
      <c r="A31" s="15" t="n"/>
      <c r="B31" s="15" t="n"/>
      <c r="C31" s="15" t="n"/>
      <c r="D31" s="15" t="n"/>
      <c r="E31" s="15" t="n"/>
      <c r="F31" s="15" t="n"/>
      <c r="G31" s="17">
        <f>IF(ISBLANK($A31),"",IF($E31="","",$E31-$F31))</f>
        <v/>
      </c>
      <c r="H31" s="18">
        <f>IF(ISBLANK($A31),"",IF($E31=0,"",$F31/$E31))</f>
        <v/>
      </c>
      <c r="I31" s="14">
        <f>IF(ISBLANK($A31),"",IF(OR(ISBLANK($B31),ISBLANK($C31),ISBLANK($D31),ISBLANK($E31),ISBLANK($F31)),"EKSİK","OK"))</f>
        <v/>
      </c>
    </row>
    <row r="32">
      <c r="A32" s="15" t="n"/>
      <c r="B32" s="15" t="n"/>
      <c r="C32" s="15" t="n"/>
      <c r="D32" s="15" t="n"/>
      <c r="E32" s="15" t="n"/>
      <c r="F32" s="15" t="n"/>
      <c r="G32" s="17">
        <f>IF(ISBLANK($A32),"",IF($E32="","",$E32-$F32))</f>
        <v/>
      </c>
      <c r="H32" s="18">
        <f>IF(ISBLANK($A32),"",IF($E32=0,"",$F32/$E32))</f>
        <v/>
      </c>
      <c r="I32" s="14">
        <f>IF(ISBLANK($A32),"",IF(OR(ISBLANK($B32),ISBLANK($C32),ISBLANK($D32),ISBLANK($E32),ISBLANK($F32)),"EKSİK","OK"))</f>
        <v/>
      </c>
    </row>
    <row r="33">
      <c r="A33" s="15" t="n"/>
      <c r="B33" s="15" t="n"/>
      <c r="C33" s="15" t="n"/>
      <c r="D33" s="15" t="n"/>
      <c r="E33" s="15" t="n"/>
      <c r="F33" s="15" t="n"/>
      <c r="G33" s="17">
        <f>IF(ISBLANK($A33),"",IF($E33="","",$E33-$F33))</f>
        <v/>
      </c>
      <c r="H33" s="18">
        <f>IF(ISBLANK($A33),"",IF($E33=0,"",$F33/$E33))</f>
        <v/>
      </c>
      <c r="I33" s="14">
        <f>IF(ISBLANK($A33),"",IF(OR(ISBLANK($B33),ISBLANK($C33),ISBLANK($D33),ISBLANK($E33),ISBLANK($F33)),"EKSİK","OK"))</f>
        <v/>
      </c>
    </row>
    <row r="34">
      <c r="A34" s="15" t="n"/>
      <c r="B34" s="15" t="n"/>
      <c r="C34" s="15" t="n"/>
      <c r="D34" s="15" t="n"/>
      <c r="E34" s="15" t="n"/>
      <c r="F34" s="15" t="n"/>
      <c r="G34" s="17">
        <f>IF(ISBLANK($A34),"",IF($E34="","",$E34-$F34))</f>
        <v/>
      </c>
      <c r="H34" s="18">
        <f>IF(ISBLANK($A34),"",IF($E34=0,"",$F34/$E34))</f>
        <v/>
      </c>
      <c r="I34" s="14">
        <f>IF(ISBLANK($A34),"",IF(OR(ISBLANK($B34),ISBLANK($C34),ISBLANK($D34),ISBLANK($E34),ISBLANK($F34)),"EKSİK","OK"))</f>
        <v/>
      </c>
    </row>
    <row r="35">
      <c r="A35" s="15" t="n"/>
      <c r="B35" s="15" t="n"/>
      <c r="C35" s="15" t="n"/>
      <c r="D35" s="15" t="n"/>
      <c r="E35" s="15" t="n"/>
      <c r="F35" s="15" t="n"/>
      <c r="G35" s="17">
        <f>IF(ISBLANK($A35),"",IF($E35="","",$E35-$F35))</f>
        <v/>
      </c>
      <c r="H35" s="18">
        <f>IF(ISBLANK($A35),"",IF($E35=0,"",$F35/$E35))</f>
        <v/>
      </c>
      <c r="I35" s="14">
        <f>IF(ISBLANK($A35),"",IF(OR(ISBLANK($B35),ISBLANK($C35),ISBLANK($D35),ISBLANK($E35),ISBLANK($F35)),"EKSİK","OK"))</f>
        <v/>
      </c>
    </row>
    <row r="36">
      <c r="A36" s="15" t="n"/>
      <c r="B36" s="15" t="n"/>
      <c r="C36" s="15" t="n"/>
      <c r="D36" s="15" t="n"/>
      <c r="E36" s="15" t="n"/>
      <c r="F36" s="15" t="n"/>
      <c r="G36" s="17">
        <f>IF(ISBLANK($A36),"",IF($E36="","",$E36-$F36))</f>
        <v/>
      </c>
      <c r="H36" s="18">
        <f>IF(ISBLANK($A36),"",IF($E36=0,"",$F36/$E36))</f>
        <v/>
      </c>
      <c r="I36" s="14">
        <f>IF(ISBLANK($A36),"",IF(OR(ISBLANK($B36),ISBLANK($C36),ISBLANK($D36),ISBLANK($E36),ISBLANK($F36)),"EKSİK","OK"))</f>
        <v/>
      </c>
    </row>
    <row r="37">
      <c r="A37" s="15" t="n"/>
      <c r="B37" s="15" t="n"/>
      <c r="C37" s="15" t="n"/>
      <c r="D37" s="15" t="n"/>
      <c r="E37" s="15" t="n"/>
      <c r="F37" s="15" t="n"/>
      <c r="G37" s="17">
        <f>IF(ISBLANK($A37),"",IF($E37="","",$E37-$F37))</f>
        <v/>
      </c>
      <c r="H37" s="18">
        <f>IF(ISBLANK($A37),"",IF($E37=0,"",$F37/$E37))</f>
        <v/>
      </c>
      <c r="I37" s="14">
        <f>IF(ISBLANK($A37),"",IF(OR(ISBLANK($B37),ISBLANK($C37),ISBLANK($D37),ISBLANK($E37),ISBLANK($F37)),"EKSİK","OK"))</f>
        <v/>
      </c>
    </row>
    <row r="38">
      <c r="A38" s="15" t="n"/>
      <c r="B38" s="15" t="n"/>
      <c r="C38" s="15" t="n"/>
      <c r="D38" s="15" t="n"/>
      <c r="E38" s="15" t="n"/>
      <c r="F38" s="15" t="n"/>
      <c r="G38" s="17">
        <f>IF(ISBLANK($A38),"",IF($E38="","",$E38-$F38))</f>
        <v/>
      </c>
      <c r="H38" s="18">
        <f>IF(ISBLANK($A38),"",IF($E38=0,"",$F38/$E38))</f>
        <v/>
      </c>
      <c r="I38" s="14">
        <f>IF(ISBLANK($A38),"",IF(OR(ISBLANK($B38),ISBLANK($C38),ISBLANK($D38),ISBLANK($E38),ISBLANK($F38)),"EKSİK","OK"))</f>
        <v/>
      </c>
    </row>
    <row r="39">
      <c r="A39" s="15" t="n"/>
      <c r="B39" s="15" t="n"/>
      <c r="C39" s="15" t="n"/>
      <c r="D39" s="15" t="n"/>
      <c r="E39" s="15" t="n"/>
      <c r="F39" s="15" t="n"/>
      <c r="G39" s="17">
        <f>IF(ISBLANK($A39),"",IF($E39="","",$E39-$F39))</f>
        <v/>
      </c>
      <c r="H39" s="18">
        <f>IF(ISBLANK($A39),"",IF($E39=0,"",$F39/$E39))</f>
        <v/>
      </c>
      <c r="I39" s="14">
        <f>IF(ISBLANK($A39),"",IF(OR(ISBLANK($B39),ISBLANK($C39),ISBLANK($D39),ISBLANK($E39),ISBLANK($F39)),"EKSİK","OK"))</f>
        <v/>
      </c>
    </row>
    <row r="40">
      <c r="A40" s="15" t="n"/>
      <c r="B40" s="15" t="n"/>
      <c r="C40" s="15" t="n"/>
      <c r="D40" s="15" t="n"/>
      <c r="E40" s="15" t="n"/>
      <c r="F40" s="15" t="n"/>
      <c r="G40" s="17">
        <f>IF(ISBLANK($A40),"",IF($E40="","",$E40-$F40))</f>
        <v/>
      </c>
      <c r="H40" s="18">
        <f>IF(ISBLANK($A40),"",IF($E40=0,"",$F40/$E40))</f>
        <v/>
      </c>
      <c r="I40" s="14">
        <f>IF(ISBLANK($A40),"",IF(OR(ISBLANK($B40),ISBLANK($C40),ISBLANK($D40),ISBLANK($E40),ISBLANK($F40)),"EKSİK","OK"))</f>
        <v/>
      </c>
    </row>
    <row r="41">
      <c r="A41" s="15" t="n"/>
      <c r="B41" s="15" t="n"/>
      <c r="C41" s="15" t="n"/>
      <c r="D41" s="15" t="n"/>
      <c r="E41" s="15" t="n"/>
      <c r="F41" s="15" t="n"/>
      <c r="G41" s="17">
        <f>IF(ISBLANK($A41),"",IF($E41="","",$E41-$F41))</f>
        <v/>
      </c>
      <c r="H41" s="18">
        <f>IF(ISBLANK($A41),"",IF($E41=0,"",$F41/$E41))</f>
        <v/>
      </c>
      <c r="I41" s="14">
        <f>IF(ISBLANK($A41),"",IF(OR(ISBLANK($B41),ISBLANK($C41),ISBLANK($D41),ISBLANK($E41),ISBLANK($F41)),"EKSİK","OK"))</f>
        <v/>
      </c>
    </row>
    <row r="42">
      <c r="A42" s="15" t="n"/>
      <c r="B42" s="15" t="n"/>
      <c r="C42" s="15" t="n"/>
      <c r="D42" s="15" t="n"/>
      <c r="E42" s="15" t="n"/>
      <c r="F42" s="15" t="n"/>
      <c r="G42" s="17">
        <f>IF(ISBLANK($A42),"",IF($E42="","",$E42-$F42))</f>
        <v/>
      </c>
      <c r="H42" s="18">
        <f>IF(ISBLANK($A42),"",IF($E42=0,"",$F42/$E42))</f>
        <v/>
      </c>
      <c r="I42" s="14">
        <f>IF(ISBLANK($A42),"",IF(OR(ISBLANK($B42),ISBLANK($C42),ISBLANK($D42),ISBLANK($E42),ISBLANK($F42)),"EKSİK","OK"))</f>
        <v/>
      </c>
    </row>
    <row r="43">
      <c r="A43" s="15" t="n"/>
      <c r="B43" s="15" t="n"/>
      <c r="C43" s="15" t="n"/>
      <c r="D43" s="15" t="n"/>
      <c r="E43" s="15" t="n"/>
      <c r="F43" s="15" t="n"/>
      <c r="G43" s="17">
        <f>IF(ISBLANK($A43),"",IF($E43="","",$E43-$F43))</f>
        <v/>
      </c>
      <c r="H43" s="18">
        <f>IF(ISBLANK($A43),"",IF($E43=0,"",$F43/$E43))</f>
        <v/>
      </c>
      <c r="I43" s="14">
        <f>IF(ISBLANK($A43),"",IF(OR(ISBLANK($B43),ISBLANK($C43),ISBLANK($D43),ISBLANK($E43),ISBLANK($F43)),"EKSİK","OK"))</f>
        <v/>
      </c>
    </row>
    <row r="44">
      <c r="A44" s="15" t="n"/>
      <c r="B44" s="15" t="n"/>
      <c r="C44" s="15" t="n"/>
      <c r="D44" s="15" t="n"/>
      <c r="E44" s="15" t="n"/>
      <c r="F44" s="15" t="n"/>
      <c r="G44" s="17">
        <f>IF(ISBLANK($A44),"",IF($E44="","",$E44-$F44))</f>
        <v/>
      </c>
      <c r="H44" s="18">
        <f>IF(ISBLANK($A44),"",IF($E44=0,"",$F44/$E44))</f>
        <v/>
      </c>
      <c r="I44" s="14">
        <f>IF(ISBLANK($A44),"",IF(OR(ISBLANK($B44),ISBLANK($C44),ISBLANK($D44),ISBLANK($E44),ISBLANK($F44)),"EKSİK","OK"))</f>
        <v/>
      </c>
    </row>
    <row r="45">
      <c r="A45" s="15" t="n"/>
      <c r="B45" s="15" t="n"/>
      <c r="C45" s="15" t="n"/>
      <c r="D45" s="15" t="n"/>
      <c r="E45" s="15" t="n"/>
      <c r="F45" s="15" t="n"/>
      <c r="G45" s="17">
        <f>IF(ISBLANK($A45),"",IF($E45="","",$E45-$F45))</f>
        <v/>
      </c>
      <c r="H45" s="18">
        <f>IF(ISBLANK($A45),"",IF($E45=0,"",$F45/$E45))</f>
        <v/>
      </c>
      <c r="I45" s="14">
        <f>IF(ISBLANK($A45),"",IF(OR(ISBLANK($B45),ISBLANK($C45),ISBLANK($D45),ISBLANK($E45),ISBLANK($F45)),"EKSİK","OK"))</f>
        <v/>
      </c>
    </row>
    <row r="46">
      <c r="A46" s="15" t="n"/>
      <c r="B46" s="15" t="n"/>
      <c r="C46" s="15" t="n"/>
      <c r="D46" s="15" t="n"/>
      <c r="E46" s="15" t="n"/>
      <c r="F46" s="15" t="n"/>
      <c r="G46" s="17">
        <f>IF(ISBLANK($A46),"",IF($E46="","",$E46-$F46))</f>
        <v/>
      </c>
      <c r="H46" s="18">
        <f>IF(ISBLANK($A46),"",IF($E46=0,"",$F46/$E46))</f>
        <v/>
      </c>
      <c r="I46" s="14">
        <f>IF(ISBLANK($A46),"",IF(OR(ISBLANK($B46),ISBLANK($C46),ISBLANK($D46),ISBLANK($E46),ISBLANK($F46)),"EKSİK","OK"))</f>
        <v/>
      </c>
    </row>
    <row r="47">
      <c r="A47" s="15" t="n"/>
      <c r="B47" s="15" t="n"/>
      <c r="C47" s="15" t="n"/>
      <c r="D47" s="15" t="n"/>
      <c r="E47" s="15" t="n"/>
      <c r="F47" s="15" t="n"/>
      <c r="G47" s="17">
        <f>IF(ISBLANK($A47),"",IF($E47="","",$E47-$F47))</f>
        <v/>
      </c>
      <c r="H47" s="18">
        <f>IF(ISBLANK($A47),"",IF($E47=0,"",$F47/$E47))</f>
        <v/>
      </c>
      <c r="I47" s="14">
        <f>IF(ISBLANK($A47),"",IF(OR(ISBLANK($B47),ISBLANK($C47),ISBLANK($D47),ISBLANK($E47),ISBLANK($F47)),"EKSİK","OK"))</f>
        <v/>
      </c>
    </row>
    <row r="48">
      <c r="A48" s="15" t="n"/>
      <c r="B48" s="15" t="n"/>
      <c r="C48" s="15" t="n"/>
      <c r="D48" s="15" t="n"/>
      <c r="E48" s="15" t="n"/>
      <c r="F48" s="15" t="n"/>
      <c r="G48" s="17">
        <f>IF(ISBLANK($A48),"",IF($E48="","",$E48-$F48))</f>
        <v/>
      </c>
      <c r="H48" s="18">
        <f>IF(ISBLANK($A48),"",IF($E48=0,"",$F48/$E48))</f>
        <v/>
      </c>
      <c r="I48" s="14">
        <f>IF(ISBLANK($A48),"",IF(OR(ISBLANK($B48),ISBLANK($C48),ISBLANK($D48),ISBLANK($E48),ISBLANK($F48)),"EKSİK","OK"))</f>
        <v/>
      </c>
    </row>
    <row r="49">
      <c r="A49" s="15" t="n"/>
      <c r="B49" s="15" t="n"/>
      <c r="C49" s="15" t="n"/>
      <c r="D49" s="15" t="n"/>
      <c r="E49" s="15" t="n"/>
      <c r="F49" s="15" t="n"/>
      <c r="G49" s="17">
        <f>IF(ISBLANK($A49),"",IF($E49="","",$E49-$F49))</f>
        <v/>
      </c>
      <c r="H49" s="18">
        <f>IF(ISBLANK($A49),"",IF($E49=0,"",$F49/$E49))</f>
        <v/>
      </c>
      <c r="I49" s="14">
        <f>IF(ISBLANK($A49),"",IF(OR(ISBLANK($B49),ISBLANK($C49),ISBLANK($D49),ISBLANK($E49),ISBLANK($F49)),"EKSİK","OK"))</f>
        <v/>
      </c>
    </row>
    <row r="50">
      <c r="A50" s="15" t="n"/>
      <c r="B50" s="15" t="n"/>
      <c r="C50" s="15" t="n"/>
      <c r="D50" s="15" t="n"/>
      <c r="E50" s="15" t="n"/>
      <c r="F50" s="15" t="n"/>
      <c r="G50" s="17">
        <f>IF(ISBLANK($A50),"",IF($E50="","",$E50-$F50))</f>
        <v/>
      </c>
      <c r="H50" s="18">
        <f>IF(ISBLANK($A50),"",IF($E50=0,"",$F50/$E50))</f>
        <v/>
      </c>
      <c r="I50" s="14">
        <f>IF(ISBLANK($A50),"",IF(OR(ISBLANK($B50),ISBLANK($C50),ISBLANK($D50),ISBLANK($E50),ISBLANK($F50)),"EKSİK","OK"))</f>
        <v/>
      </c>
    </row>
    <row r="51">
      <c r="A51" s="15" t="n"/>
      <c r="B51" s="15" t="n"/>
      <c r="C51" s="15" t="n"/>
      <c r="D51" s="15" t="n"/>
      <c r="E51" s="15" t="n"/>
      <c r="F51" s="15" t="n"/>
      <c r="G51" s="17">
        <f>IF(ISBLANK($A51),"",IF($E51="","",$E51-$F51))</f>
        <v/>
      </c>
      <c r="H51" s="18">
        <f>IF(ISBLANK($A51),"",IF($E51=0,"",$F51/$E51))</f>
        <v/>
      </c>
      <c r="I51" s="14">
        <f>IF(ISBLANK($A51),"",IF(OR(ISBLANK($B51),ISBLANK($C51),ISBLANK($D51),ISBLANK($E51),ISBLANK($F51)),"EKSİK","OK"))</f>
        <v/>
      </c>
    </row>
    <row r="52">
      <c r="A52" s="15" t="n"/>
      <c r="B52" s="15" t="n"/>
      <c r="C52" s="15" t="n"/>
      <c r="D52" s="15" t="n"/>
      <c r="E52" s="15" t="n"/>
      <c r="F52" s="15" t="n"/>
      <c r="G52" s="17">
        <f>IF(ISBLANK($A52),"",IF($E52="","",$E52-$F52))</f>
        <v/>
      </c>
      <c r="H52" s="18">
        <f>IF(ISBLANK($A52),"",IF($E52=0,"",$F52/$E52))</f>
        <v/>
      </c>
      <c r="I52" s="14">
        <f>IF(ISBLANK($A52),"",IF(OR(ISBLANK($B52),ISBLANK($C52),ISBLANK($D52),ISBLANK($E52),ISBLANK($F52)),"EKSİK","OK"))</f>
        <v/>
      </c>
    </row>
    <row r="53">
      <c r="A53" s="15" t="n"/>
      <c r="B53" s="15" t="n"/>
      <c r="C53" s="15" t="n"/>
      <c r="D53" s="15" t="n"/>
      <c r="E53" s="15" t="n"/>
      <c r="F53" s="15" t="n"/>
      <c r="G53" s="17">
        <f>IF(ISBLANK($A53),"",IF($E53="","",$E53-$F53))</f>
        <v/>
      </c>
      <c r="H53" s="18">
        <f>IF(ISBLANK($A53),"",IF($E53=0,"",$F53/$E53))</f>
        <v/>
      </c>
      <c r="I53" s="14">
        <f>IF(ISBLANK($A53),"",IF(OR(ISBLANK($B53),ISBLANK($C53),ISBLANK($D53),ISBLANK($E53),ISBLANK($F53)),"EKSİK","OK"))</f>
        <v/>
      </c>
    </row>
    <row r="54">
      <c r="A54" s="15" t="n"/>
      <c r="B54" s="15" t="n"/>
      <c r="C54" s="15" t="n"/>
      <c r="D54" s="15" t="n"/>
      <c r="E54" s="15" t="n"/>
      <c r="F54" s="15" t="n"/>
      <c r="G54" s="17">
        <f>IF(ISBLANK($A54),"",IF($E54="","",$E54-$F54))</f>
        <v/>
      </c>
      <c r="H54" s="18">
        <f>IF(ISBLANK($A54),"",IF($E54=0,"",$F54/$E54))</f>
        <v/>
      </c>
      <c r="I54" s="14">
        <f>IF(ISBLANK($A54),"",IF(OR(ISBLANK($B54),ISBLANK($C54),ISBLANK($D54),ISBLANK($E54),ISBLANK($F54)),"EKSİK","OK"))</f>
        <v/>
      </c>
    </row>
    <row r="55">
      <c r="A55" s="15" t="n"/>
      <c r="B55" s="15" t="n"/>
      <c r="C55" s="15" t="n"/>
      <c r="D55" s="15" t="n"/>
      <c r="E55" s="15" t="n"/>
      <c r="F55" s="15" t="n"/>
      <c r="G55" s="17">
        <f>IF(ISBLANK($A55),"",IF($E55="","",$E55-$F55))</f>
        <v/>
      </c>
      <c r="H55" s="18">
        <f>IF(ISBLANK($A55),"",IF($E55=0,"",$F55/$E55))</f>
        <v/>
      </c>
      <c r="I55" s="14">
        <f>IF(ISBLANK($A55),"",IF(OR(ISBLANK($B55),ISBLANK($C55),ISBLANK($D55),ISBLANK($E55),ISBLANK($F55)),"EKSİK","OK"))</f>
        <v/>
      </c>
    </row>
    <row r="56">
      <c r="A56" s="15" t="n"/>
      <c r="B56" s="15" t="n"/>
      <c r="C56" s="15" t="n"/>
      <c r="D56" s="15" t="n"/>
      <c r="E56" s="15" t="n"/>
      <c r="F56" s="15" t="n"/>
      <c r="G56" s="17">
        <f>IF(ISBLANK($A56),"",IF($E56="","",$E56-$F56))</f>
        <v/>
      </c>
      <c r="H56" s="18">
        <f>IF(ISBLANK($A56),"",IF($E56=0,"",$F56/$E56))</f>
        <v/>
      </c>
      <c r="I56" s="14">
        <f>IF(ISBLANK($A56),"",IF(OR(ISBLANK($B56),ISBLANK($C56),ISBLANK($D56),ISBLANK($E56),ISBLANK($F56)),"EKSİK","OK"))</f>
        <v/>
      </c>
    </row>
    <row r="57">
      <c r="A57" s="15" t="n"/>
      <c r="B57" s="15" t="n"/>
      <c r="C57" s="15" t="n"/>
      <c r="D57" s="15" t="n"/>
      <c r="E57" s="15" t="n"/>
      <c r="F57" s="15" t="n"/>
      <c r="G57" s="17">
        <f>IF(ISBLANK($A57),"",IF($E57="","",$E57-$F57))</f>
        <v/>
      </c>
      <c r="H57" s="18">
        <f>IF(ISBLANK($A57),"",IF($E57=0,"",$F57/$E57))</f>
        <v/>
      </c>
      <c r="I57" s="14">
        <f>IF(ISBLANK($A57),"",IF(OR(ISBLANK($B57),ISBLANK($C57),ISBLANK($D57),ISBLANK($E57),ISBLANK($F57)),"EKSİK","OK"))</f>
        <v/>
      </c>
    </row>
    <row r="58">
      <c r="A58" s="15" t="n"/>
      <c r="B58" s="15" t="n"/>
      <c r="C58" s="15" t="n"/>
      <c r="D58" s="15" t="n"/>
      <c r="E58" s="15" t="n"/>
      <c r="F58" s="15" t="n"/>
      <c r="G58" s="17">
        <f>IF(ISBLANK($A58),"",IF($E58="","",$E58-$F58))</f>
        <v/>
      </c>
      <c r="H58" s="18">
        <f>IF(ISBLANK($A58),"",IF($E58=0,"",$F58/$E58))</f>
        <v/>
      </c>
      <c r="I58" s="14">
        <f>IF(ISBLANK($A58),"",IF(OR(ISBLANK($B58),ISBLANK($C58),ISBLANK($D58),ISBLANK($E58),ISBLANK($F58)),"EKSİK","OK"))</f>
        <v/>
      </c>
    </row>
    <row r="59">
      <c r="A59" s="15" t="n"/>
      <c r="B59" s="15" t="n"/>
      <c r="C59" s="15" t="n"/>
      <c r="D59" s="15" t="n"/>
      <c r="E59" s="15" t="n"/>
      <c r="F59" s="15" t="n"/>
      <c r="G59" s="17">
        <f>IF(ISBLANK($A59),"",IF($E59="","",$E59-$F59))</f>
        <v/>
      </c>
      <c r="H59" s="18">
        <f>IF(ISBLANK($A59),"",IF($E59=0,"",$F59/$E59))</f>
        <v/>
      </c>
      <c r="I59" s="14">
        <f>IF(ISBLANK($A59),"",IF(OR(ISBLANK($B59),ISBLANK($C59),ISBLANK($D59),ISBLANK($E59),ISBLANK($F59)),"EKSİK","OK"))</f>
        <v/>
      </c>
    </row>
    <row r="60">
      <c r="A60" s="15" t="n"/>
      <c r="B60" s="15" t="n"/>
      <c r="C60" s="15" t="n"/>
      <c r="D60" s="15" t="n"/>
      <c r="E60" s="15" t="n"/>
      <c r="F60" s="15" t="n"/>
      <c r="G60" s="17">
        <f>IF(ISBLANK($A60),"",IF($E60="","",$E60-$F60))</f>
        <v/>
      </c>
      <c r="H60" s="18">
        <f>IF(ISBLANK($A60),"",IF($E60=0,"",$F60/$E60))</f>
        <v/>
      </c>
      <c r="I60" s="14">
        <f>IF(ISBLANK($A60),"",IF(OR(ISBLANK($B60),ISBLANK($C60),ISBLANK($D60),ISBLANK($E60),ISBLANK($F60)),"EKSİK","OK"))</f>
        <v/>
      </c>
    </row>
    <row r="61">
      <c r="A61" s="15" t="n"/>
      <c r="B61" s="15" t="n"/>
      <c r="C61" s="15" t="n"/>
      <c r="D61" s="15" t="n"/>
      <c r="E61" s="15" t="n"/>
      <c r="F61" s="15" t="n"/>
      <c r="G61" s="17">
        <f>IF(ISBLANK($A61),"",IF($E61="","",$E61-$F61))</f>
        <v/>
      </c>
      <c r="H61" s="18">
        <f>IF(ISBLANK($A61),"",IF($E61=0,"",$F61/$E61))</f>
        <v/>
      </c>
      <c r="I61" s="14">
        <f>IF(ISBLANK($A61),"",IF(OR(ISBLANK($B61),ISBLANK($C61),ISBLANK($D61),ISBLANK($E61),ISBLANK($F61)),"EKSİK","OK"))</f>
        <v/>
      </c>
    </row>
    <row r="62">
      <c r="A62" s="15" t="n"/>
      <c r="B62" s="15" t="n"/>
      <c r="C62" s="15" t="n"/>
      <c r="D62" s="15" t="n"/>
      <c r="E62" s="15" t="n"/>
      <c r="F62" s="15" t="n"/>
      <c r="G62" s="17">
        <f>IF(ISBLANK($A62),"",IF($E62="","",$E62-$F62))</f>
        <v/>
      </c>
      <c r="H62" s="18">
        <f>IF(ISBLANK($A62),"",IF($E62=0,"",$F62/$E62))</f>
        <v/>
      </c>
      <c r="I62" s="14">
        <f>IF(ISBLANK($A62),"",IF(OR(ISBLANK($B62),ISBLANK($C62),ISBLANK($D62),ISBLANK($E62),ISBLANK($F62)),"EKSİK","OK"))</f>
        <v/>
      </c>
    </row>
    <row r="63">
      <c r="A63" s="15" t="n"/>
      <c r="B63" s="15" t="n"/>
      <c r="C63" s="15" t="n"/>
      <c r="D63" s="15" t="n"/>
      <c r="E63" s="15" t="n"/>
      <c r="F63" s="15" t="n"/>
      <c r="G63" s="17">
        <f>IF(ISBLANK($A63),"",IF($E63="","",$E63-$F63))</f>
        <v/>
      </c>
      <c r="H63" s="18">
        <f>IF(ISBLANK($A63),"",IF($E63=0,"",$F63/$E63))</f>
        <v/>
      </c>
      <c r="I63" s="14">
        <f>IF(ISBLANK($A63),"",IF(OR(ISBLANK($B63),ISBLANK($C63),ISBLANK($D63),ISBLANK($E63),ISBLANK($F63)),"EKSİK","OK"))</f>
        <v/>
      </c>
    </row>
    <row r="64">
      <c r="A64" s="15" t="n"/>
      <c r="B64" s="15" t="n"/>
      <c r="C64" s="15" t="n"/>
      <c r="D64" s="15" t="n"/>
      <c r="E64" s="15" t="n"/>
      <c r="F64" s="15" t="n"/>
      <c r="G64" s="17">
        <f>IF(ISBLANK($A64),"",IF($E64="","",$E64-$F64))</f>
        <v/>
      </c>
      <c r="H64" s="18">
        <f>IF(ISBLANK($A64),"",IF($E64=0,"",$F64/$E64))</f>
        <v/>
      </c>
      <c r="I64" s="14">
        <f>IF(ISBLANK($A64),"",IF(OR(ISBLANK($B64),ISBLANK($C64),ISBLANK($D64),ISBLANK($E64),ISBLANK($F64)),"EKSİK","OK"))</f>
        <v/>
      </c>
    </row>
    <row r="65">
      <c r="A65" s="15" t="n"/>
      <c r="B65" s="15" t="n"/>
      <c r="C65" s="15" t="n"/>
      <c r="D65" s="15" t="n"/>
      <c r="E65" s="15" t="n"/>
      <c r="F65" s="15" t="n"/>
      <c r="G65" s="17">
        <f>IF(ISBLANK($A65),"",IF($E65="","",$E65-$F65))</f>
        <v/>
      </c>
      <c r="H65" s="18">
        <f>IF(ISBLANK($A65),"",IF($E65=0,"",$F65/$E65))</f>
        <v/>
      </c>
      <c r="I65" s="14">
        <f>IF(ISBLANK($A65),"",IF(OR(ISBLANK($B65),ISBLANK($C65),ISBLANK($D65),ISBLANK($E65),ISBLANK($F65)),"EKSİK","OK"))</f>
        <v/>
      </c>
    </row>
    <row r="66">
      <c r="A66" s="15" t="n"/>
      <c r="B66" s="15" t="n"/>
      <c r="C66" s="15" t="n"/>
      <c r="D66" s="15" t="n"/>
      <c r="E66" s="15" t="n"/>
      <c r="F66" s="15" t="n"/>
      <c r="G66" s="17">
        <f>IF(ISBLANK($A66),"",IF($E66="","",$E66-$F66))</f>
        <v/>
      </c>
      <c r="H66" s="18">
        <f>IF(ISBLANK($A66),"",IF($E66=0,"",$F66/$E66))</f>
        <v/>
      </c>
      <c r="I66" s="14">
        <f>IF(ISBLANK($A66),"",IF(OR(ISBLANK($B66),ISBLANK($C66),ISBLANK($D66),ISBLANK($E66),ISBLANK($F66)),"EKSİK","OK"))</f>
        <v/>
      </c>
    </row>
    <row r="67">
      <c r="A67" s="15" t="n"/>
      <c r="B67" s="15" t="n"/>
      <c r="C67" s="15" t="n"/>
      <c r="D67" s="15" t="n"/>
      <c r="E67" s="15" t="n"/>
      <c r="F67" s="15" t="n"/>
      <c r="G67" s="17">
        <f>IF(ISBLANK($A67),"",IF($E67="","",$E67-$F67))</f>
        <v/>
      </c>
      <c r="H67" s="18">
        <f>IF(ISBLANK($A67),"",IF($E67=0,"",$F67/$E67))</f>
        <v/>
      </c>
      <c r="I67" s="14">
        <f>IF(ISBLANK($A67),"",IF(OR(ISBLANK($B67),ISBLANK($C67),ISBLANK($D67),ISBLANK($E67),ISBLANK($F67)),"EKSİK","OK"))</f>
        <v/>
      </c>
    </row>
    <row r="68">
      <c r="A68" s="15" t="n"/>
      <c r="B68" s="15" t="n"/>
      <c r="C68" s="15" t="n"/>
      <c r="D68" s="15" t="n"/>
      <c r="E68" s="15" t="n"/>
      <c r="F68" s="15" t="n"/>
      <c r="G68" s="17">
        <f>IF(ISBLANK($A68),"",IF($E68="","",$E68-$F68))</f>
        <v/>
      </c>
      <c r="H68" s="18">
        <f>IF(ISBLANK($A68),"",IF($E68=0,"",$F68/$E68))</f>
        <v/>
      </c>
      <c r="I68" s="14">
        <f>IF(ISBLANK($A68),"",IF(OR(ISBLANK($B68),ISBLANK($C68),ISBLANK($D68),ISBLANK($E68),ISBLANK($F68)),"EKSİK","OK"))</f>
        <v/>
      </c>
    </row>
    <row r="69">
      <c r="A69" s="15" t="n"/>
      <c r="B69" s="15" t="n"/>
      <c r="C69" s="15" t="n"/>
      <c r="D69" s="15" t="n"/>
      <c r="E69" s="15" t="n"/>
      <c r="F69" s="15" t="n"/>
      <c r="G69" s="17">
        <f>IF(ISBLANK($A69),"",IF($E69="","",$E69-$F69))</f>
        <v/>
      </c>
      <c r="H69" s="18">
        <f>IF(ISBLANK($A69),"",IF($E69=0,"",$F69/$E69))</f>
        <v/>
      </c>
      <c r="I69" s="14">
        <f>IF(ISBLANK($A69),"",IF(OR(ISBLANK($B69),ISBLANK($C69),ISBLANK($D69),ISBLANK($E69),ISBLANK($F69)),"EKSİK","OK"))</f>
        <v/>
      </c>
    </row>
    <row r="70">
      <c r="A70" s="15" t="n"/>
      <c r="B70" s="15" t="n"/>
      <c r="C70" s="15" t="n"/>
      <c r="D70" s="15" t="n"/>
      <c r="E70" s="15" t="n"/>
      <c r="F70" s="15" t="n"/>
      <c r="G70" s="17">
        <f>IF(ISBLANK($A70),"",IF($E70="","",$E70-$F70))</f>
        <v/>
      </c>
      <c r="H70" s="18">
        <f>IF(ISBLANK($A70),"",IF($E70=0,"",$F70/$E70))</f>
        <v/>
      </c>
      <c r="I70" s="14">
        <f>IF(ISBLANK($A70),"",IF(OR(ISBLANK($B70),ISBLANK($C70),ISBLANK($D70),ISBLANK($E70),ISBLANK($F70)),"EKSİK","OK"))</f>
        <v/>
      </c>
    </row>
    <row r="71">
      <c r="A71" s="15" t="n"/>
      <c r="B71" s="15" t="n"/>
      <c r="C71" s="15" t="n"/>
      <c r="D71" s="15" t="n"/>
      <c r="E71" s="15" t="n"/>
      <c r="F71" s="15" t="n"/>
      <c r="G71" s="17">
        <f>IF(ISBLANK($A71),"",IF($E71="","",$E71-$F71))</f>
        <v/>
      </c>
      <c r="H71" s="18">
        <f>IF(ISBLANK($A71),"",IF($E71=0,"",$F71/$E71))</f>
        <v/>
      </c>
      <c r="I71" s="14">
        <f>IF(ISBLANK($A71),"",IF(OR(ISBLANK($B71),ISBLANK($C71),ISBLANK($D71),ISBLANK($E71),ISBLANK($F71)),"EKSİK","OK"))</f>
        <v/>
      </c>
    </row>
    <row r="72">
      <c r="A72" s="15" t="n"/>
      <c r="B72" s="15" t="n"/>
      <c r="C72" s="15" t="n"/>
      <c r="D72" s="15" t="n"/>
      <c r="E72" s="15" t="n"/>
      <c r="F72" s="15" t="n"/>
      <c r="G72" s="17">
        <f>IF(ISBLANK($A72),"",IF($E72="","",$E72-$F72))</f>
        <v/>
      </c>
      <c r="H72" s="18">
        <f>IF(ISBLANK($A72),"",IF($E72=0,"",$F72/$E72))</f>
        <v/>
      </c>
      <c r="I72" s="14">
        <f>IF(ISBLANK($A72),"",IF(OR(ISBLANK($B72),ISBLANK($C72),ISBLANK($D72),ISBLANK($E72),ISBLANK($F72)),"EKSİK","OK"))</f>
        <v/>
      </c>
    </row>
    <row r="73">
      <c r="A73" s="15" t="n"/>
      <c r="B73" s="15" t="n"/>
      <c r="C73" s="15" t="n"/>
      <c r="D73" s="15" t="n"/>
      <c r="E73" s="15" t="n"/>
      <c r="F73" s="15" t="n"/>
      <c r="G73" s="17">
        <f>IF(ISBLANK($A73),"",IF($E73="","",$E73-$F73))</f>
        <v/>
      </c>
      <c r="H73" s="18">
        <f>IF(ISBLANK($A73),"",IF($E73=0,"",$F73/$E73))</f>
        <v/>
      </c>
      <c r="I73" s="14">
        <f>IF(ISBLANK($A73),"",IF(OR(ISBLANK($B73),ISBLANK($C73),ISBLANK($D73),ISBLANK($E73),ISBLANK($F73)),"EKSİK","OK"))</f>
        <v/>
      </c>
    </row>
    <row r="74">
      <c r="A74" s="15" t="n"/>
      <c r="B74" s="15" t="n"/>
      <c r="C74" s="15" t="n"/>
      <c r="D74" s="15" t="n"/>
      <c r="E74" s="15" t="n"/>
      <c r="F74" s="15" t="n"/>
      <c r="G74" s="17">
        <f>IF(ISBLANK($A74),"",IF($E74="","",$E74-$F74))</f>
        <v/>
      </c>
      <c r="H74" s="18">
        <f>IF(ISBLANK($A74),"",IF($E74=0,"",$F74/$E74))</f>
        <v/>
      </c>
      <c r="I74" s="14">
        <f>IF(ISBLANK($A74),"",IF(OR(ISBLANK($B74),ISBLANK($C74),ISBLANK($D74),ISBLANK($E74),ISBLANK($F74)),"EKSİK","OK"))</f>
        <v/>
      </c>
    </row>
    <row r="75">
      <c r="A75" s="15" t="n"/>
      <c r="B75" s="15" t="n"/>
      <c r="C75" s="15" t="n"/>
      <c r="D75" s="15" t="n"/>
      <c r="E75" s="15" t="n"/>
      <c r="F75" s="15" t="n"/>
      <c r="G75" s="17">
        <f>IF(ISBLANK($A75),"",IF($E75="","",$E75-$F75))</f>
        <v/>
      </c>
      <c r="H75" s="18">
        <f>IF(ISBLANK($A75),"",IF($E75=0,"",$F75/$E75))</f>
        <v/>
      </c>
      <c r="I75" s="14">
        <f>IF(ISBLANK($A75),"",IF(OR(ISBLANK($B75),ISBLANK($C75),ISBLANK($D75),ISBLANK($E75),ISBLANK($F75)),"EKSİK","OK"))</f>
        <v/>
      </c>
    </row>
    <row r="76">
      <c r="A76" s="15" t="n"/>
      <c r="B76" s="15" t="n"/>
      <c r="C76" s="15" t="n"/>
      <c r="D76" s="15" t="n"/>
      <c r="E76" s="15" t="n"/>
      <c r="F76" s="15" t="n"/>
      <c r="G76" s="17">
        <f>IF(ISBLANK($A76),"",IF($E76="","",$E76-$F76))</f>
        <v/>
      </c>
      <c r="H76" s="18">
        <f>IF(ISBLANK($A76),"",IF($E76=0,"",$F76/$E76))</f>
        <v/>
      </c>
      <c r="I76" s="14">
        <f>IF(ISBLANK($A76),"",IF(OR(ISBLANK($B76),ISBLANK($C76),ISBLANK($D76),ISBLANK($E76),ISBLANK($F76)),"EKSİK","OK"))</f>
        <v/>
      </c>
    </row>
    <row r="77">
      <c r="A77" s="15" t="n"/>
      <c r="B77" s="15" t="n"/>
      <c r="C77" s="15" t="n"/>
      <c r="D77" s="15" t="n"/>
      <c r="E77" s="15" t="n"/>
      <c r="F77" s="15" t="n"/>
      <c r="G77" s="17">
        <f>IF(ISBLANK($A77),"",IF($E77="","",$E77-$F77))</f>
        <v/>
      </c>
      <c r="H77" s="18">
        <f>IF(ISBLANK($A77),"",IF($E77=0,"",$F77/$E77))</f>
        <v/>
      </c>
      <c r="I77" s="14">
        <f>IF(ISBLANK($A77),"",IF(OR(ISBLANK($B77),ISBLANK($C77),ISBLANK($D77),ISBLANK($E77),ISBLANK($F77)),"EKSİK","OK"))</f>
        <v/>
      </c>
    </row>
    <row r="78">
      <c r="A78" s="15" t="n"/>
      <c r="B78" s="15" t="n"/>
      <c r="C78" s="15" t="n"/>
      <c r="D78" s="15" t="n"/>
      <c r="E78" s="15" t="n"/>
      <c r="F78" s="15" t="n"/>
      <c r="G78" s="17">
        <f>IF(ISBLANK($A78),"",IF($E78="","",$E78-$F78))</f>
        <v/>
      </c>
      <c r="H78" s="18">
        <f>IF(ISBLANK($A78),"",IF($E78=0,"",$F78/$E78))</f>
        <v/>
      </c>
      <c r="I78" s="14">
        <f>IF(ISBLANK($A78),"",IF(OR(ISBLANK($B78),ISBLANK($C78),ISBLANK($D78),ISBLANK($E78),ISBLANK($F78)),"EKSİK","OK"))</f>
        <v/>
      </c>
    </row>
    <row r="79">
      <c r="A79" s="15" t="n"/>
      <c r="B79" s="15" t="n"/>
      <c r="C79" s="15" t="n"/>
      <c r="D79" s="15" t="n"/>
      <c r="E79" s="15" t="n"/>
      <c r="F79" s="15" t="n"/>
      <c r="G79" s="17">
        <f>IF(ISBLANK($A79),"",IF($E79="","",$E79-$F79))</f>
        <v/>
      </c>
      <c r="H79" s="18">
        <f>IF(ISBLANK($A79),"",IF($E79=0,"",$F79/$E79))</f>
        <v/>
      </c>
      <c r="I79" s="14">
        <f>IF(ISBLANK($A79),"",IF(OR(ISBLANK($B79),ISBLANK($C79),ISBLANK($D79),ISBLANK($E79),ISBLANK($F79)),"EKSİK","OK"))</f>
        <v/>
      </c>
    </row>
    <row r="80">
      <c r="A80" s="15" t="n"/>
      <c r="B80" s="15" t="n"/>
      <c r="C80" s="15" t="n"/>
      <c r="D80" s="15" t="n"/>
      <c r="E80" s="15" t="n"/>
      <c r="F80" s="15" t="n"/>
      <c r="G80" s="17">
        <f>IF(ISBLANK($A80),"",IF($E80="","",$E80-$F80))</f>
        <v/>
      </c>
      <c r="H80" s="18">
        <f>IF(ISBLANK($A80),"",IF($E80=0,"",$F80/$E80))</f>
        <v/>
      </c>
      <c r="I80" s="14">
        <f>IF(ISBLANK($A80),"",IF(OR(ISBLANK($B80),ISBLANK($C80),ISBLANK($D80),ISBLANK($E80),ISBLANK($F80)),"EKSİK","OK"))</f>
        <v/>
      </c>
    </row>
    <row r="81">
      <c r="A81" s="15" t="n"/>
      <c r="B81" s="15" t="n"/>
      <c r="C81" s="15" t="n"/>
      <c r="D81" s="15" t="n"/>
      <c r="E81" s="15" t="n"/>
      <c r="F81" s="15" t="n"/>
      <c r="G81" s="17">
        <f>IF(ISBLANK($A81),"",IF($E81="","",$E81-$F81))</f>
        <v/>
      </c>
      <c r="H81" s="18">
        <f>IF(ISBLANK($A81),"",IF($E81=0,"",$F81/$E81))</f>
        <v/>
      </c>
      <c r="I81" s="14">
        <f>IF(ISBLANK($A81),"",IF(OR(ISBLANK($B81),ISBLANK($C81),ISBLANK($D81),ISBLANK($E81),ISBLANK($F81)),"EKSİK","OK"))</f>
        <v/>
      </c>
    </row>
    <row r="82">
      <c r="A82" s="15" t="n"/>
      <c r="B82" s="15" t="n"/>
      <c r="C82" s="15" t="n"/>
      <c r="D82" s="15" t="n"/>
      <c r="E82" s="15" t="n"/>
      <c r="F82" s="15" t="n"/>
      <c r="G82" s="17">
        <f>IF(ISBLANK($A82),"",IF($E82="","",$E82-$F82))</f>
        <v/>
      </c>
      <c r="H82" s="18">
        <f>IF(ISBLANK($A82),"",IF($E82=0,"",$F82/$E82))</f>
        <v/>
      </c>
      <c r="I82" s="14">
        <f>IF(ISBLANK($A82),"",IF(OR(ISBLANK($B82),ISBLANK($C82),ISBLANK($D82),ISBLANK($E82),ISBLANK($F82)),"EKSİK","OK"))</f>
        <v/>
      </c>
    </row>
    <row r="83">
      <c r="A83" s="15" t="n"/>
      <c r="B83" s="15" t="n"/>
      <c r="C83" s="15" t="n"/>
      <c r="D83" s="15" t="n"/>
      <c r="E83" s="15" t="n"/>
      <c r="F83" s="15" t="n"/>
      <c r="G83" s="17">
        <f>IF(ISBLANK($A83),"",IF($E83="","",$E83-$F83))</f>
        <v/>
      </c>
      <c r="H83" s="18">
        <f>IF(ISBLANK($A83),"",IF($E83=0,"",$F83/$E83))</f>
        <v/>
      </c>
      <c r="I83" s="14">
        <f>IF(ISBLANK($A83),"",IF(OR(ISBLANK($B83),ISBLANK($C83),ISBLANK($D83),ISBLANK($E83),ISBLANK($F83)),"EKSİK","OK"))</f>
        <v/>
      </c>
    </row>
    <row r="84">
      <c r="A84" s="15" t="n"/>
      <c r="B84" s="15" t="n"/>
      <c r="C84" s="15" t="n"/>
      <c r="D84" s="15" t="n"/>
      <c r="E84" s="15" t="n"/>
      <c r="F84" s="15" t="n"/>
      <c r="G84" s="17">
        <f>IF(ISBLANK($A84),"",IF($E84="","",$E84-$F84))</f>
        <v/>
      </c>
      <c r="H84" s="18">
        <f>IF(ISBLANK($A84),"",IF($E84=0,"",$F84/$E84))</f>
        <v/>
      </c>
      <c r="I84" s="14">
        <f>IF(ISBLANK($A84),"",IF(OR(ISBLANK($B84),ISBLANK($C84),ISBLANK($D84),ISBLANK($E84),ISBLANK($F84)),"EKSİK","OK"))</f>
        <v/>
      </c>
    </row>
    <row r="85">
      <c r="A85" s="15" t="n"/>
      <c r="B85" s="15" t="n"/>
      <c r="C85" s="15" t="n"/>
      <c r="D85" s="15" t="n"/>
      <c r="E85" s="15" t="n"/>
      <c r="F85" s="15" t="n"/>
      <c r="G85" s="17">
        <f>IF(ISBLANK($A85),"",IF($E85="","",$E85-$F85))</f>
        <v/>
      </c>
      <c r="H85" s="18">
        <f>IF(ISBLANK($A85),"",IF($E85=0,"",$F85/$E85))</f>
        <v/>
      </c>
      <c r="I85" s="14">
        <f>IF(ISBLANK($A85),"",IF(OR(ISBLANK($B85),ISBLANK($C85),ISBLANK($D85),ISBLANK($E85),ISBLANK($F85)),"EKSİK","OK"))</f>
        <v/>
      </c>
    </row>
    <row r="86">
      <c r="A86" s="15" t="n"/>
      <c r="B86" s="15" t="n"/>
      <c r="C86" s="15" t="n"/>
      <c r="D86" s="15" t="n"/>
      <c r="E86" s="15" t="n"/>
      <c r="F86" s="15" t="n"/>
      <c r="G86" s="17">
        <f>IF(ISBLANK($A86),"",IF($E86="","",$E86-$F86))</f>
        <v/>
      </c>
      <c r="H86" s="18">
        <f>IF(ISBLANK($A86),"",IF($E86=0,"",$F86/$E86))</f>
        <v/>
      </c>
      <c r="I86" s="14">
        <f>IF(ISBLANK($A86),"",IF(OR(ISBLANK($B86),ISBLANK($C86),ISBLANK($D86),ISBLANK($E86),ISBLANK($F86)),"EKSİK","OK"))</f>
        <v/>
      </c>
    </row>
    <row r="87">
      <c r="A87" s="15" t="n"/>
      <c r="B87" s="15" t="n"/>
      <c r="C87" s="15" t="n"/>
      <c r="D87" s="15" t="n"/>
      <c r="E87" s="15" t="n"/>
      <c r="F87" s="15" t="n"/>
      <c r="G87" s="17">
        <f>IF(ISBLANK($A87),"",IF($E87="","",$E87-$F87))</f>
        <v/>
      </c>
      <c r="H87" s="18">
        <f>IF(ISBLANK($A87),"",IF($E87=0,"",$F87/$E87))</f>
        <v/>
      </c>
      <c r="I87" s="14">
        <f>IF(ISBLANK($A87),"",IF(OR(ISBLANK($B87),ISBLANK($C87),ISBLANK($D87),ISBLANK($E87),ISBLANK($F87)),"EKSİK","OK"))</f>
        <v/>
      </c>
    </row>
    <row r="88">
      <c r="A88" s="15" t="n"/>
      <c r="B88" s="15" t="n"/>
      <c r="C88" s="15" t="n"/>
      <c r="D88" s="15" t="n"/>
      <c r="E88" s="15" t="n"/>
      <c r="F88" s="15" t="n"/>
      <c r="G88" s="17">
        <f>IF(ISBLANK($A88),"",IF($E88="","",$E88-$F88))</f>
        <v/>
      </c>
      <c r="H88" s="18">
        <f>IF(ISBLANK($A88),"",IF($E88=0,"",$F88/$E88))</f>
        <v/>
      </c>
      <c r="I88" s="14">
        <f>IF(ISBLANK($A88),"",IF(OR(ISBLANK($B88),ISBLANK($C88),ISBLANK($D88),ISBLANK($E88),ISBLANK($F88)),"EKSİK","OK"))</f>
        <v/>
      </c>
    </row>
    <row r="89">
      <c r="A89" s="15" t="n"/>
      <c r="B89" s="15" t="n"/>
      <c r="C89" s="15" t="n"/>
      <c r="D89" s="15" t="n"/>
      <c r="E89" s="15" t="n"/>
      <c r="F89" s="15" t="n"/>
      <c r="G89" s="17">
        <f>IF(ISBLANK($A89),"",IF($E89="","",$E89-$F89))</f>
        <v/>
      </c>
      <c r="H89" s="18">
        <f>IF(ISBLANK($A89),"",IF($E89=0,"",$F89/$E89))</f>
        <v/>
      </c>
      <c r="I89" s="14">
        <f>IF(ISBLANK($A89),"",IF(OR(ISBLANK($B89),ISBLANK($C89),ISBLANK($D89),ISBLANK($E89),ISBLANK($F89)),"EKSİK","OK"))</f>
        <v/>
      </c>
    </row>
    <row r="90">
      <c r="A90" s="15" t="n"/>
      <c r="B90" s="15" t="n"/>
      <c r="C90" s="15" t="n"/>
      <c r="D90" s="15" t="n"/>
      <c r="E90" s="15" t="n"/>
      <c r="F90" s="15" t="n"/>
      <c r="G90" s="17">
        <f>IF(ISBLANK($A90),"",IF($E90="","",$E90-$F90))</f>
        <v/>
      </c>
      <c r="H90" s="18">
        <f>IF(ISBLANK($A90),"",IF($E90=0,"",$F90/$E90))</f>
        <v/>
      </c>
      <c r="I90" s="14">
        <f>IF(ISBLANK($A90),"",IF(OR(ISBLANK($B90),ISBLANK($C90),ISBLANK($D90),ISBLANK($E90),ISBLANK($F90)),"EKSİK","OK"))</f>
        <v/>
      </c>
    </row>
    <row r="91">
      <c r="A91" s="15" t="n"/>
      <c r="B91" s="15" t="n"/>
      <c r="C91" s="15" t="n"/>
      <c r="D91" s="15" t="n"/>
      <c r="E91" s="15" t="n"/>
      <c r="F91" s="15" t="n"/>
      <c r="G91" s="17">
        <f>IF(ISBLANK($A91),"",IF($E91="","",$E91-$F91))</f>
        <v/>
      </c>
      <c r="H91" s="18">
        <f>IF(ISBLANK($A91),"",IF($E91=0,"",$F91/$E91))</f>
        <v/>
      </c>
      <c r="I91" s="14">
        <f>IF(ISBLANK($A91),"",IF(OR(ISBLANK($B91),ISBLANK($C91),ISBLANK($D91),ISBLANK($E91),ISBLANK($F91)),"EKSİK","OK"))</f>
        <v/>
      </c>
    </row>
    <row r="92">
      <c r="A92" s="15" t="n"/>
      <c r="B92" s="15" t="n"/>
      <c r="C92" s="15" t="n"/>
      <c r="D92" s="15" t="n"/>
      <c r="E92" s="15" t="n"/>
      <c r="F92" s="15" t="n"/>
      <c r="G92" s="17">
        <f>IF(ISBLANK($A92),"",IF($E92="","",$E92-$F92))</f>
        <v/>
      </c>
      <c r="H92" s="18">
        <f>IF(ISBLANK($A92),"",IF($E92=0,"",$F92/$E92))</f>
        <v/>
      </c>
      <c r="I92" s="14">
        <f>IF(ISBLANK($A92),"",IF(OR(ISBLANK($B92),ISBLANK($C92),ISBLANK($D92),ISBLANK($E92),ISBLANK($F92)),"EKSİK","OK"))</f>
        <v/>
      </c>
    </row>
    <row r="93">
      <c r="A93" s="15" t="n"/>
      <c r="B93" s="15" t="n"/>
      <c r="C93" s="15" t="n"/>
      <c r="D93" s="15" t="n"/>
      <c r="E93" s="15" t="n"/>
      <c r="F93" s="15" t="n"/>
      <c r="G93" s="17">
        <f>IF(ISBLANK($A93),"",IF($E93="","",$E93-$F93))</f>
        <v/>
      </c>
      <c r="H93" s="18">
        <f>IF(ISBLANK($A93),"",IF($E93=0,"",$F93/$E93))</f>
        <v/>
      </c>
      <c r="I93" s="14">
        <f>IF(ISBLANK($A93),"",IF(OR(ISBLANK($B93),ISBLANK($C93),ISBLANK($D93),ISBLANK($E93),ISBLANK($F93)),"EKSİK","OK"))</f>
        <v/>
      </c>
    </row>
    <row r="94">
      <c r="A94" s="15" t="n"/>
      <c r="B94" s="15" t="n"/>
      <c r="C94" s="15" t="n"/>
      <c r="D94" s="15" t="n"/>
      <c r="E94" s="15" t="n"/>
      <c r="F94" s="15" t="n"/>
      <c r="G94" s="17">
        <f>IF(ISBLANK($A94),"",IF($E94="","",$E94-$F94))</f>
        <v/>
      </c>
      <c r="H94" s="18">
        <f>IF(ISBLANK($A94),"",IF($E94=0,"",$F94/$E94))</f>
        <v/>
      </c>
      <c r="I94" s="14">
        <f>IF(ISBLANK($A94),"",IF(OR(ISBLANK($B94),ISBLANK($C94),ISBLANK($D94),ISBLANK($E94),ISBLANK($F94)),"EKSİK","OK"))</f>
        <v/>
      </c>
    </row>
    <row r="95">
      <c r="A95" s="15" t="n"/>
      <c r="B95" s="15" t="n"/>
      <c r="C95" s="15" t="n"/>
      <c r="D95" s="15" t="n"/>
      <c r="E95" s="15" t="n"/>
      <c r="F95" s="15" t="n"/>
      <c r="G95" s="17">
        <f>IF(ISBLANK($A95),"",IF($E95="","",$E95-$F95))</f>
        <v/>
      </c>
      <c r="H95" s="18">
        <f>IF(ISBLANK($A95),"",IF($E95=0,"",$F95/$E95))</f>
        <v/>
      </c>
      <c r="I95" s="14">
        <f>IF(ISBLANK($A95),"",IF(OR(ISBLANK($B95),ISBLANK($C95),ISBLANK($D95),ISBLANK($E95),ISBLANK($F95)),"EKSİK","OK"))</f>
        <v/>
      </c>
    </row>
    <row r="96">
      <c r="A96" s="15" t="n"/>
      <c r="B96" s="15" t="n"/>
      <c r="C96" s="15" t="n"/>
      <c r="D96" s="15" t="n"/>
      <c r="E96" s="15" t="n"/>
      <c r="F96" s="15" t="n"/>
      <c r="G96" s="17">
        <f>IF(ISBLANK($A96),"",IF($E96="","",$E96-$F96))</f>
        <v/>
      </c>
      <c r="H96" s="18">
        <f>IF(ISBLANK($A96),"",IF($E96=0,"",$F96/$E96))</f>
        <v/>
      </c>
      <c r="I96" s="14">
        <f>IF(ISBLANK($A96),"",IF(OR(ISBLANK($B96),ISBLANK($C96),ISBLANK($D96),ISBLANK($E96),ISBLANK($F96)),"EKSİK","OK"))</f>
        <v/>
      </c>
    </row>
    <row r="97">
      <c r="A97" s="15" t="n"/>
      <c r="B97" s="15" t="n"/>
      <c r="C97" s="15" t="n"/>
      <c r="D97" s="15" t="n"/>
      <c r="E97" s="15" t="n"/>
      <c r="F97" s="15" t="n"/>
      <c r="G97" s="17">
        <f>IF(ISBLANK($A97),"",IF($E97="","",$E97-$F97))</f>
        <v/>
      </c>
      <c r="H97" s="18">
        <f>IF(ISBLANK($A97),"",IF($E97=0,"",$F97/$E97))</f>
        <v/>
      </c>
      <c r="I97" s="14">
        <f>IF(ISBLANK($A97),"",IF(OR(ISBLANK($B97),ISBLANK($C97),ISBLANK($D97),ISBLANK($E97),ISBLANK($F97)),"EKSİK","OK"))</f>
        <v/>
      </c>
    </row>
    <row r="98">
      <c r="A98" s="15" t="n"/>
      <c r="B98" s="15" t="n"/>
      <c r="C98" s="15" t="n"/>
      <c r="D98" s="15" t="n"/>
      <c r="E98" s="15" t="n"/>
      <c r="F98" s="15" t="n"/>
      <c r="G98" s="17">
        <f>IF(ISBLANK($A98),"",IF($E98="","",$E98-$F98))</f>
        <v/>
      </c>
      <c r="H98" s="18">
        <f>IF(ISBLANK($A98),"",IF($E98=0,"",$F98/$E98))</f>
        <v/>
      </c>
      <c r="I98" s="14">
        <f>IF(ISBLANK($A98),"",IF(OR(ISBLANK($B98),ISBLANK($C98),ISBLANK($D98),ISBLANK($E98),ISBLANK($F98)),"EKSİK","OK"))</f>
        <v/>
      </c>
    </row>
    <row r="99">
      <c r="A99" s="15" t="n"/>
      <c r="B99" s="15" t="n"/>
      <c r="C99" s="15" t="n"/>
      <c r="D99" s="15" t="n"/>
      <c r="E99" s="15" t="n"/>
      <c r="F99" s="15" t="n"/>
      <c r="G99" s="17">
        <f>IF(ISBLANK($A99),"",IF($E99="","",$E99-$F99))</f>
        <v/>
      </c>
      <c r="H99" s="18">
        <f>IF(ISBLANK($A99),"",IF($E99=0,"",$F99/$E99))</f>
        <v/>
      </c>
      <c r="I99" s="14">
        <f>IF(ISBLANK($A99),"",IF(OR(ISBLANK($B99),ISBLANK($C99),ISBLANK($D99),ISBLANK($E99),ISBLANK($F99)),"EKSİK","OK"))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7">
        <f>IF(ISBLANK($A100),"",IF($E100="","",$E100-$F100))</f>
        <v/>
      </c>
      <c r="H100" s="18">
        <f>IF(ISBLANK($A100),"",IF($E100=0,"",$F100/$E100))</f>
        <v/>
      </c>
      <c r="I100" s="14">
        <f>IF(ISBLANK($A100),"",IF(OR(ISBLANK($B100),ISBLANK($C100),ISBLANK($D100),ISBLANK($E100),ISBLANK($F100)),"EKSİK","OK"))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7">
        <f>IF(ISBLANK($A101),"",IF($E101="","",$E101-$F101))</f>
        <v/>
      </c>
      <c r="H101" s="18">
        <f>IF(ISBLANK($A101),"",IF($E101=0,"",$F101/$E101))</f>
        <v/>
      </c>
      <c r="I101" s="14">
        <f>IF(ISBLANK($A101),"",IF(OR(ISBLANK($B101),ISBLANK($C101),ISBLANK($D101),ISBLANK($E101),ISBLANK($F101)),"EKSİK","OK"))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7">
        <f>IF(ISBLANK($A102),"",IF($E102="","",$E102-$F102))</f>
        <v/>
      </c>
      <c r="H102" s="18">
        <f>IF(ISBLANK($A102),"",IF($E102=0,"",$F102/$E102))</f>
        <v/>
      </c>
      <c r="I102" s="14">
        <f>IF(ISBLANK($A102),"",IF(OR(ISBLANK($B102),ISBLANK($C102),ISBLANK($D102),ISBLANK($E102),ISBLANK($F102)),"EKSİK","OK"))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7">
        <f>IF(ISBLANK($A103),"",IF($E103="","",$E103-$F103))</f>
        <v/>
      </c>
      <c r="H103" s="18">
        <f>IF(ISBLANK($A103),"",IF($E103=0,"",$F103/$E103))</f>
        <v/>
      </c>
      <c r="I103" s="14">
        <f>IF(ISBLANK($A103),"",IF(OR(ISBLANK($B103),ISBLANK($C103),ISBLANK($D103),ISBLANK($E103),ISBLANK($F103)),"EKSİK","OK"))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7">
        <f>IF(ISBLANK($A104),"",IF($E104="","",$E104-$F104))</f>
        <v/>
      </c>
      <c r="H104" s="18">
        <f>IF(ISBLANK($A104),"",IF($E104=0,"",$F104/$E104))</f>
        <v/>
      </c>
      <c r="I104" s="14">
        <f>IF(ISBLANK($A104),"",IF(OR(ISBLANK($B104),ISBLANK($C104),ISBLANK($D104),ISBLANK($E104),ISBLANK($F104)),"EKSİK","OK"))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7">
        <f>IF(ISBLANK($A105),"",IF($E105="","",$E105-$F105))</f>
        <v/>
      </c>
      <c r="H105" s="18">
        <f>IF(ISBLANK($A105),"",IF($E105=0,"",$F105/$E105))</f>
        <v/>
      </c>
      <c r="I105" s="14">
        <f>IF(ISBLANK($A105),"",IF(OR(ISBLANK($B105),ISBLANK($C105),ISBLANK($D105),ISBLANK($E105),ISBLANK($F105)),"EKSİK","OK"))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7">
        <f>IF(ISBLANK($A106),"",IF($E106="","",$E106-$F106))</f>
        <v/>
      </c>
      <c r="H106" s="18">
        <f>IF(ISBLANK($A106),"",IF($E106=0,"",$F106/$E106))</f>
        <v/>
      </c>
      <c r="I106" s="14">
        <f>IF(ISBLANK($A106),"",IF(OR(ISBLANK($B106),ISBLANK($C106),ISBLANK($D106),ISBLANK($E106),ISBLANK($F106)),"EKSİK","OK"))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7">
        <f>IF(ISBLANK($A107),"",IF($E107="","",$E107-$F107))</f>
        <v/>
      </c>
      <c r="H107" s="18">
        <f>IF(ISBLANK($A107),"",IF($E107=0,"",$F107/$E107))</f>
        <v/>
      </c>
      <c r="I107" s="14">
        <f>IF(ISBLANK($A107),"",IF(OR(ISBLANK($B107),ISBLANK($C107),ISBLANK($D107),ISBLANK($E107),ISBLANK($F107)),"EKSİK","OK"))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7">
        <f>IF(ISBLANK($A108),"",IF($E108="","",$E108-$F108))</f>
        <v/>
      </c>
      <c r="H108" s="18">
        <f>IF(ISBLANK($A108),"",IF($E108=0,"",$F108/$E108))</f>
        <v/>
      </c>
      <c r="I108" s="14">
        <f>IF(ISBLANK($A108),"",IF(OR(ISBLANK($B108),ISBLANK($C108),ISBLANK($D108),ISBLANK($E108),ISBLANK($F108)),"EKSİK","OK"))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7">
        <f>IF(ISBLANK($A109),"",IF($E109="","",$E109-$F109))</f>
        <v/>
      </c>
      <c r="H109" s="18">
        <f>IF(ISBLANK($A109),"",IF($E109=0,"",$F109/$E109))</f>
        <v/>
      </c>
      <c r="I109" s="14">
        <f>IF(ISBLANK($A109),"",IF(OR(ISBLANK($B109),ISBLANK($C109),ISBLANK($D109),ISBLANK($E109),ISBLANK($F109)),"EKSİK","OK"))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7">
        <f>IF(ISBLANK($A110),"",IF($E110="","",$E110-$F110))</f>
        <v/>
      </c>
      <c r="H110" s="18">
        <f>IF(ISBLANK($A110),"",IF($E110=0,"",$F110/$E110))</f>
        <v/>
      </c>
      <c r="I110" s="14">
        <f>IF(ISBLANK($A110),"",IF(OR(ISBLANK($B110),ISBLANK($C110),ISBLANK($D110),ISBLANK($E110),ISBLANK($F110)),"EKSİK","OK"))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7">
        <f>IF(ISBLANK($A111),"",IF($E111="","",$E111-$F111))</f>
        <v/>
      </c>
      <c r="H111" s="18">
        <f>IF(ISBLANK($A111),"",IF($E111=0,"",$F111/$E111))</f>
        <v/>
      </c>
      <c r="I111" s="14">
        <f>IF(ISBLANK($A111),"",IF(OR(ISBLANK($B111),ISBLANK($C111),ISBLANK($D111),ISBLANK($E111),ISBLANK($F111)),"EKSİK","OK"))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7">
        <f>IF(ISBLANK($A112),"",IF($E112="","",$E112-$F112))</f>
        <v/>
      </c>
      <c r="H112" s="18">
        <f>IF(ISBLANK($A112),"",IF($E112=0,"",$F112/$E112))</f>
        <v/>
      </c>
      <c r="I112" s="14">
        <f>IF(ISBLANK($A112),"",IF(OR(ISBLANK($B112),ISBLANK($C112),ISBLANK($D112),ISBLANK($E112),ISBLANK($F112)),"EKSİK","OK"))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7">
        <f>IF(ISBLANK($A113),"",IF($E113="","",$E113-$F113))</f>
        <v/>
      </c>
      <c r="H113" s="18">
        <f>IF(ISBLANK($A113),"",IF($E113=0,"",$F113/$E113))</f>
        <v/>
      </c>
      <c r="I113" s="14">
        <f>IF(ISBLANK($A113),"",IF(OR(ISBLANK($B113),ISBLANK($C113),ISBLANK($D113),ISBLANK($E113),ISBLANK($F113)),"EKSİK","OK"))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7">
        <f>IF(ISBLANK($A114),"",IF($E114="","",$E114-$F114))</f>
        <v/>
      </c>
      <c r="H114" s="18">
        <f>IF(ISBLANK($A114),"",IF($E114=0,"",$F114/$E114))</f>
        <v/>
      </c>
      <c r="I114" s="14">
        <f>IF(ISBLANK($A114),"",IF(OR(ISBLANK($B114),ISBLANK($C114),ISBLANK($D114),ISBLANK($E114),ISBLANK($F114)),"EKSİK","OK"))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7">
        <f>IF(ISBLANK($A115),"",IF($E115="","",$E115-$F115))</f>
        <v/>
      </c>
      <c r="H115" s="18">
        <f>IF(ISBLANK($A115),"",IF($E115=0,"",$F115/$E115))</f>
        <v/>
      </c>
      <c r="I115" s="14">
        <f>IF(ISBLANK($A115),"",IF(OR(ISBLANK($B115),ISBLANK($C115),ISBLANK($D115),ISBLANK($E115),ISBLANK($F115)),"EKSİK","OK"))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7">
        <f>IF(ISBLANK($A116),"",IF($E116="","",$E116-$F116))</f>
        <v/>
      </c>
      <c r="H116" s="18">
        <f>IF(ISBLANK($A116),"",IF($E116=0,"",$F116/$E116))</f>
        <v/>
      </c>
      <c r="I116" s="14">
        <f>IF(ISBLANK($A116),"",IF(OR(ISBLANK($B116),ISBLANK($C116),ISBLANK($D116),ISBLANK($E116),ISBLANK($F116)),"EKSİK","OK"))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7">
        <f>IF(ISBLANK($A117),"",IF($E117="","",$E117-$F117))</f>
        <v/>
      </c>
      <c r="H117" s="18">
        <f>IF(ISBLANK($A117),"",IF($E117=0,"",$F117/$E117))</f>
        <v/>
      </c>
      <c r="I117" s="14">
        <f>IF(ISBLANK($A117),"",IF(OR(ISBLANK($B117),ISBLANK($C117),ISBLANK($D117),ISBLANK($E117),ISBLANK($F117)),"EKSİK","OK"))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7">
        <f>IF(ISBLANK($A118),"",IF($E118="","",$E118-$F118))</f>
        <v/>
      </c>
      <c r="H118" s="18">
        <f>IF(ISBLANK($A118),"",IF($E118=0,"",$F118/$E118))</f>
        <v/>
      </c>
      <c r="I118" s="14">
        <f>IF(ISBLANK($A118),"",IF(OR(ISBLANK($B118),ISBLANK($C118),ISBLANK($D118),ISBLANK($E118),ISBLANK($F118)),"EKSİK","OK"))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7">
        <f>IF(ISBLANK($A119),"",IF($E119="","",$E119-$F119))</f>
        <v/>
      </c>
      <c r="H119" s="18">
        <f>IF(ISBLANK($A119),"",IF($E119=0,"",$F119/$E119))</f>
        <v/>
      </c>
      <c r="I119" s="14">
        <f>IF(ISBLANK($A119),"",IF(OR(ISBLANK($B119),ISBLANK($C119),ISBLANK($D119),ISBLANK($E119),ISBLANK($F119)),"EKSİK","OK"))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7">
        <f>IF(ISBLANK($A120),"",IF($E120="","",$E120-$F120))</f>
        <v/>
      </c>
      <c r="H120" s="18">
        <f>IF(ISBLANK($A120),"",IF($E120=0,"",$F120/$E120))</f>
        <v/>
      </c>
      <c r="I120" s="14">
        <f>IF(ISBLANK($A120),"",IF(OR(ISBLANK($B120),ISBLANK($C120),ISBLANK($D120),ISBLANK($E120),ISBLANK($F120)),"EKSİK","OK"))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7">
        <f>IF(ISBLANK($A121),"",IF($E121="","",$E121-$F121))</f>
        <v/>
      </c>
      <c r="H121" s="18">
        <f>IF(ISBLANK($A121),"",IF($E121=0,"",$F121/$E121))</f>
        <v/>
      </c>
      <c r="I121" s="14">
        <f>IF(ISBLANK($A121),"",IF(OR(ISBLANK($B121),ISBLANK($C121),ISBLANK($D121),ISBLANK($E121),ISBLANK($F121)),"EKSİK","OK"))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7">
        <f>IF(ISBLANK($A122),"",IF($E122="","",$E122-$F122))</f>
        <v/>
      </c>
      <c r="H122" s="18">
        <f>IF(ISBLANK($A122),"",IF($E122=0,"",$F122/$E122))</f>
        <v/>
      </c>
      <c r="I122" s="14">
        <f>IF(ISBLANK($A122),"",IF(OR(ISBLANK($B122),ISBLANK($C122),ISBLANK($D122),ISBLANK($E122),ISBLANK($F122)),"EKSİK","OK"))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7">
        <f>IF(ISBLANK($A123),"",IF($E123="","",$E123-$F123))</f>
        <v/>
      </c>
      <c r="H123" s="18">
        <f>IF(ISBLANK($A123),"",IF($E123=0,"",$F123/$E123))</f>
        <v/>
      </c>
      <c r="I123" s="14">
        <f>IF(ISBLANK($A123),"",IF(OR(ISBLANK($B123),ISBLANK($C123),ISBLANK($D123),ISBLANK($E123),ISBLANK($F123)),"EKSİK","OK"))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7">
        <f>IF(ISBLANK($A124),"",IF($E124="","",$E124-$F124))</f>
        <v/>
      </c>
      <c r="H124" s="18">
        <f>IF(ISBLANK($A124),"",IF($E124=0,"",$F124/$E124))</f>
        <v/>
      </c>
      <c r="I124" s="14">
        <f>IF(ISBLANK($A124),"",IF(OR(ISBLANK($B124),ISBLANK($C124),ISBLANK($D124),ISBLANK($E124),ISBLANK($F124)),"EKSİK","OK"))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7">
        <f>IF(ISBLANK($A125),"",IF($E125="","",$E125-$F125))</f>
        <v/>
      </c>
      <c r="H125" s="18">
        <f>IF(ISBLANK($A125),"",IF($E125=0,"",$F125/$E125))</f>
        <v/>
      </c>
      <c r="I125" s="14">
        <f>IF(ISBLANK($A125),"",IF(OR(ISBLANK($B125),ISBLANK($C125),ISBLANK($D125),ISBLANK($E125),ISBLANK($F125)),"EKSİK","OK"))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7">
        <f>IF(ISBLANK($A126),"",IF($E126="","",$E126-$F126))</f>
        <v/>
      </c>
      <c r="H126" s="18">
        <f>IF(ISBLANK($A126),"",IF($E126=0,"",$F126/$E126))</f>
        <v/>
      </c>
      <c r="I126" s="14">
        <f>IF(ISBLANK($A126),"",IF(OR(ISBLANK($B126),ISBLANK($C126),ISBLANK($D126),ISBLANK($E126),ISBLANK($F126)),"EKSİK","OK"))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7">
        <f>IF(ISBLANK($A127),"",IF($E127="","",$E127-$F127))</f>
        <v/>
      </c>
      <c r="H127" s="18">
        <f>IF(ISBLANK($A127),"",IF($E127=0,"",$F127/$E127))</f>
        <v/>
      </c>
      <c r="I127" s="14">
        <f>IF(ISBLANK($A127),"",IF(OR(ISBLANK($B127),ISBLANK($C127),ISBLANK($D127),ISBLANK($E127),ISBLANK($F127)),"EKSİK","OK"))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7">
        <f>IF(ISBLANK($A128),"",IF($E128="","",$E128-$F128))</f>
        <v/>
      </c>
      <c r="H128" s="18">
        <f>IF(ISBLANK($A128),"",IF($E128=0,"",$F128/$E128))</f>
        <v/>
      </c>
      <c r="I128" s="14">
        <f>IF(ISBLANK($A128),"",IF(OR(ISBLANK($B128),ISBLANK($C128),ISBLANK($D128),ISBLANK($E128),ISBLANK($F128)),"EKSİK","OK"))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7">
        <f>IF(ISBLANK($A129),"",IF($E129="","",$E129-$F129))</f>
        <v/>
      </c>
      <c r="H129" s="18">
        <f>IF(ISBLANK($A129),"",IF($E129=0,"",$F129/$E129))</f>
        <v/>
      </c>
      <c r="I129" s="14">
        <f>IF(ISBLANK($A129),"",IF(OR(ISBLANK($B129),ISBLANK($C129),ISBLANK($D129),ISBLANK($E129),ISBLANK($F129)),"EKSİK","OK"))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7">
        <f>IF(ISBLANK($A130),"",IF($E130="","",$E130-$F130))</f>
        <v/>
      </c>
      <c r="H130" s="18">
        <f>IF(ISBLANK($A130),"",IF($E130=0,"",$F130/$E130))</f>
        <v/>
      </c>
      <c r="I130" s="14">
        <f>IF(ISBLANK($A130),"",IF(OR(ISBLANK($B130),ISBLANK($C130),ISBLANK($D130),ISBLANK($E130),ISBLANK($F130)),"EKSİK","OK"))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7">
        <f>IF(ISBLANK($A131),"",IF($E131="","",$E131-$F131))</f>
        <v/>
      </c>
      <c r="H131" s="18">
        <f>IF(ISBLANK($A131),"",IF($E131=0,"",$F131/$E131))</f>
        <v/>
      </c>
      <c r="I131" s="14">
        <f>IF(ISBLANK($A131),"",IF(OR(ISBLANK($B131),ISBLANK($C131),ISBLANK($D131),ISBLANK($E131),ISBLANK($F131)),"EKSİK","OK"))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7">
        <f>IF(ISBLANK($A132),"",IF($E132="","",$E132-$F132))</f>
        <v/>
      </c>
      <c r="H132" s="18">
        <f>IF(ISBLANK($A132),"",IF($E132=0,"",$F132/$E132))</f>
        <v/>
      </c>
      <c r="I132" s="14">
        <f>IF(ISBLANK($A132),"",IF(OR(ISBLANK($B132),ISBLANK($C132),ISBLANK($D132),ISBLANK($E132),ISBLANK($F132)),"EKSİK","OK"))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7">
        <f>IF(ISBLANK($A133),"",IF($E133="","",$E133-$F133))</f>
        <v/>
      </c>
      <c r="H133" s="18">
        <f>IF(ISBLANK($A133),"",IF($E133=0,"",$F133/$E133))</f>
        <v/>
      </c>
      <c r="I133" s="14">
        <f>IF(ISBLANK($A133),"",IF(OR(ISBLANK($B133),ISBLANK($C133),ISBLANK($D133),ISBLANK($E133),ISBLANK($F133)),"EKSİK","OK"))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7">
        <f>IF(ISBLANK($A134),"",IF($E134="","",$E134-$F134))</f>
        <v/>
      </c>
      <c r="H134" s="18">
        <f>IF(ISBLANK($A134),"",IF($E134=0,"",$F134/$E134))</f>
        <v/>
      </c>
      <c r="I134" s="14">
        <f>IF(ISBLANK($A134),"",IF(OR(ISBLANK($B134),ISBLANK($C134),ISBLANK($D134),ISBLANK($E134),ISBLANK($F134)),"EKSİK","OK"))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7">
        <f>IF(ISBLANK($A135),"",IF($E135="","",$E135-$F135))</f>
        <v/>
      </c>
      <c r="H135" s="18">
        <f>IF(ISBLANK($A135),"",IF($E135=0,"",$F135/$E135))</f>
        <v/>
      </c>
      <c r="I135" s="14">
        <f>IF(ISBLANK($A135),"",IF(OR(ISBLANK($B135),ISBLANK($C135),ISBLANK($D135),ISBLANK($E135),ISBLANK($F135)),"EKSİK","OK"))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7">
        <f>IF(ISBLANK($A136),"",IF($E136="","",$E136-$F136))</f>
        <v/>
      </c>
      <c r="H136" s="18">
        <f>IF(ISBLANK($A136),"",IF($E136=0,"",$F136/$E136))</f>
        <v/>
      </c>
      <c r="I136" s="14">
        <f>IF(ISBLANK($A136),"",IF(OR(ISBLANK($B136),ISBLANK($C136),ISBLANK($D136),ISBLANK($E136),ISBLANK($F136)),"EKSİK","OK"))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7">
        <f>IF(ISBLANK($A137),"",IF($E137="","",$E137-$F137))</f>
        <v/>
      </c>
      <c r="H137" s="18">
        <f>IF(ISBLANK($A137),"",IF($E137=0,"",$F137/$E137))</f>
        <v/>
      </c>
      <c r="I137" s="14">
        <f>IF(ISBLANK($A137),"",IF(OR(ISBLANK($B137),ISBLANK($C137),ISBLANK($D137),ISBLANK($E137),ISBLANK($F137)),"EKSİK","OK"))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7">
        <f>IF(ISBLANK($A138),"",IF($E138="","",$E138-$F138))</f>
        <v/>
      </c>
      <c r="H138" s="18">
        <f>IF(ISBLANK($A138),"",IF($E138=0,"",$F138/$E138))</f>
        <v/>
      </c>
      <c r="I138" s="14">
        <f>IF(ISBLANK($A138),"",IF(OR(ISBLANK($B138),ISBLANK($C138),ISBLANK($D138),ISBLANK($E138),ISBLANK($F138)),"EKSİK","OK"))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7">
        <f>IF(ISBLANK($A139),"",IF($E139="","",$E139-$F139))</f>
        <v/>
      </c>
      <c r="H139" s="18">
        <f>IF(ISBLANK($A139),"",IF($E139=0,"",$F139/$E139))</f>
        <v/>
      </c>
      <c r="I139" s="14">
        <f>IF(ISBLANK($A139),"",IF(OR(ISBLANK($B139),ISBLANK($C139),ISBLANK($D139),ISBLANK($E139),ISBLANK($F139)),"EKSİK","OK"))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7">
        <f>IF(ISBLANK($A140),"",IF($E140="","",$E140-$F140))</f>
        <v/>
      </c>
      <c r="H140" s="18">
        <f>IF(ISBLANK($A140),"",IF($E140=0,"",$F140/$E140))</f>
        <v/>
      </c>
      <c r="I140" s="14">
        <f>IF(ISBLANK($A140),"",IF(OR(ISBLANK($B140),ISBLANK($C140),ISBLANK($D140),ISBLANK($E140),ISBLANK($F140)),"EKSİK","OK"))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7">
        <f>IF(ISBLANK($A141),"",IF($E141="","",$E141-$F141))</f>
        <v/>
      </c>
      <c r="H141" s="18">
        <f>IF(ISBLANK($A141),"",IF($E141=0,"",$F141/$E141))</f>
        <v/>
      </c>
      <c r="I141" s="14">
        <f>IF(ISBLANK($A141),"",IF(OR(ISBLANK($B141),ISBLANK($C141),ISBLANK($D141),ISBLANK($E141),ISBLANK($F141)),"EKSİK","OK"))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7">
        <f>IF(ISBLANK($A142),"",IF($E142="","",$E142-$F142))</f>
        <v/>
      </c>
      <c r="H142" s="18">
        <f>IF(ISBLANK($A142),"",IF($E142=0,"",$F142/$E142))</f>
        <v/>
      </c>
      <c r="I142" s="14">
        <f>IF(ISBLANK($A142),"",IF(OR(ISBLANK($B142),ISBLANK($C142),ISBLANK($D142),ISBLANK($E142),ISBLANK($F142)),"EKSİK","OK"))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7">
        <f>IF(ISBLANK($A143),"",IF($E143="","",$E143-$F143))</f>
        <v/>
      </c>
      <c r="H143" s="18">
        <f>IF(ISBLANK($A143),"",IF($E143=0,"",$F143/$E143))</f>
        <v/>
      </c>
      <c r="I143" s="14">
        <f>IF(ISBLANK($A143),"",IF(OR(ISBLANK($B143),ISBLANK($C143),ISBLANK($D143),ISBLANK($E143),ISBLANK($F143)),"EKSİK","OK"))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7">
        <f>IF(ISBLANK($A144),"",IF($E144="","",$E144-$F144))</f>
        <v/>
      </c>
      <c r="H144" s="18">
        <f>IF(ISBLANK($A144),"",IF($E144=0,"",$F144/$E144))</f>
        <v/>
      </c>
      <c r="I144" s="14">
        <f>IF(ISBLANK($A144),"",IF(OR(ISBLANK($B144),ISBLANK($C144),ISBLANK($D144),ISBLANK($E144),ISBLANK($F144)),"EKSİK","OK"))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7">
        <f>IF(ISBLANK($A145),"",IF($E145="","",$E145-$F145))</f>
        <v/>
      </c>
      <c r="H145" s="18">
        <f>IF(ISBLANK($A145),"",IF($E145=0,"",$F145/$E145))</f>
        <v/>
      </c>
      <c r="I145" s="14">
        <f>IF(ISBLANK($A145),"",IF(OR(ISBLANK($B145),ISBLANK($C145),ISBLANK($D145),ISBLANK($E145),ISBLANK($F145)),"EKSİK","OK"))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7">
        <f>IF(ISBLANK($A146),"",IF($E146="","",$E146-$F146))</f>
        <v/>
      </c>
      <c r="H146" s="18">
        <f>IF(ISBLANK($A146),"",IF($E146=0,"",$F146/$E146))</f>
        <v/>
      </c>
      <c r="I146" s="14">
        <f>IF(ISBLANK($A146),"",IF(OR(ISBLANK($B146),ISBLANK($C146),ISBLANK($D146),ISBLANK($E146),ISBLANK($F146)),"EKSİK","OK"))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7">
        <f>IF(ISBLANK($A147),"",IF($E147="","",$E147-$F147))</f>
        <v/>
      </c>
      <c r="H147" s="18">
        <f>IF(ISBLANK($A147),"",IF($E147=0,"",$F147/$E147))</f>
        <v/>
      </c>
      <c r="I147" s="14">
        <f>IF(ISBLANK($A147),"",IF(OR(ISBLANK($B147),ISBLANK($C147),ISBLANK($D147),ISBLANK($E147),ISBLANK($F147)),"EKSİK","OK"))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7">
        <f>IF(ISBLANK($A148),"",IF($E148="","",$E148-$F148))</f>
        <v/>
      </c>
      <c r="H148" s="18">
        <f>IF(ISBLANK($A148),"",IF($E148=0,"",$F148/$E148))</f>
        <v/>
      </c>
      <c r="I148" s="14">
        <f>IF(ISBLANK($A148),"",IF(OR(ISBLANK($B148),ISBLANK($C148),ISBLANK($D148),ISBLANK($E148),ISBLANK($F148)),"EKSİK","OK"))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7">
        <f>IF(ISBLANK($A149),"",IF($E149="","",$E149-$F149))</f>
        <v/>
      </c>
      <c r="H149" s="18">
        <f>IF(ISBLANK($A149),"",IF($E149=0,"",$F149/$E149))</f>
        <v/>
      </c>
      <c r="I149" s="14">
        <f>IF(ISBLANK($A149),"",IF(OR(ISBLANK($B149),ISBLANK($C149),ISBLANK($D149),ISBLANK($E149),ISBLANK($F149)),"EKSİK","OK"))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7">
        <f>IF(ISBLANK($A150),"",IF($E150="","",$E150-$F150))</f>
        <v/>
      </c>
      <c r="H150" s="18">
        <f>IF(ISBLANK($A150),"",IF($E150=0,"",$F150/$E150))</f>
        <v/>
      </c>
      <c r="I150" s="14">
        <f>IF(ISBLANK($A150),"",IF(OR(ISBLANK($B150),ISBLANK($C150),ISBLANK($D150),ISBLANK($E150),ISBLANK($F150)),"EKSİK","OK"))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7">
        <f>IF(ISBLANK($A151),"",IF($E151="","",$E151-$F151))</f>
        <v/>
      </c>
      <c r="H151" s="18">
        <f>IF(ISBLANK($A151),"",IF($E151=0,"",$F151/$E151))</f>
        <v/>
      </c>
      <c r="I151" s="14">
        <f>IF(ISBLANK($A151),"",IF(OR(ISBLANK($B151),ISBLANK($C151),ISBLANK($D151),ISBLANK($E151),ISBLANK($F151)),"EKSİK","OK"))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7">
        <f>IF(ISBLANK($A152),"",IF($E152="","",$E152-$F152))</f>
        <v/>
      </c>
      <c r="H152" s="18">
        <f>IF(ISBLANK($A152),"",IF($E152=0,"",$F152/$E152))</f>
        <v/>
      </c>
      <c r="I152" s="14">
        <f>IF(ISBLANK($A152),"",IF(OR(ISBLANK($B152),ISBLANK($C152),ISBLANK($D152),ISBLANK($E152),ISBLANK($F152)),"EKSİK","OK"))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7">
        <f>IF(ISBLANK($A153),"",IF($E153="","",$E153-$F153))</f>
        <v/>
      </c>
      <c r="H153" s="18">
        <f>IF(ISBLANK($A153),"",IF($E153=0,"",$F153/$E153))</f>
        <v/>
      </c>
      <c r="I153" s="14">
        <f>IF(ISBLANK($A153),"",IF(OR(ISBLANK($B153),ISBLANK($C153),ISBLANK($D153),ISBLANK($E153),ISBLANK($F153)),"EKSİK","OK"))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7">
        <f>IF(ISBLANK($A154),"",IF($E154="","",$E154-$F154))</f>
        <v/>
      </c>
      <c r="H154" s="18">
        <f>IF(ISBLANK($A154),"",IF($E154=0,"",$F154/$E154))</f>
        <v/>
      </c>
      <c r="I154" s="14">
        <f>IF(ISBLANK($A154),"",IF(OR(ISBLANK($B154),ISBLANK($C154),ISBLANK($D154),ISBLANK($E154),ISBLANK($F154)),"EKSİK","OK"))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7">
        <f>IF(ISBLANK($A155),"",IF($E155="","",$E155-$F155))</f>
        <v/>
      </c>
      <c r="H155" s="18">
        <f>IF(ISBLANK($A155),"",IF($E155=0,"",$F155/$E155))</f>
        <v/>
      </c>
      <c r="I155" s="14">
        <f>IF(ISBLANK($A155),"",IF(OR(ISBLANK($B155),ISBLANK($C155),ISBLANK($D155),ISBLANK($E155),ISBLANK($F155)),"EKSİK","OK"))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7">
        <f>IF(ISBLANK($A156),"",IF($E156="","",$E156-$F156))</f>
        <v/>
      </c>
      <c r="H156" s="18">
        <f>IF(ISBLANK($A156),"",IF($E156=0,"",$F156/$E156))</f>
        <v/>
      </c>
      <c r="I156" s="14">
        <f>IF(ISBLANK($A156),"",IF(OR(ISBLANK($B156),ISBLANK($C156),ISBLANK($D156),ISBLANK($E156),ISBLANK($F156)),"EKSİK","OK"))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7">
        <f>IF(ISBLANK($A157),"",IF($E157="","",$E157-$F157))</f>
        <v/>
      </c>
      <c r="H157" s="18">
        <f>IF(ISBLANK($A157),"",IF($E157=0,"",$F157/$E157))</f>
        <v/>
      </c>
      <c r="I157" s="14">
        <f>IF(ISBLANK($A157),"",IF(OR(ISBLANK($B157),ISBLANK($C157),ISBLANK($D157),ISBLANK($E157),ISBLANK($F157)),"EKSİK","OK"))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7">
        <f>IF(ISBLANK($A158),"",IF($E158="","",$E158-$F158))</f>
        <v/>
      </c>
      <c r="H158" s="18">
        <f>IF(ISBLANK($A158),"",IF($E158=0,"",$F158/$E158))</f>
        <v/>
      </c>
      <c r="I158" s="14">
        <f>IF(ISBLANK($A158),"",IF(OR(ISBLANK($B158),ISBLANK($C158),ISBLANK($D158),ISBLANK($E158),ISBLANK($F158)),"EKSİK","OK"))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7">
        <f>IF(ISBLANK($A159),"",IF($E159="","",$E159-$F159))</f>
        <v/>
      </c>
      <c r="H159" s="18">
        <f>IF(ISBLANK($A159),"",IF($E159=0,"",$F159/$E159))</f>
        <v/>
      </c>
      <c r="I159" s="14">
        <f>IF(ISBLANK($A159),"",IF(OR(ISBLANK($B159),ISBLANK($C159),ISBLANK($D159),ISBLANK($E159),ISBLANK($F159)),"EKSİK","OK"))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7">
        <f>IF(ISBLANK($A160),"",IF($E160="","",$E160-$F160))</f>
        <v/>
      </c>
      <c r="H160" s="18">
        <f>IF(ISBLANK($A160),"",IF($E160=0,"",$F160/$E160))</f>
        <v/>
      </c>
      <c r="I160" s="14">
        <f>IF(ISBLANK($A160),"",IF(OR(ISBLANK($B160),ISBLANK($C160),ISBLANK($D160),ISBLANK($E160),ISBLANK($F160)),"EKSİK","OK"))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7">
        <f>IF(ISBLANK($A161),"",IF($E161="","",$E161-$F161))</f>
        <v/>
      </c>
      <c r="H161" s="18">
        <f>IF(ISBLANK($A161),"",IF($E161=0,"",$F161/$E161))</f>
        <v/>
      </c>
      <c r="I161" s="14">
        <f>IF(ISBLANK($A161),"",IF(OR(ISBLANK($B161),ISBLANK($C161),ISBLANK($D161),ISBLANK($E161),ISBLANK($F161)),"EKSİK","OK"))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7">
        <f>IF(ISBLANK($A162),"",IF($E162="","",$E162-$F162))</f>
        <v/>
      </c>
      <c r="H162" s="18">
        <f>IF(ISBLANK($A162),"",IF($E162=0,"",$F162/$E162))</f>
        <v/>
      </c>
      <c r="I162" s="14">
        <f>IF(ISBLANK($A162),"",IF(OR(ISBLANK($B162),ISBLANK($C162),ISBLANK($D162),ISBLANK($E162),ISBLANK($F162)),"EKSİK","OK"))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7">
        <f>IF(ISBLANK($A163),"",IF($E163="","",$E163-$F163))</f>
        <v/>
      </c>
      <c r="H163" s="18">
        <f>IF(ISBLANK($A163),"",IF($E163=0,"",$F163/$E163))</f>
        <v/>
      </c>
      <c r="I163" s="14">
        <f>IF(ISBLANK($A163),"",IF(OR(ISBLANK($B163),ISBLANK($C163),ISBLANK($D163),ISBLANK($E163),ISBLANK($F163)),"EKSİK","OK"))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7">
        <f>IF(ISBLANK($A164),"",IF($E164="","",$E164-$F164))</f>
        <v/>
      </c>
      <c r="H164" s="18">
        <f>IF(ISBLANK($A164),"",IF($E164=0,"",$F164/$E164))</f>
        <v/>
      </c>
      <c r="I164" s="14">
        <f>IF(ISBLANK($A164),"",IF(OR(ISBLANK($B164),ISBLANK($C164),ISBLANK($D164),ISBLANK($E164),ISBLANK($F164)),"EKSİK","OK"))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7">
        <f>IF(ISBLANK($A165),"",IF($E165="","",$E165-$F165))</f>
        <v/>
      </c>
      <c r="H165" s="18">
        <f>IF(ISBLANK($A165),"",IF($E165=0,"",$F165/$E165))</f>
        <v/>
      </c>
      <c r="I165" s="14">
        <f>IF(ISBLANK($A165),"",IF(OR(ISBLANK($B165),ISBLANK($C165),ISBLANK($D165),ISBLANK($E165),ISBLANK($F165)),"EKSİK","OK"))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7">
        <f>IF(ISBLANK($A166),"",IF($E166="","",$E166-$F166))</f>
        <v/>
      </c>
      <c r="H166" s="18">
        <f>IF(ISBLANK($A166),"",IF($E166=0,"",$F166/$E166))</f>
        <v/>
      </c>
      <c r="I166" s="14">
        <f>IF(ISBLANK($A166),"",IF(OR(ISBLANK($B166),ISBLANK($C166),ISBLANK($D166),ISBLANK($E166),ISBLANK($F166)),"EKSİK","OK"))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7">
        <f>IF(ISBLANK($A167),"",IF($E167="","",$E167-$F167))</f>
        <v/>
      </c>
      <c r="H167" s="18">
        <f>IF(ISBLANK($A167),"",IF($E167=0,"",$F167/$E167))</f>
        <v/>
      </c>
      <c r="I167" s="14">
        <f>IF(ISBLANK($A167),"",IF(OR(ISBLANK($B167),ISBLANK($C167),ISBLANK($D167),ISBLANK($E167),ISBLANK($F167)),"EKSİK","OK"))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7">
        <f>IF(ISBLANK($A168),"",IF($E168="","",$E168-$F168))</f>
        <v/>
      </c>
      <c r="H168" s="18">
        <f>IF(ISBLANK($A168),"",IF($E168=0,"",$F168/$E168))</f>
        <v/>
      </c>
      <c r="I168" s="14">
        <f>IF(ISBLANK($A168),"",IF(OR(ISBLANK($B168),ISBLANK($C168),ISBLANK($D168),ISBLANK($E168),ISBLANK($F168)),"EKSİK","OK"))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7">
        <f>IF(ISBLANK($A169),"",IF($E169="","",$E169-$F169))</f>
        <v/>
      </c>
      <c r="H169" s="18">
        <f>IF(ISBLANK($A169),"",IF($E169=0,"",$F169/$E169))</f>
        <v/>
      </c>
      <c r="I169" s="14">
        <f>IF(ISBLANK($A169),"",IF(OR(ISBLANK($B169),ISBLANK($C169),ISBLANK($D169),ISBLANK($E169),ISBLANK($F169)),"EKSİK","OK"))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7">
        <f>IF(ISBLANK($A170),"",IF($E170="","",$E170-$F170))</f>
        <v/>
      </c>
      <c r="H170" s="18">
        <f>IF(ISBLANK($A170),"",IF($E170=0,"",$F170/$E170))</f>
        <v/>
      </c>
      <c r="I170" s="14">
        <f>IF(ISBLANK($A170),"",IF(OR(ISBLANK($B170),ISBLANK($C170),ISBLANK($D170),ISBLANK($E170),ISBLANK($F170)),"EKSİK","OK"))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7">
        <f>IF(ISBLANK($A171),"",IF($E171="","",$E171-$F171))</f>
        <v/>
      </c>
      <c r="H171" s="18">
        <f>IF(ISBLANK($A171),"",IF($E171=0,"",$F171/$E171))</f>
        <v/>
      </c>
      <c r="I171" s="14">
        <f>IF(ISBLANK($A171),"",IF(OR(ISBLANK($B171),ISBLANK($C171),ISBLANK($D171),ISBLANK($E171),ISBLANK($F171)),"EKSİK","OK"))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7">
        <f>IF(ISBLANK($A172),"",IF($E172="","",$E172-$F172))</f>
        <v/>
      </c>
      <c r="H172" s="18">
        <f>IF(ISBLANK($A172),"",IF($E172=0,"",$F172/$E172))</f>
        <v/>
      </c>
      <c r="I172" s="14">
        <f>IF(ISBLANK($A172),"",IF(OR(ISBLANK($B172),ISBLANK($C172),ISBLANK($D172),ISBLANK($E172),ISBLANK($F172)),"EKSİK","OK"))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7">
        <f>IF(ISBLANK($A173),"",IF($E173="","",$E173-$F173))</f>
        <v/>
      </c>
      <c r="H173" s="18">
        <f>IF(ISBLANK($A173),"",IF($E173=0,"",$F173/$E173))</f>
        <v/>
      </c>
      <c r="I173" s="14">
        <f>IF(ISBLANK($A173),"",IF(OR(ISBLANK($B173),ISBLANK($C173),ISBLANK($D173),ISBLANK($E173),ISBLANK($F173)),"EKSİK","OK"))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7">
        <f>IF(ISBLANK($A174),"",IF($E174="","",$E174-$F174))</f>
        <v/>
      </c>
      <c r="H174" s="18">
        <f>IF(ISBLANK($A174),"",IF($E174=0,"",$F174/$E174))</f>
        <v/>
      </c>
      <c r="I174" s="14">
        <f>IF(ISBLANK($A174),"",IF(OR(ISBLANK($B174),ISBLANK($C174),ISBLANK($D174),ISBLANK($E174),ISBLANK($F174)),"EKSİK","OK"))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7">
        <f>IF(ISBLANK($A175),"",IF($E175="","",$E175-$F175))</f>
        <v/>
      </c>
      <c r="H175" s="18">
        <f>IF(ISBLANK($A175),"",IF($E175=0,"",$F175/$E175))</f>
        <v/>
      </c>
      <c r="I175" s="14">
        <f>IF(ISBLANK($A175),"",IF(OR(ISBLANK($B175),ISBLANK($C175),ISBLANK($D175),ISBLANK($E175),ISBLANK($F175)),"EKSİK","OK"))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7">
        <f>IF(ISBLANK($A176),"",IF($E176="","",$E176-$F176))</f>
        <v/>
      </c>
      <c r="H176" s="18">
        <f>IF(ISBLANK($A176),"",IF($E176=0,"",$F176/$E176))</f>
        <v/>
      </c>
      <c r="I176" s="14">
        <f>IF(ISBLANK($A176),"",IF(OR(ISBLANK($B176),ISBLANK($C176),ISBLANK($D176),ISBLANK($E176),ISBLANK($F176)),"EKSİK","OK"))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7">
        <f>IF(ISBLANK($A177),"",IF($E177="","",$E177-$F177))</f>
        <v/>
      </c>
      <c r="H177" s="18">
        <f>IF(ISBLANK($A177),"",IF($E177=0,"",$F177/$E177))</f>
        <v/>
      </c>
      <c r="I177" s="14">
        <f>IF(ISBLANK($A177),"",IF(OR(ISBLANK($B177),ISBLANK($C177),ISBLANK($D177),ISBLANK($E177),ISBLANK($F177)),"EKSİK","OK"))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7">
        <f>IF(ISBLANK($A178),"",IF($E178="","",$E178-$F178))</f>
        <v/>
      </c>
      <c r="H178" s="18">
        <f>IF(ISBLANK($A178),"",IF($E178=0,"",$F178/$E178))</f>
        <v/>
      </c>
      <c r="I178" s="14">
        <f>IF(ISBLANK($A178),"",IF(OR(ISBLANK($B178),ISBLANK($C178),ISBLANK($D178),ISBLANK($E178),ISBLANK($F178)),"EKSİK","OK"))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7">
        <f>IF(ISBLANK($A179),"",IF($E179="","",$E179-$F179))</f>
        <v/>
      </c>
      <c r="H179" s="18">
        <f>IF(ISBLANK($A179),"",IF($E179=0,"",$F179/$E179))</f>
        <v/>
      </c>
      <c r="I179" s="14">
        <f>IF(ISBLANK($A179),"",IF(OR(ISBLANK($B179),ISBLANK($C179),ISBLANK($D179),ISBLANK($E179),ISBLANK($F179)),"EKSİK","OK"))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7">
        <f>IF(ISBLANK($A180),"",IF($E180="","",$E180-$F180))</f>
        <v/>
      </c>
      <c r="H180" s="18">
        <f>IF(ISBLANK($A180),"",IF($E180=0,"",$F180/$E180))</f>
        <v/>
      </c>
      <c r="I180" s="14">
        <f>IF(ISBLANK($A180),"",IF(OR(ISBLANK($B180),ISBLANK($C180),ISBLANK($D180),ISBLANK($E180),ISBLANK($F180)),"EKSİK","OK"))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7">
        <f>IF(ISBLANK($A181),"",IF($E181="","",$E181-$F181))</f>
        <v/>
      </c>
      <c r="H181" s="18">
        <f>IF(ISBLANK($A181),"",IF($E181=0,"",$F181/$E181))</f>
        <v/>
      </c>
      <c r="I181" s="14">
        <f>IF(ISBLANK($A181),"",IF(OR(ISBLANK($B181),ISBLANK($C181),ISBLANK($D181),ISBLANK($E181),ISBLANK($F181)),"EKSİK","OK"))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7">
        <f>IF(ISBLANK($A182),"",IF($E182="","",$E182-$F182))</f>
        <v/>
      </c>
      <c r="H182" s="18">
        <f>IF(ISBLANK($A182),"",IF($E182=0,"",$F182/$E182))</f>
        <v/>
      </c>
      <c r="I182" s="14">
        <f>IF(ISBLANK($A182),"",IF(OR(ISBLANK($B182),ISBLANK($C182),ISBLANK($D182),ISBLANK($E182),ISBLANK($F182)),"EKSİK","OK"))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7">
        <f>IF(ISBLANK($A183),"",IF($E183="","",$E183-$F183))</f>
        <v/>
      </c>
      <c r="H183" s="18">
        <f>IF(ISBLANK($A183),"",IF($E183=0,"",$F183/$E183))</f>
        <v/>
      </c>
      <c r="I183" s="14">
        <f>IF(ISBLANK($A183),"",IF(OR(ISBLANK($B183),ISBLANK($C183),ISBLANK($D183),ISBLANK($E183),ISBLANK($F183)),"EKSİK","OK"))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7">
        <f>IF(ISBLANK($A184),"",IF($E184="","",$E184-$F184))</f>
        <v/>
      </c>
      <c r="H184" s="18">
        <f>IF(ISBLANK($A184),"",IF($E184=0,"",$F184/$E184))</f>
        <v/>
      </c>
      <c r="I184" s="14">
        <f>IF(ISBLANK($A184),"",IF(OR(ISBLANK($B184),ISBLANK($C184),ISBLANK($D184),ISBLANK($E184),ISBLANK($F184)),"EKSİK","OK"))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7">
        <f>IF(ISBLANK($A185),"",IF($E185="","",$E185-$F185))</f>
        <v/>
      </c>
      <c r="H185" s="18">
        <f>IF(ISBLANK($A185),"",IF($E185=0,"",$F185/$E185))</f>
        <v/>
      </c>
      <c r="I185" s="14">
        <f>IF(ISBLANK($A185),"",IF(OR(ISBLANK($B185),ISBLANK($C185),ISBLANK($D185),ISBLANK($E185),ISBLANK($F185)),"EKSİK","OK"))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7">
        <f>IF(ISBLANK($A186),"",IF($E186="","",$E186-$F186))</f>
        <v/>
      </c>
      <c r="H186" s="18">
        <f>IF(ISBLANK($A186),"",IF($E186=0,"",$F186/$E186))</f>
        <v/>
      </c>
      <c r="I186" s="14">
        <f>IF(ISBLANK($A186),"",IF(OR(ISBLANK($B186),ISBLANK($C186),ISBLANK($D186),ISBLANK($E186),ISBLANK($F186)),"EKSİK","OK"))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7">
        <f>IF(ISBLANK($A187),"",IF($E187="","",$E187-$F187))</f>
        <v/>
      </c>
      <c r="H187" s="18">
        <f>IF(ISBLANK($A187),"",IF($E187=0,"",$F187/$E187))</f>
        <v/>
      </c>
      <c r="I187" s="14">
        <f>IF(ISBLANK($A187),"",IF(OR(ISBLANK($B187),ISBLANK($C187),ISBLANK($D187),ISBLANK($E187),ISBLANK($F187)),"EKSİK","OK"))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7">
        <f>IF(ISBLANK($A188),"",IF($E188="","",$E188-$F188))</f>
        <v/>
      </c>
      <c r="H188" s="18">
        <f>IF(ISBLANK($A188),"",IF($E188=0,"",$F188/$E188))</f>
        <v/>
      </c>
      <c r="I188" s="14">
        <f>IF(ISBLANK($A188),"",IF(OR(ISBLANK($B188),ISBLANK($C188),ISBLANK($D188),ISBLANK($E188),ISBLANK($F188)),"EKSİK","OK"))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7">
        <f>IF(ISBLANK($A189),"",IF($E189="","",$E189-$F189))</f>
        <v/>
      </c>
      <c r="H189" s="18">
        <f>IF(ISBLANK($A189),"",IF($E189=0,"",$F189/$E189))</f>
        <v/>
      </c>
      <c r="I189" s="14">
        <f>IF(ISBLANK($A189),"",IF(OR(ISBLANK($B189),ISBLANK($C189),ISBLANK($D189),ISBLANK($E189),ISBLANK($F189)),"EKSİK","OK"))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7">
        <f>IF(ISBLANK($A190),"",IF($E190="","",$E190-$F190))</f>
        <v/>
      </c>
      <c r="H190" s="18">
        <f>IF(ISBLANK($A190),"",IF($E190=0,"",$F190/$E190))</f>
        <v/>
      </c>
      <c r="I190" s="14">
        <f>IF(ISBLANK($A190),"",IF(OR(ISBLANK($B190),ISBLANK($C190),ISBLANK($D190),ISBLANK($E190),ISBLANK($F190)),"EKSİK","OK"))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7">
        <f>IF(ISBLANK($A191),"",IF($E191="","",$E191-$F191))</f>
        <v/>
      </c>
      <c r="H191" s="18">
        <f>IF(ISBLANK($A191),"",IF($E191=0,"",$F191/$E191))</f>
        <v/>
      </c>
      <c r="I191" s="14">
        <f>IF(ISBLANK($A191),"",IF(OR(ISBLANK($B191),ISBLANK($C191),ISBLANK($D191),ISBLANK($E191),ISBLANK($F191)),"EKSİK","OK"))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7">
        <f>IF(ISBLANK($A192),"",IF($E192="","",$E192-$F192))</f>
        <v/>
      </c>
      <c r="H192" s="18">
        <f>IF(ISBLANK($A192),"",IF($E192=0,"",$F192/$E192))</f>
        <v/>
      </c>
      <c r="I192" s="14">
        <f>IF(ISBLANK($A192),"",IF(OR(ISBLANK($B192),ISBLANK($C192),ISBLANK($D192),ISBLANK($E192),ISBLANK($F192)),"EKSİK","OK"))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7">
        <f>IF(ISBLANK($A193),"",IF($E193="","",$E193-$F193))</f>
        <v/>
      </c>
      <c r="H193" s="18">
        <f>IF(ISBLANK($A193),"",IF($E193=0,"",$F193/$E193))</f>
        <v/>
      </c>
      <c r="I193" s="14">
        <f>IF(ISBLANK($A193),"",IF(OR(ISBLANK($B193),ISBLANK($C193),ISBLANK($D193),ISBLANK($E193),ISBLANK($F193)),"EKSİK","OK"))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7">
        <f>IF(ISBLANK($A194),"",IF($E194="","",$E194-$F194))</f>
        <v/>
      </c>
      <c r="H194" s="18">
        <f>IF(ISBLANK($A194),"",IF($E194=0,"",$F194/$E194))</f>
        <v/>
      </c>
      <c r="I194" s="14">
        <f>IF(ISBLANK($A194),"",IF(OR(ISBLANK($B194),ISBLANK($C194),ISBLANK($D194),ISBLANK($E194),ISBLANK($F194)),"EKSİK","OK"))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7">
        <f>IF(ISBLANK($A195),"",IF($E195="","",$E195-$F195))</f>
        <v/>
      </c>
      <c r="H195" s="18">
        <f>IF(ISBLANK($A195),"",IF($E195=0,"",$F195/$E195))</f>
        <v/>
      </c>
      <c r="I195" s="14">
        <f>IF(ISBLANK($A195),"",IF(OR(ISBLANK($B195),ISBLANK($C195),ISBLANK($D195),ISBLANK($E195),ISBLANK($F195)),"EKSİK","OK"))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7">
        <f>IF(ISBLANK($A196),"",IF($E196="","",$E196-$F196))</f>
        <v/>
      </c>
      <c r="H196" s="18">
        <f>IF(ISBLANK($A196),"",IF($E196=0,"",$F196/$E196))</f>
        <v/>
      </c>
      <c r="I196" s="14">
        <f>IF(ISBLANK($A196),"",IF(OR(ISBLANK($B196),ISBLANK($C196),ISBLANK($D196),ISBLANK($E196),ISBLANK($F196)),"EKSİK","OK"))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7">
        <f>IF(ISBLANK($A197),"",IF($E197="","",$E197-$F197))</f>
        <v/>
      </c>
      <c r="H197" s="18">
        <f>IF(ISBLANK($A197),"",IF($E197=0,"",$F197/$E197))</f>
        <v/>
      </c>
      <c r="I197" s="14">
        <f>IF(ISBLANK($A197),"",IF(OR(ISBLANK($B197),ISBLANK($C197),ISBLANK($D197),ISBLANK($E197),ISBLANK($F197)),"EKSİK","OK"))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7">
        <f>IF(ISBLANK($A198),"",IF($E198="","",$E198-$F198))</f>
        <v/>
      </c>
      <c r="H198" s="18">
        <f>IF(ISBLANK($A198),"",IF($E198=0,"",$F198/$E198))</f>
        <v/>
      </c>
      <c r="I198" s="14">
        <f>IF(ISBLANK($A198),"",IF(OR(ISBLANK($B198),ISBLANK($C198),ISBLANK($D198),ISBLANK($E198),ISBLANK($F198)),"EKSİK","OK"))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7">
        <f>IF(ISBLANK($A199),"",IF($E199="","",$E199-$F199))</f>
        <v/>
      </c>
      <c r="H199" s="18">
        <f>IF(ISBLANK($A199),"",IF($E199=0,"",$F199/$E199))</f>
        <v/>
      </c>
      <c r="I199" s="14">
        <f>IF(ISBLANK($A199),"",IF(OR(ISBLANK($B199),ISBLANK($C199),ISBLANK($D199),ISBLANK($E199),ISBLANK($F199)),"EKSİK","OK"))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7">
        <f>IF(ISBLANK($A200),"",IF($E200="","",$E200-$F200))</f>
        <v/>
      </c>
      <c r="H200" s="18">
        <f>IF(ISBLANK($A200),"",IF($E200=0,"",$F200/$E200))</f>
        <v/>
      </c>
      <c r="I200" s="14">
        <f>IF(ISBLANK($A200),"",IF(OR(ISBLANK($B200),ISBLANK($C200),ISBLANK($D200),ISBLANK($E200),ISBLANK($F200)),"EKSİK","OK"))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7">
        <f>IF(ISBLANK($A201),"",IF($E201="","",$E201-$F201))</f>
        <v/>
      </c>
      <c r="H201" s="18">
        <f>IF(ISBLANK($A201),"",IF($E201=0,"",$F201/$E201))</f>
        <v/>
      </c>
      <c r="I201" s="14">
        <f>IF(ISBLANK($A201),"",IF(OR(ISBLANK($B201),ISBLANK($C201),ISBLANK($D201),ISBLANK($E201),ISBLANK($F201)),"EKSİK","OK"))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7">
        <f>IF(ISBLANK($A202),"",IF($E202="","",$E202-$F202))</f>
        <v/>
      </c>
      <c r="H202" s="18">
        <f>IF(ISBLANK($A202),"",IF($E202=0,"",$F202/$E202))</f>
        <v/>
      </c>
      <c r="I202" s="14">
        <f>IF(ISBLANK($A202),"",IF(OR(ISBLANK($B202),ISBLANK($C202),ISBLANK($D202),ISBLANK($E202),ISBLANK($F202)),"EKSİK","OK"))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7">
        <f>IF(ISBLANK($A203),"",IF($E203="","",$E203-$F203))</f>
        <v/>
      </c>
      <c r="H203" s="18">
        <f>IF(ISBLANK($A203),"",IF($E203=0,"",$F203/$E203))</f>
        <v/>
      </c>
      <c r="I203" s="14">
        <f>IF(ISBLANK($A203),"",IF(OR(ISBLANK($B203),ISBLANK($C203),ISBLANK($D203),ISBLANK($E203),ISBLANK($F203)),"EKSİK","OK"))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7">
        <f>IF(ISBLANK($A204),"",IF($E204="","",$E204-$F204))</f>
        <v/>
      </c>
      <c r="H204" s="18">
        <f>IF(ISBLANK($A204),"",IF($E204=0,"",$F204/$E204))</f>
        <v/>
      </c>
      <c r="I204" s="14">
        <f>IF(ISBLANK($A204),"",IF(OR(ISBLANK($B204),ISBLANK($C204),ISBLANK($D204),ISBLANK($E204),ISBLANK($F204)),"EKSİK","OK"))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7">
        <f>IF(ISBLANK($A205),"",IF($E205="","",$E205-$F205))</f>
        <v/>
      </c>
      <c r="H205" s="18">
        <f>IF(ISBLANK($A205),"",IF($E205=0,"",$F205/$E205))</f>
        <v/>
      </c>
      <c r="I205" s="14">
        <f>IF(ISBLANK($A205),"",IF(OR(ISBLANK($B205),ISBLANK($C205),ISBLANK($D205),ISBLANK($E205),ISBLANK($F205)),"EKSİK","OK"))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7">
        <f>IF(ISBLANK($A206),"",IF($E206="","",$E206-$F206))</f>
        <v/>
      </c>
      <c r="H206" s="18">
        <f>IF(ISBLANK($A206),"",IF($E206=0,"",$F206/$E206))</f>
        <v/>
      </c>
      <c r="I206" s="14">
        <f>IF(ISBLANK($A206),"",IF(OR(ISBLANK($B206),ISBLANK($C206),ISBLANK($D206),ISBLANK($E206),ISBLANK($F206)),"EKSİK","OK"))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7">
        <f>IF(ISBLANK($A207),"",IF($E207="","",$E207-$F207))</f>
        <v/>
      </c>
      <c r="H207" s="18">
        <f>IF(ISBLANK($A207),"",IF($E207=0,"",$F207/$E207))</f>
        <v/>
      </c>
      <c r="I207" s="14">
        <f>IF(ISBLANK($A207),"",IF(OR(ISBLANK($B207),ISBLANK($C207),ISBLANK($D207),ISBLANK($E207),ISBLANK($F207)),"EKSİK","OK"))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7">
        <f>IF(ISBLANK($A208),"",IF($E208="","",$E208-$F208))</f>
        <v/>
      </c>
      <c r="H208" s="18">
        <f>IF(ISBLANK($A208),"",IF($E208=0,"",$F208/$E208))</f>
        <v/>
      </c>
      <c r="I208" s="14">
        <f>IF(ISBLANK($A208),"",IF(OR(ISBLANK($B208),ISBLANK($C208),ISBLANK($D208),ISBLANK($E208),ISBLANK($F208)),"EKSİK","OK"))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7">
        <f>IF(ISBLANK($A209),"",IF($E209="","",$E209-$F209))</f>
        <v/>
      </c>
      <c r="H209" s="18">
        <f>IF(ISBLANK($A209),"",IF($E209=0,"",$F209/$E209))</f>
        <v/>
      </c>
      <c r="I209" s="14">
        <f>IF(ISBLANK($A209),"",IF(OR(ISBLANK($B209),ISBLANK($C209),ISBLANK($D209),ISBLANK($E209),ISBLANK($F209)),"EKSİK","OK"))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7">
        <f>IF(ISBLANK($A210),"",IF($E210="","",$E210-$F210))</f>
        <v/>
      </c>
      <c r="H210" s="18">
        <f>IF(ISBLANK($A210),"",IF($E210=0,"",$F210/$E210))</f>
        <v/>
      </c>
      <c r="I210" s="14">
        <f>IF(ISBLANK($A210),"",IF(OR(ISBLANK($B210),ISBLANK($C210),ISBLANK($D210),ISBLANK($E210),ISBLANK($F210)),"EKSİK","OK"))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7">
        <f>IF(ISBLANK($A211),"",IF($E211="","",$E211-$F211))</f>
        <v/>
      </c>
      <c r="H211" s="18">
        <f>IF(ISBLANK($A211),"",IF($E211=0,"",$F211/$E211))</f>
        <v/>
      </c>
      <c r="I211" s="14">
        <f>IF(ISBLANK($A211),"",IF(OR(ISBLANK($B211),ISBLANK($C211),ISBLANK($D211),ISBLANK($E211),ISBLANK($F211)),"EKSİK","OK"))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7">
        <f>IF(ISBLANK($A212),"",IF($E212="","",$E212-$F212))</f>
        <v/>
      </c>
      <c r="H212" s="18">
        <f>IF(ISBLANK($A212),"",IF($E212=0,"",$F212/$E212))</f>
        <v/>
      </c>
      <c r="I212" s="14">
        <f>IF(ISBLANK($A212),"",IF(OR(ISBLANK($B212),ISBLANK($C212),ISBLANK($D212),ISBLANK($E212),ISBLANK($F212)),"EKSİK","OK"))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7">
        <f>IF(ISBLANK($A213),"",IF($E213="","",$E213-$F213))</f>
        <v/>
      </c>
      <c r="H213" s="18">
        <f>IF(ISBLANK($A213),"",IF($E213=0,"",$F213/$E213))</f>
        <v/>
      </c>
      <c r="I213" s="14">
        <f>IF(ISBLANK($A213),"",IF(OR(ISBLANK($B213),ISBLANK($C213),ISBLANK($D213),ISBLANK($E213),ISBLANK($F213)),"EKSİK","OK"))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7">
        <f>IF(ISBLANK($A214),"",IF($E214="","",$E214-$F214))</f>
        <v/>
      </c>
      <c r="H214" s="18">
        <f>IF(ISBLANK($A214),"",IF($E214=0,"",$F214/$E214))</f>
        <v/>
      </c>
      <c r="I214" s="14">
        <f>IF(ISBLANK($A214),"",IF(OR(ISBLANK($B214),ISBLANK($C214),ISBLANK($D214),ISBLANK($E214),ISBLANK($F214)),"EKSİK","OK"))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7">
        <f>IF(ISBLANK($A215),"",IF($E215="","",$E215-$F215))</f>
        <v/>
      </c>
      <c r="H215" s="18">
        <f>IF(ISBLANK($A215),"",IF($E215=0,"",$F215/$E215))</f>
        <v/>
      </c>
      <c r="I215" s="14">
        <f>IF(ISBLANK($A215),"",IF(OR(ISBLANK($B215),ISBLANK($C215),ISBLANK($D215),ISBLANK($E215),ISBLANK($F215)),"EKSİK","OK"))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7">
        <f>IF(ISBLANK($A216),"",IF($E216="","",$E216-$F216))</f>
        <v/>
      </c>
      <c r="H216" s="18">
        <f>IF(ISBLANK($A216),"",IF($E216=0,"",$F216/$E216))</f>
        <v/>
      </c>
      <c r="I216" s="14">
        <f>IF(ISBLANK($A216),"",IF(OR(ISBLANK($B216),ISBLANK($C216),ISBLANK($D216),ISBLANK($E216),ISBLANK($F216)),"EKSİK","OK"))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7">
        <f>IF(ISBLANK($A217),"",IF($E217="","",$E217-$F217))</f>
        <v/>
      </c>
      <c r="H217" s="18">
        <f>IF(ISBLANK($A217),"",IF($E217=0,"",$F217/$E217))</f>
        <v/>
      </c>
      <c r="I217" s="14">
        <f>IF(ISBLANK($A217),"",IF(OR(ISBLANK($B217),ISBLANK($C217),ISBLANK($D217),ISBLANK($E217),ISBLANK($F217)),"EKSİK","OK"))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7">
        <f>IF(ISBLANK($A218),"",IF($E218="","",$E218-$F218))</f>
        <v/>
      </c>
      <c r="H218" s="18">
        <f>IF(ISBLANK($A218),"",IF($E218=0,"",$F218/$E218))</f>
        <v/>
      </c>
      <c r="I218" s="14">
        <f>IF(ISBLANK($A218),"",IF(OR(ISBLANK($B218),ISBLANK($C218),ISBLANK($D218),ISBLANK($E218),ISBLANK($F218)),"EKSİK","OK"))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7">
        <f>IF(ISBLANK($A219),"",IF($E219="","",$E219-$F219))</f>
        <v/>
      </c>
      <c r="H219" s="18">
        <f>IF(ISBLANK($A219),"",IF($E219=0,"",$F219/$E219))</f>
        <v/>
      </c>
      <c r="I219" s="14">
        <f>IF(ISBLANK($A219),"",IF(OR(ISBLANK($B219),ISBLANK($C219),ISBLANK($D219),ISBLANK($E219),ISBLANK($F219)),"EKSİK","OK"))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7">
        <f>IF(ISBLANK($A220),"",IF($E220="","",$E220-$F220))</f>
        <v/>
      </c>
      <c r="H220" s="18">
        <f>IF(ISBLANK($A220),"",IF($E220=0,"",$F220/$E220))</f>
        <v/>
      </c>
      <c r="I220" s="14">
        <f>IF(ISBLANK($A220),"",IF(OR(ISBLANK($B220),ISBLANK($C220),ISBLANK($D220),ISBLANK($E220),ISBLANK($F220)),"EKSİK","OK"))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7">
        <f>IF(ISBLANK($A221),"",IF($E221="","",$E221-$F221))</f>
        <v/>
      </c>
      <c r="H221" s="18">
        <f>IF(ISBLANK($A221),"",IF($E221=0,"",$F221/$E221))</f>
        <v/>
      </c>
      <c r="I221" s="14">
        <f>IF(ISBLANK($A221),"",IF(OR(ISBLANK($B221),ISBLANK($C221),ISBLANK($D221),ISBLANK($E221),ISBLANK($F221)),"EKSİK","OK"))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7">
        <f>IF(ISBLANK($A222),"",IF($E222="","",$E222-$F222))</f>
        <v/>
      </c>
      <c r="H222" s="18">
        <f>IF(ISBLANK($A222),"",IF($E222=0,"",$F222/$E222))</f>
        <v/>
      </c>
      <c r="I222" s="14">
        <f>IF(ISBLANK($A222),"",IF(OR(ISBLANK($B222),ISBLANK($C222),ISBLANK($D222),ISBLANK($E222),ISBLANK($F222)),"EKSİK","OK"))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7">
        <f>IF(ISBLANK($A223),"",IF($E223="","",$E223-$F223))</f>
        <v/>
      </c>
      <c r="H223" s="18">
        <f>IF(ISBLANK($A223),"",IF($E223=0,"",$F223/$E223))</f>
        <v/>
      </c>
      <c r="I223" s="14">
        <f>IF(ISBLANK($A223),"",IF(OR(ISBLANK($B223),ISBLANK($C223),ISBLANK($D223),ISBLANK($E223),ISBLANK($F223)),"EKSİK","OK"))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7">
        <f>IF(ISBLANK($A224),"",IF($E224="","",$E224-$F224))</f>
        <v/>
      </c>
      <c r="H224" s="18">
        <f>IF(ISBLANK($A224),"",IF($E224=0,"",$F224/$E224))</f>
        <v/>
      </c>
      <c r="I224" s="14">
        <f>IF(ISBLANK($A224),"",IF(OR(ISBLANK($B224),ISBLANK($C224),ISBLANK($D224),ISBLANK($E224),ISBLANK($F224)),"EKSİK","OK"))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7">
        <f>IF(ISBLANK($A225),"",IF($E225="","",$E225-$F225))</f>
        <v/>
      </c>
      <c r="H225" s="18">
        <f>IF(ISBLANK($A225),"",IF($E225=0,"",$F225/$E225))</f>
        <v/>
      </c>
      <c r="I225" s="14">
        <f>IF(ISBLANK($A225),"",IF(OR(ISBLANK($B225),ISBLANK($C225),ISBLANK($D225),ISBLANK($E225),ISBLANK($F225)),"EKSİK","OK"))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7">
        <f>IF(ISBLANK($A226),"",IF($E226="","",$E226-$F226))</f>
        <v/>
      </c>
      <c r="H226" s="18">
        <f>IF(ISBLANK($A226),"",IF($E226=0,"",$F226/$E226))</f>
        <v/>
      </c>
      <c r="I226" s="14">
        <f>IF(ISBLANK($A226),"",IF(OR(ISBLANK($B226),ISBLANK($C226),ISBLANK($D226),ISBLANK($E226),ISBLANK($F226)),"EKSİK","OK"))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7">
        <f>IF(ISBLANK($A227),"",IF($E227="","",$E227-$F227))</f>
        <v/>
      </c>
      <c r="H227" s="18">
        <f>IF(ISBLANK($A227),"",IF($E227=0,"",$F227/$E227))</f>
        <v/>
      </c>
      <c r="I227" s="14">
        <f>IF(ISBLANK($A227),"",IF(OR(ISBLANK($B227),ISBLANK($C227),ISBLANK($D227),ISBLANK($E227),ISBLANK($F227)),"EKSİK","OK"))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7">
        <f>IF(ISBLANK($A228),"",IF($E228="","",$E228-$F228))</f>
        <v/>
      </c>
      <c r="H228" s="18">
        <f>IF(ISBLANK($A228),"",IF($E228=0,"",$F228/$E228))</f>
        <v/>
      </c>
      <c r="I228" s="14">
        <f>IF(ISBLANK($A228),"",IF(OR(ISBLANK($B228),ISBLANK($C228),ISBLANK($D228),ISBLANK($E228),ISBLANK($F228)),"EKSİK","OK"))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7">
        <f>IF(ISBLANK($A229),"",IF($E229="","",$E229-$F229))</f>
        <v/>
      </c>
      <c r="H229" s="18">
        <f>IF(ISBLANK($A229),"",IF($E229=0,"",$F229/$E229))</f>
        <v/>
      </c>
      <c r="I229" s="14">
        <f>IF(ISBLANK($A229),"",IF(OR(ISBLANK($B229),ISBLANK($C229),ISBLANK($D229),ISBLANK($E229),ISBLANK($F229)),"EKSİK","OK"))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7">
        <f>IF(ISBLANK($A230),"",IF($E230="","",$E230-$F230))</f>
        <v/>
      </c>
      <c r="H230" s="18">
        <f>IF(ISBLANK($A230),"",IF($E230=0,"",$F230/$E230))</f>
        <v/>
      </c>
      <c r="I230" s="14">
        <f>IF(ISBLANK($A230),"",IF(OR(ISBLANK($B230),ISBLANK($C230),ISBLANK($D230),ISBLANK($E230),ISBLANK($F230)),"EKSİK","OK"))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7">
        <f>IF(ISBLANK($A231),"",IF($E231="","",$E231-$F231))</f>
        <v/>
      </c>
      <c r="H231" s="18">
        <f>IF(ISBLANK($A231),"",IF($E231=0,"",$F231/$E231))</f>
        <v/>
      </c>
      <c r="I231" s="14">
        <f>IF(ISBLANK($A231),"",IF(OR(ISBLANK($B231),ISBLANK($C231),ISBLANK($D231),ISBLANK($E231),ISBLANK($F231)),"EKSİK","OK"))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7">
        <f>IF(ISBLANK($A232),"",IF($E232="","",$E232-$F232))</f>
        <v/>
      </c>
      <c r="H232" s="18">
        <f>IF(ISBLANK($A232),"",IF($E232=0,"",$F232/$E232))</f>
        <v/>
      </c>
      <c r="I232" s="14">
        <f>IF(ISBLANK($A232),"",IF(OR(ISBLANK($B232),ISBLANK($C232),ISBLANK($D232),ISBLANK($E232),ISBLANK($F232)),"EKSİK","OK"))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7">
        <f>IF(ISBLANK($A233),"",IF($E233="","",$E233-$F233))</f>
        <v/>
      </c>
      <c r="H233" s="18">
        <f>IF(ISBLANK($A233),"",IF($E233=0,"",$F233/$E233))</f>
        <v/>
      </c>
      <c r="I233" s="14">
        <f>IF(ISBLANK($A233),"",IF(OR(ISBLANK($B233),ISBLANK($C233),ISBLANK($D233),ISBLANK($E233),ISBLANK($F233)),"EKSİK","OK"))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7">
        <f>IF(ISBLANK($A234),"",IF($E234="","",$E234-$F234))</f>
        <v/>
      </c>
      <c r="H234" s="18">
        <f>IF(ISBLANK($A234),"",IF($E234=0,"",$F234/$E234))</f>
        <v/>
      </c>
      <c r="I234" s="14">
        <f>IF(ISBLANK($A234),"",IF(OR(ISBLANK($B234),ISBLANK($C234),ISBLANK($D234),ISBLANK($E234),ISBLANK($F234)),"EKSİK","OK"))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7">
        <f>IF(ISBLANK($A235),"",IF($E235="","",$E235-$F235))</f>
        <v/>
      </c>
      <c r="H235" s="18">
        <f>IF(ISBLANK($A235),"",IF($E235=0,"",$F235/$E235))</f>
        <v/>
      </c>
      <c r="I235" s="14">
        <f>IF(ISBLANK($A235),"",IF(OR(ISBLANK($B235),ISBLANK($C235),ISBLANK($D235),ISBLANK($E235),ISBLANK($F235)),"EKSİK","OK"))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7">
        <f>IF(ISBLANK($A236),"",IF($E236="","",$E236-$F236))</f>
        <v/>
      </c>
      <c r="H236" s="18">
        <f>IF(ISBLANK($A236),"",IF($E236=0,"",$F236/$E236))</f>
        <v/>
      </c>
      <c r="I236" s="14">
        <f>IF(ISBLANK($A236),"",IF(OR(ISBLANK($B236),ISBLANK($C236),ISBLANK($D236),ISBLANK($E236),ISBLANK($F236)),"EKSİK","OK"))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7">
        <f>IF(ISBLANK($A237),"",IF($E237="","",$E237-$F237))</f>
        <v/>
      </c>
      <c r="H237" s="18">
        <f>IF(ISBLANK($A237),"",IF($E237=0,"",$F237/$E237))</f>
        <v/>
      </c>
      <c r="I237" s="14">
        <f>IF(ISBLANK($A237),"",IF(OR(ISBLANK($B237),ISBLANK($C237),ISBLANK($D237),ISBLANK($E237),ISBLANK($F237)),"EKSİK","OK"))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7">
        <f>IF(ISBLANK($A238),"",IF($E238="","",$E238-$F238))</f>
        <v/>
      </c>
      <c r="H238" s="18">
        <f>IF(ISBLANK($A238),"",IF($E238=0,"",$F238/$E238))</f>
        <v/>
      </c>
      <c r="I238" s="14">
        <f>IF(ISBLANK($A238),"",IF(OR(ISBLANK($B238),ISBLANK($C238),ISBLANK($D238),ISBLANK($E238),ISBLANK($F238)),"EKSİK","OK"))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7">
        <f>IF(ISBLANK($A239),"",IF($E239="","",$E239-$F239))</f>
        <v/>
      </c>
      <c r="H239" s="18">
        <f>IF(ISBLANK($A239),"",IF($E239=0,"",$F239/$E239))</f>
        <v/>
      </c>
      <c r="I239" s="14">
        <f>IF(ISBLANK($A239),"",IF(OR(ISBLANK($B239),ISBLANK($C239),ISBLANK($D239),ISBLANK($E239),ISBLANK($F239)),"EKSİK","OK"))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7">
        <f>IF(ISBLANK($A240),"",IF($E240="","",$E240-$F240))</f>
        <v/>
      </c>
      <c r="H240" s="18">
        <f>IF(ISBLANK($A240),"",IF($E240=0,"",$F240/$E240))</f>
        <v/>
      </c>
      <c r="I240" s="14">
        <f>IF(ISBLANK($A240),"",IF(OR(ISBLANK($B240),ISBLANK($C240),ISBLANK($D240),ISBLANK($E240),ISBLANK($F240)),"EKSİK","OK"))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7">
        <f>IF(ISBLANK($A241),"",IF($E241="","",$E241-$F241))</f>
        <v/>
      </c>
      <c r="H241" s="18">
        <f>IF(ISBLANK($A241),"",IF($E241=0,"",$F241/$E241))</f>
        <v/>
      </c>
      <c r="I241" s="14">
        <f>IF(ISBLANK($A241),"",IF(OR(ISBLANK($B241),ISBLANK($C241),ISBLANK($D241),ISBLANK($E241),ISBLANK($F241)),"EKSİK","OK"))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7">
        <f>IF(ISBLANK($A242),"",IF($E242="","",$E242-$F242))</f>
        <v/>
      </c>
      <c r="H242" s="18">
        <f>IF(ISBLANK($A242),"",IF($E242=0,"",$F242/$E242))</f>
        <v/>
      </c>
      <c r="I242" s="14">
        <f>IF(ISBLANK($A242),"",IF(OR(ISBLANK($B242),ISBLANK($C242),ISBLANK($D242),ISBLANK($E242),ISBLANK($F242)),"EKSİK","OK"))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7">
        <f>IF(ISBLANK($A243),"",IF($E243="","",$E243-$F243))</f>
        <v/>
      </c>
      <c r="H243" s="18">
        <f>IF(ISBLANK($A243),"",IF($E243=0,"",$F243/$E243))</f>
        <v/>
      </c>
      <c r="I243" s="14">
        <f>IF(ISBLANK($A243),"",IF(OR(ISBLANK($B243),ISBLANK($C243),ISBLANK($D243),ISBLANK($E243),ISBLANK($F243)),"EKSİK","OK"))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7">
        <f>IF(ISBLANK($A244),"",IF($E244="","",$E244-$F244))</f>
        <v/>
      </c>
      <c r="H244" s="18">
        <f>IF(ISBLANK($A244),"",IF($E244=0,"",$F244/$E244))</f>
        <v/>
      </c>
      <c r="I244" s="14">
        <f>IF(ISBLANK($A244),"",IF(OR(ISBLANK($B244),ISBLANK($C244),ISBLANK($D244),ISBLANK($E244),ISBLANK($F244)),"EKSİK","OK"))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7">
        <f>IF(ISBLANK($A245),"",IF($E245="","",$E245-$F245))</f>
        <v/>
      </c>
      <c r="H245" s="18">
        <f>IF(ISBLANK($A245),"",IF($E245=0,"",$F245/$E245))</f>
        <v/>
      </c>
      <c r="I245" s="14">
        <f>IF(ISBLANK($A245),"",IF(OR(ISBLANK($B245),ISBLANK($C245),ISBLANK($D245),ISBLANK($E245),ISBLANK($F245)),"EKSİK","OK"))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7">
        <f>IF(ISBLANK($A246),"",IF($E246="","",$E246-$F246))</f>
        <v/>
      </c>
      <c r="H246" s="18">
        <f>IF(ISBLANK($A246),"",IF($E246=0,"",$F246/$E246))</f>
        <v/>
      </c>
      <c r="I246" s="14">
        <f>IF(ISBLANK($A246),"",IF(OR(ISBLANK($B246),ISBLANK($C246),ISBLANK($D246),ISBLANK($E246),ISBLANK($F246)),"EKSİK","OK"))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7">
        <f>IF(ISBLANK($A247),"",IF($E247="","",$E247-$F247))</f>
        <v/>
      </c>
      <c r="H247" s="18">
        <f>IF(ISBLANK($A247),"",IF($E247=0,"",$F247/$E247))</f>
        <v/>
      </c>
      <c r="I247" s="14">
        <f>IF(ISBLANK($A247),"",IF(OR(ISBLANK($B247),ISBLANK($C247),ISBLANK($D247),ISBLANK($E247),ISBLANK($F247)),"EKSİK","OK"))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7">
        <f>IF(ISBLANK($A248),"",IF($E248="","",$E248-$F248))</f>
        <v/>
      </c>
      <c r="H248" s="18">
        <f>IF(ISBLANK($A248),"",IF($E248=0,"",$F248/$E248))</f>
        <v/>
      </c>
      <c r="I248" s="14">
        <f>IF(ISBLANK($A248),"",IF(OR(ISBLANK($B248),ISBLANK($C248),ISBLANK($D248),ISBLANK($E248),ISBLANK($F248)),"EKSİK","OK"))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7">
        <f>IF(ISBLANK($A249),"",IF($E249="","",$E249-$F249))</f>
        <v/>
      </c>
      <c r="H249" s="18">
        <f>IF(ISBLANK($A249),"",IF($E249=0,"",$F249/$E249))</f>
        <v/>
      </c>
      <c r="I249" s="14">
        <f>IF(ISBLANK($A249),"",IF(OR(ISBLANK($B249),ISBLANK($C249),ISBLANK($D249),ISBLANK($E249),ISBLANK($F249)),"EKSİK","OK"))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7">
        <f>IF(ISBLANK($A250),"",IF($E250="","",$E250-$F250))</f>
        <v/>
      </c>
      <c r="H250" s="18">
        <f>IF(ISBLANK($A250),"",IF($E250=0,"",$F250/$E250))</f>
        <v/>
      </c>
      <c r="I250" s="14">
        <f>IF(ISBLANK($A250),"",IF(OR(ISBLANK($B250),ISBLANK($C250),ISBLANK($D250),ISBLANK($E250),ISBLANK($F250)),"EKSİK","OK"))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7">
        <f>IF(ISBLANK($A251),"",IF($E251="","",$E251-$F251))</f>
        <v/>
      </c>
      <c r="H251" s="18">
        <f>IF(ISBLANK($A251),"",IF($E251=0,"",$F251/$E251))</f>
        <v/>
      </c>
      <c r="I251" s="14">
        <f>IF(ISBLANK($A251),"",IF(OR(ISBLANK($B251),ISBLANK($C251),ISBLANK($D251),ISBLANK($E251),ISBLANK($F251)),"EKSİK","OK"))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7">
        <f>IF(ISBLANK($A252),"",IF($E252="","",$E252-$F252))</f>
        <v/>
      </c>
      <c r="H252" s="18">
        <f>IF(ISBLANK($A252),"",IF($E252=0,"",$F252/$E252))</f>
        <v/>
      </c>
      <c r="I252" s="14">
        <f>IF(ISBLANK($A252),"",IF(OR(ISBLANK($B252),ISBLANK($C252),ISBLANK($D252),ISBLANK($E252),ISBLANK($F252)),"EKSİK","OK"))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7">
        <f>IF(ISBLANK($A253),"",IF($E253="","",$E253-$F253))</f>
        <v/>
      </c>
      <c r="H253" s="18">
        <f>IF(ISBLANK($A253),"",IF($E253=0,"",$F253/$E253))</f>
        <v/>
      </c>
      <c r="I253" s="14">
        <f>IF(ISBLANK($A253),"",IF(OR(ISBLANK($B253),ISBLANK($C253),ISBLANK($D253),ISBLANK($E253),ISBLANK($F253)),"EKSİK","OK"))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7">
        <f>IF(ISBLANK($A254),"",IF($E254="","",$E254-$F254))</f>
        <v/>
      </c>
      <c r="H254" s="18">
        <f>IF(ISBLANK($A254),"",IF($E254=0,"",$F254/$E254))</f>
        <v/>
      </c>
      <c r="I254" s="14">
        <f>IF(ISBLANK($A254),"",IF(OR(ISBLANK($B254),ISBLANK($C254),ISBLANK($D254),ISBLANK($E254),ISBLANK($F254)),"EKSİK","OK"))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7">
        <f>IF(ISBLANK($A255),"",IF($E255="","",$E255-$F255))</f>
        <v/>
      </c>
      <c r="H255" s="18">
        <f>IF(ISBLANK($A255),"",IF($E255=0,"",$F255/$E255))</f>
        <v/>
      </c>
      <c r="I255" s="14">
        <f>IF(ISBLANK($A255),"",IF(OR(ISBLANK($B255),ISBLANK($C255),ISBLANK($D255),ISBLANK($E255),ISBLANK($F255)),"EKSİK","OK"))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7">
        <f>IF(ISBLANK($A256),"",IF($E256="","",$E256-$F256))</f>
        <v/>
      </c>
      <c r="H256" s="18">
        <f>IF(ISBLANK($A256),"",IF($E256=0,"",$F256/$E256))</f>
        <v/>
      </c>
      <c r="I256" s="14">
        <f>IF(ISBLANK($A256),"",IF(OR(ISBLANK($B256),ISBLANK($C256),ISBLANK($D256),ISBLANK($E256),ISBLANK($F256)),"EKSİK","OK"))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7">
        <f>IF(ISBLANK($A257),"",IF($E257="","",$E257-$F257))</f>
        <v/>
      </c>
      <c r="H257" s="18">
        <f>IF(ISBLANK($A257),"",IF($E257=0,"",$F257/$E257))</f>
        <v/>
      </c>
      <c r="I257" s="14">
        <f>IF(ISBLANK($A257),"",IF(OR(ISBLANK($B257),ISBLANK($C257),ISBLANK($D257),ISBLANK($E257),ISBLANK($F257)),"EKSİK","OK"))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7">
        <f>IF(ISBLANK($A258),"",IF($E258="","",$E258-$F258))</f>
        <v/>
      </c>
      <c r="H258" s="18">
        <f>IF(ISBLANK($A258),"",IF($E258=0,"",$F258/$E258))</f>
        <v/>
      </c>
      <c r="I258" s="14">
        <f>IF(ISBLANK($A258),"",IF(OR(ISBLANK($B258),ISBLANK($C258),ISBLANK($D258),ISBLANK($E258),ISBLANK($F258)),"EKSİK","OK"))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7">
        <f>IF(ISBLANK($A259),"",IF($E259="","",$E259-$F259))</f>
        <v/>
      </c>
      <c r="H259" s="18">
        <f>IF(ISBLANK($A259),"",IF($E259=0,"",$F259/$E259))</f>
        <v/>
      </c>
      <c r="I259" s="14">
        <f>IF(ISBLANK($A259),"",IF(OR(ISBLANK($B259),ISBLANK($C259),ISBLANK($D259),ISBLANK($E259),ISBLANK($F259)),"EKSİK","OK"))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7">
        <f>IF(ISBLANK($A260),"",IF($E260="","",$E260-$F260))</f>
        <v/>
      </c>
      <c r="H260" s="18">
        <f>IF(ISBLANK($A260),"",IF($E260=0,"",$F260/$E260))</f>
        <v/>
      </c>
      <c r="I260" s="14">
        <f>IF(ISBLANK($A260),"",IF(OR(ISBLANK($B260),ISBLANK($C260),ISBLANK($D260),ISBLANK($E260),ISBLANK($F260)),"EKSİK","OK"))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7">
        <f>IF(ISBLANK($A261),"",IF($E261="","",$E261-$F261))</f>
        <v/>
      </c>
      <c r="H261" s="18">
        <f>IF(ISBLANK($A261),"",IF($E261=0,"",$F261/$E261))</f>
        <v/>
      </c>
      <c r="I261" s="14">
        <f>IF(ISBLANK($A261),"",IF(OR(ISBLANK($B261),ISBLANK($C261),ISBLANK($D261),ISBLANK($E261),ISBLANK($F261)),"EKSİK","OK"))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7">
        <f>IF(ISBLANK($A262),"",IF($E262="","",$E262-$F262))</f>
        <v/>
      </c>
      <c r="H262" s="18">
        <f>IF(ISBLANK($A262),"",IF($E262=0,"",$F262/$E262))</f>
        <v/>
      </c>
      <c r="I262" s="14">
        <f>IF(ISBLANK($A262),"",IF(OR(ISBLANK($B262),ISBLANK($C262),ISBLANK($D262),ISBLANK($E262),ISBLANK($F262)),"EKSİK","OK"))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7">
        <f>IF(ISBLANK($A263),"",IF($E263="","",$E263-$F263))</f>
        <v/>
      </c>
      <c r="H263" s="18">
        <f>IF(ISBLANK($A263),"",IF($E263=0,"",$F263/$E263))</f>
        <v/>
      </c>
      <c r="I263" s="14">
        <f>IF(ISBLANK($A263),"",IF(OR(ISBLANK($B263),ISBLANK($C263),ISBLANK($D263),ISBLANK($E263),ISBLANK($F263)),"EKSİK","OK"))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7">
        <f>IF(ISBLANK($A264),"",IF($E264="","",$E264-$F264))</f>
        <v/>
      </c>
      <c r="H264" s="18">
        <f>IF(ISBLANK($A264),"",IF($E264=0,"",$F264/$E264))</f>
        <v/>
      </c>
      <c r="I264" s="14">
        <f>IF(ISBLANK($A264),"",IF(OR(ISBLANK($B264),ISBLANK($C264),ISBLANK($D264),ISBLANK($E264),ISBLANK($F264)),"EKSİK","OK"))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7">
        <f>IF(ISBLANK($A265),"",IF($E265="","",$E265-$F265))</f>
        <v/>
      </c>
      <c r="H265" s="18">
        <f>IF(ISBLANK($A265),"",IF($E265=0,"",$F265/$E265))</f>
        <v/>
      </c>
      <c r="I265" s="14">
        <f>IF(ISBLANK($A265),"",IF(OR(ISBLANK($B265),ISBLANK($C265),ISBLANK($D265),ISBLANK($E265),ISBLANK($F265)),"EKSİK","OK"))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7">
        <f>IF(ISBLANK($A266),"",IF($E266="","",$E266-$F266))</f>
        <v/>
      </c>
      <c r="H266" s="18">
        <f>IF(ISBLANK($A266),"",IF($E266=0,"",$F266/$E266))</f>
        <v/>
      </c>
      <c r="I266" s="14">
        <f>IF(ISBLANK($A266),"",IF(OR(ISBLANK($B266),ISBLANK($C266),ISBLANK($D266),ISBLANK($E266),ISBLANK($F266)),"EKSİK","OK"))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7">
        <f>IF(ISBLANK($A267),"",IF($E267="","",$E267-$F267))</f>
        <v/>
      </c>
      <c r="H267" s="18">
        <f>IF(ISBLANK($A267),"",IF($E267=0,"",$F267/$E267))</f>
        <v/>
      </c>
      <c r="I267" s="14">
        <f>IF(ISBLANK($A267),"",IF(OR(ISBLANK($B267),ISBLANK($C267),ISBLANK($D267),ISBLANK($E267),ISBLANK($F267)),"EKSİK","OK"))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7">
        <f>IF(ISBLANK($A268),"",IF($E268="","",$E268-$F268))</f>
        <v/>
      </c>
      <c r="H268" s="18">
        <f>IF(ISBLANK($A268),"",IF($E268=0,"",$F268/$E268))</f>
        <v/>
      </c>
      <c r="I268" s="14">
        <f>IF(ISBLANK($A268),"",IF(OR(ISBLANK($B268),ISBLANK($C268),ISBLANK($D268),ISBLANK($E268),ISBLANK($F268)),"EKSİK","OK"))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7">
        <f>IF(ISBLANK($A269),"",IF($E269="","",$E269-$F269))</f>
        <v/>
      </c>
      <c r="H269" s="18">
        <f>IF(ISBLANK($A269),"",IF($E269=0,"",$F269/$E269))</f>
        <v/>
      </c>
      <c r="I269" s="14">
        <f>IF(ISBLANK($A269),"",IF(OR(ISBLANK($B269),ISBLANK($C269),ISBLANK($D269),ISBLANK($E269),ISBLANK($F269)),"EKSİK","OK"))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7">
        <f>IF(ISBLANK($A270),"",IF($E270="","",$E270-$F270))</f>
        <v/>
      </c>
      <c r="H270" s="18">
        <f>IF(ISBLANK($A270),"",IF($E270=0,"",$F270/$E270))</f>
        <v/>
      </c>
      <c r="I270" s="14">
        <f>IF(ISBLANK($A270),"",IF(OR(ISBLANK($B270),ISBLANK($C270),ISBLANK($D270),ISBLANK($E270),ISBLANK($F270)),"EKSİK","OK"))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7">
        <f>IF(ISBLANK($A271),"",IF($E271="","",$E271-$F271))</f>
        <v/>
      </c>
      <c r="H271" s="18">
        <f>IF(ISBLANK($A271),"",IF($E271=0,"",$F271/$E271))</f>
        <v/>
      </c>
      <c r="I271" s="14">
        <f>IF(ISBLANK($A271),"",IF(OR(ISBLANK($B271),ISBLANK($C271),ISBLANK($D271),ISBLANK($E271),ISBLANK($F271)),"EKSİK","OK"))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7">
        <f>IF(ISBLANK($A272),"",IF($E272="","",$E272-$F272))</f>
        <v/>
      </c>
      <c r="H272" s="18">
        <f>IF(ISBLANK($A272),"",IF($E272=0,"",$F272/$E272))</f>
        <v/>
      </c>
      <c r="I272" s="14">
        <f>IF(ISBLANK($A272),"",IF(OR(ISBLANK($B272),ISBLANK($C272),ISBLANK($D272),ISBLANK($E272),ISBLANK($F272)),"EKSİK","OK"))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7">
        <f>IF(ISBLANK($A273),"",IF($E273="","",$E273-$F273))</f>
        <v/>
      </c>
      <c r="H273" s="18">
        <f>IF(ISBLANK($A273),"",IF($E273=0,"",$F273/$E273))</f>
        <v/>
      </c>
      <c r="I273" s="14">
        <f>IF(ISBLANK($A273),"",IF(OR(ISBLANK($B273),ISBLANK($C273),ISBLANK($D273),ISBLANK($E273),ISBLANK($F273)),"EKSİK","OK"))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7">
        <f>IF(ISBLANK($A274),"",IF($E274="","",$E274-$F274))</f>
        <v/>
      </c>
      <c r="H274" s="18">
        <f>IF(ISBLANK($A274),"",IF($E274=0,"",$F274/$E274))</f>
        <v/>
      </c>
      <c r="I274" s="14">
        <f>IF(ISBLANK($A274),"",IF(OR(ISBLANK($B274),ISBLANK($C274),ISBLANK($D274),ISBLANK($E274),ISBLANK($F274)),"EKSİK","OK"))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7">
        <f>IF(ISBLANK($A275),"",IF($E275="","",$E275-$F275))</f>
        <v/>
      </c>
      <c r="H275" s="18">
        <f>IF(ISBLANK($A275),"",IF($E275=0,"",$F275/$E275))</f>
        <v/>
      </c>
      <c r="I275" s="14">
        <f>IF(ISBLANK($A275),"",IF(OR(ISBLANK($B275),ISBLANK($C275),ISBLANK($D275),ISBLANK($E275),ISBLANK($F275)),"EKSİK","OK"))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7">
        <f>IF(ISBLANK($A276),"",IF($E276="","",$E276-$F276))</f>
        <v/>
      </c>
      <c r="H276" s="18">
        <f>IF(ISBLANK($A276),"",IF($E276=0,"",$F276/$E276))</f>
        <v/>
      </c>
      <c r="I276" s="14">
        <f>IF(ISBLANK($A276),"",IF(OR(ISBLANK($B276),ISBLANK($C276),ISBLANK($D276),ISBLANK($E276),ISBLANK($F276)),"EKSİK","OK"))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7">
        <f>IF(ISBLANK($A277),"",IF($E277="","",$E277-$F277))</f>
        <v/>
      </c>
      <c r="H277" s="18">
        <f>IF(ISBLANK($A277),"",IF($E277=0,"",$F277/$E277))</f>
        <v/>
      </c>
      <c r="I277" s="14">
        <f>IF(ISBLANK($A277),"",IF(OR(ISBLANK($B277),ISBLANK($C277),ISBLANK($D277),ISBLANK($E277),ISBLANK($F277)),"EKSİK","OK"))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7">
        <f>IF(ISBLANK($A278),"",IF($E278="","",$E278-$F278))</f>
        <v/>
      </c>
      <c r="H278" s="18">
        <f>IF(ISBLANK($A278),"",IF($E278=0,"",$F278/$E278))</f>
        <v/>
      </c>
      <c r="I278" s="14">
        <f>IF(ISBLANK($A278),"",IF(OR(ISBLANK($B278),ISBLANK($C278),ISBLANK($D278),ISBLANK($E278),ISBLANK($F278)),"EKSİK","OK"))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7">
        <f>IF(ISBLANK($A279),"",IF($E279="","",$E279-$F279))</f>
        <v/>
      </c>
      <c r="H279" s="18">
        <f>IF(ISBLANK($A279),"",IF($E279=0,"",$F279/$E279))</f>
        <v/>
      </c>
      <c r="I279" s="14">
        <f>IF(ISBLANK($A279),"",IF(OR(ISBLANK($B279),ISBLANK($C279),ISBLANK($D279),ISBLANK($E279),ISBLANK($F279)),"EKSİK","OK"))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7">
        <f>IF(ISBLANK($A280),"",IF($E280="","",$E280-$F280))</f>
        <v/>
      </c>
      <c r="H280" s="18">
        <f>IF(ISBLANK($A280),"",IF($E280=0,"",$F280/$E280))</f>
        <v/>
      </c>
      <c r="I280" s="14">
        <f>IF(ISBLANK($A280),"",IF(OR(ISBLANK($B280),ISBLANK($C280),ISBLANK($D280),ISBLANK($E280),ISBLANK($F280)),"EKSİK","OK"))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7">
        <f>IF(ISBLANK($A281),"",IF($E281="","",$E281-$F281))</f>
        <v/>
      </c>
      <c r="H281" s="18">
        <f>IF(ISBLANK($A281),"",IF($E281=0,"",$F281/$E281))</f>
        <v/>
      </c>
      <c r="I281" s="14">
        <f>IF(ISBLANK($A281),"",IF(OR(ISBLANK($B281),ISBLANK($C281),ISBLANK($D281),ISBLANK($E281),ISBLANK($F281)),"EKSİK","OK"))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7">
        <f>IF(ISBLANK($A282),"",IF($E282="","",$E282-$F282))</f>
        <v/>
      </c>
      <c r="H282" s="18">
        <f>IF(ISBLANK($A282),"",IF($E282=0,"",$F282/$E282))</f>
        <v/>
      </c>
      <c r="I282" s="14">
        <f>IF(ISBLANK($A282),"",IF(OR(ISBLANK($B282),ISBLANK($C282),ISBLANK($D282),ISBLANK($E282),ISBLANK($F282)),"EKSİK","OK"))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7">
        <f>IF(ISBLANK($A283),"",IF($E283="","",$E283-$F283))</f>
        <v/>
      </c>
      <c r="H283" s="18">
        <f>IF(ISBLANK($A283),"",IF($E283=0,"",$F283/$E283))</f>
        <v/>
      </c>
      <c r="I283" s="14">
        <f>IF(ISBLANK($A283),"",IF(OR(ISBLANK($B283),ISBLANK($C283),ISBLANK($D283),ISBLANK($E283),ISBLANK($F283)),"EKSİK","OK"))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7">
        <f>IF(ISBLANK($A284),"",IF($E284="","",$E284-$F284))</f>
        <v/>
      </c>
      <c r="H284" s="18">
        <f>IF(ISBLANK($A284),"",IF($E284=0,"",$F284/$E284))</f>
        <v/>
      </c>
      <c r="I284" s="14">
        <f>IF(ISBLANK($A284),"",IF(OR(ISBLANK($B284),ISBLANK($C284),ISBLANK($D284),ISBLANK($E284),ISBLANK($F284)),"EKSİK","OK"))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7">
        <f>IF(ISBLANK($A285),"",IF($E285="","",$E285-$F285))</f>
        <v/>
      </c>
      <c r="H285" s="18">
        <f>IF(ISBLANK($A285),"",IF($E285=0,"",$F285/$E285))</f>
        <v/>
      </c>
      <c r="I285" s="14">
        <f>IF(ISBLANK($A285),"",IF(OR(ISBLANK($B285),ISBLANK($C285),ISBLANK($D285),ISBLANK($E285),ISBLANK($F285)),"EKSİK","OK"))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7">
        <f>IF(ISBLANK($A286),"",IF($E286="","",$E286-$F286))</f>
        <v/>
      </c>
      <c r="H286" s="18">
        <f>IF(ISBLANK($A286),"",IF($E286=0,"",$F286/$E286))</f>
        <v/>
      </c>
      <c r="I286" s="14">
        <f>IF(ISBLANK($A286),"",IF(OR(ISBLANK($B286),ISBLANK($C286),ISBLANK($D286),ISBLANK($E286),ISBLANK($F286)),"EKSİK","OK"))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7">
        <f>IF(ISBLANK($A287),"",IF($E287="","",$E287-$F287))</f>
        <v/>
      </c>
      <c r="H287" s="18">
        <f>IF(ISBLANK($A287),"",IF($E287=0,"",$F287/$E287))</f>
        <v/>
      </c>
      <c r="I287" s="14">
        <f>IF(ISBLANK($A287),"",IF(OR(ISBLANK($B287),ISBLANK($C287),ISBLANK($D287),ISBLANK($E287),ISBLANK($F287)),"EKSİK","OK"))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7">
        <f>IF(ISBLANK($A288),"",IF($E288="","",$E288-$F288))</f>
        <v/>
      </c>
      <c r="H288" s="18">
        <f>IF(ISBLANK($A288),"",IF($E288=0,"",$F288/$E288))</f>
        <v/>
      </c>
      <c r="I288" s="14">
        <f>IF(ISBLANK($A288),"",IF(OR(ISBLANK($B288),ISBLANK($C288),ISBLANK($D288),ISBLANK($E288),ISBLANK($F288)),"EKSİK","OK"))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7">
        <f>IF(ISBLANK($A289),"",IF($E289="","",$E289-$F289))</f>
        <v/>
      </c>
      <c r="H289" s="18">
        <f>IF(ISBLANK($A289),"",IF($E289=0,"",$F289/$E289))</f>
        <v/>
      </c>
      <c r="I289" s="14">
        <f>IF(ISBLANK($A289),"",IF(OR(ISBLANK($B289),ISBLANK($C289),ISBLANK($D289),ISBLANK($E289),ISBLANK($F289)),"EKSİK","OK"))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7">
        <f>IF(ISBLANK($A290),"",IF($E290="","",$E290-$F290))</f>
        <v/>
      </c>
      <c r="H290" s="18">
        <f>IF(ISBLANK($A290),"",IF($E290=0,"",$F290/$E290))</f>
        <v/>
      </c>
      <c r="I290" s="14">
        <f>IF(ISBLANK($A290),"",IF(OR(ISBLANK($B290),ISBLANK($C290),ISBLANK($D290),ISBLANK($E290),ISBLANK($F290)),"EKSİK","OK"))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7">
        <f>IF(ISBLANK($A291),"",IF($E291="","",$E291-$F291))</f>
        <v/>
      </c>
      <c r="H291" s="18">
        <f>IF(ISBLANK($A291),"",IF($E291=0,"",$F291/$E291))</f>
        <v/>
      </c>
      <c r="I291" s="14">
        <f>IF(ISBLANK($A291),"",IF(OR(ISBLANK($B291),ISBLANK($C291),ISBLANK($D291),ISBLANK($E291),ISBLANK($F291)),"EKSİK","OK"))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7">
        <f>IF(ISBLANK($A292),"",IF($E292="","",$E292-$F292))</f>
        <v/>
      </c>
      <c r="H292" s="18">
        <f>IF(ISBLANK($A292),"",IF($E292=0,"",$F292/$E292))</f>
        <v/>
      </c>
      <c r="I292" s="14">
        <f>IF(ISBLANK($A292),"",IF(OR(ISBLANK($B292),ISBLANK($C292),ISBLANK($D292),ISBLANK($E292),ISBLANK($F292)),"EKSİK","OK"))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7">
        <f>IF(ISBLANK($A293),"",IF($E293="","",$E293-$F293))</f>
        <v/>
      </c>
      <c r="H293" s="18">
        <f>IF(ISBLANK($A293),"",IF($E293=0,"",$F293/$E293))</f>
        <v/>
      </c>
      <c r="I293" s="14">
        <f>IF(ISBLANK($A293),"",IF(OR(ISBLANK($B293),ISBLANK($C293),ISBLANK($D293),ISBLANK($E293),ISBLANK($F293)),"EKSİK","OK"))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7">
        <f>IF(ISBLANK($A294),"",IF($E294="","",$E294-$F294))</f>
        <v/>
      </c>
      <c r="H294" s="18">
        <f>IF(ISBLANK($A294),"",IF($E294=0,"",$F294/$E294))</f>
        <v/>
      </c>
      <c r="I294" s="14">
        <f>IF(ISBLANK($A294),"",IF(OR(ISBLANK($B294),ISBLANK($C294),ISBLANK($D294),ISBLANK($E294),ISBLANK($F294)),"EKSİK","OK"))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7">
        <f>IF(ISBLANK($A295),"",IF($E295="","",$E295-$F295))</f>
        <v/>
      </c>
      <c r="H295" s="18">
        <f>IF(ISBLANK($A295),"",IF($E295=0,"",$F295/$E295))</f>
        <v/>
      </c>
      <c r="I295" s="14">
        <f>IF(ISBLANK($A295),"",IF(OR(ISBLANK($B295),ISBLANK($C295),ISBLANK($D295),ISBLANK($E295),ISBLANK($F295)),"EKSİK","OK"))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7">
        <f>IF(ISBLANK($A296),"",IF($E296="","",$E296-$F296))</f>
        <v/>
      </c>
      <c r="H296" s="18">
        <f>IF(ISBLANK($A296),"",IF($E296=0,"",$F296/$E296))</f>
        <v/>
      </c>
      <c r="I296" s="14">
        <f>IF(ISBLANK($A296),"",IF(OR(ISBLANK($B296),ISBLANK($C296),ISBLANK($D296),ISBLANK($E296),ISBLANK($F296)),"EKSİK","OK"))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7">
        <f>IF(ISBLANK($A297),"",IF($E297="","",$E297-$F297))</f>
        <v/>
      </c>
      <c r="H297" s="18">
        <f>IF(ISBLANK($A297),"",IF($E297=0,"",$F297/$E297))</f>
        <v/>
      </c>
      <c r="I297" s="14">
        <f>IF(ISBLANK($A297),"",IF(OR(ISBLANK($B297),ISBLANK($C297),ISBLANK($D297),ISBLANK($E297),ISBLANK($F297)),"EKSİK","OK"))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7">
        <f>IF(ISBLANK($A298),"",IF($E298="","",$E298-$F298))</f>
        <v/>
      </c>
      <c r="H298" s="18">
        <f>IF(ISBLANK($A298),"",IF($E298=0,"",$F298/$E298))</f>
        <v/>
      </c>
      <c r="I298" s="14">
        <f>IF(ISBLANK($A298),"",IF(OR(ISBLANK($B298),ISBLANK($C298),ISBLANK($D298),ISBLANK($E298),ISBLANK($F298)),"EKSİK","OK"))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7">
        <f>IF(ISBLANK($A299),"",IF($E299="","",$E299-$F299))</f>
        <v/>
      </c>
      <c r="H299" s="18">
        <f>IF(ISBLANK($A299),"",IF($E299=0,"",$F299/$E299))</f>
        <v/>
      </c>
      <c r="I299" s="14">
        <f>IF(ISBLANK($A299),"",IF(OR(ISBLANK($B299),ISBLANK($C299),ISBLANK($D299),ISBLANK($E299),ISBLANK($F299)),"EKSİK","OK"))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7">
        <f>IF(ISBLANK($A300),"",IF($E300="","",$E300-$F300))</f>
        <v/>
      </c>
      <c r="H300" s="18">
        <f>IF(ISBLANK($A300),"",IF($E300=0,"",$F300/$E300))</f>
        <v/>
      </c>
      <c r="I300" s="14">
        <f>IF(ISBLANK($A300),"",IF(OR(ISBLANK($B300),ISBLANK($C300),ISBLANK($D300),ISBLANK($E300),ISBLANK($F300)),"EKSİK","OK"))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7">
        <f>IF(ISBLANK($A301),"",IF($E301="","",$E301-$F301))</f>
        <v/>
      </c>
      <c r="H301" s="18">
        <f>IF(ISBLANK($A301),"",IF($E301=0,"",$F301/$E301))</f>
        <v/>
      </c>
      <c r="I301" s="14">
        <f>IF(ISBLANK($A301),"",IF(OR(ISBLANK($B301),ISBLANK($C301),ISBLANK($D301),ISBLANK($E301),ISBLANK($F301)),"EKSİK","OK"))</f>
        <v/>
      </c>
    </row>
    <row r="302">
      <c r="A302" s="15" t="n"/>
      <c r="B302" s="15" t="n"/>
      <c r="C302" s="15" t="n"/>
      <c r="D302" s="15" t="n"/>
      <c r="E302" s="15" t="n"/>
      <c r="F302" s="15" t="n"/>
      <c r="G302" s="17">
        <f>IF(ISBLANK($A302),"",IF($E302="","",$E302-$F302))</f>
        <v/>
      </c>
      <c r="H302" s="18">
        <f>IF(ISBLANK($A302),"",IF($E302=0,"",$F302/$E302))</f>
        <v/>
      </c>
      <c r="I302" s="14">
        <f>IF(ISBLANK($A302),"",IF(OR(ISBLANK($B302),ISBLANK($C302),ISBLANK($D302),ISBLANK($E302),ISBLANK($F302)),"EKSİK","OK"))</f>
        <v/>
      </c>
    </row>
    <row r="303">
      <c r="A303" s="15" t="n"/>
      <c r="B303" s="15" t="n"/>
      <c r="C303" s="15" t="n"/>
      <c r="D303" s="15" t="n"/>
      <c r="E303" s="15" t="n"/>
      <c r="F303" s="15" t="n"/>
      <c r="G303" s="17">
        <f>IF(ISBLANK($A303),"",IF($E303="","",$E303-$F303))</f>
        <v/>
      </c>
      <c r="H303" s="18">
        <f>IF(ISBLANK($A303),"",IF($E303=0,"",$F303/$E303))</f>
        <v/>
      </c>
      <c r="I303" s="14">
        <f>IF(ISBLANK($A303),"",IF(OR(ISBLANK($B303),ISBLANK($C303),ISBLANK($D303),ISBLANK($E303),ISBLANK($F303)),"EKSİK","OK"))</f>
        <v/>
      </c>
    </row>
    <row r="304">
      <c r="A304" s="15" t="n"/>
      <c r="B304" s="15" t="n"/>
      <c r="C304" s="15" t="n"/>
      <c r="D304" s="15" t="n"/>
      <c r="E304" s="15" t="n"/>
      <c r="F304" s="15" t="n"/>
      <c r="G304" s="17">
        <f>IF(ISBLANK($A304),"",IF($E304="","",$E304-$F304))</f>
        <v/>
      </c>
      <c r="H304" s="18">
        <f>IF(ISBLANK($A304),"",IF($E304=0,"",$F304/$E304))</f>
        <v/>
      </c>
      <c r="I304" s="14">
        <f>IF(ISBLANK($A304),"",IF(OR(ISBLANK($B304),ISBLANK($C304),ISBLANK($D304),ISBLANK($E304),ISBLANK($F304)),"EKSİK","OK"))</f>
        <v/>
      </c>
    </row>
    <row r="305">
      <c r="A305" s="15" t="n"/>
      <c r="B305" s="15" t="n"/>
      <c r="C305" s="15" t="n"/>
      <c r="D305" s="15" t="n"/>
      <c r="E305" s="15" t="n"/>
      <c r="F305" s="15" t="n"/>
      <c r="G305" s="17">
        <f>IF(ISBLANK($A305),"",IF($E305="","",$E305-$F305))</f>
        <v/>
      </c>
      <c r="H305" s="18">
        <f>IF(ISBLANK($A305),"",IF($E305=0,"",$F305/$E305))</f>
        <v/>
      </c>
      <c r="I305" s="14">
        <f>IF(ISBLANK($A305),"",IF(OR(ISBLANK($B305),ISBLANK($C305),ISBLANK($D305),ISBLANK($E305),ISBLANK($F305)),"EKSİK","OK"))</f>
        <v/>
      </c>
    </row>
    <row r="306">
      <c r="A306" s="15" t="n"/>
      <c r="B306" s="15" t="n"/>
      <c r="C306" s="15" t="n"/>
      <c r="D306" s="15" t="n"/>
      <c r="E306" s="15" t="n"/>
      <c r="F306" s="15" t="n"/>
      <c r="G306" s="17">
        <f>IF(ISBLANK($A306),"",IF($E306="","",$E306-$F306))</f>
        <v/>
      </c>
      <c r="H306" s="18">
        <f>IF(ISBLANK($A306),"",IF($E306=0,"",$F306/$E306))</f>
        <v/>
      </c>
      <c r="I306" s="14">
        <f>IF(ISBLANK($A306),"",IF(OR(ISBLANK($B306),ISBLANK($C306),ISBLANK($D306),ISBLANK($E306),ISBLANK($F306)),"EKSİK","OK"))</f>
        <v/>
      </c>
    </row>
    <row r="307">
      <c r="A307" s="15" t="n"/>
      <c r="B307" s="15" t="n"/>
      <c r="C307" s="15" t="n"/>
      <c r="D307" s="15" t="n"/>
      <c r="E307" s="15" t="n"/>
      <c r="F307" s="15" t="n"/>
      <c r="G307" s="17">
        <f>IF(ISBLANK($A307),"",IF($E307="","",$E307-$F307))</f>
        <v/>
      </c>
      <c r="H307" s="18">
        <f>IF(ISBLANK($A307),"",IF($E307=0,"",$F307/$E307))</f>
        <v/>
      </c>
      <c r="I307" s="14">
        <f>IF(ISBLANK($A307),"",IF(OR(ISBLANK($B307),ISBLANK($C307),ISBLANK($D307),ISBLANK($E307),ISBLANK($F307)),"EKSİK","OK"))</f>
        <v/>
      </c>
    </row>
    <row r="308">
      <c r="A308" s="15" t="n"/>
      <c r="B308" s="15" t="n"/>
      <c r="C308" s="15" t="n"/>
      <c r="D308" s="15" t="n"/>
      <c r="E308" s="15" t="n"/>
      <c r="F308" s="15" t="n"/>
      <c r="G308" s="17">
        <f>IF(ISBLANK($A308),"",IF($E308="","",$E308-$F308))</f>
        <v/>
      </c>
      <c r="H308" s="18">
        <f>IF(ISBLANK($A308),"",IF($E308=0,"",$F308/$E308))</f>
        <v/>
      </c>
      <c r="I308" s="14">
        <f>IF(ISBLANK($A308),"",IF(OR(ISBLANK($B308),ISBLANK($C308),ISBLANK($D308),ISBLANK($E308),ISBLANK($F308)),"EKSİK","OK"))</f>
        <v/>
      </c>
    </row>
    <row r="309">
      <c r="A309" s="15" t="n"/>
      <c r="B309" s="15" t="n"/>
      <c r="C309" s="15" t="n"/>
      <c r="D309" s="15" t="n"/>
      <c r="E309" s="15" t="n"/>
      <c r="F309" s="15" t="n"/>
      <c r="G309" s="17">
        <f>IF(ISBLANK($A309),"",IF($E309="","",$E309-$F309))</f>
        <v/>
      </c>
      <c r="H309" s="18">
        <f>IF(ISBLANK($A309),"",IF($E309=0,"",$F309/$E309))</f>
        <v/>
      </c>
      <c r="I309" s="14">
        <f>IF(ISBLANK($A309),"",IF(OR(ISBLANK($B309),ISBLANK($C309),ISBLANK($D309),ISBLANK($E309),ISBLANK($F309)),"EKSİK","OK"))</f>
        <v/>
      </c>
    </row>
    <row r="310">
      <c r="A310" s="15" t="n"/>
      <c r="B310" s="15" t="n"/>
      <c r="C310" s="15" t="n"/>
      <c r="D310" s="15" t="n"/>
      <c r="E310" s="15" t="n"/>
      <c r="F310" s="15" t="n"/>
      <c r="G310" s="17">
        <f>IF(ISBLANK($A310),"",IF($E310="","",$E310-$F310))</f>
        <v/>
      </c>
      <c r="H310" s="18">
        <f>IF(ISBLANK($A310),"",IF($E310=0,"",$F310/$E310))</f>
        <v/>
      </c>
      <c r="I310" s="14">
        <f>IF(ISBLANK($A310),"",IF(OR(ISBLANK($B310),ISBLANK($C310),ISBLANK($D310),ISBLANK($E310),ISBLANK($F310)),"EKSİK","OK"))</f>
        <v/>
      </c>
    </row>
    <row r="311">
      <c r="A311" s="15" t="n"/>
      <c r="B311" s="15" t="n"/>
      <c r="C311" s="15" t="n"/>
      <c r="D311" s="15" t="n"/>
      <c r="E311" s="15" t="n"/>
      <c r="F311" s="15" t="n"/>
      <c r="G311" s="17">
        <f>IF(ISBLANK($A311),"",IF($E311="","",$E311-$F311))</f>
        <v/>
      </c>
      <c r="H311" s="18">
        <f>IF(ISBLANK($A311),"",IF($E311=0,"",$F311/$E311))</f>
        <v/>
      </c>
      <c r="I311" s="14">
        <f>IF(ISBLANK($A311),"",IF(OR(ISBLANK($B311),ISBLANK($C311),ISBLANK($D311),ISBLANK($E311),ISBLANK($F311)),"EKSİK","OK"))</f>
        <v/>
      </c>
    </row>
    <row r="312">
      <c r="A312" s="15" t="n"/>
      <c r="B312" s="15" t="n"/>
      <c r="C312" s="15" t="n"/>
      <c r="D312" s="15" t="n"/>
      <c r="E312" s="15" t="n"/>
      <c r="F312" s="15" t="n"/>
      <c r="G312" s="17">
        <f>IF(ISBLANK($A312),"",IF($E312="","",$E312-$F312))</f>
        <v/>
      </c>
      <c r="H312" s="18">
        <f>IF(ISBLANK($A312),"",IF($E312=0,"",$F312/$E312))</f>
        <v/>
      </c>
      <c r="I312" s="14">
        <f>IF(ISBLANK($A312),"",IF(OR(ISBLANK($B312),ISBLANK($C312),ISBLANK($D312),ISBLANK($E312),ISBLANK($F312)),"EKSİK","OK"))</f>
        <v/>
      </c>
    </row>
    <row r="313">
      <c r="A313" s="15" t="n"/>
      <c r="B313" s="15" t="n"/>
      <c r="C313" s="15" t="n"/>
      <c r="D313" s="15" t="n"/>
      <c r="E313" s="15" t="n"/>
      <c r="F313" s="15" t="n"/>
      <c r="G313" s="17">
        <f>IF(ISBLANK($A313),"",IF($E313="","",$E313-$F313))</f>
        <v/>
      </c>
      <c r="H313" s="18">
        <f>IF(ISBLANK($A313),"",IF($E313=0,"",$F313/$E313))</f>
        <v/>
      </c>
      <c r="I313" s="14">
        <f>IF(ISBLANK($A313),"",IF(OR(ISBLANK($B313),ISBLANK($C313),ISBLANK($D313),ISBLANK($E313),ISBLANK($F313)),"EKSİK","OK"))</f>
        <v/>
      </c>
    </row>
    <row r="314">
      <c r="A314" s="15" t="n"/>
      <c r="B314" s="15" t="n"/>
      <c r="C314" s="15" t="n"/>
      <c r="D314" s="15" t="n"/>
      <c r="E314" s="15" t="n"/>
      <c r="F314" s="15" t="n"/>
      <c r="G314" s="17">
        <f>IF(ISBLANK($A314),"",IF($E314="","",$E314-$F314))</f>
        <v/>
      </c>
      <c r="H314" s="18">
        <f>IF(ISBLANK($A314),"",IF($E314=0,"",$F314/$E314))</f>
        <v/>
      </c>
      <c r="I314" s="14">
        <f>IF(ISBLANK($A314),"",IF(OR(ISBLANK($B314),ISBLANK($C314),ISBLANK($D314),ISBLANK($E314),ISBLANK($F314)),"EKSİK","OK"))</f>
        <v/>
      </c>
    </row>
    <row r="315">
      <c r="A315" s="15" t="n"/>
      <c r="B315" s="15" t="n"/>
      <c r="C315" s="15" t="n"/>
      <c r="D315" s="15" t="n"/>
      <c r="E315" s="15" t="n"/>
      <c r="F315" s="15" t="n"/>
      <c r="G315" s="17">
        <f>IF(ISBLANK($A315),"",IF($E315="","",$E315-$F315))</f>
        <v/>
      </c>
      <c r="H315" s="18">
        <f>IF(ISBLANK($A315),"",IF($E315=0,"",$F315/$E315))</f>
        <v/>
      </c>
      <c r="I315" s="14">
        <f>IF(ISBLANK($A315),"",IF(OR(ISBLANK($B315),ISBLANK($C315),ISBLANK($D315),ISBLANK($E315),ISBLANK($F315)),"EKSİK","OK"))</f>
        <v/>
      </c>
    </row>
    <row r="316">
      <c r="A316" s="15" t="n"/>
      <c r="B316" s="15" t="n"/>
      <c r="C316" s="15" t="n"/>
      <c r="D316" s="15" t="n"/>
      <c r="E316" s="15" t="n"/>
      <c r="F316" s="15" t="n"/>
      <c r="G316" s="17">
        <f>IF(ISBLANK($A316),"",IF($E316="","",$E316-$F316))</f>
        <v/>
      </c>
      <c r="H316" s="18">
        <f>IF(ISBLANK($A316),"",IF($E316=0,"",$F316/$E316))</f>
        <v/>
      </c>
      <c r="I316" s="14">
        <f>IF(ISBLANK($A316),"",IF(OR(ISBLANK($B316),ISBLANK($C316),ISBLANK($D316),ISBLANK($E316),ISBLANK($F316)),"EKSİK","OK"))</f>
        <v/>
      </c>
    </row>
    <row r="317">
      <c r="A317" s="15" t="n"/>
      <c r="B317" s="15" t="n"/>
      <c r="C317" s="15" t="n"/>
      <c r="D317" s="15" t="n"/>
      <c r="E317" s="15" t="n"/>
      <c r="F317" s="15" t="n"/>
      <c r="G317" s="17">
        <f>IF(ISBLANK($A317),"",IF($E317="","",$E317-$F317))</f>
        <v/>
      </c>
      <c r="H317" s="18">
        <f>IF(ISBLANK($A317),"",IF($E317=0,"",$F317/$E317))</f>
        <v/>
      </c>
      <c r="I317" s="14">
        <f>IF(ISBLANK($A317),"",IF(OR(ISBLANK($B317),ISBLANK($C317),ISBLANK($D317),ISBLANK($E317),ISBLANK($F317)),"EKSİK","OK"))</f>
        <v/>
      </c>
    </row>
    <row r="318">
      <c r="A318" s="15" t="n"/>
      <c r="B318" s="15" t="n"/>
      <c r="C318" s="15" t="n"/>
      <c r="D318" s="15" t="n"/>
      <c r="E318" s="15" t="n"/>
      <c r="F318" s="15" t="n"/>
      <c r="G318" s="17">
        <f>IF(ISBLANK($A318),"",IF($E318="","",$E318-$F318))</f>
        <v/>
      </c>
      <c r="H318" s="18">
        <f>IF(ISBLANK($A318),"",IF($E318=0,"",$F318/$E318))</f>
        <v/>
      </c>
      <c r="I318" s="14">
        <f>IF(ISBLANK($A318),"",IF(OR(ISBLANK($B318),ISBLANK($C318),ISBLANK($D318),ISBLANK($E318),ISBLANK($F318)),"EKSİK","OK"))</f>
        <v/>
      </c>
    </row>
    <row r="319">
      <c r="A319" s="15" t="n"/>
      <c r="B319" s="15" t="n"/>
      <c r="C319" s="15" t="n"/>
      <c r="D319" s="15" t="n"/>
      <c r="E319" s="15" t="n"/>
      <c r="F319" s="15" t="n"/>
      <c r="G319" s="17">
        <f>IF(ISBLANK($A319),"",IF($E319="","",$E319-$F319))</f>
        <v/>
      </c>
      <c r="H319" s="18">
        <f>IF(ISBLANK($A319),"",IF($E319=0,"",$F319/$E319))</f>
        <v/>
      </c>
      <c r="I319" s="14">
        <f>IF(ISBLANK($A319),"",IF(OR(ISBLANK($B319),ISBLANK($C319),ISBLANK($D319),ISBLANK($E319),ISBLANK($F319)),"EKSİK","OK"))</f>
        <v/>
      </c>
    </row>
    <row r="320">
      <c r="A320" s="15" t="n"/>
      <c r="B320" s="15" t="n"/>
      <c r="C320" s="15" t="n"/>
      <c r="D320" s="15" t="n"/>
      <c r="E320" s="15" t="n"/>
      <c r="F320" s="15" t="n"/>
      <c r="G320" s="17">
        <f>IF(ISBLANK($A320),"",IF($E320="","",$E320-$F320))</f>
        <v/>
      </c>
      <c r="H320" s="18">
        <f>IF(ISBLANK($A320),"",IF($E320=0,"",$F320/$E320))</f>
        <v/>
      </c>
      <c r="I320" s="14">
        <f>IF(ISBLANK($A320),"",IF(OR(ISBLANK($B320),ISBLANK($C320),ISBLANK($D320),ISBLANK($E320),ISBLANK($F320)),"EKSİK","OK"))</f>
        <v/>
      </c>
    </row>
    <row r="321">
      <c r="A321" s="15" t="n"/>
      <c r="B321" s="15" t="n"/>
      <c r="C321" s="15" t="n"/>
      <c r="D321" s="15" t="n"/>
      <c r="E321" s="15" t="n"/>
      <c r="F321" s="15" t="n"/>
      <c r="G321" s="17">
        <f>IF(ISBLANK($A321),"",IF($E321="","",$E321-$F321))</f>
        <v/>
      </c>
      <c r="H321" s="18">
        <f>IF(ISBLANK($A321),"",IF($E321=0,"",$F321/$E321))</f>
        <v/>
      </c>
      <c r="I321" s="14">
        <f>IF(ISBLANK($A321),"",IF(OR(ISBLANK($B321),ISBLANK($C321),ISBLANK($D321),ISBLANK($E321),ISBLANK($F321)),"EKSİK","OK"))</f>
        <v/>
      </c>
    </row>
    <row r="322">
      <c r="A322" s="15" t="n"/>
      <c r="B322" s="15" t="n"/>
      <c r="C322" s="15" t="n"/>
      <c r="D322" s="15" t="n"/>
      <c r="E322" s="15" t="n"/>
      <c r="F322" s="15" t="n"/>
      <c r="G322" s="17">
        <f>IF(ISBLANK($A322),"",IF($E322="","",$E322-$F322))</f>
        <v/>
      </c>
      <c r="H322" s="18">
        <f>IF(ISBLANK($A322),"",IF($E322=0,"",$F322/$E322))</f>
        <v/>
      </c>
      <c r="I322" s="14">
        <f>IF(ISBLANK($A322),"",IF(OR(ISBLANK($B322),ISBLANK($C322),ISBLANK($D322),ISBLANK($E322),ISBLANK($F322)),"EKSİK","OK"))</f>
        <v/>
      </c>
    </row>
    <row r="323">
      <c r="A323" s="15" t="n"/>
      <c r="B323" s="15" t="n"/>
      <c r="C323" s="15" t="n"/>
      <c r="D323" s="15" t="n"/>
      <c r="E323" s="15" t="n"/>
      <c r="F323" s="15" t="n"/>
      <c r="G323" s="17">
        <f>IF(ISBLANK($A323),"",IF($E323="","",$E323-$F323))</f>
        <v/>
      </c>
      <c r="H323" s="18">
        <f>IF(ISBLANK($A323),"",IF($E323=0,"",$F323/$E323))</f>
        <v/>
      </c>
      <c r="I323" s="14">
        <f>IF(ISBLANK($A323),"",IF(OR(ISBLANK($B323),ISBLANK($C323),ISBLANK($D323),ISBLANK($E323),ISBLANK($F323)),"EKSİK","OK"))</f>
        <v/>
      </c>
    </row>
    <row r="324">
      <c r="A324" s="15" t="n"/>
      <c r="B324" s="15" t="n"/>
      <c r="C324" s="15" t="n"/>
      <c r="D324" s="15" t="n"/>
      <c r="E324" s="15" t="n"/>
      <c r="F324" s="15" t="n"/>
      <c r="G324" s="17">
        <f>IF(ISBLANK($A324),"",IF($E324="","",$E324-$F324))</f>
        <v/>
      </c>
      <c r="H324" s="18">
        <f>IF(ISBLANK($A324),"",IF($E324=0,"",$F324/$E324))</f>
        <v/>
      </c>
      <c r="I324" s="14">
        <f>IF(ISBLANK($A324),"",IF(OR(ISBLANK($B324),ISBLANK($C324),ISBLANK($D324),ISBLANK($E324),ISBLANK($F324)),"EKSİK","OK"))</f>
        <v/>
      </c>
    </row>
    <row r="325">
      <c r="A325" s="15" t="n"/>
      <c r="B325" s="15" t="n"/>
      <c r="C325" s="15" t="n"/>
      <c r="D325" s="15" t="n"/>
      <c r="E325" s="15" t="n"/>
      <c r="F325" s="15" t="n"/>
      <c r="G325" s="17">
        <f>IF(ISBLANK($A325),"",IF($E325="","",$E325-$F325))</f>
        <v/>
      </c>
      <c r="H325" s="18">
        <f>IF(ISBLANK($A325),"",IF($E325=0,"",$F325/$E325))</f>
        <v/>
      </c>
      <c r="I325" s="14">
        <f>IF(ISBLANK($A325),"",IF(OR(ISBLANK($B325),ISBLANK($C325),ISBLANK($D325),ISBLANK($E325),ISBLANK($F325)),"EKSİK","OK"))</f>
        <v/>
      </c>
    </row>
    <row r="326">
      <c r="A326" s="15" t="n"/>
      <c r="B326" s="15" t="n"/>
      <c r="C326" s="15" t="n"/>
      <c r="D326" s="15" t="n"/>
      <c r="E326" s="15" t="n"/>
      <c r="F326" s="15" t="n"/>
      <c r="G326" s="17">
        <f>IF(ISBLANK($A326),"",IF($E326="","",$E326-$F326))</f>
        <v/>
      </c>
      <c r="H326" s="18">
        <f>IF(ISBLANK($A326),"",IF($E326=0,"",$F326/$E326))</f>
        <v/>
      </c>
      <c r="I326" s="14">
        <f>IF(ISBLANK($A326),"",IF(OR(ISBLANK($B326),ISBLANK($C326),ISBLANK($D326),ISBLANK($E326),ISBLANK($F326)),"EKSİK","OK"))</f>
        <v/>
      </c>
    </row>
    <row r="327">
      <c r="A327" s="15" t="n"/>
      <c r="B327" s="15" t="n"/>
      <c r="C327" s="15" t="n"/>
      <c r="D327" s="15" t="n"/>
      <c r="E327" s="15" t="n"/>
      <c r="F327" s="15" t="n"/>
      <c r="G327" s="17">
        <f>IF(ISBLANK($A327),"",IF($E327="","",$E327-$F327))</f>
        <v/>
      </c>
      <c r="H327" s="18">
        <f>IF(ISBLANK($A327),"",IF($E327=0,"",$F327/$E327))</f>
        <v/>
      </c>
      <c r="I327" s="14">
        <f>IF(ISBLANK($A327),"",IF(OR(ISBLANK($B327),ISBLANK($C327),ISBLANK($D327),ISBLANK($E327),ISBLANK($F327)),"EKSİK","OK"))</f>
        <v/>
      </c>
    </row>
    <row r="328">
      <c r="A328" s="15" t="n"/>
      <c r="B328" s="15" t="n"/>
      <c r="C328" s="15" t="n"/>
      <c r="D328" s="15" t="n"/>
      <c r="E328" s="15" t="n"/>
      <c r="F328" s="15" t="n"/>
      <c r="G328" s="17">
        <f>IF(ISBLANK($A328),"",IF($E328="","",$E328-$F328))</f>
        <v/>
      </c>
      <c r="H328" s="18">
        <f>IF(ISBLANK($A328),"",IF($E328=0,"",$F328/$E328))</f>
        <v/>
      </c>
      <c r="I328" s="14">
        <f>IF(ISBLANK($A328),"",IF(OR(ISBLANK($B328),ISBLANK($C328),ISBLANK($D328),ISBLANK($E328),ISBLANK($F328)),"EKSİK","OK"))</f>
        <v/>
      </c>
    </row>
    <row r="329">
      <c r="A329" s="15" t="n"/>
      <c r="B329" s="15" t="n"/>
      <c r="C329" s="15" t="n"/>
      <c r="D329" s="15" t="n"/>
      <c r="E329" s="15" t="n"/>
      <c r="F329" s="15" t="n"/>
      <c r="G329" s="17">
        <f>IF(ISBLANK($A329),"",IF($E329="","",$E329-$F329))</f>
        <v/>
      </c>
      <c r="H329" s="18">
        <f>IF(ISBLANK($A329),"",IF($E329=0,"",$F329/$E329))</f>
        <v/>
      </c>
      <c r="I329" s="14">
        <f>IF(ISBLANK($A329),"",IF(OR(ISBLANK($B329),ISBLANK($C329),ISBLANK($D329),ISBLANK($E329),ISBLANK($F329)),"EKSİK","OK"))</f>
        <v/>
      </c>
    </row>
    <row r="330">
      <c r="A330" s="15" t="n"/>
      <c r="B330" s="15" t="n"/>
      <c r="C330" s="15" t="n"/>
      <c r="D330" s="15" t="n"/>
      <c r="E330" s="15" t="n"/>
      <c r="F330" s="15" t="n"/>
      <c r="G330" s="17">
        <f>IF(ISBLANK($A330),"",IF($E330="","",$E330-$F330))</f>
        <v/>
      </c>
      <c r="H330" s="18">
        <f>IF(ISBLANK($A330),"",IF($E330=0,"",$F330/$E330))</f>
        <v/>
      </c>
      <c r="I330" s="14">
        <f>IF(ISBLANK($A330),"",IF(OR(ISBLANK($B330),ISBLANK($C330),ISBLANK($D330),ISBLANK($E330),ISBLANK($F330)),"EKSİK","OK"))</f>
        <v/>
      </c>
    </row>
    <row r="331">
      <c r="A331" s="15" t="n"/>
      <c r="B331" s="15" t="n"/>
      <c r="C331" s="15" t="n"/>
      <c r="D331" s="15" t="n"/>
      <c r="E331" s="15" t="n"/>
      <c r="F331" s="15" t="n"/>
      <c r="G331" s="17">
        <f>IF(ISBLANK($A331),"",IF($E331="","",$E331-$F331))</f>
        <v/>
      </c>
      <c r="H331" s="18">
        <f>IF(ISBLANK($A331),"",IF($E331=0,"",$F331/$E331))</f>
        <v/>
      </c>
      <c r="I331" s="14">
        <f>IF(ISBLANK($A331),"",IF(OR(ISBLANK($B331),ISBLANK($C331),ISBLANK($D331),ISBLANK($E331),ISBLANK($F331)),"EKSİK","OK"))</f>
        <v/>
      </c>
    </row>
    <row r="332">
      <c r="A332" s="15" t="n"/>
      <c r="B332" s="15" t="n"/>
      <c r="C332" s="15" t="n"/>
      <c r="D332" s="15" t="n"/>
      <c r="E332" s="15" t="n"/>
      <c r="F332" s="15" t="n"/>
      <c r="G332" s="17">
        <f>IF(ISBLANK($A332),"",IF($E332="","",$E332-$F332))</f>
        <v/>
      </c>
      <c r="H332" s="18">
        <f>IF(ISBLANK($A332),"",IF($E332=0,"",$F332/$E332))</f>
        <v/>
      </c>
      <c r="I332" s="14">
        <f>IF(ISBLANK($A332),"",IF(OR(ISBLANK($B332),ISBLANK($C332),ISBLANK($D332),ISBLANK($E332),ISBLANK($F332)),"EKSİK","OK"))</f>
        <v/>
      </c>
    </row>
    <row r="333">
      <c r="A333" s="15" t="n"/>
      <c r="B333" s="15" t="n"/>
      <c r="C333" s="15" t="n"/>
      <c r="D333" s="15" t="n"/>
      <c r="E333" s="15" t="n"/>
      <c r="F333" s="15" t="n"/>
      <c r="G333" s="17">
        <f>IF(ISBLANK($A333),"",IF($E333="","",$E333-$F333))</f>
        <v/>
      </c>
      <c r="H333" s="18">
        <f>IF(ISBLANK($A333),"",IF($E333=0,"",$F333/$E333))</f>
        <v/>
      </c>
      <c r="I333" s="14">
        <f>IF(ISBLANK($A333),"",IF(OR(ISBLANK($B333),ISBLANK($C333),ISBLANK($D333),ISBLANK($E333),ISBLANK($F333)),"EKSİK","OK"))</f>
        <v/>
      </c>
    </row>
    <row r="334">
      <c r="A334" s="15" t="n"/>
      <c r="B334" s="15" t="n"/>
      <c r="C334" s="15" t="n"/>
      <c r="D334" s="15" t="n"/>
      <c r="E334" s="15" t="n"/>
      <c r="F334" s="15" t="n"/>
      <c r="G334" s="17">
        <f>IF(ISBLANK($A334),"",IF($E334="","",$E334-$F334))</f>
        <v/>
      </c>
      <c r="H334" s="18">
        <f>IF(ISBLANK($A334),"",IF($E334=0,"",$F334/$E334))</f>
        <v/>
      </c>
      <c r="I334" s="14">
        <f>IF(ISBLANK($A334),"",IF(OR(ISBLANK($B334),ISBLANK($C334),ISBLANK($D334),ISBLANK($E334),ISBLANK($F334)),"EKSİK","OK"))</f>
        <v/>
      </c>
    </row>
    <row r="335">
      <c r="A335" s="15" t="n"/>
      <c r="B335" s="15" t="n"/>
      <c r="C335" s="15" t="n"/>
      <c r="D335" s="15" t="n"/>
      <c r="E335" s="15" t="n"/>
      <c r="F335" s="15" t="n"/>
      <c r="G335" s="17">
        <f>IF(ISBLANK($A335),"",IF($E335="","",$E335-$F335))</f>
        <v/>
      </c>
      <c r="H335" s="18">
        <f>IF(ISBLANK($A335),"",IF($E335=0,"",$F335/$E335))</f>
        <v/>
      </c>
      <c r="I335" s="14">
        <f>IF(ISBLANK($A335),"",IF(OR(ISBLANK($B335),ISBLANK($C335),ISBLANK($D335),ISBLANK($E335),ISBLANK($F335)),"EKSİK","OK"))</f>
        <v/>
      </c>
    </row>
    <row r="336">
      <c r="A336" s="15" t="n"/>
      <c r="B336" s="15" t="n"/>
      <c r="C336" s="15" t="n"/>
      <c r="D336" s="15" t="n"/>
      <c r="E336" s="15" t="n"/>
      <c r="F336" s="15" t="n"/>
      <c r="G336" s="17">
        <f>IF(ISBLANK($A336),"",IF($E336="","",$E336-$F336))</f>
        <v/>
      </c>
      <c r="H336" s="18">
        <f>IF(ISBLANK($A336),"",IF($E336=0,"",$F336/$E336))</f>
        <v/>
      </c>
      <c r="I336" s="14">
        <f>IF(ISBLANK($A336),"",IF(OR(ISBLANK($B336),ISBLANK($C336),ISBLANK($D336),ISBLANK($E336),ISBLANK($F336)),"EKSİK","OK"))</f>
        <v/>
      </c>
    </row>
    <row r="337">
      <c r="A337" s="15" t="n"/>
      <c r="B337" s="15" t="n"/>
      <c r="C337" s="15" t="n"/>
      <c r="D337" s="15" t="n"/>
      <c r="E337" s="15" t="n"/>
      <c r="F337" s="15" t="n"/>
      <c r="G337" s="17">
        <f>IF(ISBLANK($A337),"",IF($E337="","",$E337-$F337))</f>
        <v/>
      </c>
      <c r="H337" s="18">
        <f>IF(ISBLANK($A337),"",IF($E337=0,"",$F337/$E337))</f>
        <v/>
      </c>
      <c r="I337" s="14">
        <f>IF(ISBLANK($A337),"",IF(OR(ISBLANK($B337),ISBLANK($C337),ISBLANK($D337),ISBLANK($E337),ISBLANK($F337)),"EKSİK","OK"))</f>
        <v/>
      </c>
    </row>
    <row r="338">
      <c r="A338" s="15" t="n"/>
      <c r="B338" s="15" t="n"/>
      <c r="C338" s="15" t="n"/>
      <c r="D338" s="15" t="n"/>
      <c r="E338" s="15" t="n"/>
      <c r="F338" s="15" t="n"/>
      <c r="G338" s="17">
        <f>IF(ISBLANK($A338),"",IF($E338="","",$E338-$F338))</f>
        <v/>
      </c>
      <c r="H338" s="18">
        <f>IF(ISBLANK($A338),"",IF($E338=0,"",$F338/$E338))</f>
        <v/>
      </c>
      <c r="I338" s="14">
        <f>IF(ISBLANK($A338),"",IF(OR(ISBLANK($B338),ISBLANK($C338),ISBLANK($D338),ISBLANK($E338),ISBLANK($F338)),"EKSİK","OK"))</f>
        <v/>
      </c>
    </row>
    <row r="339">
      <c r="A339" s="15" t="n"/>
      <c r="B339" s="15" t="n"/>
      <c r="C339" s="15" t="n"/>
      <c r="D339" s="15" t="n"/>
      <c r="E339" s="15" t="n"/>
      <c r="F339" s="15" t="n"/>
      <c r="G339" s="17">
        <f>IF(ISBLANK($A339),"",IF($E339="","",$E339-$F339))</f>
        <v/>
      </c>
      <c r="H339" s="18">
        <f>IF(ISBLANK($A339),"",IF($E339=0,"",$F339/$E339))</f>
        <v/>
      </c>
      <c r="I339" s="14">
        <f>IF(ISBLANK($A339),"",IF(OR(ISBLANK($B339),ISBLANK($C339),ISBLANK($D339),ISBLANK($E339),ISBLANK($F339)),"EKSİK","OK"))</f>
        <v/>
      </c>
    </row>
    <row r="340">
      <c r="A340" s="15" t="n"/>
      <c r="B340" s="15" t="n"/>
      <c r="C340" s="15" t="n"/>
      <c r="D340" s="15" t="n"/>
      <c r="E340" s="15" t="n"/>
      <c r="F340" s="15" t="n"/>
      <c r="G340" s="17">
        <f>IF(ISBLANK($A340),"",IF($E340="","",$E340-$F340))</f>
        <v/>
      </c>
      <c r="H340" s="18">
        <f>IF(ISBLANK($A340),"",IF($E340=0,"",$F340/$E340))</f>
        <v/>
      </c>
      <c r="I340" s="14">
        <f>IF(ISBLANK($A340),"",IF(OR(ISBLANK($B340),ISBLANK($C340),ISBLANK($D340),ISBLANK($E340),ISBLANK($F340)),"EKSİK","OK"))</f>
        <v/>
      </c>
    </row>
    <row r="341">
      <c r="A341" s="15" t="n"/>
      <c r="B341" s="15" t="n"/>
      <c r="C341" s="15" t="n"/>
      <c r="D341" s="15" t="n"/>
      <c r="E341" s="15" t="n"/>
      <c r="F341" s="15" t="n"/>
      <c r="G341" s="17">
        <f>IF(ISBLANK($A341),"",IF($E341="","",$E341-$F341))</f>
        <v/>
      </c>
      <c r="H341" s="18">
        <f>IF(ISBLANK($A341),"",IF($E341=0,"",$F341/$E341))</f>
        <v/>
      </c>
      <c r="I341" s="14">
        <f>IF(ISBLANK($A341),"",IF(OR(ISBLANK($B341),ISBLANK($C341),ISBLANK($D341),ISBLANK($E341),ISBLANK($F341)),"EKSİK","OK"))</f>
        <v/>
      </c>
    </row>
    <row r="342">
      <c r="A342" s="15" t="n"/>
      <c r="B342" s="15" t="n"/>
      <c r="C342" s="15" t="n"/>
      <c r="D342" s="15" t="n"/>
      <c r="E342" s="15" t="n"/>
      <c r="F342" s="15" t="n"/>
      <c r="G342" s="17">
        <f>IF(ISBLANK($A342),"",IF($E342="","",$E342-$F342))</f>
        <v/>
      </c>
      <c r="H342" s="18">
        <f>IF(ISBLANK($A342),"",IF($E342=0,"",$F342/$E342))</f>
        <v/>
      </c>
      <c r="I342" s="14">
        <f>IF(ISBLANK($A342),"",IF(OR(ISBLANK($B342),ISBLANK($C342),ISBLANK($D342),ISBLANK($E342),ISBLANK($F342)),"EKSİK","OK"))</f>
        <v/>
      </c>
    </row>
    <row r="343">
      <c r="A343" s="15" t="n"/>
      <c r="B343" s="15" t="n"/>
      <c r="C343" s="15" t="n"/>
      <c r="D343" s="15" t="n"/>
      <c r="E343" s="15" t="n"/>
      <c r="F343" s="15" t="n"/>
      <c r="G343" s="17">
        <f>IF(ISBLANK($A343),"",IF($E343="","",$E343-$F343))</f>
        <v/>
      </c>
      <c r="H343" s="18">
        <f>IF(ISBLANK($A343),"",IF($E343=0,"",$F343/$E343))</f>
        <v/>
      </c>
      <c r="I343" s="14">
        <f>IF(ISBLANK($A343),"",IF(OR(ISBLANK($B343),ISBLANK($C343),ISBLANK($D343),ISBLANK($E343),ISBLANK($F343)),"EKSİK","OK"))</f>
        <v/>
      </c>
    </row>
    <row r="344">
      <c r="A344" s="15" t="n"/>
      <c r="B344" s="15" t="n"/>
      <c r="C344" s="15" t="n"/>
      <c r="D344" s="15" t="n"/>
      <c r="E344" s="15" t="n"/>
      <c r="F344" s="15" t="n"/>
      <c r="G344" s="17">
        <f>IF(ISBLANK($A344),"",IF($E344="","",$E344-$F344))</f>
        <v/>
      </c>
      <c r="H344" s="18">
        <f>IF(ISBLANK($A344),"",IF($E344=0,"",$F344/$E344))</f>
        <v/>
      </c>
      <c r="I344" s="14">
        <f>IF(ISBLANK($A344),"",IF(OR(ISBLANK($B344),ISBLANK($C344),ISBLANK($D344),ISBLANK($E344),ISBLANK($F344)),"EKSİK","OK"))</f>
        <v/>
      </c>
    </row>
    <row r="345">
      <c r="A345" s="15" t="n"/>
      <c r="B345" s="15" t="n"/>
      <c r="C345" s="15" t="n"/>
      <c r="D345" s="15" t="n"/>
      <c r="E345" s="15" t="n"/>
      <c r="F345" s="15" t="n"/>
      <c r="G345" s="17">
        <f>IF(ISBLANK($A345),"",IF($E345="","",$E345-$F345))</f>
        <v/>
      </c>
      <c r="H345" s="18">
        <f>IF(ISBLANK($A345),"",IF($E345=0,"",$F345/$E345))</f>
        <v/>
      </c>
      <c r="I345" s="14">
        <f>IF(ISBLANK($A345),"",IF(OR(ISBLANK($B345),ISBLANK($C345),ISBLANK($D345),ISBLANK($E345),ISBLANK($F345)),"EKSİK","OK"))</f>
        <v/>
      </c>
    </row>
    <row r="346">
      <c r="A346" s="15" t="n"/>
      <c r="B346" s="15" t="n"/>
      <c r="C346" s="15" t="n"/>
      <c r="D346" s="15" t="n"/>
      <c r="E346" s="15" t="n"/>
      <c r="F346" s="15" t="n"/>
      <c r="G346" s="17">
        <f>IF(ISBLANK($A346),"",IF($E346="","",$E346-$F346))</f>
        <v/>
      </c>
      <c r="H346" s="18">
        <f>IF(ISBLANK($A346),"",IF($E346=0,"",$F346/$E346))</f>
        <v/>
      </c>
      <c r="I346" s="14">
        <f>IF(ISBLANK($A346),"",IF(OR(ISBLANK($B346),ISBLANK($C346),ISBLANK($D346),ISBLANK($E346),ISBLANK($F346)),"EKSİK","OK"))</f>
        <v/>
      </c>
    </row>
    <row r="347">
      <c r="A347" s="15" t="n"/>
      <c r="B347" s="15" t="n"/>
      <c r="C347" s="15" t="n"/>
      <c r="D347" s="15" t="n"/>
      <c r="E347" s="15" t="n"/>
      <c r="F347" s="15" t="n"/>
      <c r="G347" s="17">
        <f>IF(ISBLANK($A347),"",IF($E347="","",$E347-$F347))</f>
        <v/>
      </c>
      <c r="H347" s="18">
        <f>IF(ISBLANK($A347),"",IF($E347=0,"",$F347/$E347))</f>
        <v/>
      </c>
      <c r="I347" s="14">
        <f>IF(ISBLANK($A347),"",IF(OR(ISBLANK($B347),ISBLANK($C347),ISBLANK($D347),ISBLANK($E347),ISBLANK($F347)),"EKSİK","OK"))</f>
        <v/>
      </c>
    </row>
    <row r="348">
      <c r="A348" s="15" t="n"/>
      <c r="B348" s="15" t="n"/>
      <c r="C348" s="15" t="n"/>
      <c r="D348" s="15" t="n"/>
      <c r="E348" s="15" t="n"/>
      <c r="F348" s="15" t="n"/>
      <c r="G348" s="17">
        <f>IF(ISBLANK($A348),"",IF($E348="","",$E348-$F348))</f>
        <v/>
      </c>
      <c r="H348" s="18">
        <f>IF(ISBLANK($A348),"",IF($E348=0,"",$F348/$E348))</f>
        <v/>
      </c>
      <c r="I348" s="14">
        <f>IF(ISBLANK($A348),"",IF(OR(ISBLANK($B348),ISBLANK($C348),ISBLANK($D348),ISBLANK($E348),ISBLANK($F348)),"EKSİK","OK"))</f>
        <v/>
      </c>
    </row>
    <row r="349">
      <c r="A349" s="15" t="n"/>
      <c r="B349" s="15" t="n"/>
      <c r="C349" s="15" t="n"/>
      <c r="D349" s="15" t="n"/>
      <c r="E349" s="15" t="n"/>
      <c r="F349" s="15" t="n"/>
      <c r="G349" s="17">
        <f>IF(ISBLANK($A349),"",IF($E349="","",$E349-$F349))</f>
        <v/>
      </c>
      <c r="H349" s="18">
        <f>IF(ISBLANK($A349),"",IF($E349=0,"",$F349/$E349))</f>
        <v/>
      </c>
      <c r="I349" s="14">
        <f>IF(ISBLANK($A349),"",IF(OR(ISBLANK($B349),ISBLANK($C349),ISBLANK($D349),ISBLANK($E349),ISBLANK($F349)),"EKSİK","OK"))</f>
        <v/>
      </c>
    </row>
    <row r="350">
      <c r="A350" s="15" t="n"/>
      <c r="B350" s="15" t="n"/>
      <c r="C350" s="15" t="n"/>
      <c r="D350" s="15" t="n"/>
      <c r="E350" s="15" t="n"/>
      <c r="F350" s="15" t="n"/>
      <c r="G350" s="17">
        <f>IF(ISBLANK($A350),"",IF($E350="","",$E350-$F350))</f>
        <v/>
      </c>
      <c r="H350" s="18">
        <f>IF(ISBLANK($A350),"",IF($E350=0,"",$F350/$E350))</f>
        <v/>
      </c>
      <c r="I350" s="14">
        <f>IF(ISBLANK($A350),"",IF(OR(ISBLANK($B350),ISBLANK($C350),ISBLANK($D350),ISBLANK($E350),ISBLANK($F350)),"EKSİK","OK"))</f>
        <v/>
      </c>
    </row>
    <row r="351">
      <c r="A351" s="15" t="n"/>
      <c r="B351" s="15" t="n"/>
      <c r="C351" s="15" t="n"/>
      <c r="D351" s="15" t="n"/>
      <c r="E351" s="15" t="n"/>
      <c r="F351" s="15" t="n"/>
      <c r="G351" s="17">
        <f>IF(ISBLANK($A351),"",IF($E351="","",$E351-$F351))</f>
        <v/>
      </c>
      <c r="H351" s="18">
        <f>IF(ISBLANK($A351),"",IF($E351=0,"",$F351/$E351))</f>
        <v/>
      </c>
      <c r="I351" s="14">
        <f>IF(ISBLANK($A351),"",IF(OR(ISBLANK($B351),ISBLANK($C351),ISBLANK($D351),ISBLANK($E351),ISBLANK($F351)),"EKSİK","OK"))</f>
        <v/>
      </c>
    </row>
    <row r="352">
      <c r="A352" s="15" t="n"/>
      <c r="B352" s="15" t="n"/>
      <c r="C352" s="15" t="n"/>
      <c r="D352" s="15" t="n"/>
      <c r="E352" s="15" t="n"/>
      <c r="F352" s="15" t="n"/>
      <c r="G352" s="17">
        <f>IF(ISBLANK($A352),"",IF($E352="","",$E352-$F352))</f>
        <v/>
      </c>
      <c r="H352" s="18">
        <f>IF(ISBLANK($A352),"",IF($E352=0,"",$F352/$E352))</f>
        <v/>
      </c>
      <c r="I352" s="14">
        <f>IF(ISBLANK($A352),"",IF(OR(ISBLANK($B352),ISBLANK($C352),ISBLANK($D352),ISBLANK($E352),ISBLANK($F352)),"EKSİK","OK"))</f>
        <v/>
      </c>
    </row>
    <row r="353">
      <c r="A353" s="15" t="n"/>
      <c r="B353" s="15" t="n"/>
      <c r="C353" s="15" t="n"/>
      <c r="D353" s="15" t="n"/>
      <c r="E353" s="15" t="n"/>
      <c r="F353" s="15" t="n"/>
      <c r="G353" s="17">
        <f>IF(ISBLANK($A353),"",IF($E353="","",$E353-$F353))</f>
        <v/>
      </c>
      <c r="H353" s="18">
        <f>IF(ISBLANK($A353),"",IF($E353=0,"",$F353/$E353))</f>
        <v/>
      </c>
      <c r="I353" s="14">
        <f>IF(ISBLANK($A353),"",IF(OR(ISBLANK($B353),ISBLANK($C353),ISBLANK($D353),ISBLANK($E353),ISBLANK($F353)),"EKSİK","OK"))</f>
        <v/>
      </c>
    </row>
    <row r="354">
      <c r="A354" s="15" t="n"/>
      <c r="B354" s="15" t="n"/>
      <c r="C354" s="15" t="n"/>
      <c r="D354" s="15" t="n"/>
      <c r="E354" s="15" t="n"/>
      <c r="F354" s="15" t="n"/>
      <c r="G354" s="17">
        <f>IF(ISBLANK($A354),"",IF($E354="","",$E354-$F354))</f>
        <v/>
      </c>
      <c r="H354" s="18">
        <f>IF(ISBLANK($A354),"",IF($E354=0,"",$F354/$E354))</f>
        <v/>
      </c>
      <c r="I354" s="14">
        <f>IF(ISBLANK($A354),"",IF(OR(ISBLANK($B354),ISBLANK($C354),ISBLANK($D354),ISBLANK($E354),ISBLANK($F354)),"EKSİK","OK"))</f>
        <v/>
      </c>
    </row>
    <row r="355">
      <c r="A355" s="15" t="n"/>
      <c r="B355" s="15" t="n"/>
      <c r="C355" s="15" t="n"/>
      <c r="D355" s="15" t="n"/>
      <c r="E355" s="15" t="n"/>
      <c r="F355" s="15" t="n"/>
      <c r="G355" s="17">
        <f>IF(ISBLANK($A355),"",IF($E355="","",$E355-$F355))</f>
        <v/>
      </c>
      <c r="H355" s="18">
        <f>IF(ISBLANK($A355),"",IF($E355=0,"",$F355/$E355))</f>
        <v/>
      </c>
      <c r="I355" s="14">
        <f>IF(ISBLANK($A355),"",IF(OR(ISBLANK($B355),ISBLANK($C355),ISBLANK($D355),ISBLANK($E355),ISBLANK($F355)),"EKSİK","OK"))</f>
        <v/>
      </c>
    </row>
    <row r="356">
      <c r="A356" s="15" t="n"/>
      <c r="B356" s="15" t="n"/>
      <c r="C356" s="15" t="n"/>
      <c r="D356" s="15" t="n"/>
      <c r="E356" s="15" t="n"/>
      <c r="F356" s="15" t="n"/>
      <c r="G356" s="17">
        <f>IF(ISBLANK($A356),"",IF($E356="","",$E356-$F356))</f>
        <v/>
      </c>
      <c r="H356" s="18">
        <f>IF(ISBLANK($A356),"",IF($E356=0,"",$F356/$E356))</f>
        <v/>
      </c>
      <c r="I356" s="14">
        <f>IF(ISBLANK($A356),"",IF(OR(ISBLANK($B356),ISBLANK($C356),ISBLANK($D356),ISBLANK($E356),ISBLANK($F356)),"EKSİK","OK"))</f>
        <v/>
      </c>
    </row>
    <row r="357">
      <c r="A357" s="15" t="n"/>
      <c r="B357" s="15" t="n"/>
      <c r="C357" s="15" t="n"/>
      <c r="D357" s="15" t="n"/>
      <c r="E357" s="15" t="n"/>
      <c r="F357" s="15" t="n"/>
      <c r="G357" s="17">
        <f>IF(ISBLANK($A357),"",IF($E357="","",$E357-$F357))</f>
        <v/>
      </c>
      <c r="H357" s="18">
        <f>IF(ISBLANK($A357),"",IF($E357=0,"",$F357/$E357))</f>
        <v/>
      </c>
      <c r="I357" s="14">
        <f>IF(ISBLANK($A357),"",IF(OR(ISBLANK($B357),ISBLANK($C357),ISBLANK($D357),ISBLANK($E357),ISBLANK($F357)),"EKSİK","OK"))</f>
        <v/>
      </c>
    </row>
    <row r="358">
      <c r="A358" s="15" t="n"/>
      <c r="B358" s="15" t="n"/>
      <c r="C358" s="15" t="n"/>
      <c r="D358" s="15" t="n"/>
      <c r="E358" s="15" t="n"/>
      <c r="F358" s="15" t="n"/>
      <c r="G358" s="17">
        <f>IF(ISBLANK($A358),"",IF($E358="","",$E358-$F358))</f>
        <v/>
      </c>
      <c r="H358" s="18">
        <f>IF(ISBLANK($A358),"",IF($E358=0,"",$F358/$E358))</f>
        <v/>
      </c>
      <c r="I358" s="14">
        <f>IF(ISBLANK($A358),"",IF(OR(ISBLANK($B358),ISBLANK($C358),ISBLANK($D358),ISBLANK($E358),ISBLANK($F358)),"EKSİK","OK"))</f>
        <v/>
      </c>
    </row>
    <row r="359">
      <c r="A359" s="15" t="n"/>
      <c r="B359" s="15" t="n"/>
      <c r="C359" s="15" t="n"/>
      <c r="D359" s="15" t="n"/>
      <c r="E359" s="15" t="n"/>
      <c r="F359" s="15" t="n"/>
      <c r="G359" s="17">
        <f>IF(ISBLANK($A359),"",IF($E359="","",$E359-$F359))</f>
        <v/>
      </c>
      <c r="H359" s="18">
        <f>IF(ISBLANK($A359),"",IF($E359=0,"",$F359/$E359))</f>
        <v/>
      </c>
      <c r="I359" s="14">
        <f>IF(ISBLANK($A359),"",IF(OR(ISBLANK($B359),ISBLANK($C359),ISBLANK($D359),ISBLANK($E359),ISBLANK($F359)),"EKSİK","OK"))</f>
        <v/>
      </c>
    </row>
    <row r="360">
      <c r="A360" s="15" t="n"/>
      <c r="B360" s="15" t="n"/>
      <c r="C360" s="15" t="n"/>
      <c r="D360" s="15" t="n"/>
      <c r="E360" s="15" t="n"/>
      <c r="F360" s="15" t="n"/>
      <c r="G360" s="17">
        <f>IF(ISBLANK($A360),"",IF($E360="","",$E360-$F360))</f>
        <v/>
      </c>
      <c r="H360" s="18">
        <f>IF(ISBLANK($A360),"",IF($E360=0,"",$F360/$E360))</f>
        <v/>
      </c>
      <c r="I360" s="14">
        <f>IF(ISBLANK($A360),"",IF(OR(ISBLANK($B360),ISBLANK($C360),ISBLANK($D360),ISBLANK($E360),ISBLANK($F360)),"EKSİK","OK"))</f>
        <v/>
      </c>
    </row>
    <row r="361">
      <c r="A361" s="15" t="n"/>
      <c r="B361" s="15" t="n"/>
      <c r="C361" s="15" t="n"/>
      <c r="D361" s="15" t="n"/>
      <c r="E361" s="15" t="n"/>
      <c r="F361" s="15" t="n"/>
      <c r="G361" s="17">
        <f>IF(ISBLANK($A361),"",IF($E361="","",$E361-$F361))</f>
        <v/>
      </c>
      <c r="H361" s="18">
        <f>IF(ISBLANK($A361),"",IF($E361=0,"",$F361/$E361))</f>
        <v/>
      </c>
      <c r="I361" s="14">
        <f>IF(ISBLANK($A361),"",IF(OR(ISBLANK($B361),ISBLANK($C361),ISBLANK($D361),ISBLANK($E361),ISBLANK($F361)),"EKSİK","OK"))</f>
        <v/>
      </c>
    </row>
    <row r="362">
      <c r="A362" s="15" t="n"/>
      <c r="B362" s="15" t="n"/>
      <c r="C362" s="15" t="n"/>
      <c r="D362" s="15" t="n"/>
      <c r="E362" s="15" t="n"/>
      <c r="F362" s="15" t="n"/>
      <c r="G362" s="17">
        <f>IF(ISBLANK($A362),"",IF($E362="","",$E362-$F362))</f>
        <v/>
      </c>
      <c r="H362" s="18">
        <f>IF(ISBLANK($A362),"",IF($E362=0,"",$F362/$E362))</f>
        <v/>
      </c>
      <c r="I362" s="14">
        <f>IF(ISBLANK($A362),"",IF(OR(ISBLANK($B362),ISBLANK($C362),ISBLANK($D362),ISBLANK($E362),ISBLANK($F362)),"EKSİK","OK"))</f>
        <v/>
      </c>
    </row>
    <row r="363">
      <c r="A363" s="15" t="n"/>
      <c r="B363" s="15" t="n"/>
      <c r="C363" s="15" t="n"/>
      <c r="D363" s="15" t="n"/>
      <c r="E363" s="15" t="n"/>
      <c r="F363" s="15" t="n"/>
      <c r="G363" s="17">
        <f>IF(ISBLANK($A363),"",IF($E363="","",$E363-$F363))</f>
        <v/>
      </c>
      <c r="H363" s="18">
        <f>IF(ISBLANK($A363),"",IF($E363=0,"",$F363/$E363))</f>
        <v/>
      </c>
      <c r="I363" s="14">
        <f>IF(ISBLANK($A363),"",IF(OR(ISBLANK($B363),ISBLANK($C363),ISBLANK($D363),ISBLANK($E363),ISBLANK($F363)),"EKSİK","OK"))</f>
        <v/>
      </c>
    </row>
    <row r="364">
      <c r="A364" s="15" t="n"/>
      <c r="B364" s="15" t="n"/>
      <c r="C364" s="15" t="n"/>
      <c r="D364" s="15" t="n"/>
      <c r="E364" s="15" t="n"/>
      <c r="F364" s="15" t="n"/>
      <c r="G364" s="17">
        <f>IF(ISBLANK($A364),"",IF($E364="","",$E364-$F364))</f>
        <v/>
      </c>
      <c r="H364" s="18">
        <f>IF(ISBLANK($A364),"",IF($E364=0,"",$F364/$E364))</f>
        <v/>
      </c>
      <c r="I364" s="14">
        <f>IF(ISBLANK($A364),"",IF(OR(ISBLANK($B364),ISBLANK($C364),ISBLANK($D364),ISBLANK($E364),ISBLANK($F364)),"EKSİK","OK"))</f>
        <v/>
      </c>
    </row>
    <row r="365">
      <c r="A365" s="15" t="n"/>
      <c r="B365" s="15" t="n"/>
      <c r="C365" s="15" t="n"/>
      <c r="D365" s="15" t="n"/>
      <c r="E365" s="15" t="n"/>
      <c r="F365" s="15" t="n"/>
      <c r="G365" s="17">
        <f>IF(ISBLANK($A365),"",IF($E365="","",$E365-$F365))</f>
        <v/>
      </c>
      <c r="H365" s="18">
        <f>IF(ISBLANK($A365),"",IF($E365=0,"",$F365/$E365))</f>
        <v/>
      </c>
      <c r="I365" s="14">
        <f>IF(ISBLANK($A365),"",IF(OR(ISBLANK($B365),ISBLANK($C365),ISBLANK($D365),ISBLANK($E365),ISBLANK($F365)),"EKSİK","OK"))</f>
        <v/>
      </c>
    </row>
    <row r="366">
      <c r="A366" s="15" t="n"/>
      <c r="B366" s="15" t="n"/>
      <c r="C366" s="15" t="n"/>
      <c r="D366" s="15" t="n"/>
      <c r="E366" s="15" t="n"/>
      <c r="F366" s="15" t="n"/>
      <c r="G366" s="17">
        <f>IF(ISBLANK($A366),"",IF($E366="","",$E366-$F366))</f>
        <v/>
      </c>
      <c r="H366" s="18">
        <f>IF(ISBLANK($A366),"",IF($E366=0,"",$F366/$E366))</f>
        <v/>
      </c>
      <c r="I366" s="14">
        <f>IF(ISBLANK($A366),"",IF(OR(ISBLANK($B366),ISBLANK($C366),ISBLANK($D366),ISBLANK($E366),ISBLANK($F366)),"EKSİK","OK"))</f>
        <v/>
      </c>
    </row>
    <row r="367">
      <c r="A367" s="15" t="n"/>
      <c r="B367" s="15" t="n"/>
      <c r="C367" s="15" t="n"/>
      <c r="D367" s="15" t="n"/>
      <c r="E367" s="15" t="n"/>
      <c r="F367" s="15" t="n"/>
      <c r="G367" s="17">
        <f>IF(ISBLANK($A367),"",IF($E367="","",$E367-$F367))</f>
        <v/>
      </c>
      <c r="H367" s="18">
        <f>IF(ISBLANK($A367),"",IF($E367=0,"",$F367/$E367))</f>
        <v/>
      </c>
      <c r="I367" s="14">
        <f>IF(ISBLANK($A367),"",IF(OR(ISBLANK($B367),ISBLANK($C367),ISBLANK($D367),ISBLANK($E367),ISBLANK($F367)),"EKSİK","OK"))</f>
        <v/>
      </c>
    </row>
    <row r="368">
      <c r="A368" s="15" t="n"/>
      <c r="B368" s="15" t="n"/>
      <c r="C368" s="15" t="n"/>
      <c r="D368" s="15" t="n"/>
      <c r="E368" s="15" t="n"/>
      <c r="F368" s="15" t="n"/>
      <c r="G368" s="17">
        <f>IF(ISBLANK($A368),"",IF($E368="","",$E368-$F368))</f>
        <v/>
      </c>
      <c r="H368" s="18">
        <f>IF(ISBLANK($A368),"",IF($E368=0,"",$F368/$E368))</f>
        <v/>
      </c>
      <c r="I368" s="14">
        <f>IF(ISBLANK($A368),"",IF(OR(ISBLANK($B368),ISBLANK($C368),ISBLANK($D368),ISBLANK($E368),ISBLANK($F368)),"EKSİK","OK"))</f>
        <v/>
      </c>
    </row>
    <row r="369">
      <c r="A369" s="15" t="n"/>
      <c r="B369" s="15" t="n"/>
      <c r="C369" s="15" t="n"/>
      <c r="D369" s="15" t="n"/>
      <c r="E369" s="15" t="n"/>
      <c r="F369" s="15" t="n"/>
      <c r="G369" s="17">
        <f>IF(ISBLANK($A369),"",IF($E369="","",$E369-$F369))</f>
        <v/>
      </c>
      <c r="H369" s="18">
        <f>IF(ISBLANK($A369),"",IF($E369=0,"",$F369/$E369))</f>
        <v/>
      </c>
      <c r="I369" s="14">
        <f>IF(ISBLANK($A369),"",IF(OR(ISBLANK($B369),ISBLANK($C369),ISBLANK($D369),ISBLANK($E369),ISBLANK($F369)),"EKSİK","OK"))</f>
        <v/>
      </c>
    </row>
    <row r="370">
      <c r="A370" s="15" t="n"/>
      <c r="B370" s="15" t="n"/>
      <c r="C370" s="15" t="n"/>
      <c r="D370" s="15" t="n"/>
      <c r="E370" s="15" t="n"/>
      <c r="F370" s="15" t="n"/>
      <c r="G370" s="17">
        <f>IF(ISBLANK($A370),"",IF($E370="","",$E370-$F370))</f>
        <v/>
      </c>
      <c r="H370" s="18">
        <f>IF(ISBLANK($A370),"",IF($E370=0,"",$F370/$E370))</f>
        <v/>
      </c>
      <c r="I370" s="14">
        <f>IF(ISBLANK($A370),"",IF(OR(ISBLANK($B370),ISBLANK($C370),ISBLANK($D370),ISBLANK($E370),ISBLANK($F370)),"EKSİK","OK"))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7">
        <f>IF(ISBLANK($A371),"",IF($E371="","",$E371-$F371))</f>
        <v/>
      </c>
      <c r="H371" s="18">
        <f>IF(ISBLANK($A371),"",IF($E371=0,"",$F371/$E371))</f>
        <v/>
      </c>
      <c r="I371" s="14">
        <f>IF(ISBLANK($A371),"",IF(OR(ISBLANK($B371),ISBLANK($C371),ISBLANK($D371),ISBLANK($E371),ISBLANK($F371)),"EKSİK","OK"))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7">
        <f>IF(ISBLANK($A372),"",IF($E372="","",$E372-$F372))</f>
        <v/>
      </c>
      <c r="H372" s="18">
        <f>IF(ISBLANK($A372),"",IF($E372=0,"",$F372/$E372))</f>
        <v/>
      </c>
      <c r="I372" s="14">
        <f>IF(ISBLANK($A372),"",IF(OR(ISBLANK($B372),ISBLANK($C372),ISBLANK($D372),ISBLANK($E372),ISBLANK($F372)),"EKSİK","OK"))</f>
        <v/>
      </c>
    </row>
    <row r="373">
      <c r="A373" s="15" t="n"/>
      <c r="B373" s="15" t="n"/>
      <c r="C373" s="15" t="n"/>
      <c r="D373" s="15" t="n"/>
      <c r="E373" s="15" t="n"/>
      <c r="F373" s="15" t="n"/>
      <c r="G373" s="17">
        <f>IF(ISBLANK($A373),"",IF($E373="","",$E373-$F373))</f>
        <v/>
      </c>
      <c r="H373" s="18">
        <f>IF(ISBLANK($A373),"",IF($E373=0,"",$F373/$E373))</f>
        <v/>
      </c>
      <c r="I373" s="14">
        <f>IF(ISBLANK($A373),"",IF(OR(ISBLANK($B373),ISBLANK($C373),ISBLANK($D373),ISBLANK($E373),ISBLANK($F373)),"EKSİK","OK"))</f>
        <v/>
      </c>
    </row>
    <row r="374">
      <c r="A374" s="15" t="n"/>
      <c r="B374" s="15" t="n"/>
      <c r="C374" s="15" t="n"/>
      <c r="D374" s="15" t="n"/>
      <c r="E374" s="15" t="n"/>
      <c r="F374" s="15" t="n"/>
      <c r="G374" s="17">
        <f>IF(ISBLANK($A374),"",IF($E374="","",$E374-$F374))</f>
        <v/>
      </c>
      <c r="H374" s="18">
        <f>IF(ISBLANK($A374),"",IF($E374=0,"",$F374/$E374))</f>
        <v/>
      </c>
      <c r="I374" s="14">
        <f>IF(ISBLANK($A374),"",IF(OR(ISBLANK($B374),ISBLANK($C374),ISBLANK($D374),ISBLANK($E374),ISBLANK($F374)),"EKSİK","OK"))</f>
        <v/>
      </c>
    </row>
    <row r="375">
      <c r="A375" s="15" t="n"/>
      <c r="B375" s="15" t="n"/>
      <c r="C375" s="15" t="n"/>
      <c r="D375" s="15" t="n"/>
      <c r="E375" s="15" t="n"/>
      <c r="F375" s="15" t="n"/>
      <c r="G375" s="17">
        <f>IF(ISBLANK($A375),"",IF($E375="","",$E375-$F375))</f>
        <v/>
      </c>
      <c r="H375" s="18">
        <f>IF(ISBLANK($A375),"",IF($E375=0,"",$F375/$E375))</f>
        <v/>
      </c>
      <c r="I375" s="14">
        <f>IF(ISBLANK($A375),"",IF(OR(ISBLANK($B375),ISBLANK($C375),ISBLANK($D375),ISBLANK($E375),ISBLANK($F375)),"EKSİK","OK"))</f>
        <v/>
      </c>
    </row>
    <row r="376">
      <c r="A376" s="15" t="n"/>
      <c r="B376" s="15" t="n"/>
      <c r="C376" s="15" t="n"/>
      <c r="D376" s="15" t="n"/>
      <c r="E376" s="15" t="n"/>
      <c r="F376" s="15" t="n"/>
      <c r="G376" s="17">
        <f>IF(ISBLANK($A376),"",IF($E376="","",$E376-$F376))</f>
        <v/>
      </c>
      <c r="H376" s="18">
        <f>IF(ISBLANK($A376),"",IF($E376=0,"",$F376/$E376))</f>
        <v/>
      </c>
      <c r="I376" s="14">
        <f>IF(ISBLANK($A376),"",IF(OR(ISBLANK($B376),ISBLANK($C376),ISBLANK($D376),ISBLANK($E376),ISBLANK($F376)),"EKSİK","OK"))</f>
        <v/>
      </c>
    </row>
    <row r="377">
      <c r="A377" s="15" t="n"/>
      <c r="B377" s="15" t="n"/>
      <c r="C377" s="15" t="n"/>
      <c r="D377" s="15" t="n"/>
      <c r="E377" s="15" t="n"/>
      <c r="F377" s="15" t="n"/>
      <c r="G377" s="17">
        <f>IF(ISBLANK($A377),"",IF($E377="","",$E377-$F377))</f>
        <v/>
      </c>
      <c r="H377" s="18">
        <f>IF(ISBLANK($A377),"",IF($E377=0,"",$F377/$E377))</f>
        <v/>
      </c>
      <c r="I377" s="14">
        <f>IF(ISBLANK($A377),"",IF(OR(ISBLANK($B377),ISBLANK($C377),ISBLANK($D377),ISBLANK($E377),ISBLANK($F377)),"EKSİK","OK"))</f>
        <v/>
      </c>
    </row>
    <row r="378">
      <c r="A378" s="15" t="n"/>
      <c r="B378" s="15" t="n"/>
      <c r="C378" s="15" t="n"/>
      <c r="D378" s="15" t="n"/>
      <c r="E378" s="15" t="n"/>
      <c r="F378" s="15" t="n"/>
      <c r="G378" s="17">
        <f>IF(ISBLANK($A378),"",IF($E378="","",$E378-$F378))</f>
        <v/>
      </c>
      <c r="H378" s="18">
        <f>IF(ISBLANK($A378),"",IF($E378=0,"",$F378/$E378))</f>
        <v/>
      </c>
      <c r="I378" s="14">
        <f>IF(ISBLANK($A378),"",IF(OR(ISBLANK($B378),ISBLANK($C378),ISBLANK($D378),ISBLANK($E378),ISBLANK($F378)),"EKSİK","OK"))</f>
        <v/>
      </c>
    </row>
    <row r="379">
      <c r="A379" s="15" t="n"/>
      <c r="B379" s="15" t="n"/>
      <c r="C379" s="15" t="n"/>
      <c r="D379" s="15" t="n"/>
      <c r="E379" s="15" t="n"/>
      <c r="F379" s="15" t="n"/>
      <c r="G379" s="17">
        <f>IF(ISBLANK($A379),"",IF($E379="","",$E379-$F379))</f>
        <v/>
      </c>
      <c r="H379" s="18">
        <f>IF(ISBLANK($A379),"",IF($E379=0,"",$F379/$E379))</f>
        <v/>
      </c>
      <c r="I379" s="14">
        <f>IF(ISBLANK($A379),"",IF(OR(ISBLANK($B379),ISBLANK($C379),ISBLANK($D379),ISBLANK($E379),ISBLANK($F379)),"EKSİK","OK"))</f>
        <v/>
      </c>
    </row>
    <row r="380">
      <c r="A380" s="15" t="n"/>
      <c r="B380" s="15" t="n"/>
      <c r="C380" s="15" t="n"/>
      <c r="D380" s="15" t="n"/>
      <c r="E380" s="15" t="n"/>
      <c r="F380" s="15" t="n"/>
      <c r="G380" s="17">
        <f>IF(ISBLANK($A380),"",IF($E380="","",$E380-$F380))</f>
        <v/>
      </c>
      <c r="H380" s="18">
        <f>IF(ISBLANK($A380),"",IF($E380=0,"",$F380/$E380))</f>
        <v/>
      </c>
      <c r="I380" s="14">
        <f>IF(ISBLANK($A380),"",IF(OR(ISBLANK($B380),ISBLANK($C380),ISBLANK($D380),ISBLANK($E380),ISBLANK($F380)),"EKSİK","OK"))</f>
        <v/>
      </c>
    </row>
    <row r="381">
      <c r="A381" s="15" t="n"/>
      <c r="B381" s="15" t="n"/>
      <c r="C381" s="15" t="n"/>
      <c r="D381" s="15" t="n"/>
      <c r="E381" s="15" t="n"/>
      <c r="F381" s="15" t="n"/>
      <c r="G381" s="17">
        <f>IF(ISBLANK($A381),"",IF($E381="","",$E381-$F381))</f>
        <v/>
      </c>
      <c r="H381" s="18">
        <f>IF(ISBLANK($A381),"",IF($E381=0,"",$F381/$E381))</f>
        <v/>
      </c>
      <c r="I381" s="14">
        <f>IF(ISBLANK($A381),"",IF(OR(ISBLANK($B381),ISBLANK($C381),ISBLANK($D381),ISBLANK($E381),ISBLANK($F381)),"EKSİK","OK"))</f>
        <v/>
      </c>
    </row>
    <row r="382">
      <c r="A382" s="15" t="n"/>
      <c r="B382" s="15" t="n"/>
      <c r="C382" s="15" t="n"/>
      <c r="D382" s="15" t="n"/>
      <c r="E382" s="15" t="n"/>
      <c r="F382" s="15" t="n"/>
      <c r="G382" s="17">
        <f>IF(ISBLANK($A382),"",IF($E382="","",$E382-$F382))</f>
        <v/>
      </c>
      <c r="H382" s="18">
        <f>IF(ISBLANK($A382),"",IF($E382=0,"",$F382/$E382))</f>
        <v/>
      </c>
      <c r="I382" s="14">
        <f>IF(ISBLANK($A382),"",IF(OR(ISBLANK($B382),ISBLANK($C382),ISBLANK($D382),ISBLANK($E382),ISBLANK($F382)),"EKSİK","OK"))</f>
        <v/>
      </c>
    </row>
    <row r="383">
      <c r="A383" s="15" t="n"/>
      <c r="B383" s="15" t="n"/>
      <c r="C383" s="15" t="n"/>
      <c r="D383" s="15" t="n"/>
      <c r="E383" s="15" t="n"/>
      <c r="F383" s="15" t="n"/>
      <c r="G383" s="17">
        <f>IF(ISBLANK($A383),"",IF($E383="","",$E383-$F383))</f>
        <v/>
      </c>
      <c r="H383" s="18">
        <f>IF(ISBLANK($A383),"",IF($E383=0,"",$F383/$E383))</f>
        <v/>
      </c>
      <c r="I383" s="14">
        <f>IF(ISBLANK($A383),"",IF(OR(ISBLANK($B383),ISBLANK($C383),ISBLANK($D383),ISBLANK($E383),ISBLANK($F383)),"EKSİK","OK"))</f>
        <v/>
      </c>
    </row>
    <row r="384">
      <c r="A384" s="15" t="n"/>
      <c r="B384" s="15" t="n"/>
      <c r="C384" s="15" t="n"/>
      <c r="D384" s="15" t="n"/>
      <c r="E384" s="15" t="n"/>
      <c r="F384" s="15" t="n"/>
      <c r="G384" s="17">
        <f>IF(ISBLANK($A384),"",IF($E384="","",$E384-$F384))</f>
        <v/>
      </c>
      <c r="H384" s="18">
        <f>IF(ISBLANK($A384),"",IF($E384=0,"",$F384/$E384))</f>
        <v/>
      </c>
      <c r="I384" s="14">
        <f>IF(ISBLANK($A384),"",IF(OR(ISBLANK($B384),ISBLANK($C384),ISBLANK($D384),ISBLANK($E384),ISBLANK($F384)),"EKSİK","OK"))</f>
        <v/>
      </c>
    </row>
    <row r="385">
      <c r="A385" s="15" t="n"/>
      <c r="B385" s="15" t="n"/>
      <c r="C385" s="15" t="n"/>
      <c r="D385" s="15" t="n"/>
      <c r="E385" s="15" t="n"/>
      <c r="F385" s="15" t="n"/>
      <c r="G385" s="17">
        <f>IF(ISBLANK($A385),"",IF($E385="","",$E385-$F385))</f>
        <v/>
      </c>
      <c r="H385" s="18">
        <f>IF(ISBLANK($A385),"",IF($E385=0,"",$F385/$E385))</f>
        <v/>
      </c>
      <c r="I385" s="14">
        <f>IF(ISBLANK($A385),"",IF(OR(ISBLANK($B385),ISBLANK($C385),ISBLANK($D385),ISBLANK($E385),ISBLANK($F385)),"EKSİK","OK"))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7">
        <f>IF(ISBLANK($A386),"",IF($E386="","",$E386-$F386))</f>
        <v/>
      </c>
      <c r="H386" s="18">
        <f>IF(ISBLANK($A386),"",IF($E386=0,"",$F386/$E386))</f>
        <v/>
      </c>
      <c r="I386" s="14">
        <f>IF(ISBLANK($A386),"",IF(OR(ISBLANK($B386),ISBLANK($C386),ISBLANK($D386),ISBLANK($E386),ISBLANK($F386)),"EKSİK","OK"))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7">
        <f>IF(ISBLANK($A387),"",IF($E387="","",$E387-$F387))</f>
        <v/>
      </c>
      <c r="H387" s="18">
        <f>IF(ISBLANK($A387),"",IF($E387=0,"",$F387/$E387))</f>
        <v/>
      </c>
      <c r="I387" s="14">
        <f>IF(ISBLANK($A387),"",IF(OR(ISBLANK($B387),ISBLANK($C387),ISBLANK($D387),ISBLANK($E387),ISBLANK($F387)),"EKSİK","OK"))</f>
        <v/>
      </c>
    </row>
    <row r="388">
      <c r="A388" s="15" t="n"/>
      <c r="B388" s="15" t="n"/>
      <c r="C388" s="15" t="n"/>
      <c r="D388" s="15" t="n"/>
      <c r="E388" s="15" t="n"/>
      <c r="F388" s="15" t="n"/>
      <c r="G388" s="17">
        <f>IF(ISBLANK($A388),"",IF($E388="","",$E388-$F388))</f>
        <v/>
      </c>
      <c r="H388" s="18">
        <f>IF(ISBLANK($A388),"",IF($E388=0,"",$F388/$E388))</f>
        <v/>
      </c>
      <c r="I388" s="14">
        <f>IF(ISBLANK($A388),"",IF(OR(ISBLANK($B388),ISBLANK($C388),ISBLANK($D388),ISBLANK($E388),ISBLANK($F388)),"EKSİK","OK"))</f>
        <v/>
      </c>
    </row>
    <row r="389">
      <c r="A389" s="15" t="n"/>
      <c r="B389" s="15" t="n"/>
      <c r="C389" s="15" t="n"/>
      <c r="D389" s="15" t="n"/>
      <c r="E389" s="15" t="n"/>
      <c r="F389" s="15" t="n"/>
      <c r="G389" s="17">
        <f>IF(ISBLANK($A389),"",IF($E389="","",$E389-$F389))</f>
        <v/>
      </c>
      <c r="H389" s="18">
        <f>IF(ISBLANK($A389),"",IF($E389=0,"",$F389/$E389))</f>
        <v/>
      </c>
      <c r="I389" s="14">
        <f>IF(ISBLANK($A389),"",IF(OR(ISBLANK($B389),ISBLANK($C389),ISBLANK($D389),ISBLANK($E389),ISBLANK($F389)),"EKSİK","OK"))</f>
        <v/>
      </c>
    </row>
    <row r="390">
      <c r="A390" s="15" t="n"/>
      <c r="B390" s="15" t="n"/>
      <c r="C390" s="15" t="n"/>
      <c r="D390" s="15" t="n"/>
      <c r="E390" s="15" t="n"/>
      <c r="F390" s="15" t="n"/>
      <c r="G390" s="17">
        <f>IF(ISBLANK($A390),"",IF($E390="","",$E390-$F390))</f>
        <v/>
      </c>
      <c r="H390" s="18">
        <f>IF(ISBLANK($A390),"",IF($E390=0,"",$F390/$E390))</f>
        <v/>
      </c>
      <c r="I390" s="14">
        <f>IF(ISBLANK($A390),"",IF(OR(ISBLANK($B390),ISBLANK($C390),ISBLANK($D390),ISBLANK($E390),ISBLANK($F390)),"EKSİK","OK"))</f>
        <v/>
      </c>
    </row>
    <row r="391">
      <c r="A391" s="15" t="n"/>
      <c r="B391" s="15" t="n"/>
      <c r="C391" s="15" t="n"/>
      <c r="D391" s="15" t="n"/>
      <c r="E391" s="15" t="n"/>
      <c r="F391" s="15" t="n"/>
      <c r="G391" s="17">
        <f>IF(ISBLANK($A391),"",IF($E391="","",$E391-$F391))</f>
        <v/>
      </c>
      <c r="H391" s="18">
        <f>IF(ISBLANK($A391),"",IF($E391=0,"",$F391/$E391))</f>
        <v/>
      </c>
      <c r="I391" s="14">
        <f>IF(ISBLANK($A391),"",IF(OR(ISBLANK($B391),ISBLANK($C391),ISBLANK($D391),ISBLANK($E391),ISBLANK($F391)),"EKSİK","OK"))</f>
        <v/>
      </c>
    </row>
    <row r="392">
      <c r="A392" s="15" t="n"/>
      <c r="B392" s="15" t="n"/>
      <c r="C392" s="15" t="n"/>
      <c r="D392" s="15" t="n"/>
      <c r="E392" s="15" t="n"/>
      <c r="F392" s="15" t="n"/>
      <c r="G392" s="17">
        <f>IF(ISBLANK($A392),"",IF($E392="","",$E392-$F392))</f>
        <v/>
      </c>
      <c r="H392" s="18">
        <f>IF(ISBLANK($A392),"",IF($E392=0,"",$F392/$E392))</f>
        <v/>
      </c>
      <c r="I392" s="14">
        <f>IF(ISBLANK($A392),"",IF(OR(ISBLANK($B392),ISBLANK($C392),ISBLANK($D392),ISBLANK($E392),ISBLANK($F392)),"EKSİK","OK"))</f>
        <v/>
      </c>
    </row>
    <row r="393">
      <c r="A393" s="15" t="n"/>
      <c r="B393" s="15" t="n"/>
      <c r="C393" s="15" t="n"/>
      <c r="D393" s="15" t="n"/>
      <c r="E393" s="15" t="n"/>
      <c r="F393" s="15" t="n"/>
      <c r="G393" s="17">
        <f>IF(ISBLANK($A393),"",IF($E393="","",$E393-$F393))</f>
        <v/>
      </c>
      <c r="H393" s="18">
        <f>IF(ISBLANK($A393),"",IF($E393=0,"",$F393/$E393))</f>
        <v/>
      </c>
      <c r="I393" s="14">
        <f>IF(ISBLANK($A393),"",IF(OR(ISBLANK($B393),ISBLANK($C393),ISBLANK($D393),ISBLANK($E393),ISBLANK($F393)),"EKSİK","OK"))</f>
        <v/>
      </c>
    </row>
    <row r="394">
      <c r="A394" s="15" t="n"/>
      <c r="B394" s="15" t="n"/>
      <c r="C394" s="15" t="n"/>
      <c r="D394" s="15" t="n"/>
      <c r="E394" s="15" t="n"/>
      <c r="F394" s="15" t="n"/>
      <c r="G394" s="17">
        <f>IF(ISBLANK($A394),"",IF($E394="","",$E394-$F394))</f>
        <v/>
      </c>
      <c r="H394" s="18">
        <f>IF(ISBLANK($A394),"",IF($E394=0,"",$F394/$E394))</f>
        <v/>
      </c>
      <c r="I394" s="14">
        <f>IF(ISBLANK($A394),"",IF(OR(ISBLANK($B394),ISBLANK($C394),ISBLANK($D394),ISBLANK($E394),ISBLANK($F394)),"EKSİK","OK"))</f>
        <v/>
      </c>
    </row>
    <row r="395">
      <c r="A395" s="15" t="n"/>
      <c r="B395" s="15" t="n"/>
      <c r="C395" s="15" t="n"/>
      <c r="D395" s="15" t="n"/>
      <c r="E395" s="15" t="n"/>
      <c r="F395" s="15" t="n"/>
      <c r="G395" s="17">
        <f>IF(ISBLANK($A395),"",IF($E395="","",$E395-$F395))</f>
        <v/>
      </c>
      <c r="H395" s="18">
        <f>IF(ISBLANK($A395),"",IF($E395=0,"",$F395/$E395))</f>
        <v/>
      </c>
      <c r="I395" s="14">
        <f>IF(ISBLANK($A395),"",IF(OR(ISBLANK($B395),ISBLANK($C395),ISBLANK($D395),ISBLANK($E395),ISBLANK($F395)),"EKSİK","OK"))</f>
        <v/>
      </c>
    </row>
    <row r="396">
      <c r="A396" s="15" t="n"/>
      <c r="B396" s="15" t="n"/>
      <c r="C396" s="15" t="n"/>
      <c r="D396" s="15" t="n"/>
      <c r="E396" s="15" t="n"/>
      <c r="F396" s="15" t="n"/>
      <c r="G396" s="17">
        <f>IF(ISBLANK($A396),"",IF($E396="","",$E396-$F396))</f>
        <v/>
      </c>
      <c r="H396" s="18">
        <f>IF(ISBLANK($A396),"",IF($E396=0,"",$F396/$E396))</f>
        <v/>
      </c>
      <c r="I396" s="14">
        <f>IF(ISBLANK($A396),"",IF(OR(ISBLANK($B396),ISBLANK($C396),ISBLANK($D396),ISBLANK($E396),ISBLANK($F396)),"EKSİK","OK"))</f>
        <v/>
      </c>
    </row>
    <row r="397">
      <c r="A397" s="15" t="n"/>
      <c r="B397" s="15" t="n"/>
      <c r="C397" s="15" t="n"/>
      <c r="D397" s="15" t="n"/>
      <c r="E397" s="15" t="n"/>
      <c r="F397" s="15" t="n"/>
      <c r="G397" s="17">
        <f>IF(ISBLANK($A397),"",IF($E397="","",$E397-$F397))</f>
        <v/>
      </c>
      <c r="H397" s="18">
        <f>IF(ISBLANK($A397),"",IF($E397=0,"",$F397/$E397))</f>
        <v/>
      </c>
      <c r="I397" s="14">
        <f>IF(ISBLANK($A397),"",IF(OR(ISBLANK($B397),ISBLANK($C397),ISBLANK($D397),ISBLANK($E397),ISBLANK($F397)),"EKSİK","OK"))</f>
        <v/>
      </c>
    </row>
    <row r="398">
      <c r="A398" s="15" t="n"/>
      <c r="B398" s="15" t="n"/>
      <c r="C398" s="15" t="n"/>
      <c r="D398" s="15" t="n"/>
      <c r="E398" s="15" t="n"/>
      <c r="F398" s="15" t="n"/>
      <c r="G398" s="17">
        <f>IF(ISBLANK($A398),"",IF($E398="","",$E398-$F398))</f>
        <v/>
      </c>
      <c r="H398" s="18">
        <f>IF(ISBLANK($A398),"",IF($E398=0,"",$F398/$E398))</f>
        <v/>
      </c>
      <c r="I398" s="14">
        <f>IF(ISBLANK($A398),"",IF(OR(ISBLANK($B398),ISBLANK($C398),ISBLANK($D398),ISBLANK($E398),ISBLANK($F398)),"EKSİK","OK"))</f>
        <v/>
      </c>
    </row>
    <row r="399">
      <c r="A399" s="15" t="n"/>
      <c r="B399" s="15" t="n"/>
      <c r="C399" s="15" t="n"/>
      <c r="D399" s="15" t="n"/>
      <c r="E399" s="15" t="n"/>
      <c r="F399" s="15" t="n"/>
      <c r="G399" s="17">
        <f>IF(ISBLANK($A399),"",IF($E399="","",$E399-$F399))</f>
        <v/>
      </c>
      <c r="H399" s="18">
        <f>IF(ISBLANK($A399),"",IF($E399=0,"",$F399/$E399))</f>
        <v/>
      </c>
      <c r="I399" s="14">
        <f>IF(ISBLANK($A399),"",IF(OR(ISBLANK($B399),ISBLANK($C399),ISBLANK($D399),ISBLANK($E399),ISBLANK($F399)),"EKSİK","OK"))</f>
        <v/>
      </c>
    </row>
    <row r="400">
      <c r="A400" s="15" t="n"/>
      <c r="B400" s="15" t="n"/>
      <c r="C400" s="15" t="n"/>
      <c r="D400" s="15" t="n"/>
      <c r="E400" s="15" t="n"/>
      <c r="F400" s="15" t="n"/>
      <c r="G400" s="17">
        <f>IF(ISBLANK($A400),"",IF($E400="","",$E400-$F400))</f>
        <v/>
      </c>
      <c r="H400" s="18">
        <f>IF(ISBLANK($A400),"",IF($E400=0,"",$F400/$E400))</f>
        <v/>
      </c>
      <c r="I400" s="14">
        <f>IF(ISBLANK($A400),"",IF(OR(ISBLANK($B400),ISBLANK($C400),ISBLANK($D400),ISBLANK($E400),ISBLANK($F400)),"EKSİK","OK"))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7">
        <f>IF(ISBLANK($A401),"",IF($E401="","",$E401-$F401))</f>
        <v/>
      </c>
      <c r="H401" s="18">
        <f>IF(ISBLANK($A401),"",IF($E401=0,"",$F401/$E401))</f>
        <v/>
      </c>
      <c r="I401" s="14">
        <f>IF(ISBLANK($A401),"",IF(OR(ISBLANK($B401),ISBLANK($C401),ISBLANK($D401),ISBLANK($E401),ISBLANK($F401)),"EKSİK","OK"))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7">
        <f>IF(ISBLANK($A402),"",IF($E402="","",$E402-$F402))</f>
        <v/>
      </c>
      <c r="H402" s="18">
        <f>IF(ISBLANK($A402),"",IF($E402=0,"",$F402/$E402))</f>
        <v/>
      </c>
      <c r="I402" s="14">
        <f>IF(ISBLANK($A402),"",IF(OR(ISBLANK($B402),ISBLANK($C402),ISBLANK($D402),ISBLANK($E402),ISBLANK($F402)),"EKSİK","OK"))</f>
        <v/>
      </c>
    </row>
    <row r="403">
      <c r="A403" s="15" t="n"/>
      <c r="B403" s="15" t="n"/>
      <c r="C403" s="15" t="n"/>
      <c r="D403" s="15" t="n"/>
      <c r="E403" s="15" t="n"/>
      <c r="F403" s="15" t="n"/>
      <c r="G403" s="17">
        <f>IF(ISBLANK($A403),"",IF($E403="","",$E403-$F403))</f>
        <v/>
      </c>
      <c r="H403" s="18">
        <f>IF(ISBLANK($A403),"",IF($E403=0,"",$F403/$E403))</f>
        <v/>
      </c>
      <c r="I403" s="14">
        <f>IF(ISBLANK($A403),"",IF(OR(ISBLANK($B403),ISBLANK($C403),ISBLANK($D403),ISBLANK($E403),ISBLANK($F403)),"EKSİK","OK"))</f>
        <v/>
      </c>
    </row>
    <row r="404">
      <c r="A404" s="15" t="n"/>
      <c r="B404" s="15" t="n"/>
      <c r="C404" s="15" t="n"/>
      <c r="D404" s="15" t="n"/>
      <c r="E404" s="15" t="n"/>
      <c r="F404" s="15" t="n"/>
      <c r="G404" s="17">
        <f>IF(ISBLANK($A404),"",IF($E404="","",$E404-$F404))</f>
        <v/>
      </c>
      <c r="H404" s="18">
        <f>IF(ISBLANK($A404),"",IF($E404=0,"",$F404/$E404))</f>
        <v/>
      </c>
      <c r="I404" s="14">
        <f>IF(ISBLANK($A404),"",IF(OR(ISBLANK($B404),ISBLANK($C404),ISBLANK($D404),ISBLANK($E404),ISBLANK($F404)),"EKSİK","OK"))</f>
        <v/>
      </c>
    </row>
    <row r="405">
      <c r="A405" s="15" t="n"/>
      <c r="B405" s="15" t="n"/>
      <c r="C405" s="15" t="n"/>
      <c r="D405" s="15" t="n"/>
      <c r="E405" s="15" t="n"/>
      <c r="F405" s="15" t="n"/>
      <c r="G405" s="17">
        <f>IF(ISBLANK($A405),"",IF($E405="","",$E405-$F405))</f>
        <v/>
      </c>
      <c r="H405" s="18">
        <f>IF(ISBLANK($A405),"",IF($E405=0,"",$F405/$E405))</f>
        <v/>
      </c>
      <c r="I405" s="14">
        <f>IF(ISBLANK($A405),"",IF(OR(ISBLANK($B405),ISBLANK($C405),ISBLANK($D405),ISBLANK($E405),ISBLANK($F405)),"EKSİK","OK"))</f>
        <v/>
      </c>
    </row>
    <row r="406">
      <c r="A406" s="15" t="n"/>
      <c r="B406" s="15" t="n"/>
      <c r="C406" s="15" t="n"/>
      <c r="D406" s="15" t="n"/>
      <c r="E406" s="15" t="n"/>
      <c r="F406" s="15" t="n"/>
      <c r="G406" s="17">
        <f>IF(ISBLANK($A406),"",IF($E406="","",$E406-$F406))</f>
        <v/>
      </c>
      <c r="H406" s="18">
        <f>IF(ISBLANK($A406),"",IF($E406=0,"",$F406/$E406))</f>
        <v/>
      </c>
      <c r="I406" s="14">
        <f>IF(ISBLANK($A406),"",IF(OR(ISBLANK($B406),ISBLANK($C406),ISBLANK($D406),ISBLANK($E406),ISBLANK($F406)),"EKSİK","OK"))</f>
        <v/>
      </c>
    </row>
    <row r="407">
      <c r="A407" s="15" t="n"/>
      <c r="B407" s="15" t="n"/>
      <c r="C407" s="15" t="n"/>
      <c r="D407" s="15" t="n"/>
      <c r="E407" s="15" t="n"/>
      <c r="F407" s="15" t="n"/>
      <c r="G407" s="17">
        <f>IF(ISBLANK($A407),"",IF($E407="","",$E407-$F407))</f>
        <v/>
      </c>
      <c r="H407" s="18">
        <f>IF(ISBLANK($A407),"",IF($E407=0,"",$F407/$E407))</f>
        <v/>
      </c>
      <c r="I407" s="14">
        <f>IF(ISBLANK($A407),"",IF(OR(ISBLANK($B407),ISBLANK($C407),ISBLANK($D407),ISBLANK($E407),ISBLANK($F407)),"EKSİK","OK"))</f>
        <v/>
      </c>
    </row>
    <row r="408">
      <c r="A408" s="15" t="n"/>
      <c r="B408" s="15" t="n"/>
      <c r="C408" s="15" t="n"/>
      <c r="D408" s="15" t="n"/>
      <c r="E408" s="15" t="n"/>
      <c r="F408" s="15" t="n"/>
      <c r="G408" s="17">
        <f>IF(ISBLANK($A408),"",IF($E408="","",$E408-$F408))</f>
        <v/>
      </c>
      <c r="H408" s="18">
        <f>IF(ISBLANK($A408),"",IF($E408=0,"",$F408/$E408))</f>
        <v/>
      </c>
      <c r="I408" s="14">
        <f>IF(ISBLANK($A408),"",IF(OR(ISBLANK($B408),ISBLANK($C408),ISBLANK($D408),ISBLANK($E408),ISBLANK($F408)),"EKSİK","OK"))</f>
        <v/>
      </c>
    </row>
    <row r="409">
      <c r="A409" s="15" t="n"/>
      <c r="B409" s="15" t="n"/>
      <c r="C409" s="15" t="n"/>
      <c r="D409" s="15" t="n"/>
      <c r="E409" s="15" t="n"/>
      <c r="F409" s="15" t="n"/>
      <c r="G409" s="17">
        <f>IF(ISBLANK($A409),"",IF($E409="","",$E409-$F409))</f>
        <v/>
      </c>
      <c r="H409" s="18">
        <f>IF(ISBLANK($A409),"",IF($E409=0,"",$F409/$E409))</f>
        <v/>
      </c>
      <c r="I409" s="14">
        <f>IF(ISBLANK($A409),"",IF(OR(ISBLANK($B409),ISBLANK($C409),ISBLANK($D409),ISBLANK($E409),ISBLANK($F409)),"EKSİK","OK"))</f>
        <v/>
      </c>
    </row>
    <row r="410">
      <c r="A410" s="15" t="n"/>
      <c r="B410" s="15" t="n"/>
      <c r="C410" s="15" t="n"/>
      <c r="D410" s="15" t="n"/>
      <c r="E410" s="15" t="n"/>
      <c r="F410" s="15" t="n"/>
      <c r="G410" s="17">
        <f>IF(ISBLANK($A410),"",IF($E410="","",$E410-$F410))</f>
        <v/>
      </c>
      <c r="H410" s="18">
        <f>IF(ISBLANK($A410),"",IF($E410=0,"",$F410/$E410))</f>
        <v/>
      </c>
      <c r="I410" s="14">
        <f>IF(ISBLANK($A410),"",IF(OR(ISBLANK($B410),ISBLANK($C410),ISBLANK($D410),ISBLANK($E410),ISBLANK($F410)),"EKSİK","OK"))</f>
        <v/>
      </c>
    </row>
    <row r="411">
      <c r="A411" s="15" t="n"/>
      <c r="B411" s="15" t="n"/>
      <c r="C411" s="15" t="n"/>
      <c r="D411" s="15" t="n"/>
      <c r="E411" s="15" t="n"/>
      <c r="F411" s="15" t="n"/>
      <c r="G411" s="17">
        <f>IF(ISBLANK($A411),"",IF($E411="","",$E411-$F411))</f>
        <v/>
      </c>
      <c r="H411" s="18">
        <f>IF(ISBLANK($A411),"",IF($E411=0,"",$F411/$E411))</f>
        <v/>
      </c>
      <c r="I411" s="14">
        <f>IF(ISBLANK($A411),"",IF(OR(ISBLANK($B411),ISBLANK($C411),ISBLANK($D411),ISBLANK($E411),ISBLANK($F411)),"EKSİK","OK"))</f>
        <v/>
      </c>
    </row>
    <row r="412">
      <c r="A412" s="15" t="n"/>
      <c r="B412" s="15" t="n"/>
      <c r="C412" s="15" t="n"/>
      <c r="D412" s="15" t="n"/>
      <c r="E412" s="15" t="n"/>
      <c r="F412" s="15" t="n"/>
      <c r="G412" s="17">
        <f>IF(ISBLANK($A412),"",IF($E412="","",$E412-$F412))</f>
        <v/>
      </c>
      <c r="H412" s="18">
        <f>IF(ISBLANK($A412),"",IF($E412=0,"",$F412/$E412))</f>
        <v/>
      </c>
      <c r="I412" s="14">
        <f>IF(ISBLANK($A412),"",IF(OR(ISBLANK($B412),ISBLANK($C412),ISBLANK($D412),ISBLANK($E412),ISBLANK($F412)),"EKSİK","OK"))</f>
        <v/>
      </c>
    </row>
    <row r="413">
      <c r="A413" s="15" t="n"/>
      <c r="B413" s="15" t="n"/>
      <c r="C413" s="15" t="n"/>
      <c r="D413" s="15" t="n"/>
      <c r="E413" s="15" t="n"/>
      <c r="F413" s="15" t="n"/>
      <c r="G413" s="17">
        <f>IF(ISBLANK($A413),"",IF($E413="","",$E413-$F413))</f>
        <v/>
      </c>
      <c r="H413" s="18">
        <f>IF(ISBLANK($A413),"",IF($E413=0,"",$F413/$E413))</f>
        <v/>
      </c>
      <c r="I413" s="14">
        <f>IF(ISBLANK($A413),"",IF(OR(ISBLANK($B413),ISBLANK($C413),ISBLANK($D413),ISBLANK($E413),ISBLANK($F413)),"EKSİK","OK"))</f>
        <v/>
      </c>
    </row>
    <row r="414">
      <c r="A414" s="15" t="n"/>
      <c r="B414" s="15" t="n"/>
      <c r="C414" s="15" t="n"/>
      <c r="D414" s="15" t="n"/>
      <c r="E414" s="15" t="n"/>
      <c r="F414" s="15" t="n"/>
      <c r="G414" s="17">
        <f>IF(ISBLANK($A414),"",IF($E414="","",$E414-$F414))</f>
        <v/>
      </c>
      <c r="H414" s="18">
        <f>IF(ISBLANK($A414),"",IF($E414=0,"",$F414/$E414))</f>
        <v/>
      </c>
      <c r="I414" s="14">
        <f>IF(ISBLANK($A414),"",IF(OR(ISBLANK($B414),ISBLANK($C414),ISBLANK($D414),ISBLANK($E414),ISBLANK($F414)),"EKSİK","OK"))</f>
        <v/>
      </c>
    </row>
    <row r="415">
      <c r="A415" s="15" t="n"/>
      <c r="B415" s="15" t="n"/>
      <c r="C415" s="15" t="n"/>
      <c r="D415" s="15" t="n"/>
      <c r="E415" s="15" t="n"/>
      <c r="F415" s="15" t="n"/>
      <c r="G415" s="17">
        <f>IF(ISBLANK($A415),"",IF($E415="","",$E415-$F415))</f>
        <v/>
      </c>
      <c r="H415" s="18">
        <f>IF(ISBLANK($A415),"",IF($E415=0,"",$F415/$E415))</f>
        <v/>
      </c>
      <c r="I415" s="14">
        <f>IF(ISBLANK($A415),"",IF(OR(ISBLANK($B415),ISBLANK($C415),ISBLANK($D415),ISBLANK($E415),ISBLANK($F415)),"EKSİK","OK"))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7">
        <f>IF(ISBLANK($A416),"",IF($E416="","",$E416-$F416))</f>
        <v/>
      </c>
      <c r="H416" s="18">
        <f>IF(ISBLANK($A416),"",IF($E416=0,"",$F416/$E416))</f>
        <v/>
      </c>
      <c r="I416" s="14">
        <f>IF(ISBLANK($A416),"",IF(OR(ISBLANK($B416),ISBLANK($C416),ISBLANK($D416),ISBLANK($E416),ISBLANK($F416)),"EKSİK","OK"))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7">
        <f>IF(ISBLANK($A417),"",IF($E417="","",$E417-$F417))</f>
        <v/>
      </c>
      <c r="H417" s="18">
        <f>IF(ISBLANK($A417),"",IF($E417=0,"",$F417/$E417))</f>
        <v/>
      </c>
      <c r="I417" s="14">
        <f>IF(ISBLANK($A417),"",IF(OR(ISBLANK($B417),ISBLANK($C417),ISBLANK($D417),ISBLANK($E417),ISBLANK($F417)),"EKSİK","OK"))</f>
        <v/>
      </c>
    </row>
    <row r="418">
      <c r="A418" s="15" t="n"/>
      <c r="B418" s="15" t="n"/>
      <c r="C418" s="15" t="n"/>
      <c r="D418" s="15" t="n"/>
      <c r="E418" s="15" t="n"/>
      <c r="F418" s="15" t="n"/>
      <c r="G418" s="17">
        <f>IF(ISBLANK($A418),"",IF($E418="","",$E418-$F418))</f>
        <v/>
      </c>
      <c r="H418" s="18">
        <f>IF(ISBLANK($A418),"",IF($E418=0,"",$F418/$E418))</f>
        <v/>
      </c>
      <c r="I418" s="14">
        <f>IF(ISBLANK($A418),"",IF(OR(ISBLANK($B418),ISBLANK($C418),ISBLANK($D418),ISBLANK($E418),ISBLANK($F418)),"EKSİK","OK"))</f>
        <v/>
      </c>
    </row>
    <row r="419">
      <c r="A419" s="15" t="n"/>
      <c r="B419" s="15" t="n"/>
      <c r="C419" s="15" t="n"/>
      <c r="D419" s="15" t="n"/>
      <c r="E419" s="15" t="n"/>
      <c r="F419" s="15" t="n"/>
      <c r="G419" s="17">
        <f>IF(ISBLANK($A419),"",IF($E419="","",$E419-$F419))</f>
        <v/>
      </c>
      <c r="H419" s="18">
        <f>IF(ISBLANK($A419),"",IF($E419=0,"",$F419/$E419))</f>
        <v/>
      </c>
      <c r="I419" s="14">
        <f>IF(ISBLANK($A419),"",IF(OR(ISBLANK($B419),ISBLANK($C419),ISBLANK($D419),ISBLANK($E419),ISBLANK($F419)),"EKSİK","OK"))</f>
        <v/>
      </c>
    </row>
    <row r="420">
      <c r="A420" s="15" t="n"/>
      <c r="B420" s="15" t="n"/>
      <c r="C420" s="15" t="n"/>
      <c r="D420" s="15" t="n"/>
      <c r="E420" s="15" t="n"/>
      <c r="F420" s="15" t="n"/>
      <c r="G420" s="17">
        <f>IF(ISBLANK($A420),"",IF($E420="","",$E420-$F420))</f>
        <v/>
      </c>
      <c r="H420" s="18">
        <f>IF(ISBLANK($A420),"",IF($E420=0,"",$F420/$E420))</f>
        <v/>
      </c>
      <c r="I420" s="14">
        <f>IF(ISBLANK($A420),"",IF(OR(ISBLANK($B420),ISBLANK($C420),ISBLANK($D420),ISBLANK($E420),ISBLANK($F420)),"EKSİK","OK"))</f>
        <v/>
      </c>
    </row>
    <row r="421">
      <c r="A421" s="15" t="n"/>
      <c r="B421" s="15" t="n"/>
      <c r="C421" s="15" t="n"/>
      <c r="D421" s="15" t="n"/>
      <c r="E421" s="15" t="n"/>
      <c r="F421" s="15" t="n"/>
      <c r="G421" s="17">
        <f>IF(ISBLANK($A421),"",IF($E421="","",$E421-$F421))</f>
        <v/>
      </c>
      <c r="H421" s="18">
        <f>IF(ISBLANK($A421),"",IF($E421=0,"",$F421/$E421))</f>
        <v/>
      </c>
      <c r="I421" s="14">
        <f>IF(ISBLANK($A421),"",IF(OR(ISBLANK($B421),ISBLANK($C421),ISBLANK($D421),ISBLANK($E421),ISBLANK($F421)),"EKSİK","OK"))</f>
        <v/>
      </c>
    </row>
    <row r="422">
      <c r="A422" s="15" t="n"/>
      <c r="B422" s="15" t="n"/>
      <c r="C422" s="15" t="n"/>
      <c r="D422" s="15" t="n"/>
      <c r="E422" s="15" t="n"/>
      <c r="F422" s="15" t="n"/>
      <c r="G422" s="17">
        <f>IF(ISBLANK($A422),"",IF($E422="","",$E422-$F422))</f>
        <v/>
      </c>
      <c r="H422" s="18">
        <f>IF(ISBLANK($A422),"",IF($E422=0,"",$F422/$E422))</f>
        <v/>
      </c>
      <c r="I422" s="14">
        <f>IF(ISBLANK($A422),"",IF(OR(ISBLANK($B422),ISBLANK($C422),ISBLANK($D422),ISBLANK($E422),ISBLANK($F422)),"EKSİK","OK"))</f>
        <v/>
      </c>
    </row>
    <row r="423">
      <c r="A423" s="15" t="n"/>
      <c r="B423" s="15" t="n"/>
      <c r="C423" s="15" t="n"/>
      <c r="D423" s="15" t="n"/>
      <c r="E423" s="15" t="n"/>
      <c r="F423" s="15" t="n"/>
      <c r="G423" s="17">
        <f>IF(ISBLANK($A423),"",IF($E423="","",$E423-$F423))</f>
        <v/>
      </c>
      <c r="H423" s="18">
        <f>IF(ISBLANK($A423),"",IF($E423=0,"",$F423/$E423))</f>
        <v/>
      </c>
      <c r="I423" s="14">
        <f>IF(ISBLANK($A423),"",IF(OR(ISBLANK($B423),ISBLANK($C423),ISBLANK($D423),ISBLANK($E423),ISBLANK($F423)),"EKSİK","OK"))</f>
        <v/>
      </c>
    </row>
    <row r="424">
      <c r="A424" s="15" t="n"/>
      <c r="B424" s="15" t="n"/>
      <c r="C424" s="15" t="n"/>
      <c r="D424" s="15" t="n"/>
      <c r="E424" s="15" t="n"/>
      <c r="F424" s="15" t="n"/>
      <c r="G424" s="17">
        <f>IF(ISBLANK($A424),"",IF($E424="","",$E424-$F424))</f>
        <v/>
      </c>
      <c r="H424" s="18">
        <f>IF(ISBLANK($A424),"",IF($E424=0,"",$F424/$E424))</f>
        <v/>
      </c>
      <c r="I424" s="14">
        <f>IF(ISBLANK($A424),"",IF(OR(ISBLANK($B424),ISBLANK($C424),ISBLANK($D424),ISBLANK($E424),ISBLANK($F424)),"EKSİK","OK"))</f>
        <v/>
      </c>
    </row>
    <row r="425">
      <c r="A425" s="15" t="n"/>
      <c r="B425" s="15" t="n"/>
      <c r="C425" s="15" t="n"/>
      <c r="D425" s="15" t="n"/>
      <c r="E425" s="15" t="n"/>
      <c r="F425" s="15" t="n"/>
      <c r="G425" s="17">
        <f>IF(ISBLANK($A425),"",IF($E425="","",$E425-$F425))</f>
        <v/>
      </c>
      <c r="H425" s="18">
        <f>IF(ISBLANK($A425),"",IF($E425=0,"",$F425/$E425))</f>
        <v/>
      </c>
      <c r="I425" s="14">
        <f>IF(ISBLANK($A425),"",IF(OR(ISBLANK($B425),ISBLANK($C425),ISBLANK($D425),ISBLANK($E425),ISBLANK($F425)),"EKSİK","OK"))</f>
        <v/>
      </c>
    </row>
    <row r="426">
      <c r="A426" s="15" t="n"/>
      <c r="B426" s="15" t="n"/>
      <c r="C426" s="15" t="n"/>
      <c r="D426" s="15" t="n"/>
      <c r="E426" s="15" t="n"/>
      <c r="F426" s="15" t="n"/>
      <c r="G426" s="17">
        <f>IF(ISBLANK($A426),"",IF($E426="","",$E426-$F426))</f>
        <v/>
      </c>
      <c r="H426" s="18">
        <f>IF(ISBLANK($A426),"",IF($E426=0,"",$F426/$E426))</f>
        <v/>
      </c>
      <c r="I426" s="14">
        <f>IF(ISBLANK($A426),"",IF(OR(ISBLANK($B426),ISBLANK($C426),ISBLANK($D426),ISBLANK($E426),ISBLANK($F426)),"EKSİK","OK"))</f>
        <v/>
      </c>
    </row>
    <row r="427">
      <c r="A427" s="15" t="n"/>
      <c r="B427" s="15" t="n"/>
      <c r="C427" s="15" t="n"/>
      <c r="D427" s="15" t="n"/>
      <c r="E427" s="15" t="n"/>
      <c r="F427" s="15" t="n"/>
      <c r="G427" s="17">
        <f>IF(ISBLANK($A427),"",IF($E427="","",$E427-$F427))</f>
        <v/>
      </c>
      <c r="H427" s="18">
        <f>IF(ISBLANK($A427),"",IF($E427=0,"",$F427/$E427))</f>
        <v/>
      </c>
      <c r="I427" s="14">
        <f>IF(ISBLANK($A427),"",IF(OR(ISBLANK($B427),ISBLANK($C427),ISBLANK($D427),ISBLANK($E427),ISBLANK($F427)),"EKSİK","OK"))</f>
        <v/>
      </c>
    </row>
    <row r="428">
      <c r="A428" s="15" t="n"/>
      <c r="B428" s="15" t="n"/>
      <c r="C428" s="15" t="n"/>
      <c r="D428" s="15" t="n"/>
      <c r="E428" s="15" t="n"/>
      <c r="F428" s="15" t="n"/>
      <c r="G428" s="17">
        <f>IF(ISBLANK($A428),"",IF($E428="","",$E428-$F428))</f>
        <v/>
      </c>
      <c r="H428" s="18">
        <f>IF(ISBLANK($A428),"",IF($E428=0,"",$F428/$E428))</f>
        <v/>
      </c>
      <c r="I428" s="14">
        <f>IF(ISBLANK($A428),"",IF(OR(ISBLANK($B428),ISBLANK($C428),ISBLANK($D428),ISBLANK($E428),ISBLANK($F428)),"EKSİK","OK"))</f>
        <v/>
      </c>
    </row>
    <row r="429">
      <c r="A429" s="15" t="n"/>
      <c r="B429" s="15" t="n"/>
      <c r="C429" s="15" t="n"/>
      <c r="D429" s="15" t="n"/>
      <c r="E429" s="15" t="n"/>
      <c r="F429" s="15" t="n"/>
      <c r="G429" s="17">
        <f>IF(ISBLANK($A429),"",IF($E429="","",$E429-$F429))</f>
        <v/>
      </c>
      <c r="H429" s="18">
        <f>IF(ISBLANK($A429),"",IF($E429=0,"",$F429/$E429))</f>
        <v/>
      </c>
      <c r="I429" s="14">
        <f>IF(ISBLANK($A429),"",IF(OR(ISBLANK($B429),ISBLANK($C429),ISBLANK($D429),ISBLANK($E429),ISBLANK($F429)),"EKSİK","OK"))</f>
        <v/>
      </c>
    </row>
    <row r="430">
      <c r="A430" s="15" t="n"/>
      <c r="B430" s="15" t="n"/>
      <c r="C430" s="15" t="n"/>
      <c r="D430" s="15" t="n"/>
      <c r="E430" s="15" t="n"/>
      <c r="F430" s="15" t="n"/>
      <c r="G430" s="17">
        <f>IF(ISBLANK($A430),"",IF($E430="","",$E430-$F430))</f>
        <v/>
      </c>
      <c r="H430" s="18">
        <f>IF(ISBLANK($A430),"",IF($E430=0,"",$F430/$E430))</f>
        <v/>
      </c>
      <c r="I430" s="14">
        <f>IF(ISBLANK($A430),"",IF(OR(ISBLANK($B430),ISBLANK($C430),ISBLANK($D430),ISBLANK($E430),ISBLANK($F430)),"EKSİK","OK"))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7">
        <f>IF(ISBLANK($A431),"",IF($E431="","",$E431-$F431))</f>
        <v/>
      </c>
      <c r="H431" s="18">
        <f>IF(ISBLANK($A431),"",IF($E431=0,"",$F431/$E431))</f>
        <v/>
      </c>
      <c r="I431" s="14">
        <f>IF(ISBLANK($A431),"",IF(OR(ISBLANK($B431),ISBLANK($C431),ISBLANK($D431),ISBLANK($E431),ISBLANK($F431)),"EKSİK","OK"))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7">
        <f>IF(ISBLANK($A432),"",IF($E432="","",$E432-$F432))</f>
        <v/>
      </c>
      <c r="H432" s="18">
        <f>IF(ISBLANK($A432),"",IF($E432=0,"",$F432/$E432))</f>
        <v/>
      </c>
      <c r="I432" s="14">
        <f>IF(ISBLANK($A432),"",IF(OR(ISBLANK($B432),ISBLANK($C432),ISBLANK($D432),ISBLANK($E432),ISBLANK($F432)),"EKSİK","OK"))</f>
        <v/>
      </c>
    </row>
    <row r="433">
      <c r="A433" s="15" t="n"/>
      <c r="B433" s="15" t="n"/>
      <c r="C433" s="15" t="n"/>
      <c r="D433" s="15" t="n"/>
      <c r="E433" s="15" t="n"/>
      <c r="F433" s="15" t="n"/>
      <c r="G433" s="17">
        <f>IF(ISBLANK($A433),"",IF($E433="","",$E433-$F433))</f>
        <v/>
      </c>
      <c r="H433" s="18">
        <f>IF(ISBLANK($A433),"",IF($E433=0,"",$F433/$E433))</f>
        <v/>
      </c>
      <c r="I433" s="14">
        <f>IF(ISBLANK($A433),"",IF(OR(ISBLANK($B433),ISBLANK($C433),ISBLANK($D433),ISBLANK($E433),ISBLANK($F433)),"EKSİK","OK"))</f>
        <v/>
      </c>
    </row>
    <row r="434">
      <c r="A434" s="15" t="n"/>
      <c r="B434" s="15" t="n"/>
      <c r="C434" s="15" t="n"/>
      <c r="D434" s="15" t="n"/>
      <c r="E434" s="15" t="n"/>
      <c r="F434" s="15" t="n"/>
      <c r="G434" s="17">
        <f>IF(ISBLANK($A434),"",IF($E434="","",$E434-$F434))</f>
        <v/>
      </c>
      <c r="H434" s="18">
        <f>IF(ISBLANK($A434),"",IF($E434=0,"",$F434/$E434))</f>
        <v/>
      </c>
      <c r="I434" s="14">
        <f>IF(ISBLANK($A434),"",IF(OR(ISBLANK($B434),ISBLANK($C434),ISBLANK($D434),ISBLANK($E434),ISBLANK($F434)),"EKSİK","OK"))</f>
        <v/>
      </c>
    </row>
    <row r="435">
      <c r="A435" s="15" t="n"/>
      <c r="B435" s="15" t="n"/>
      <c r="C435" s="15" t="n"/>
      <c r="D435" s="15" t="n"/>
      <c r="E435" s="15" t="n"/>
      <c r="F435" s="15" t="n"/>
      <c r="G435" s="17">
        <f>IF(ISBLANK($A435),"",IF($E435="","",$E435-$F435))</f>
        <v/>
      </c>
      <c r="H435" s="18">
        <f>IF(ISBLANK($A435),"",IF($E435=0,"",$F435/$E435))</f>
        <v/>
      </c>
      <c r="I435" s="14">
        <f>IF(ISBLANK($A435),"",IF(OR(ISBLANK($B435),ISBLANK($C435),ISBLANK($D435),ISBLANK($E435),ISBLANK($F435)),"EKSİK","OK"))</f>
        <v/>
      </c>
    </row>
    <row r="436">
      <c r="A436" s="15" t="n"/>
      <c r="B436" s="15" t="n"/>
      <c r="C436" s="15" t="n"/>
      <c r="D436" s="15" t="n"/>
      <c r="E436" s="15" t="n"/>
      <c r="F436" s="15" t="n"/>
      <c r="G436" s="17">
        <f>IF(ISBLANK($A436),"",IF($E436="","",$E436-$F436))</f>
        <v/>
      </c>
      <c r="H436" s="18">
        <f>IF(ISBLANK($A436),"",IF($E436=0,"",$F436/$E436))</f>
        <v/>
      </c>
      <c r="I436" s="14">
        <f>IF(ISBLANK($A436),"",IF(OR(ISBLANK($B436),ISBLANK($C436),ISBLANK($D436),ISBLANK($E436),ISBLANK($F436)),"EKSİK","OK"))</f>
        <v/>
      </c>
    </row>
    <row r="437">
      <c r="A437" s="15" t="n"/>
      <c r="B437" s="15" t="n"/>
      <c r="C437" s="15" t="n"/>
      <c r="D437" s="15" t="n"/>
      <c r="E437" s="15" t="n"/>
      <c r="F437" s="15" t="n"/>
      <c r="G437" s="17">
        <f>IF(ISBLANK($A437),"",IF($E437="","",$E437-$F437))</f>
        <v/>
      </c>
      <c r="H437" s="18">
        <f>IF(ISBLANK($A437),"",IF($E437=0,"",$F437/$E437))</f>
        <v/>
      </c>
      <c r="I437" s="14">
        <f>IF(ISBLANK($A437),"",IF(OR(ISBLANK($B437),ISBLANK($C437),ISBLANK($D437),ISBLANK($E437),ISBLANK($F437)),"EKSİK","OK"))</f>
        <v/>
      </c>
    </row>
    <row r="438">
      <c r="A438" s="15" t="n"/>
      <c r="B438" s="15" t="n"/>
      <c r="C438" s="15" t="n"/>
      <c r="D438" s="15" t="n"/>
      <c r="E438" s="15" t="n"/>
      <c r="F438" s="15" t="n"/>
      <c r="G438" s="17">
        <f>IF(ISBLANK($A438),"",IF($E438="","",$E438-$F438))</f>
        <v/>
      </c>
      <c r="H438" s="18">
        <f>IF(ISBLANK($A438),"",IF($E438=0,"",$F438/$E438))</f>
        <v/>
      </c>
      <c r="I438" s="14">
        <f>IF(ISBLANK($A438),"",IF(OR(ISBLANK($B438),ISBLANK($C438),ISBLANK($D438),ISBLANK($E438),ISBLANK($F438)),"EKSİK","OK"))</f>
        <v/>
      </c>
    </row>
    <row r="439">
      <c r="A439" s="15" t="n"/>
      <c r="B439" s="15" t="n"/>
      <c r="C439" s="15" t="n"/>
      <c r="D439" s="15" t="n"/>
      <c r="E439" s="15" t="n"/>
      <c r="F439" s="15" t="n"/>
      <c r="G439" s="17">
        <f>IF(ISBLANK($A439),"",IF($E439="","",$E439-$F439))</f>
        <v/>
      </c>
      <c r="H439" s="18">
        <f>IF(ISBLANK($A439),"",IF($E439=0,"",$F439/$E439))</f>
        <v/>
      </c>
      <c r="I439" s="14">
        <f>IF(ISBLANK($A439),"",IF(OR(ISBLANK($B439),ISBLANK($C439),ISBLANK($D439),ISBLANK($E439),ISBLANK($F439)),"EKSİK","OK"))</f>
        <v/>
      </c>
    </row>
    <row r="440">
      <c r="A440" s="15" t="n"/>
      <c r="B440" s="15" t="n"/>
      <c r="C440" s="15" t="n"/>
      <c r="D440" s="15" t="n"/>
      <c r="E440" s="15" t="n"/>
      <c r="F440" s="15" t="n"/>
      <c r="G440" s="17">
        <f>IF(ISBLANK($A440),"",IF($E440="","",$E440-$F440))</f>
        <v/>
      </c>
      <c r="H440" s="18">
        <f>IF(ISBLANK($A440),"",IF($E440=0,"",$F440/$E440))</f>
        <v/>
      </c>
      <c r="I440" s="14">
        <f>IF(ISBLANK($A440),"",IF(OR(ISBLANK($B440),ISBLANK($C440),ISBLANK($D440),ISBLANK($E440),ISBLANK($F440)),"EKSİK","OK"))</f>
        <v/>
      </c>
    </row>
    <row r="441">
      <c r="A441" s="15" t="n"/>
      <c r="B441" s="15" t="n"/>
      <c r="C441" s="15" t="n"/>
      <c r="D441" s="15" t="n"/>
      <c r="E441" s="15" t="n"/>
      <c r="F441" s="15" t="n"/>
      <c r="G441" s="17">
        <f>IF(ISBLANK($A441),"",IF($E441="","",$E441-$F441))</f>
        <v/>
      </c>
      <c r="H441" s="18">
        <f>IF(ISBLANK($A441),"",IF($E441=0,"",$F441/$E441))</f>
        <v/>
      </c>
      <c r="I441" s="14">
        <f>IF(ISBLANK($A441),"",IF(OR(ISBLANK($B441),ISBLANK($C441),ISBLANK($D441),ISBLANK($E441),ISBLANK($F441)),"EKSİK","OK"))</f>
        <v/>
      </c>
    </row>
    <row r="442">
      <c r="A442" s="15" t="n"/>
      <c r="B442" s="15" t="n"/>
      <c r="C442" s="15" t="n"/>
      <c r="D442" s="15" t="n"/>
      <c r="E442" s="15" t="n"/>
      <c r="F442" s="15" t="n"/>
      <c r="G442" s="17">
        <f>IF(ISBLANK($A442),"",IF($E442="","",$E442-$F442))</f>
        <v/>
      </c>
      <c r="H442" s="18">
        <f>IF(ISBLANK($A442),"",IF($E442=0,"",$F442/$E442))</f>
        <v/>
      </c>
      <c r="I442" s="14">
        <f>IF(ISBLANK($A442),"",IF(OR(ISBLANK($B442),ISBLANK($C442),ISBLANK($D442),ISBLANK($E442),ISBLANK($F442)),"EKSİK","OK"))</f>
        <v/>
      </c>
    </row>
    <row r="443">
      <c r="A443" s="15" t="n"/>
      <c r="B443" s="15" t="n"/>
      <c r="C443" s="15" t="n"/>
      <c r="D443" s="15" t="n"/>
      <c r="E443" s="15" t="n"/>
      <c r="F443" s="15" t="n"/>
      <c r="G443" s="17">
        <f>IF(ISBLANK($A443),"",IF($E443="","",$E443-$F443))</f>
        <v/>
      </c>
      <c r="H443" s="18">
        <f>IF(ISBLANK($A443),"",IF($E443=0,"",$F443/$E443))</f>
        <v/>
      </c>
      <c r="I443" s="14">
        <f>IF(ISBLANK($A443),"",IF(OR(ISBLANK($B443),ISBLANK($C443),ISBLANK($D443),ISBLANK($E443),ISBLANK($F443)),"EKSİK","OK"))</f>
        <v/>
      </c>
    </row>
    <row r="444">
      <c r="A444" s="15" t="n"/>
      <c r="B444" s="15" t="n"/>
      <c r="C444" s="15" t="n"/>
      <c r="D444" s="15" t="n"/>
      <c r="E444" s="15" t="n"/>
      <c r="F444" s="15" t="n"/>
      <c r="G444" s="17">
        <f>IF(ISBLANK($A444),"",IF($E444="","",$E444-$F444))</f>
        <v/>
      </c>
      <c r="H444" s="18">
        <f>IF(ISBLANK($A444),"",IF($E444=0,"",$F444/$E444))</f>
        <v/>
      </c>
      <c r="I444" s="14">
        <f>IF(ISBLANK($A444),"",IF(OR(ISBLANK($B444),ISBLANK($C444),ISBLANK($D444),ISBLANK($E444),ISBLANK($F444)),"EKSİK","OK"))</f>
        <v/>
      </c>
    </row>
    <row r="445">
      <c r="A445" s="15" t="n"/>
      <c r="B445" s="15" t="n"/>
      <c r="C445" s="15" t="n"/>
      <c r="D445" s="15" t="n"/>
      <c r="E445" s="15" t="n"/>
      <c r="F445" s="15" t="n"/>
      <c r="G445" s="17">
        <f>IF(ISBLANK($A445),"",IF($E445="","",$E445-$F445))</f>
        <v/>
      </c>
      <c r="H445" s="18">
        <f>IF(ISBLANK($A445),"",IF($E445=0,"",$F445/$E445))</f>
        <v/>
      </c>
      <c r="I445" s="14">
        <f>IF(ISBLANK($A445),"",IF(OR(ISBLANK($B445),ISBLANK($C445),ISBLANK($D445),ISBLANK($E445),ISBLANK($F445)),"EKSİK","OK"))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7">
        <f>IF(ISBLANK($A446),"",IF($E446="","",$E446-$F446))</f>
        <v/>
      </c>
      <c r="H446" s="18">
        <f>IF(ISBLANK($A446),"",IF($E446=0,"",$F446/$E446))</f>
        <v/>
      </c>
      <c r="I446" s="14">
        <f>IF(ISBLANK($A446),"",IF(OR(ISBLANK($B446),ISBLANK($C446),ISBLANK($D446),ISBLANK($E446),ISBLANK($F446)),"EKSİK","OK"))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7">
        <f>IF(ISBLANK($A447),"",IF($E447="","",$E447-$F447))</f>
        <v/>
      </c>
      <c r="H447" s="18">
        <f>IF(ISBLANK($A447),"",IF($E447=0,"",$F447/$E447))</f>
        <v/>
      </c>
      <c r="I447" s="14">
        <f>IF(ISBLANK($A447),"",IF(OR(ISBLANK($B447),ISBLANK($C447),ISBLANK($D447),ISBLANK($E447),ISBLANK($F447)),"EKSİK","OK"))</f>
        <v/>
      </c>
    </row>
    <row r="448">
      <c r="A448" s="15" t="n"/>
      <c r="B448" s="15" t="n"/>
      <c r="C448" s="15" t="n"/>
      <c r="D448" s="15" t="n"/>
      <c r="E448" s="15" t="n"/>
      <c r="F448" s="15" t="n"/>
      <c r="G448" s="17">
        <f>IF(ISBLANK($A448),"",IF($E448="","",$E448-$F448))</f>
        <v/>
      </c>
      <c r="H448" s="18">
        <f>IF(ISBLANK($A448),"",IF($E448=0,"",$F448/$E448))</f>
        <v/>
      </c>
      <c r="I448" s="14">
        <f>IF(ISBLANK($A448),"",IF(OR(ISBLANK($B448),ISBLANK($C448),ISBLANK($D448),ISBLANK($E448),ISBLANK($F448)),"EKSİK","OK"))</f>
        <v/>
      </c>
    </row>
    <row r="449">
      <c r="A449" s="15" t="n"/>
      <c r="B449" s="15" t="n"/>
      <c r="C449" s="15" t="n"/>
      <c r="D449" s="15" t="n"/>
      <c r="E449" s="15" t="n"/>
      <c r="F449" s="15" t="n"/>
      <c r="G449" s="17">
        <f>IF(ISBLANK($A449),"",IF($E449="","",$E449-$F449))</f>
        <v/>
      </c>
      <c r="H449" s="18">
        <f>IF(ISBLANK($A449),"",IF($E449=0,"",$F449/$E449))</f>
        <v/>
      </c>
      <c r="I449" s="14">
        <f>IF(ISBLANK($A449),"",IF(OR(ISBLANK($B449),ISBLANK($C449),ISBLANK($D449),ISBLANK($E449),ISBLANK($F449)),"EKSİK","OK"))</f>
        <v/>
      </c>
    </row>
    <row r="450">
      <c r="A450" s="15" t="n"/>
      <c r="B450" s="15" t="n"/>
      <c r="C450" s="15" t="n"/>
      <c r="D450" s="15" t="n"/>
      <c r="E450" s="15" t="n"/>
      <c r="F450" s="15" t="n"/>
      <c r="G450" s="17">
        <f>IF(ISBLANK($A450),"",IF($E450="","",$E450-$F450))</f>
        <v/>
      </c>
      <c r="H450" s="18">
        <f>IF(ISBLANK($A450),"",IF($E450=0,"",$F450/$E450))</f>
        <v/>
      </c>
      <c r="I450" s="14">
        <f>IF(ISBLANK($A450),"",IF(OR(ISBLANK($B450),ISBLANK($C450),ISBLANK($D450),ISBLANK($E450),ISBLANK($F450)),"EKSİK","OK"))</f>
        <v/>
      </c>
    </row>
    <row r="451">
      <c r="A451" s="15" t="n"/>
      <c r="B451" s="15" t="n"/>
      <c r="C451" s="15" t="n"/>
      <c r="D451" s="15" t="n"/>
      <c r="E451" s="15" t="n"/>
      <c r="F451" s="15" t="n"/>
      <c r="G451" s="17">
        <f>IF(ISBLANK($A451),"",IF($E451="","",$E451-$F451))</f>
        <v/>
      </c>
      <c r="H451" s="18">
        <f>IF(ISBLANK($A451),"",IF($E451=0,"",$F451/$E451))</f>
        <v/>
      </c>
      <c r="I451" s="14">
        <f>IF(ISBLANK($A451),"",IF(OR(ISBLANK($B451),ISBLANK($C451),ISBLANK($D451),ISBLANK($E451),ISBLANK($F451)),"EKSİK","OK"))</f>
        <v/>
      </c>
    </row>
    <row r="452">
      <c r="A452" s="15" t="n"/>
      <c r="B452" s="15" t="n"/>
      <c r="C452" s="15" t="n"/>
      <c r="D452" s="15" t="n"/>
      <c r="E452" s="15" t="n"/>
      <c r="F452" s="15" t="n"/>
      <c r="G452" s="17">
        <f>IF(ISBLANK($A452),"",IF($E452="","",$E452-$F452))</f>
        <v/>
      </c>
      <c r="H452" s="18">
        <f>IF(ISBLANK($A452),"",IF($E452=0,"",$F452/$E452))</f>
        <v/>
      </c>
      <c r="I452" s="14">
        <f>IF(ISBLANK($A452),"",IF(OR(ISBLANK($B452),ISBLANK($C452),ISBLANK($D452),ISBLANK($E452),ISBLANK($F452)),"EKSİK","OK"))</f>
        <v/>
      </c>
    </row>
    <row r="453">
      <c r="A453" s="15" t="n"/>
      <c r="B453" s="15" t="n"/>
      <c r="C453" s="15" t="n"/>
      <c r="D453" s="15" t="n"/>
      <c r="E453" s="15" t="n"/>
      <c r="F453" s="15" t="n"/>
      <c r="G453" s="17">
        <f>IF(ISBLANK($A453),"",IF($E453="","",$E453-$F453))</f>
        <v/>
      </c>
      <c r="H453" s="18">
        <f>IF(ISBLANK($A453),"",IF($E453=0,"",$F453/$E453))</f>
        <v/>
      </c>
      <c r="I453" s="14">
        <f>IF(ISBLANK($A453),"",IF(OR(ISBLANK($B453),ISBLANK($C453),ISBLANK($D453),ISBLANK($E453),ISBLANK($F453)),"EKSİK","OK"))</f>
        <v/>
      </c>
    </row>
    <row r="454">
      <c r="A454" s="15" t="n"/>
      <c r="B454" s="15" t="n"/>
      <c r="C454" s="15" t="n"/>
      <c r="D454" s="15" t="n"/>
      <c r="E454" s="15" t="n"/>
      <c r="F454" s="15" t="n"/>
      <c r="G454" s="17">
        <f>IF(ISBLANK($A454),"",IF($E454="","",$E454-$F454))</f>
        <v/>
      </c>
      <c r="H454" s="18">
        <f>IF(ISBLANK($A454),"",IF($E454=0,"",$F454/$E454))</f>
        <v/>
      </c>
      <c r="I454" s="14">
        <f>IF(ISBLANK($A454),"",IF(OR(ISBLANK($B454),ISBLANK($C454),ISBLANK($D454),ISBLANK($E454),ISBLANK($F454)),"EKSİK","OK"))</f>
        <v/>
      </c>
    </row>
    <row r="455">
      <c r="A455" s="15" t="n"/>
      <c r="B455" s="15" t="n"/>
      <c r="C455" s="15" t="n"/>
      <c r="D455" s="15" t="n"/>
      <c r="E455" s="15" t="n"/>
      <c r="F455" s="15" t="n"/>
      <c r="G455" s="17">
        <f>IF(ISBLANK($A455),"",IF($E455="","",$E455-$F455))</f>
        <v/>
      </c>
      <c r="H455" s="18">
        <f>IF(ISBLANK($A455),"",IF($E455=0,"",$F455/$E455))</f>
        <v/>
      </c>
      <c r="I455" s="14">
        <f>IF(ISBLANK($A455),"",IF(OR(ISBLANK($B455),ISBLANK($C455),ISBLANK($D455),ISBLANK($E455),ISBLANK($F455)),"EKSİK","OK"))</f>
        <v/>
      </c>
    </row>
    <row r="456">
      <c r="A456" s="15" t="n"/>
      <c r="B456" s="15" t="n"/>
      <c r="C456" s="15" t="n"/>
      <c r="D456" s="15" t="n"/>
      <c r="E456" s="15" t="n"/>
      <c r="F456" s="15" t="n"/>
      <c r="G456" s="17">
        <f>IF(ISBLANK($A456),"",IF($E456="","",$E456-$F456))</f>
        <v/>
      </c>
      <c r="H456" s="18">
        <f>IF(ISBLANK($A456),"",IF($E456=0,"",$F456/$E456))</f>
        <v/>
      </c>
      <c r="I456" s="14">
        <f>IF(ISBLANK($A456),"",IF(OR(ISBLANK($B456),ISBLANK($C456),ISBLANK($D456),ISBLANK($E456),ISBLANK($F456)),"EKSİK","OK"))</f>
        <v/>
      </c>
    </row>
    <row r="457">
      <c r="A457" s="15" t="n"/>
      <c r="B457" s="15" t="n"/>
      <c r="C457" s="15" t="n"/>
      <c r="D457" s="15" t="n"/>
      <c r="E457" s="15" t="n"/>
      <c r="F457" s="15" t="n"/>
      <c r="G457" s="17">
        <f>IF(ISBLANK($A457),"",IF($E457="","",$E457-$F457))</f>
        <v/>
      </c>
      <c r="H457" s="18">
        <f>IF(ISBLANK($A457),"",IF($E457=0,"",$F457/$E457))</f>
        <v/>
      </c>
      <c r="I457" s="14">
        <f>IF(ISBLANK($A457),"",IF(OR(ISBLANK($B457),ISBLANK($C457),ISBLANK($D457),ISBLANK($E457),ISBLANK($F457)),"EKSİK","OK"))</f>
        <v/>
      </c>
    </row>
    <row r="458">
      <c r="A458" s="15" t="n"/>
      <c r="B458" s="15" t="n"/>
      <c r="C458" s="15" t="n"/>
      <c r="D458" s="15" t="n"/>
      <c r="E458" s="15" t="n"/>
      <c r="F458" s="15" t="n"/>
      <c r="G458" s="17">
        <f>IF(ISBLANK($A458),"",IF($E458="","",$E458-$F458))</f>
        <v/>
      </c>
      <c r="H458" s="18">
        <f>IF(ISBLANK($A458),"",IF($E458=0,"",$F458/$E458))</f>
        <v/>
      </c>
      <c r="I458" s="14">
        <f>IF(ISBLANK($A458),"",IF(OR(ISBLANK($B458),ISBLANK($C458),ISBLANK($D458),ISBLANK($E458),ISBLANK($F458)),"EKSİK","OK"))</f>
        <v/>
      </c>
    </row>
    <row r="459">
      <c r="A459" s="15" t="n"/>
      <c r="B459" s="15" t="n"/>
      <c r="C459" s="15" t="n"/>
      <c r="D459" s="15" t="n"/>
      <c r="E459" s="15" t="n"/>
      <c r="F459" s="15" t="n"/>
      <c r="G459" s="17">
        <f>IF(ISBLANK($A459),"",IF($E459="","",$E459-$F459))</f>
        <v/>
      </c>
      <c r="H459" s="18">
        <f>IF(ISBLANK($A459),"",IF($E459=0,"",$F459/$E459))</f>
        <v/>
      </c>
      <c r="I459" s="14">
        <f>IF(ISBLANK($A459),"",IF(OR(ISBLANK($B459),ISBLANK($C459),ISBLANK($D459),ISBLANK($E459),ISBLANK($F459)),"EKSİK","OK"))</f>
        <v/>
      </c>
    </row>
    <row r="460">
      <c r="A460" s="15" t="n"/>
      <c r="B460" s="15" t="n"/>
      <c r="C460" s="15" t="n"/>
      <c r="D460" s="15" t="n"/>
      <c r="E460" s="15" t="n"/>
      <c r="F460" s="15" t="n"/>
      <c r="G460" s="17">
        <f>IF(ISBLANK($A460),"",IF($E460="","",$E460-$F460))</f>
        <v/>
      </c>
      <c r="H460" s="18">
        <f>IF(ISBLANK($A460),"",IF($E460=0,"",$F460/$E460))</f>
        <v/>
      </c>
      <c r="I460" s="14">
        <f>IF(ISBLANK($A460),"",IF(OR(ISBLANK($B460),ISBLANK($C460),ISBLANK($D460),ISBLANK($E460),ISBLANK($F460)),"EKSİK","OK"))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7">
        <f>IF(ISBLANK($A461),"",IF($E461="","",$E461-$F461))</f>
        <v/>
      </c>
      <c r="H461" s="18">
        <f>IF(ISBLANK($A461),"",IF($E461=0,"",$F461/$E461))</f>
        <v/>
      </c>
      <c r="I461" s="14">
        <f>IF(ISBLANK($A461),"",IF(OR(ISBLANK($B461),ISBLANK($C461),ISBLANK($D461),ISBLANK($E461),ISBLANK($F461)),"EKSİK","OK"))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7">
        <f>IF(ISBLANK($A462),"",IF($E462="","",$E462-$F462))</f>
        <v/>
      </c>
      <c r="H462" s="18">
        <f>IF(ISBLANK($A462),"",IF($E462=0,"",$F462/$E462))</f>
        <v/>
      </c>
      <c r="I462" s="14">
        <f>IF(ISBLANK($A462),"",IF(OR(ISBLANK($B462),ISBLANK($C462),ISBLANK($D462),ISBLANK($E462),ISBLANK($F462)),"EKSİK","OK"))</f>
        <v/>
      </c>
    </row>
    <row r="463">
      <c r="A463" s="15" t="n"/>
      <c r="B463" s="15" t="n"/>
      <c r="C463" s="15" t="n"/>
      <c r="D463" s="15" t="n"/>
      <c r="E463" s="15" t="n"/>
      <c r="F463" s="15" t="n"/>
      <c r="G463" s="17">
        <f>IF(ISBLANK($A463),"",IF($E463="","",$E463-$F463))</f>
        <v/>
      </c>
      <c r="H463" s="18">
        <f>IF(ISBLANK($A463),"",IF($E463=0,"",$F463/$E463))</f>
        <v/>
      </c>
      <c r="I463" s="14">
        <f>IF(ISBLANK($A463),"",IF(OR(ISBLANK($B463),ISBLANK($C463),ISBLANK($D463),ISBLANK($E463),ISBLANK($F463)),"EKSİK","OK"))</f>
        <v/>
      </c>
    </row>
    <row r="464">
      <c r="A464" s="15" t="n"/>
      <c r="B464" s="15" t="n"/>
      <c r="C464" s="15" t="n"/>
      <c r="D464" s="15" t="n"/>
      <c r="E464" s="15" t="n"/>
      <c r="F464" s="15" t="n"/>
      <c r="G464" s="17">
        <f>IF(ISBLANK($A464),"",IF($E464="","",$E464-$F464))</f>
        <v/>
      </c>
      <c r="H464" s="18">
        <f>IF(ISBLANK($A464),"",IF($E464=0,"",$F464/$E464))</f>
        <v/>
      </c>
      <c r="I464" s="14">
        <f>IF(ISBLANK($A464),"",IF(OR(ISBLANK($B464),ISBLANK($C464),ISBLANK($D464),ISBLANK($E464),ISBLANK($F464)),"EKSİK","OK"))</f>
        <v/>
      </c>
    </row>
    <row r="465">
      <c r="A465" s="15" t="n"/>
      <c r="B465" s="15" t="n"/>
      <c r="C465" s="15" t="n"/>
      <c r="D465" s="15" t="n"/>
      <c r="E465" s="15" t="n"/>
      <c r="F465" s="15" t="n"/>
      <c r="G465" s="17">
        <f>IF(ISBLANK($A465),"",IF($E465="","",$E465-$F465))</f>
        <v/>
      </c>
      <c r="H465" s="18">
        <f>IF(ISBLANK($A465),"",IF($E465=0,"",$F465/$E465))</f>
        <v/>
      </c>
      <c r="I465" s="14">
        <f>IF(ISBLANK($A465),"",IF(OR(ISBLANK($B465),ISBLANK($C465),ISBLANK($D465),ISBLANK($E465),ISBLANK($F465)),"EKSİK","OK"))</f>
        <v/>
      </c>
    </row>
    <row r="466">
      <c r="A466" s="15" t="n"/>
      <c r="B466" s="15" t="n"/>
      <c r="C466" s="15" t="n"/>
      <c r="D466" s="15" t="n"/>
      <c r="E466" s="15" t="n"/>
      <c r="F466" s="15" t="n"/>
      <c r="G466" s="17">
        <f>IF(ISBLANK($A466),"",IF($E466="","",$E466-$F466))</f>
        <v/>
      </c>
      <c r="H466" s="18">
        <f>IF(ISBLANK($A466),"",IF($E466=0,"",$F466/$E466))</f>
        <v/>
      </c>
      <c r="I466" s="14">
        <f>IF(ISBLANK($A466),"",IF(OR(ISBLANK($B466),ISBLANK($C466),ISBLANK($D466),ISBLANK($E466),ISBLANK($F466)),"EKSİK","OK"))</f>
        <v/>
      </c>
    </row>
    <row r="467">
      <c r="A467" s="15" t="n"/>
      <c r="B467" s="15" t="n"/>
      <c r="C467" s="15" t="n"/>
      <c r="D467" s="15" t="n"/>
      <c r="E467" s="15" t="n"/>
      <c r="F467" s="15" t="n"/>
      <c r="G467" s="17">
        <f>IF(ISBLANK($A467),"",IF($E467="","",$E467-$F467))</f>
        <v/>
      </c>
      <c r="H467" s="18">
        <f>IF(ISBLANK($A467),"",IF($E467=0,"",$F467/$E467))</f>
        <v/>
      </c>
      <c r="I467" s="14">
        <f>IF(ISBLANK($A467),"",IF(OR(ISBLANK($B467),ISBLANK($C467),ISBLANK($D467),ISBLANK($E467),ISBLANK($F467)),"EKSİK","OK"))</f>
        <v/>
      </c>
    </row>
    <row r="468">
      <c r="A468" s="15" t="n"/>
      <c r="B468" s="15" t="n"/>
      <c r="C468" s="15" t="n"/>
      <c r="D468" s="15" t="n"/>
      <c r="E468" s="15" t="n"/>
      <c r="F468" s="15" t="n"/>
      <c r="G468" s="17">
        <f>IF(ISBLANK($A468),"",IF($E468="","",$E468-$F468))</f>
        <v/>
      </c>
      <c r="H468" s="18">
        <f>IF(ISBLANK($A468),"",IF($E468=0,"",$F468/$E468))</f>
        <v/>
      </c>
      <c r="I468" s="14">
        <f>IF(ISBLANK($A468),"",IF(OR(ISBLANK($B468),ISBLANK($C468),ISBLANK($D468),ISBLANK($E468),ISBLANK($F468)),"EKSİK","OK"))</f>
        <v/>
      </c>
    </row>
    <row r="469">
      <c r="A469" s="15" t="n"/>
      <c r="B469" s="15" t="n"/>
      <c r="C469" s="15" t="n"/>
      <c r="D469" s="15" t="n"/>
      <c r="E469" s="15" t="n"/>
      <c r="F469" s="15" t="n"/>
      <c r="G469" s="17">
        <f>IF(ISBLANK($A469),"",IF($E469="","",$E469-$F469))</f>
        <v/>
      </c>
      <c r="H469" s="18">
        <f>IF(ISBLANK($A469),"",IF($E469=0,"",$F469/$E469))</f>
        <v/>
      </c>
      <c r="I469" s="14">
        <f>IF(ISBLANK($A469),"",IF(OR(ISBLANK($B469),ISBLANK($C469),ISBLANK($D469),ISBLANK($E469),ISBLANK($F469)),"EKSİK","OK"))</f>
        <v/>
      </c>
    </row>
    <row r="470">
      <c r="A470" s="15" t="n"/>
      <c r="B470" s="15" t="n"/>
      <c r="C470" s="15" t="n"/>
      <c r="D470" s="15" t="n"/>
      <c r="E470" s="15" t="n"/>
      <c r="F470" s="15" t="n"/>
      <c r="G470" s="17">
        <f>IF(ISBLANK($A470),"",IF($E470="","",$E470-$F470))</f>
        <v/>
      </c>
      <c r="H470" s="18">
        <f>IF(ISBLANK($A470),"",IF($E470=0,"",$F470/$E470))</f>
        <v/>
      </c>
      <c r="I470" s="14">
        <f>IF(ISBLANK($A470),"",IF(OR(ISBLANK($B470),ISBLANK($C470),ISBLANK($D470),ISBLANK($E470),ISBLANK($F470)),"EKSİK","OK"))</f>
        <v/>
      </c>
    </row>
    <row r="471">
      <c r="A471" s="15" t="n"/>
      <c r="B471" s="15" t="n"/>
      <c r="C471" s="15" t="n"/>
      <c r="D471" s="15" t="n"/>
      <c r="E471" s="15" t="n"/>
      <c r="F471" s="15" t="n"/>
      <c r="G471" s="17">
        <f>IF(ISBLANK($A471),"",IF($E471="","",$E471-$F471))</f>
        <v/>
      </c>
      <c r="H471" s="18">
        <f>IF(ISBLANK($A471),"",IF($E471=0,"",$F471/$E471))</f>
        <v/>
      </c>
      <c r="I471" s="14">
        <f>IF(ISBLANK($A471),"",IF(OR(ISBLANK($B471),ISBLANK($C471),ISBLANK($D471),ISBLANK($E471),ISBLANK($F471)),"EKSİK","OK"))</f>
        <v/>
      </c>
    </row>
    <row r="472">
      <c r="A472" s="15" t="n"/>
      <c r="B472" s="15" t="n"/>
      <c r="C472" s="15" t="n"/>
      <c r="D472" s="15" t="n"/>
      <c r="E472" s="15" t="n"/>
      <c r="F472" s="15" t="n"/>
      <c r="G472" s="17">
        <f>IF(ISBLANK($A472),"",IF($E472="","",$E472-$F472))</f>
        <v/>
      </c>
      <c r="H472" s="18">
        <f>IF(ISBLANK($A472),"",IF($E472=0,"",$F472/$E472))</f>
        <v/>
      </c>
      <c r="I472" s="14">
        <f>IF(ISBLANK($A472),"",IF(OR(ISBLANK($B472),ISBLANK($C472),ISBLANK($D472),ISBLANK($E472),ISBLANK($F472)),"EKSİK","OK"))</f>
        <v/>
      </c>
    </row>
    <row r="473">
      <c r="A473" s="15" t="n"/>
      <c r="B473" s="15" t="n"/>
      <c r="C473" s="15" t="n"/>
      <c r="D473" s="15" t="n"/>
      <c r="E473" s="15" t="n"/>
      <c r="F473" s="15" t="n"/>
      <c r="G473" s="17">
        <f>IF(ISBLANK($A473),"",IF($E473="","",$E473-$F473))</f>
        <v/>
      </c>
      <c r="H473" s="18">
        <f>IF(ISBLANK($A473),"",IF($E473=0,"",$F473/$E473))</f>
        <v/>
      </c>
      <c r="I473" s="14">
        <f>IF(ISBLANK($A473),"",IF(OR(ISBLANK($B473),ISBLANK($C473),ISBLANK($D473),ISBLANK($E473),ISBLANK($F473)),"EKSİK","OK"))</f>
        <v/>
      </c>
    </row>
    <row r="474">
      <c r="A474" s="15" t="n"/>
      <c r="B474" s="15" t="n"/>
      <c r="C474" s="15" t="n"/>
      <c r="D474" s="15" t="n"/>
      <c r="E474" s="15" t="n"/>
      <c r="F474" s="15" t="n"/>
      <c r="G474" s="17">
        <f>IF(ISBLANK($A474),"",IF($E474="","",$E474-$F474))</f>
        <v/>
      </c>
      <c r="H474" s="18">
        <f>IF(ISBLANK($A474),"",IF($E474=0,"",$F474/$E474))</f>
        <v/>
      </c>
      <c r="I474" s="14">
        <f>IF(ISBLANK($A474),"",IF(OR(ISBLANK($B474),ISBLANK($C474),ISBLANK($D474),ISBLANK($E474),ISBLANK($F474)),"EKSİK","OK"))</f>
        <v/>
      </c>
    </row>
    <row r="475">
      <c r="A475" s="15" t="n"/>
      <c r="B475" s="15" t="n"/>
      <c r="C475" s="15" t="n"/>
      <c r="D475" s="15" t="n"/>
      <c r="E475" s="15" t="n"/>
      <c r="F475" s="15" t="n"/>
      <c r="G475" s="17">
        <f>IF(ISBLANK($A475),"",IF($E475="","",$E475-$F475))</f>
        <v/>
      </c>
      <c r="H475" s="18">
        <f>IF(ISBLANK($A475),"",IF($E475=0,"",$F475/$E475))</f>
        <v/>
      </c>
      <c r="I475" s="14">
        <f>IF(ISBLANK($A475),"",IF(OR(ISBLANK($B475),ISBLANK($C475),ISBLANK($D475),ISBLANK($E475),ISBLANK($F475)),"EKSİK","OK"))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7">
        <f>IF(ISBLANK($A476),"",IF($E476="","",$E476-$F476))</f>
        <v/>
      </c>
      <c r="H476" s="18">
        <f>IF(ISBLANK($A476),"",IF($E476=0,"",$F476/$E476))</f>
        <v/>
      </c>
      <c r="I476" s="14">
        <f>IF(ISBLANK($A476),"",IF(OR(ISBLANK($B476),ISBLANK($C476),ISBLANK($D476),ISBLANK($E476),ISBLANK($F476)),"EKSİK","OK"))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7">
        <f>IF(ISBLANK($A477),"",IF($E477="","",$E477-$F477))</f>
        <v/>
      </c>
      <c r="H477" s="18">
        <f>IF(ISBLANK($A477),"",IF($E477=0,"",$F477/$E477))</f>
        <v/>
      </c>
      <c r="I477" s="14">
        <f>IF(ISBLANK($A477),"",IF(OR(ISBLANK($B477),ISBLANK($C477),ISBLANK($D477),ISBLANK($E477),ISBLANK($F477)),"EKSİK","OK"))</f>
        <v/>
      </c>
    </row>
    <row r="478">
      <c r="A478" s="15" t="n"/>
      <c r="B478" s="15" t="n"/>
      <c r="C478" s="15" t="n"/>
      <c r="D478" s="15" t="n"/>
      <c r="E478" s="15" t="n"/>
      <c r="F478" s="15" t="n"/>
      <c r="G478" s="17">
        <f>IF(ISBLANK($A478),"",IF($E478="","",$E478-$F478))</f>
        <v/>
      </c>
      <c r="H478" s="18">
        <f>IF(ISBLANK($A478),"",IF($E478=0,"",$F478/$E478))</f>
        <v/>
      </c>
      <c r="I478" s="14">
        <f>IF(ISBLANK($A478),"",IF(OR(ISBLANK($B478),ISBLANK($C478),ISBLANK($D478),ISBLANK($E478),ISBLANK($F478)),"EKSİK","OK"))</f>
        <v/>
      </c>
    </row>
    <row r="479">
      <c r="A479" s="15" t="n"/>
      <c r="B479" s="15" t="n"/>
      <c r="C479" s="15" t="n"/>
      <c r="D479" s="15" t="n"/>
      <c r="E479" s="15" t="n"/>
      <c r="F479" s="15" t="n"/>
      <c r="G479" s="17">
        <f>IF(ISBLANK($A479),"",IF($E479="","",$E479-$F479))</f>
        <v/>
      </c>
      <c r="H479" s="18">
        <f>IF(ISBLANK($A479),"",IF($E479=0,"",$F479/$E479))</f>
        <v/>
      </c>
      <c r="I479" s="14">
        <f>IF(ISBLANK($A479),"",IF(OR(ISBLANK($B479),ISBLANK($C479),ISBLANK($D479),ISBLANK($E479),ISBLANK($F479)),"EKSİK","OK"))</f>
        <v/>
      </c>
    </row>
    <row r="480">
      <c r="A480" s="15" t="n"/>
      <c r="B480" s="15" t="n"/>
      <c r="C480" s="15" t="n"/>
      <c r="D480" s="15" t="n"/>
      <c r="E480" s="15" t="n"/>
      <c r="F480" s="15" t="n"/>
      <c r="G480" s="17">
        <f>IF(ISBLANK($A480),"",IF($E480="","",$E480-$F480))</f>
        <v/>
      </c>
      <c r="H480" s="18">
        <f>IF(ISBLANK($A480),"",IF($E480=0,"",$F480/$E480))</f>
        <v/>
      </c>
      <c r="I480" s="14">
        <f>IF(ISBLANK($A480),"",IF(OR(ISBLANK($B480),ISBLANK($C480),ISBLANK($D480),ISBLANK($E480),ISBLANK($F480)),"EKSİK","OK"))</f>
        <v/>
      </c>
    </row>
    <row r="481">
      <c r="A481" s="15" t="n"/>
      <c r="B481" s="15" t="n"/>
      <c r="C481" s="15" t="n"/>
      <c r="D481" s="15" t="n"/>
      <c r="E481" s="15" t="n"/>
      <c r="F481" s="15" t="n"/>
      <c r="G481" s="17">
        <f>IF(ISBLANK($A481),"",IF($E481="","",$E481-$F481))</f>
        <v/>
      </c>
      <c r="H481" s="18">
        <f>IF(ISBLANK($A481),"",IF($E481=0,"",$F481/$E481))</f>
        <v/>
      </c>
      <c r="I481" s="14">
        <f>IF(ISBLANK($A481),"",IF(OR(ISBLANK($B481),ISBLANK($C481),ISBLANK($D481),ISBLANK($E481),ISBLANK($F481)),"EKSİK","OK"))</f>
        <v/>
      </c>
    </row>
    <row r="482">
      <c r="A482" s="15" t="n"/>
      <c r="B482" s="15" t="n"/>
      <c r="C482" s="15" t="n"/>
      <c r="D482" s="15" t="n"/>
      <c r="E482" s="15" t="n"/>
      <c r="F482" s="15" t="n"/>
      <c r="G482" s="17">
        <f>IF(ISBLANK($A482),"",IF($E482="","",$E482-$F482))</f>
        <v/>
      </c>
      <c r="H482" s="18">
        <f>IF(ISBLANK($A482),"",IF($E482=0,"",$F482/$E482))</f>
        <v/>
      </c>
      <c r="I482" s="14">
        <f>IF(ISBLANK($A482),"",IF(OR(ISBLANK($B482),ISBLANK($C482),ISBLANK($D482),ISBLANK($E482),ISBLANK($F482)),"EKSİK","OK"))</f>
        <v/>
      </c>
    </row>
    <row r="483">
      <c r="A483" s="15" t="n"/>
      <c r="B483" s="15" t="n"/>
      <c r="C483" s="15" t="n"/>
      <c r="D483" s="15" t="n"/>
      <c r="E483" s="15" t="n"/>
      <c r="F483" s="15" t="n"/>
      <c r="G483" s="17">
        <f>IF(ISBLANK($A483),"",IF($E483="","",$E483-$F483))</f>
        <v/>
      </c>
      <c r="H483" s="18">
        <f>IF(ISBLANK($A483),"",IF($E483=0,"",$F483/$E483))</f>
        <v/>
      </c>
      <c r="I483" s="14">
        <f>IF(ISBLANK($A483),"",IF(OR(ISBLANK($B483),ISBLANK($C483),ISBLANK($D483),ISBLANK($E483),ISBLANK($F483)),"EKSİK","OK"))</f>
        <v/>
      </c>
    </row>
    <row r="484">
      <c r="A484" s="15" t="n"/>
      <c r="B484" s="15" t="n"/>
      <c r="C484" s="15" t="n"/>
      <c r="D484" s="15" t="n"/>
      <c r="E484" s="15" t="n"/>
      <c r="F484" s="15" t="n"/>
      <c r="G484" s="17">
        <f>IF(ISBLANK($A484),"",IF($E484="","",$E484-$F484))</f>
        <v/>
      </c>
      <c r="H484" s="18">
        <f>IF(ISBLANK($A484),"",IF($E484=0,"",$F484/$E484))</f>
        <v/>
      </c>
      <c r="I484" s="14">
        <f>IF(ISBLANK($A484),"",IF(OR(ISBLANK($B484),ISBLANK($C484),ISBLANK($D484),ISBLANK($E484),ISBLANK($F484)),"EKSİK","OK"))</f>
        <v/>
      </c>
    </row>
    <row r="485">
      <c r="A485" s="15" t="n"/>
      <c r="B485" s="15" t="n"/>
      <c r="C485" s="15" t="n"/>
      <c r="D485" s="15" t="n"/>
      <c r="E485" s="15" t="n"/>
      <c r="F485" s="15" t="n"/>
      <c r="G485" s="17">
        <f>IF(ISBLANK($A485),"",IF($E485="","",$E485-$F485))</f>
        <v/>
      </c>
      <c r="H485" s="18">
        <f>IF(ISBLANK($A485),"",IF($E485=0,"",$F485/$E485))</f>
        <v/>
      </c>
      <c r="I485" s="14">
        <f>IF(ISBLANK($A485),"",IF(OR(ISBLANK($B485),ISBLANK($C485),ISBLANK($D485),ISBLANK($E485),ISBLANK($F485)),"EKSİK","OK"))</f>
        <v/>
      </c>
    </row>
    <row r="486">
      <c r="A486" s="15" t="n"/>
      <c r="B486" s="15" t="n"/>
      <c r="C486" s="15" t="n"/>
      <c r="D486" s="15" t="n"/>
      <c r="E486" s="15" t="n"/>
      <c r="F486" s="15" t="n"/>
      <c r="G486" s="17">
        <f>IF(ISBLANK($A486),"",IF($E486="","",$E486-$F486))</f>
        <v/>
      </c>
      <c r="H486" s="18">
        <f>IF(ISBLANK($A486),"",IF($E486=0,"",$F486/$E486))</f>
        <v/>
      </c>
      <c r="I486" s="14">
        <f>IF(ISBLANK($A486),"",IF(OR(ISBLANK($B486),ISBLANK($C486),ISBLANK($D486),ISBLANK($E486),ISBLANK($F486)),"EKSİK","OK"))</f>
        <v/>
      </c>
    </row>
    <row r="487">
      <c r="A487" s="15" t="n"/>
      <c r="B487" s="15" t="n"/>
      <c r="C487" s="15" t="n"/>
      <c r="D487" s="15" t="n"/>
      <c r="E487" s="15" t="n"/>
      <c r="F487" s="15" t="n"/>
      <c r="G487" s="17">
        <f>IF(ISBLANK($A487),"",IF($E487="","",$E487-$F487))</f>
        <v/>
      </c>
      <c r="H487" s="18">
        <f>IF(ISBLANK($A487),"",IF($E487=0,"",$F487/$E487))</f>
        <v/>
      </c>
      <c r="I487" s="14">
        <f>IF(ISBLANK($A487),"",IF(OR(ISBLANK($B487),ISBLANK($C487),ISBLANK($D487),ISBLANK($E487),ISBLANK($F487)),"EKSİK","OK"))</f>
        <v/>
      </c>
    </row>
    <row r="488">
      <c r="A488" s="15" t="n"/>
      <c r="B488" s="15" t="n"/>
      <c r="C488" s="15" t="n"/>
      <c r="D488" s="15" t="n"/>
      <c r="E488" s="15" t="n"/>
      <c r="F488" s="15" t="n"/>
      <c r="G488" s="17">
        <f>IF(ISBLANK($A488),"",IF($E488="","",$E488-$F488))</f>
        <v/>
      </c>
      <c r="H488" s="18">
        <f>IF(ISBLANK($A488),"",IF($E488=0,"",$F488/$E488))</f>
        <v/>
      </c>
      <c r="I488" s="14">
        <f>IF(ISBLANK($A488),"",IF(OR(ISBLANK($B488),ISBLANK($C488),ISBLANK($D488),ISBLANK($E488),ISBLANK($F488)),"EKSİK","OK"))</f>
        <v/>
      </c>
    </row>
    <row r="489">
      <c r="A489" s="15" t="n"/>
      <c r="B489" s="15" t="n"/>
      <c r="C489" s="15" t="n"/>
      <c r="D489" s="15" t="n"/>
      <c r="E489" s="15" t="n"/>
      <c r="F489" s="15" t="n"/>
      <c r="G489" s="17">
        <f>IF(ISBLANK($A489),"",IF($E489="","",$E489-$F489))</f>
        <v/>
      </c>
      <c r="H489" s="18">
        <f>IF(ISBLANK($A489),"",IF($E489=0,"",$F489/$E489))</f>
        <v/>
      </c>
      <c r="I489" s="14">
        <f>IF(ISBLANK($A489),"",IF(OR(ISBLANK($B489),ISBLANK($C489),ISBLANK($D489),ISBLANK($E489),ISBLANK($F489)),"EKSİK","OK"))</f>
        <v/>
      </c>
    </row>
    <row r="490">
      <c r="A490" s="15" t="n"/>
      <c r="B490" s="15" t="n"/>
      <c r="C490" s="15" t="n"/>
      <c r="D490" s="15" t="n"/>
      <c r="E490" s="15" t="n"/>
      <c r="F490" s="15" t="n"/>
      <c r="G490" s="17">
        <f>IF(ISBLANK($A490),"",IF($E490="","",$E490-$F490))</f>
        <v/>
      </c>
      <c r="H490" s="18">
        <f>IF(ISBLANK($A490),"",IF($E490=0,"",$F490/$E490))</f>
        <v/>
      </c>
      <c r="I490" s="14">
        <f>IF(ISBLANK($A490),"",IF(OR(ISBLANK($B490),ISBLANK($C490),ISBLANK($D490),ISBLANK($E490),ISBLANK($F490)),"EKSİK","OK"))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7">
        <f>IF(ISBLANK($A491),"",IF($E491="","",$E491-$F491))</f>
        <v/>
      </c>
      <c r="H491" s="18">
        <f>IF(ISBLANK($A491),"",IF($E491=0,"",$F491/$E491))</f>
        <v/>
      </c>
      <c r="I491" s="14">
        <f>IF(ISBLANK($A491),"",IF(OR(ISBLANK($B491),ISBLANK($C491),ISBLANK($D491),ISBLANK($E491),ISBLANK($F491)),"EKSİK","OK"))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7">
        <f>IF(ISBLANK($A492),"",IF($E492="","",$E492-$F492))</f>
        <v/>
      </c>
      <c r="H492" s="18">
        <f>IF(ISBLANK($A492),"",IF($E492=0,"",$F492/$E492))</f>
        <v/>
      </c>
      <c r="I492" s="14">
        <f>IF(ISBLANK($A492),"",IF(OR(ISBLANK($B492),ISBLANK($C492),ISBLANK($D492),ISBLANK($E492),ISBLANK($F492)),"EKSİK","OK"))</f>
        <v/>
      </c>
    </row>
    <row r="493">
      <c r="A493" s="15" t="n"/>
      <c r="B493" s="15" t="n"/>
      <c r="C493" s="15" t="n"/>
      <c r="D493" s="15" t="n"/>
      <c r="E493" s="15" t="n"/>
      <c r="F493" s="15" t="n"/>
      <c r="G493" s="17">
        <f>IF(ISBLANK($A493),"",IF($E493="","",$E493-$F493))</f>
        <v/>
      </c>
      <c r="H493" s="18">
        <f>IF(ISBLANK($A493),"",IF($E493=0,"",$F493/$E493))</f>
        <v/>
      </c>
      <c r="I493" s="14">
        <f>IF(ISBLANK($A493),"",IF(OR(ISBLANK($B493),ISBLANK($C493),ISBLANK($D493),ISBLANK($E493),ISBLANK($F493)),"EKSİK","OK"))</f>
        <v/>
      </c>
    </row>
    <row r="494">
      <c r="A494" s="15" t="n"/>
      <c r="B494" s="15" t="n"/>
      <c r="C494" s="15" t="n"/>
      <c r="D494" s="15" t="n"/>
      <c r="E494" s="15" t="n"/>
      <c r="F494" s="15" t="n"/>
      <c r="G494" s="17">
        <f>IF(ISBLANK($A494),"",IF($E494="","",$E494-$F494))</f>
        <v/>
      </c>
      <c r="H494" s="18">
        <f>IF(ISBLANK($A494),"",IF($E494=0,"",$F494/$E494))</f>
        <v/>
      </c>
      <c r="I494" s="14">
        <f>IF(ISBLANK($A494),"",IF(OR(ISBLANK($B494),ISBLANK($C494),ISBLANK($D494),ISBLANK($E494),ISBLANK($F494)),"EKSİK","OK"))</f>
        <v/>
      </c>
    </row>
    <row r="495">
      <c r="A495" s="15" t="n"/>
      <c r="B495" s="15" t="n"/>
      <c r="C495" s="15" t="n"/>
      <c r="D495" s="15" t="n"/>
      <c r="E495" s="15" t="n"/>
      <c r="F495" s="15" t="n"/>
      <c r="G495" s="17">
        <f>IF(ISBLANK($A495),"",IF($E495="","",$E495-$F495))</f>
        <v/>
      </c>
      <c r="H495" s="18">
        <f>IF(ISBLANK($A495),"",IF($E495=0,"",$F495/$E495))</f>
        <v/>
      </c>
      <c r="I495" s="14">
        <f>IF(ISBLANK($A495),"",IF(OR(ISBLANK($B495),ISBLANK($C495),ISBLANK($D495),ISBLANK($E495),ISBLANK($F495)),"EKSİK","OK"))</f>
        <v/>
      </c>
    </row>
    <row r="496">
      <c r="A496" s="15" t="n"/>
      <c r="B496" s="15" t="n"/>
      <c r="C496" s="15" t="n"/>
      <c r="D496" s="15" t="n"/>
      <c r="E496" s="15" t="n"/>
      <c r="F496" s="15" t="n"/>
      <c r="G496" s="17">
        <f>IF(ISBLANK($A496),"",IF($E496="","",$E496-$F496))</f>
        <v/>
      </c>
      <c r="H496" s="18">
        <f>IF(ISBLANK($A496),"",IF($E496=0,"",$F496/$E496))</f>
        <v/>
      </c>
      <c r="I496" s="14">
        <f>IF(ISBLANK($A496),"",IF(OR(ISBLANK($B496),ISBLANK($C496),ISBLANK($D496),ISBLANK($E496),ISBLANK($F496)),"EKSİK","OK"))</f>
        <v/>
      </c>
    </row>
    <row r="497">
      <c r="A497" s="15" t="n"/>
      <c r="B497" s="15" t="n"/>
      <c r="C497" s="15" t="n"/>
      <c r="D497" s="15" t="n"/>
      <c r="E497" s="15" t="n"/>
      <c r="F497" s="15" t="n"/>
      <c r="G497" s="17">
        <f>IF(ISBLANK($A497),"",IF($E497="","",$E497-$F497))</f>
        <v/>
      </c>
      <c r="H497" s="18">
        <f>IF(ISBLANK($A497),"",IF($E497=0,"",$F497/$E497))</f>
        <v/>
      </c>
      <c r="I497" s="14">
        <f>IF(ISBLANK($A497),"",IF(OR(ISBLANK($B497),ISBLANK($C497),ISBLANK($D497),ISBLANK($E497),ISBLANK($F497)),"EKSİK","OK"))</f>
        <v/>
      </c>
    </row>
    <row r="498">
      <c r="A498" s="15" t="n"/>
      <c r="B498" s="15" t="n"/>
      <c r="C498" s="15" t="n"/>
      <c r="D498" s="15" t="n"/>
      <c r="E498" s="15" t="n"/>
      <c r="F498" s="15" t="n"/>
      <c r="G498" s="17">
        <f>IF(ISBLANK($A498),"",IF($E498="","",$E498-$F498))</f>
        <v/>
      </c>
      <c r="H498" s="18">
        <f>IF(ISBLANK($A498),"",IF($E498=0,"",$F498/$E498))</f>
        <v/>
      </c>
      <c r="I498" s="14">
        <f>IF(ISBLANK($A498),"",IF(OR(ISBLANK($B498),ISBLANK($C498),ISBLANK($D498),ISBLANK($E498),ISBLANK($F498)),"EKSİK","OK"))</f>
        <v/>
      </c>
    </row>
    <row r="499">
      <c r="A499" s="15" t="n"/>
      <c r="B499" s="15" t="n"/>
      <c r="C499" s="15" t="n"/>
      <c r="D499" s="15" t="n"/>
      <c r="E499" s="15" t="n"/>
      <c r="F499" s="15" t="n"/>
      <c r="G499" s="17">
        <f>IF(ISBLANK($A499),"",IF($E499="","",$E499-$F499))</f>
        <v/>
      </c>
      <c r="H499" s="18">
        <f>IF(ISBLANK($A499),"",IF($E499=0,"",$F499/$E499))</f>
        <v/>
      </c>
      <c r="I499" s="14">
        <f>IF(ISBLANK($A499),"",IF(OR(ISBLANK($B499),ISBLANK($C499),ISBLANK($D499),ISBLANK($E499),ISBLANK($F499)),"EKSİK","OK"))</f>
        <v/>
      </c>
    </row>
    <row r="500">
      <c r="A500" s="15" t="n"/>
      <c r="B500" s="15" t="n"/>
      <c r="C500" s="15" t="n"/>
      <c r="D500" s="15" t="n"/>
      <c r="E500" s="15" t="n"/>
      <c r="F500" s="15" t="n"/>
      <c r="G500" s="17">
        <f>IF(ISBLANK($A500),"",IF($E500="","",$E500-$F500))</f>
        <v/>
      </c>
      <c r="H500" s="18">
        <f>IF(ISBLANK($A500),"",IF($E500=0,"",$F500/$E500))</f>
        <v/>
      </c>
      <c r="I500" s="14">
        <f>IF(ISBLANK($A500),"",IF(OR(ISBLANK($B500),ISBLANK($C500),ISBLANK($D500),ISBLANK($E500),ISBLANK($F500)),"EKSİK","OK"))</f>
        <v/>
      </c>
    </row>
    <row r="501">
      <c r="A501" s="15" t="n"/>
      <c r="B501" s="15" t="n"/>
      <c r="C501" s="15" t="n"/>
      <c r="D501" s="15" t="n"/>
      <c r="E501" s="15" t="n"/>
      <c r="F501" s="15" t="n"/>
      <c r="G501" s="17">
        <f>IF(ISBLANK($A501),"",IF($E501="","",$E501-$F501))</f>
        <v/>
      </c>
      <c r="H501" s="18">
        <f>IF(ISBLANK($A501),"",IF($E501=0,"",$F501/$E501))</f>
        <v/>
      </c>
      <c r="I501" s="14">
        <f>IF(ISBLANK($A501),"",IF(OR(ISBLANK($B501),ISBLANK($C501),ISBLANK($D501),ISBLANK($E501),ISBLANK($F501)),"EKSİK","OK"))</f>
        <v/>
      </c>
    </row>
    <row r="502">
      <c r="A502" s="15" t="n"/>
      <c r="B502" s="15" t="n"/>
      <c r="C502" s="15" t="n"/>
      <c r="D502" s="15" t="n"/>
      <c r="E502" s="15" t="n"/>
      <c r="F502" s="15" t="n"/>
      <c r="G502" s="17">
        <f>IF(ISBLANK($A502),"",IF($E502="","",$E502-$F502))</f>
        <v/>
      </c>
      <c r="H502" s="18">
        <f>IF(ISBLANK($A502),"",IF($E502=0,"",$F502/$E502))</f>
        <v/>
      </c>
      <c r="I502" s="14">
        <f>IF(ISBLANK($A502),"",IF(OR(ISBLANK($B502),ISBLANK($C502),ISBLANK($D502),ISBLANK($E502),ISBLANK($F502)),"EKSİK","OK"))</f>
        <v/>
      </c>
    </row>
    <row r="503">
      <c r="A503" s="15" t="n"/>
      <c r="B503" s="15" t="n"/>
      <c r="C503" s="15" t="n"/>
      <c r="D503" s="15" t="n"/>
      <c r="E503" s="15" t="n"/>
      <c r="F503" s="15" t="n"/>
      <c r="G503" s="17">
        <f>IF(ISBLANK($A503),"",IF($E503="","",$E503-$F503))</f>
        <v/>
      </c>
      <c r="H503" s="18">
        <f>IF(ISBLANK($A503),"",IF($E503=0,"",$F503/$E503))</f>
        <v/>
      </c>
      <c r="I503" s="14">
        <f>IF(ISBLANK($A503),"",IF(OR(ISBLANK($B503),ISBLANK($C503),ISBLANK($D503),ISBLANK($E503),ISBLANK($F503)),"EKSİK","OK"))</f>
        <v/>
      </c>
    </row>
    <row r="504">
      <c r="A504" s="15" t="n"/>
      <c r="B504" s="15" t="n"/>
      <c r="C504" s="15" t="n"/>
      <c r="D504" s="15" t="n"/>
      <c r="E504" s="15" t="n"/>
      <c r="F504" s="15" t="n"/>
      <c r="G504" s="17">
        <f>IF(ISBLANK($A504),"",IF($E504="","",$E504-$F504))</f>
        <v/>
      </c>
      <c r="H504" s="18">
        <f>IF(ISBLANK($A504),"",IF($E504=0,"",$F504/$E504))</f>
        <v/>
      </c>
      <c r="I504" s="14">
        <f>IF(ISBLANK($A504),"",IF(OR(ISBLANK($B504),ISBLANK($C504),ISBLANK($D504),ISBLANK($E504),ISBLANK($F504)),"EKSİK","OK"))</f>
        <v/>
      </c>
    </row>
    <row r="505">
      <c r="A505" s="15" t="n"/>
      <c r="B505" s="15" t="n"/>
      <c r="C505" s="15" t="n"/>
      <c r="D505" s="15" t="n"/>
      <c r="E505" s="15" t="n"/>
      <c r="F505" s="15" t="n"/>
      <c r="G505" s="17">
        <f>IF(ISBLANK($A505),"",IF($E505="","",$E505-$F505))</f>
        <v/>
      </c>
      <c r="H505" s="18">
        <f>IF(ISBLANK($A505),"",IF($E505=0,"",$F505/$E505))</f>
        <v/>
      </c>
      <c r="I505" s="14">
        <f>IF(ISBLANK($A505),"",IF(OR(ISBLANK($B505),ISBLANK($C505),ISBLANK($D505),ISBLANK($E505),ISBLANK($F505)),"EKSİK","OK"))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7">
        <f>IF(ISBLANK($A506),"",IF($E506="","",$E506-$F506))</f>
        <v/>
      </c>
      <c r="H506" s="18">
        <f>IF(ISBLANK($A506),"",IF($E506=0,"",$F506/$E506))</f>
        <v/>
      </c>
      <c r="I506" s="14">
        <f>IF(ISBLANK($A506),"",IF(OR(ISBLANK($B506),ISBLANK($C506),ISBLANK($D506),ISBLANK($E506),ISBLANK($F506)),"EKSİK","OK"))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7">
        <f>IF(ISBLANK($A507),"",IF($E507="","",$E507-$F507))</f>
        <v/>
      </c>
      <c r="H507" s="18">
        <f>IF(ISBLANK($A507),"",IF($E507=0,"",$F507/$E507))</f>
        <v/>
      </c>
      <c r="I507" s="14">
        <f>IF(ISBLANK($A507),"",IF(OR(ISBLANK($B507),ISBLANK($C507),ISBLANK($D507),ISBLANK($E507),ISBLANK($F507)),"EKSİK","OK"))</f>
        <v/>
      </c>
    </row>
    <row r="508">
      <c r="A508" s="15" t="n"/>
      <c r="B508" s="15" t="n"/>
      <c r="C508" s="15" t="n"/>
      <c r="D508" s="15" t="n"/>
      <c r="E508" s="15" t="n"/>
      <c r="F508" s="15" t="n"/>
      <c r="G508" s="17">
        <f>IF(ISBLANK($A508),"",IF($E508="","",$E508-$F508))</f>
        <v/>
      </c>
      <c r="H508" s="18">
        <f>IF(ISBLANK($A508),"",IF($E508=0,"",$F508/$E508))</f>
        <v/>
      </c>
      <c r="I508" s="14">
        <f>IF(ISBLANK($A508),"",IF(OR(ISBLANK($B508),ISBLANK($C508),ISBLANK($D508),ISBLANK($E508),ISBLANK($F508)),"EKSİK","OK"))</f>
        <v/>
      </c>
    </row>
    <row r="509">
      <c r="A509" s="15" t="n"/>
      <c r="B509" s="15" t="n"/>
      <c r="C509" s="15" t="n"/>
      <c r="D509" s="15" t="n"/>
      <c r="E509" s="15" t="n"/>
      <c r="F509" s="15" t="n"/>
      <c r="G509" s="17">
        <f>IF(ISBLANK($A509),"",IF($E509="","",$E509-$F509))</f>
        <v/>
      </c>
      <c r="H509" s="18">
        <f>IF(ISBLANK($A509),"",IF($E509=0,"",$F509/$E509))</f>
        <v/>
      </c>
      <c r="I509" s="14">
        <f>IF(ISBLANK($A509),"",IF(OR(ISBLANK($B509),ISBLANK($C509),ISBLANK($D509),ISBLANK($E509),ISBLANK($F509)),"EKSİK","OK"))</f>
        <v/>
      </c>
    </row>
    <row r="510">
      <c r="A510" s="15" t="n"/>
      <c r="B510" s="15" t="n"/>
      <c r="C510" s="15" t="n"/>
      <c r="D510" s="15" t="n"/>
      <c r="E510" s="15" t="n"/>
      <c r="F510" s="15" t="n"/>
      <c r="G510" s="17">
        <f>IF(ISBLANK($A510),"",IF($E510="","",$E510-$F510))</f>
        <v/>
      </c>
      <c r="H510" s="18">
        <f>IF(ISBLANK($A510),"",IF($E510=0,"",$F510/$E510))</f>
        <v/>
      </c>
      <c r="I510" s="14">
        <f>IF(ISBLANK($A510),"",IF(OR(ISBLANK($B510),ISBLANK($C510),ISBLANK($D510),ISBLANK($E510),ISBLANK($F510)),"EKSİK","OK"))</f>
        <v/>
      </c>
    </row>
    <row r="511">
      <c r="A511" s="15" t="n"/>
      <c r="B511" s="15" t="n"/>
      <c r="C511" s="15" t="n"/>
      <c r="D511" s="15" t="n"/>
      <c r="E511" s="15" t="n"/>
      <c r="F511" s="15" t="n"/>
      <c r="G511" s="17">
        <f>IF(ISBLANK($A511),"",IF($E511="","",$E511-$F511))</f>
        <v/>
      </c>
      <c r="H511" s="18">
        <f>IF(ISBLANK($A511),"",IF($E511=0,"",$F511/$E511))</f>
        <v/>
      </c>
      <c r="I511" s="14">
        <f>IF(ISBLANK($A511),"",IF(OR(ISBLANK($B511),ISBLANK($C511),ISBLANK($D511),ISBLANK($E511),ISBLANK($F511)),"EKSİK","OK"))</f>
        <v/>
      </c>
    </row>
    <row r="512">
      <c r="A512" s="15" t="n"/>
      <c r="B512" s="15" t="n"/>
      <c r="C512" s="15" t="n"/>
      <c r="D512" s="15" t="n"/>
      <c r="E512" s="15" t="n"/>
      <c r="F512" s="15" t="n"/>
      <c r="G512" s="17">
        <f>IF(ISBLANK($A512),"",IF($E512="","",$E512-$F512))</f>
        <v/>
      </c>
      <c r="H512" s="18">
        <f>IF(ISBLANK($A512),"",IF($E512=0,"",$F512/$E512))</f>
        <v/>
      </c>
      <c r="I512" s="14">
        <f>IF(ISBLANK($A512),"",IF(OR(ISBLANK($B512),ISBLANK($C512),ISBLANK($D512),ISBLANK($E512),ISBLANK($F512)),"EKSİK","OK"))</f>
        <v/>
      </c>
    </row>
    <row r="513">
      <c r="A513" s="15" t="n"/>
      <c r="B513" s="15" t="n"/>
      <c r="C513" s="15" t="n"/>
      <c r="D513" s="15" t="n"/>
      <c r="E513" s="15" t="n"/>
      <c r="F513" s="15" t="n"/>
      <c r="G513" s="17">
        <f>IF(ISBLANK($A513),"",IF($E513="","",$E513-$F513))</f>
        <v/>
      </c>
      <c r="H513" s="18">
        <f>IF(ISBLANK($A513),"",IF($E513=0,"",$F513/$E513))</f>
        <v/>
      </c>
      <c r="I513" s="14">
        <f>IF(ISBLANK($A513),"",IF(OR(ISBLANK($B513),ISBLANK($C513),ISBLANK($D513),ISBLANK($E513),ISBLANK($F513)),"EKSİK","OK"))</f>
        <v/>
      </c>
    </row>
    <row r="514">
      <c r="A514" s="15" t="n"/>
      <c r="B514" s="15" t="n"/>
      <c r="C514" s="15" t="n"/>
      <c r="D514" s="15" t="n"/>
      <c r="E514" s="15" t="n"/>
      <c r="F514" s="15" t="n"/>
      <c r="G514" s="17">
        <f>IF(ISBLANK($A514),"",IF($E514="","",$E514-$F514))</f>
        <v/>
      </c>
      <c r="H514" s="18">
        <f>IF(ISBLANK($A514),"",IF($E514=0,"",$F514/$E514))</f>
        <v/>
      </c>
      <c r="I514" s="14">
        <f>IF(ISBLANK($A514),"",IF(OR(ISBLANK($B514),ISBLANK($C514),ISBLANK($D514),ISBLANK($E514),ISBLANK($F514)),"EKSİK","OK"))</f>
        <v/>
      </c>
    </row>
    <row r="515">
      <c r="A515" s="15" t="n"/>
      <c r="B515" s="15" t="n"/>
      <c r="C515" s="15" t="n"/>
      <c r="D515" s="15" t="n"/>
      <c r="E515" s="15" t="n"/>
      <c r="F515" s="15" t="n"/>
      <c r="G515" s="17">
        <f>IF(ISBLANK($A515),"",IF($E515="","",$E515-$F515))</f>
        <v/>
      </c>
      <c r="H515" s="18">
        <f>IF(ISBLANK($A515),"",IF($E515=0,"",$F515/$E515))</f>
        <v/>
      </c>
      <c r="I515" s="14">
        <f>IF(ISBLANK($A515),"",IF(OR(ISBLANK($B515),ISBLANK($C515),ISBLANK($D515),ISBLANK($E515),ISBLANK($F515)),"EKSİK","OK"))</f>
        <v/>
      </c>
    </row>
    <row r="516">
      <c r="A516" s="15" t="n"/>
      <c r="B516" s="15" t="n"/>
      <c r="C516" s="15" t="n"/>
      <c r="D516" s="15" t="n"/>
      <c r="E516" s="15" t="n"/>
      <c r="F516" s="15" t="n"/>
      <c r="G516" s="17">
        <f>IF(ISBLANK($A516),"",IF($E516="","",$E516-$F516))</f>
        <v/>
      </c>
      <c r="H516" s="18">
        <f>IF(ISBLANK($A516),"",IF($E516=0,"",$F516/$E516))</f>
        <v/>
      </c>
      <c r="I516" s="14">
        <f>IF(ISBLANK($A516),"",IF(OR(ISBLANK($B516),ISBLANK($C516),ISBLANK($D516),ISBLANK($E516),ISBLANK($F516)),"EKSİK","OK"))</f>
        <v/>
      </c>
    </row>
    <row r="517">
      <c r="A517" s="15" t="n"/>
      <c r="B517" s="15" t="n"/>
      <c r="C517" s="15" t="n"/>
      <c r="D517" s="15" t="n"/>
      <c r="E517" s="15" t="n"/>
      <c r="F517" s="15" t="n"/>
      <c r="G517" s="17">
        <f>IF(ISBLANK($A517),"",IF($E517="","",$E517-$F517))</f>
        <v/>
      </c>
      <c r="H517" s="18">
        <f>IF(ISBLANK($A517),"",IF($E517=0,"",$F517/$E517))</f>
        <v/>
      </c>
      <c r="I517" s="14">
        <f>IF(ISBLANK($A517),"",IF(OR(ISBLANK($B517),ISBLANK($C517),ISBLANK($D517),ISBLANK($E517),ISBLANK($F517)),"EKSİK","OK"))</f>
        <v/>
      </c>
    </row>
    <row r="518">
      <c r="A518" s="15" t="n"/>
      <c r="B518" s="15" t="n"/>
      <c r="C518" s="15" t="n"/>
      <c r="D518" s="15" t="n"/>
      <c r="E518" s="15" t="n"/>
      <c r="F518" s="15" t="n"/>
      <c r="G518" s="17">
        <f>IF(ISBLANK($A518),"",IF($E518="","",$E518-$F518))</f>
        <v/>
      </c>
      <c r="H518" s="18">
        <f>IF(ISBLANK($A518),"",IF($E518=0,"",$F518/$E518))</f>
        <v/>
      </c>
      <c r="I518" s="14">
        <f>IF(ISBLANK($A518),"",IF(OR(ISBLANK($B518),ISBLANK($C518),ISBLANK($D518),ISBLANK($E518),ISBLANK($F518)),"EKSİK","OK"))</f>
        <v/>
      </c>
    </row>
    <row r="519">
      <c r="A519" s="15" t="n"/>
      <c r="B519" s="15" t="n"/>
      <c r="C519" s="15" t="n"/>
      <c r="D519" s="15" t="n"/>
      <c r="E519" s="15" t="n"/>
      <c r="F519" s="15" t="n"/>
      <c r="G519" s="17">
        <f>IF(ISBLANK($A519),"",IF($E519="","",$E519-$F519))</f>
        <v/>
      </c>
      <c r="H519" s="18">
        <f>IF(ISBLANK($A519),"",IF($E519=0,"",$F519/$E519))</f>
        <v/>
      </c>
      <c r="I519" s="14">
        <f>IF(ISBLANK($A519),"",IF(OR(ISBLANK($B519),ISBLANK($C519),ISBLANK($D519),ISBLANK($E519),ISBLANK($F519)),"EKSİK","OK"))</f>
        <v/>
      </c>
    </row>
    <row r="520">
      <c r="A520" s="15" t="n"/>
      <c r="B520" s="15" t="n"/>
      <c r="C520" s="15" t="n"/>
      <c r="D520" s="15" t="n"/>
      <c r="E520" s="15" t="n"/>
      <c r="F520" s="15" t="n"/>
      <c r="G520" s="17">
        <f>IF(ISBLANK($A520),"",IF($E520="","",$E520-$F520))</f>
        <v/>
      </c>
      <c r="H520" s="18">
        <f>IF(ISBLANK($A520),"",IF($E520=0,"",$F520/$E520))</f>
        <v/>
      </c>
      <c r="I520" s="14">
        <f>IF(ISBLANK($A520),"",IF(OR(ISBLANK($B520),ISBLANK($C520),ISBLANK($D520),ISBLANK($E520),ISBLANK($F520)),"EKSİK","OK"))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7">
        <f>IF(ISBLANK($A521),"",IF($E521="","",$E521-$F521))</f>
        <v/>
      </c>
      <c r="H521" s="18">
        <f>IF(ISBLANK($A521),"",IF($E521=0,"",$F521/$E521))</f>
        <v/>
      </c>
      <c r="I521" s="14">
        <f>IF(ISBLANK($A521),"",IF(OR(ISBLANK($B521),ISBLANK($C521),ISBLANK($D521),ISBLANK($E521),ISBLANK($F521)),"EKSİK","OK"))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7">
        <f>IF(ISBLANK($A522),"",IF($E522="","",$E522-$F522))</f>
        <v/>
      </c>
      <c r="H522" s="18">
        <f>IF(ISBLANK($A522),"",IF($E522=0,"",$F522/$E522))</f>
        <v/>
      </c>
      <c r="I522" s="14">
        <f>IF(ISBLANK($A522),"",IF(OR(ISBLANK($B522),ISBLANK($C522),ISBLANK($D522),ISBLANK($E522),ISBLANK($F522)),"EKSİK","OK"))</f>
        <v/>
      </c>
    </row>
    <row r="523">
      <c r="A523" s="15" t="n"/>
      <c r="B523" s="15" t="n"/>
      <c r="C523" s="15" t="n"/>
      <c r="D523" s="15" t="n"/>
      <c r="E523" s="15" t="n"/>
      <c r="F523" s="15" t="n"/>
      <c r="G523" s="17">
        <f>IF(ISBLANK($A523),"",IF($E523="","",$E523-$F523))</f>
        <v/>
      </c>
      <c r="H523" s="18">
        <f>IF(ISBLANK($A523),"",IF($E523=0,"",$F523/$E523))</f>
        <v/>
      </c>
      <c r="I523" s="14">
        <f>IF(ISBLANK($A523),"",IF(OR(ISBLANK($B523),ISBLANK($C523),ISBLANK($D523),ISBLANK($E523),ISBLANK($F523)),"EKSİK","OK"))</f>
        <v/>
      </c>
    </row>
    <row r="524">
      <c r="A524" s="15" t="n"/>
      <c r="B524" s="15" t="n"/>
      <c r="C524" s="15" t="n"/>
      <c r="D524" s="15" t="n"/>
      <c r="E524" s="15" t="n"/>
      <c r="F524" s="15" t="n"/>
      <c r="G524" s="17">
        <f>IF(ISBLANK($A524),"",IF($E524="","",$E524-$F524))</f>
        <v/>
      </c>
      <c r="H524" s="18">
        <f>IF(ISBLANK($A524),"",IF($E524=0,"",$F524/$E524))</f>
        <v/>
      </c>
      <c r="I524" s="14">
        <f>IF(ISBLANK($A524),"",IF(OR(ISBLANK($B524),ISBLANK($C524),ISBLANK($D524),ISBLANK($E524),ISBLANK($F524)),"EKSİK","OK"))</f>
        <v/>
      </c>
    </row>
    <row r="525">
      <c r="A525" s="15" t="n"/>
      <c r="B525" s="15" t="n"/>
      <c r="C525" s="15" t="n"/>
      <c r="D525" s="15" t="n"/>
      <c r="E525" s="15" t="n"/>
      <c r="F525" s="15" t="n"/>
      <c r="G525" s="17">
        <f>IF(ISBLANK($A525),"",IF($E525="","",$E525-$F525))</f>
        <v/>
      </c>
      <c r="H525" s="18">
        <f>IF(ISBLANK($A525),"",IF($E525=0,"",$F525/$E525))</f>
        <v/>
      </c>
      <c r="I525" s="14">
        <f>IF(ISBLANK($A525),"",IF(OR(ISBLANK($B525),ISBLANK($C525),ISBLANK($D525),ISBLANK($E525),ISBLANK($F525)),"EKSİK","OK"))</f>
        <v/>
      </c>
    </row>
    <row r="526">
      <c r="A526" s="15" t="n"/>
      <c r="B526" s="15" t="n"/>
      <c r="C526" s="15" t="n"/>
      <c r="D526" s="15" t="n"/>
      <c r="E526" s="15" t="n"/>
      <c r="F526" s="15" t="n"/>
      <c r="G526" s="17">
        <f>IF(ISBLANK($A526),"",IF($E526="","",$E526-$F526))</f>
        <v/>
      </c>
      <c r="H526" s="18">
        <f>IF(ISBLANK($A526),"",IF($E526=0,"",$F526/$E526))</f>
        <v/>
      </c>
      <c r="I526" s="14">
        <f>IF(ISBLANK($A526),"",IF(OR(ISBLANK($B526),ISBLANK($C526),ISBLANK($D526),ISBLANK($E526),ISBLANK($F526)),"EKSİK","OK"))</f>
        <v/>
      </c>
    </row>
    <row r="527">
      <c r="A527" s="15" t="n"/>
      <c r="B527" s="15" t="n"/>
      <c r="C527" s="15" t="n"/>
      <c r="D527" s="15" t="n"/>
      <c r="E527" s="15" t="n"/>
      <c r="F527" s="15" t="n"/>
      <c r="G527" s="17">
        <f>IF(ISBLANK($A527),"",IF($E527="","",$E527-$F527))</f>
        <v/>
      </c>
      <c r="H527" s="18">
        <f>IF(ISBLANK($A527),"",IF($E527=0,"",$F527/$E527))</f>
        <v/>
      </c>
      <c r="I527" s="14">
        <f>IF(ISBLANK($A527),"",IF(OR(ISBLANK($B527),ISBLANK($C527),ISBLANK($D527),ISBLANK($E527),ISBLANK($F527)),"EKSİK","OK"))</f>
        <v/>
      </c>
    </row>
    <row r="528">
      <c r="A528" s="15" t="n"/>
      <c r="B528" s="15" t="n"/>
      <c r="C528" s="15" t="n"/>
      <c r="D528" s="15" t="n"/>
      <c r="E528" s="15" t="n"/>
      <c r="F528" s="15" t="n"/>
      <c r="G528" s="17">
        <f>IF(ISBLANK($A528),"",IF($E528="","",$E528-$F528))</f>
        <v/>
      </c>
      <c r="H528" s="18">
        <f>IF(ISBLANK($A528),"",IF($E528=0,"",$F528/$E528))</f>
        <v/>
      </c>
      <c r="I528" s="14">
        <f>IF(ISBLANK($A528),"",IF(OR(ISBLANK($B528),ISBLANK($C528),ISBLANK($D528),ISBLANK($E528),ISBLANK($F528)),"EKSİK","OK"))</f>
        <v/>
      </c>
    </row>
    <row r="529">
      <c r="A529" s="15" t="n"/>
      <c r="B529" s="15" t="n"/>
      <c r="C529" s="15" t="n"/>
      <c r="D529" s="15" t="n"/>
      <c r="E529" s="15" t="n"/>
      <c r="F529" s="15" t="n"/>
      <c r="G529" s="17">
        <f>IF(ISBLANK($A529),"",IF($E529="","",$E529-$F529))</f>
        <v/>
      </c>
      <c r="H529" s="18">
        <f>IF(ISBLANK($A529),"",IF($E529=0,"",$F529/$E529))</f>
        <v/>
      </c>
      <c r="I529" s="14">
        <f>IF(ISBLANK($A529),"",IF(OR(ISBLANK($B529),ISBLANK($C529),ISBLANK($D529),ISBLANK($E529),ISBLANK($F529)),"EKSİK","OK"))</f>
        <v/>
      </c>
    </row>
    <row r="530">
      <c r="A530" s="15" t="n"/>
      <c r="B530" s="15" t="n"/>
      <c r="C530" s="15" t="n"/>
      <c r="D530" s="15" t="n"/>
      <c r="E530" s="15" t="n"/>
      <c r="F530" s="15" t="n"/>
      <c r="G530" s="17">
        <f>IF(ISBLANK($A530),"",IF($E530="","",$E530-$F530))</f>
        <v/>
      </c>
      <c r="H530" s="18">
        <f>IF(ISBLANK($A530),"",IF($E530=0,"",$F530/$E530))</f>
        <v/>
      </c>
      <c r="I530" s="14">
        <f>IF(ISBLANK($A530),"",IF(OR(ISBLANK($B530),ISBLANK($C530),ISBLANK($D530),ISBLANK($E530),ISBLANK($F530)),"EKSİK","OK"))</f>
        <v/>
      </c>
    </row>
    <row r="531">
      <c r="A531" s="15" t="n"/>
      <c r="B531" s="15" t="n"/>
      <c r="C531" s="15" t="n"/>
      <c r="D531" s="15" t="n"/>
      <c r="E531" s="15" t="n"/>
      <c r="F531" s="15" t="n"/>
      <c r="G531" s="17">
        <f>IF(ISBLANK($A531),"",IF($E531="","",$E531-$F531))</f>
        <v/>
      </c>
      <c r="H531" s="18">
        <f>IF(ISBLANK($A531),"",IF($E531=0,"",$F531/$E531))</f>
        <v/>
      </c>
      <c r="I531" s="14">
        <f>IF(ISBLANK($A531),"",IF(OR(ISBLANK($B531),ISBLANK($C531),ISBLANK($D531),ISBLANK($E531),ISBLANK($F531)),"EKSİK","OK"))</f>
        <v/>
      </c>
    </row>
    <row r="532">
      <c r="A532" s="15" t="n"/>
      <c r="B532" s="15" t="n"/>
      <c r="C532" s="15" t="n"/>
      <c r="D532" s="15" t="n"/>
      <c r="E532" s="15" t="n"/>
      <c r="F532" s="15" t="n"/>
      <c r="G532" s="17">
        <f>IF(ISBLANK($A532),"",IF($E532="","",$E532-$F532))</f>
        <v/>
      </c>
      <c r="H532" s="18">
        <f>IF(ISBLANK($A532),"",IF($E532=0,"",$F532/$E532))</f>
        <v/>
      </c>
      <c r="I532" s="14">
        <f>IF(ISBLANK($A532),"",IF(OR(ISBLANK($B532),ISBLANK($C532),ISBLANK($D532),ISBLANK($E532),ISBLANK($F532)),"EKSİK","OK"))</f>
        <v/>
      </c>
    </row>
    <row r="533">
      <c r="A533" s="15" t="n"/>
      <c r="B533" s="15" t="n"/>
      <c r="C533" s="15" t="n"/>
      <c r="D533" s="15" t="n"/>
      <c r="E533" s="15" t="n"/>
      <c r="F533" s="15" t="n"/>
      <c r="G533" s="17">
        <f>IF(ISBLANK($A533),"",IF($E533="","",$E533-$F533))</f>
        <v/>
      </c>
      <c r="H533" s="18">
        <f>IF(ISBLANK($A533),"",IF($E533=0,"",$F533/$E533))</f>
        <v/>
      </c>
      <c r="I533" s="14">
        <f>IF(ISBLANK($A533),"",IF(OR(ISBLANK($B533),ISBLANK($C533),ISBLANK($D533),ISBLANK($E533),ISBLANK($F533)),"EKSİK","OK"))</f>
        <v/>
      </c>
    </row>
    <row r="534">
      <c r="A534" s="15" t="n"/>
      <c r="B534" s="15" t="n"/>
      <c r="C534" s="15" t="n"/>
      <c r="D534" s="15" t="n"/>
      <c r="E534" s="15" t="n"/>
      <c r="F534" s="15" t="n"/>
      <c r="G534" s="17">
        <f>IF(ISBLANK($A534),"",IF($E534="","",$E534-$F534))</f>
        <v/>
      </c>
      <c r="H534" s="18">
        <f>IF(ISBLANK($A534),"",IF($E534=0,"",$F534/$E534))</f>
        <v/>
      </c>
      <c r="I534" s="14">
        <f>IF(ISBLANK($A534),"",IF(OR(ISBLANK($B534),ISBLANK($C534),ISBLANK($D534),ISBLANK($E534),ISBLANK($F534)),"EKSİK","OK"))</f>
        <v/>
      </c>
    </row>
    <row r="535">
      <c r="A535" s="15" t="n"/>
      <c r="B535" s="15" t="n"/>
      <c r="C535" s="15" t="n"/>
      <c r="D535" s="15" t="n"/>
      <c r="E535" s="15" t="n"/>
      <c r="F535" s="15" t="n"/>
      <c r="G535" s="17">
        <f>IF(ISBLANK($A535),"",IF($E535="","",$E535-$F535))</f>
        <v/>
      </c>
      <c r="H535" s="18">
        <f>IF(ISBLANK($A535),"",IF($E535=0,"",$F535/$E535))</f>
        <v/>
      </c>
      <c r="I535" s="14">
        <f>IF(ISBLANK($A535),"",IF(OR(ISBLANK($B535),ISBLANK($C535),ISBLANK($D535),ISBLANK($E535),ISBLANK($F535)),"EKSİK","OK"))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7">
        <f>IF(ISBLANK($A536),"",IF($E536="","",$E536-$F536))</f>
        <v/>
      </c>
      <c r="H536" s="18">
        <f>IF(ISBLANK($A536),"",IF($E536=0,"",$F536/$E536))</f>
        <v/>
      </c>
      <c r="I536" s="14">
        <f>IF(ISBLANK($A536),"",IF(OR(ISBLANK($B536),ISBLANK($C536),ISBLANK($D536),ISBLANK($E536),ISBLANK($F536)),"EKSİK","OK"))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7">
        <f>IF(ISBLANK($A537),"",IF($E537="","",$E537-$F537))</f>
        <v/>
      </c>
      <c r="H537" s="18">
        <f>IF(ISBLANK($A537),"",IF($E537=0,"",$F537/$E537))</f>
        <v/>
      </c>
      <c r="I537" s="14">
        <f>IF(ISBLANK($A537),"",IF(OR(ISBLANK($B537),ISBLANK($C537),ISBLANK($D537),ISBLANK($E537),ISBLANK($F537)),"EKSİK","OK"))</f>
        <v/>
      </c>
    </row>
    <row r="538">
      <c r="A538" s="15" t="n"/>
      <c r="B538" s="15" t="n"/>
      <c r="C538" s="15" t="n"/>
      <c r="D538" s="15" t="n"/>
      <c r="E538" s="15" t="n"/>
      <c r="F538" s="15" t="n"/>
      <c r="G538" s="17">
        <f>IF(ISBLANK($A538),"",IF($E538="","",$E538-$F538))</f>
        <v/>
      </c>
      <c r="H538" s="18">
        <f>IF(ISBLANK($A538),"",IF($E538=0,"",$F538/$E538))</f>
        <v/>
      </c>
      <c r="I538" s="14">
        <f>IF(ISBLANK($A538),"",IF(OR(ISBLANK($B538),ISBLANK($C538),ISBLANK($D538),ISBLANK($E538),ISBLANK($F538)),"EKSİK","OK"))</f>
        <v/>
      </c>
    </row>
    <row r="539">
      <c r="A539" s="15" t="n"/>
      <c r="B539" s="15" t="n"/>
      <c r="C539" s="15" t="n"/>
      <c r="D539" s="15" t="n"/>
      <c r="E539" s="15" t="n"/>
      <c r="F539" s="15" t="n"/>
      <c r="G539" s="17">
        <f>IF(ISBLANK($A539),"",IF($E539="","",$E539-$F539))</f>
        <v/>
      </c>
      <c r="H539" s="18">
        <f>IF(ISBLANK($A539),"",IF($E539=0,"",$F539/$E539))</f>
        <v/>
      </c>
      <c r="I539" s="14">
        <f>IF(ISBLANK($A539),"",IF(OR(ISBLANK($B539),ISBLANK($C539),ISBLANK($D539),ISBLANK($E539),ISBLANK($F539)),"EKSİK","OK"))</f>
        <v/>
      </c>
    </row>
    <row r="540">
      <c r="A540" s="15" t="n"/>
      <c r="B540" s="15" t="n"/>
      <c r="C540" s="15" t="n"/>
      <c r="D540" s="15" t="n"/>
      <c r="E540" s="15" t="n"/>
      <c r="F540" s="15" t="n"/>
      <c r="G540" s="17">
        <f>IF(ISBLANK($A540),"",IF($E540="","",$E540-$F540))</f>
        <v/>
      </c>
      <c r="H540" s="18">
        <f>IF(ISBLANK($A540),"",IF($E540=0,"",$F540/$E540))</f>
        <v/>
      </c>
      <c r="I540" s="14">
        <f>IF(ISBLANK($A540),"",IF(OR(ISBLANK($B540),ISBLANK($C540),ISBLANK($D540),ISBLANK($E540),ISBLANK($F540)),"EKSİK","OK"))</f>
        <v/>
      </c>
    </row>
    <row r="541">
      <c r="A541" s="15" t="n"/>
      <c r="B541" s="15" t="n"/>
      <c r="C541" s="15" t="n"/>
      <c r="D541" s="15" t="n"/>
      <c r="E541" s="15" t="n"/>
      <c r="F541" s="15" t="n"/>
      <c r="G541" s="17">
        <f>IF(ISBLANK($A541),"",IF($E541="","",$E541-$F541))</f>
        <v/>
      </c>
      <c r="H541" s="18">
        <f>IF(ISBLANK($A541),"",IF($E541=0,"",$F541/$E541))</f>
        <v/>
      </c>
      <c r="I541" s="14">
        <f>IF(ISBLANK($A541),"",IF(OR(ISBLANK($B541),ISBLANK($C541),ISBLANK($D541),ISBLANK($E541),ISBLANK($F541)),"EKSİK","OK"))</f>
        <v/>
      </c>
    </row>
    <row r="542">
      <c r="A542" s="15" t="n"/>
      <c r="B542" s="15" t="n"/>
      <c r="C542" s="15" t="n"/>
      <c r="D542" s="15" t="n"/>
      <c r="E542" s="15" t="n"/>
      <c r="F542" s="15" t="n"/>
      <c r="G542" s="17">
        <f>IF(ISBLANK($A542),"",IF($E542="","",$E542-$F542))</f>
        <v/>
      </c>
      <c r="H542" s="18">
        <f>IF(ISBLANK($A542),"",IF($E542=0,"",$F542/$E542))</f>
        <v/>
      </c>
      <c r="I542" s="14">
        <f>IF(ISBLANK($A542),"",IF(OR(ISBLANK($B542),ISBLANK($C542),ISBLANK($D542),ISBLANK($E542),ISBLANK($F542)),"EKSİK","OK"))</f>
        <v/>
      </c>
    </row>
    <row r="543">
      <c r="A543" s="15" t="n"/>
      <c r="B543" s="15" t="n"/>
      <c r="C543" s="15" t="n"/>
      <c r="D543" s="15" t="n"/>
      <c r="E543" s="15" t="n"/>
      <c r="F543" s="15" t="n"/>
      <c r="G543" s="17">
        <f>IF(ISBLANK($A543),"",IF($E543="","",$E543-$F543))</f>
        <v/>
      </c>
      <c r="H543" s="18">
        <f>IF(ISBLANK($A543),"",IF($E543=0,"",$F543/$E543))</f>
        <v/>
      </c>
      <c r="I543" s="14">
        <f>IF(ISBLANK($A543),"",IF(OR(ISBLANK($B543),ISBLANK($C543),ISBLANK($D543),ISBLANK($E543),ISBLANK($F543)),"EKSİK","OK"))</f>
        <v/>
      </c>
    </row>
    <row r="544">
      <c r="A544" s="15" t="n"/>
      <c r="B544" s="15" t="n"/>
      <c r="C544" s="15" t="n"/>
      <c r="D544" s="15" t="n"/>
      <c r="E544" s="15" t="n"/>
      <c r="F544" s="15" t="n"/>
      <c r="G544" s="17">
        <f>IF(ISBLANK($A544),"",IF($E544="","",$E544-$F544))</f>
        <v/>
      </c>
      <c r="H544" s="18">
        <f>IF(ISBLANK($A544),"",IF($E544=0,"",$F544/$E544))</f>
        <v/>
      </c>
      <c r="I544" s="14">
        <f>IF(ISBLANK($A544),"",IF(OR(ISBLANK($B544),ISBLANK($C544),ISBLANK($D544),ISBLANK($E544),ISBLANK($F544)),"EKSİK","OK"))</f>
        <v/>
      </c>
    </row>
    <row r="545">
      <c r="A545" s="15" t="n"/>
      <c r="B545" s="15" t="n"/>
      <c r="C545" s="15" t="n"/>
      <c r="D545" s="15" t="n"/>
      <c r="E545" s="15" t="n"/>
      <c r="F545" s="15" t="n"/>
      <c r="G545" s="17">
        <f>IF(ISBLANK($A545),"",IF($E545="","",$E545-$F545))</f>
        <v/>
      </c>
      <c r="H545" s="18">
        <f>IF(ISBLANK($A545),"",IF($E545=0,"",$F545/$E545))</f>
        <v/>
      </c>
      <c r="I545" s="14">
        <f>IF(ISBLANK($A545),"",IF(OR(ISBLANK($B545),ISBLANK($C545),ISBLANK($D545),ISBLANK($E545),ISBLANK($F545)),"EKSİK","OK"))</f>
        <v/>
      </c>
    </row>
    <row r="546">
      <c r="A546" s="15" t="n"/>
      <c r="B546" s="15" t="n"/>
      <c r="C546" s="15" t="n"/>
      <c r="D546" s="15" t="n"/>
      <c r="E546" s="15" t="n"/>
      <c r="F546" s="15" t="n"/>
      <c r="G546" s="17">
        <f>IF(ISBLANK($A546),"",IF($E546="","",$E546-$F546))</f>
        <v/>
      </c>
      <c r="H546" s="18">
        <f>IF(ISBLANK($A546),"",IF($E546=0,"",$F546/$E546))</f>
        <v/>
      </c>
      <c r="I546" s="14">
        <f>IF(ISBLANK($A546),"",IF(OR(ISBLANK($B546),ISBLANK($C546),ISBLANK($D546),ISBLANK($E546),ISBLANK($F546)),"EKSİK","OK"))</f>
        <v/>
      </c>
    </row>
    <row r="547">
      <c r="A547" s="15" t="n"/>
      <c r="B547" s="15" t="n"/>
      <c r="C547" s="15" t="n"/>
      <c r="D547" s="15" t="n"/>
      <c r="E547" s="15" t="n"/>
      <c r="F547" s="15" t="n"/>
      <c r="G547" s="17">
        <f>IF(ISBLANK($A547),"",IF($E547="","",$E547-$F547))</f>
        <v/>
      </c>
      <c r="H547" s="18">
        <f>IF(ISBLANK($A547),"",IF($E547=0,"",$F547/$E547))</f>
        <v/>
      </c>
      <c r="I547" s="14">
        <f>IF(ISBLANK($A547),"",IF(OR(ISBLANK($B547),ISBLANK($C547),ISBLANK($D547),ISBLANK($E547),ISBLANK($F547)),"EKSİK","OK"))</f>
        <v/>
      </c>
    </row>
    <row r="548">
      <c r="A548" s="15" t="n"/>
      <c r="B548" s="15" t="n"/>
      <c r="C548" s="15" t="n"/>
      <c r="D548" s="15" t="n"/>
      <c r="E548" s="15" t="n"/>
      <c r="F548" s="15" t="n"/>
      <c r="G548" s="17">
        <f>IF(ISBLANK($A548),"",IF($E548="","",$E548-$F548))</f>
        <v/>
      </c>
      <c r="H548" s="18">
        <f>IF(ISBLANK($A548),"",IF($E548=0,"",$F548/$E548))</f>
        <v/>
      </c>
      <c r="I548" s="14">
        <f>IF(ISBLANK($A548),"",IF(OR(ISBLANK($B548),ISBLANK($C548),ISBLANK($D548),ISBLANK($E548),ISBLANK($F548)),"EKSİK","OK"))</f>
        <v/>
      </c>
    </row>
    <row r="549">
      <c r="A549" s="15" t="n"/>
      <c r="B549" s="15" t="n"/>
      <c r="C549" s="15" t="n"/>
      <c r="D549" s="15" t="n"/>
      <c r="E549" s="15" t="n"/>
      <c r="F549" s="15" t="n"/>
      <c r="G549" s="17">
        <f>IF(ISBLANK($A549),"",IF($E549="","",$E549-$F549))</f>
        <v/>
      </c>
      <c r="H549" s="18">
        <f>IF(ISBLANK($A549),"",IF($E549=0,"",$F549/$E549))</f>
        <v/>
      </c>
      <c r="I549" s="14">
        <f>IF(ISBLANK($A549),"",IF(OR(ISBLANK($B549),ISBLANK($C549),ISBLANK($D549),ISBLANK($E549),ISBLANK($F549)),"EKSİK","OK"))</f>
        <v/>
      </c>
    </row>
    <row r="550">
      <c r="A550" s="15" t="n"/>
      <c r="B550" s="15" t="n"/>
      <c r="C550" s="15" t="n"/>
      <c r="D550" s="15" t="n"/>
      <c r="E550" s="15" t="n"/>
      <c r="F550" s="15" t="n"/>
      <c r="G550" s="17">
        <f>IF(ISBLANK($A550),"",IF($E550="","",$E550-$F550))</f>
        <v/>
      </c>
      <c r="H550" s="18">
        <f>IF(ISBLANK($A550),"",IF($E550=0,"",$F550/$E550))</f>
        <v/>
      </c>
      <c r="I550" s="14">
        <f>IF(ISBLANK($A550),"",IF(OR(ISBLANK($B550),ISBLANK($C550),ISBLANK($D550),ISBLANK($E550),ISBLANK($F550)),"EKSİK","OK"))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7">
        <f>IF(ISBLANK($A551),"",IF($E551="","",$E551-$F551))</f>
        <v/>
      </c>
      <c r="H551" s="18">
        <f>IF(ISBLANK($A551),"",IF($E551=0,"",$F551/$E551))</f>
        <v/>
      </c>
      <c r="I551" s="14">
        <f>IF(ISBLANK($A551),"",IF(OR(ISBLANK($B551),ISBLANK($C551),ISBLANK($D551),ISBLANK($E551),ISBLANK($F551)),"EKSİK","OK"))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7">
        <f>IF(ISBLANK($A552),"",IF($E552="","",$E552-$F552))</f>
        <v/>
      </c>
      <c r="H552" s="18">
        <f>IF(ISBLANK($A552),"",IF($E552=0,"",$F552/$E552))</f>
        <v/>
      </c>
      <c r="I552" s="14">
        <f>IF(ISBLANK($A552),"",IF(OR(ISBLANK($B552),ISBLANK($C552),ISBLANK($D552),ISBLANK($E552),ISBLANK($F552)),"EKSİK","OK"))</f>
        <v/>
      </c>
    </row>
    <row r="553">
      <c r="A553" s="15" t="n"/>
      <c r="B553" s="15" t="n"/>
      <c r="C553" s="15" t="n"/>
      <c r="D553" s="15" t="n"/>
      <c r="E553" s="15" t="n"/>
      <c r="F553" s="15" t="n"/>
      <c r="G553" s="17">
        <f>IF(ISBLANK($A553),"",IF($E553="","",$E553-$F553))</f>
        <v/>
      </c>
      <c r="H553" s="18">
        <f>IF(ISBLANK($A553),"",IF($E553=0,"",$F553/$E553))</f>
        <v/>
      </c>
      <c r="I553" s="14">
        <f>IF(ISBLANK($A553),"",IF(OR(ISBLANK($B553),ISBLANK($C553),ISBLANK($D553),ISBLANK($E553),ISBLANK($F553)),"EKSİK","OK"))</f>
        <v/>
      </c>
    </row>
    <row r="554">
      <c r="A554" s="15" t="n"/>
      <c r="B554" s="15" t="n"/>
      <c r="C554" s="15" t="n"/>
      <c r="D554" s="15" t="n"/>
      <c r="E554" s="15" t="n"/>
      <c r="F554" s="15" t="n"/>
      <c r="G554" s="17">
        <f>IF(ISBLANK($A554),"",IF($E554="","",$E554-$F554))</f>
        <v/>
      </c>
      <c r="H554" s="18">
        <f>IF(ISBLANK($A554),"",IF($E554=0,"",$F554/$E554))</f>
        <v/>
      </c>
      <c r="I554" s="14">
        <f>IF(ISBLANK($A554),"",IF(OR(ISBLANK($B554),ISBLANK($C554),ISBLANK($D554),ISBLANK($E554),ISBLANK($F554)),"EKSİK","OK"))</f>
        <v/>
      </c>
    </row>
    <row r="555">
      <c r="A555" s="15" t="n"/>
      <c r="B555" s="15" t="n"/>
      <c r="C555" s="15" t="n"/>
      <c r="D555" s="15" t="n"/>
      <c r="E555" s="15" t="n"/>
      <c r="F555" s="15" t="n"/>
      <c r="G555" s="17">
        <f>IF(ISBLANK($A555),"",IF($E555="","",$E555-$F555))</f>
        <v/>
      </c>
      <c r="H555" s="18">
        <f>IF(ISBLANK($A555),"",IF($E555=0,"",$F555/$E555))</f>
        <v/>
      </c>
      <c r="I555" s="14">
        <f>IF(ISBLANK($A555),"",IF(OR(ISBLANK($B555),ISBLANK($C555),ISBLANK($D555),ISBLANK($E555),ISBLANK($F555)),"EKSİK","OK"))</f>
        <v/>
      </c>
    </row>
    <row r="556">
      <c r="A556" s="15" t="n"/>
      <c r="B556" s="15" t="n"/>
      <c r="C556" s="15" t="n"/>
      <c r="D556" s="15" t="n"/>
      <c r="E556" s="15" t="n"/>
      <c r="F556" s="15" t="n"/>
      <c r="G556" s="17">
        <f>IF(ISBLANK($A556),"",IF($E556="","",$E556-$F556))</f>
        <v/>
      </c>
      <c r="H556" s="18">
        <f>IF(ISBLANK($A556),"",IF($E556=0,"",$F556/$E556))</f>
        <v/>
      </c>
      <c r="I556" s="14">
        <f>IF(ISBLANK($A556),"",IF(OR(ISBLANK($B556),ISBLANK($C556),ISBLANK($D556),ISBLANK($E556),ISBLANK($F556)),"EKSİK","OK"))</f>
        <v/>
      </c>
    </row>
    <row r="557">
      <c r="A557" s="15" t="n"/>
      <c r="B557" s="15" t="n"/>
      <c r="C557" s="15" t="n"/>
      <c r="D557" s="15" t="n"/>
      <c r="E557" s="15" t="n"/>
      <c r="F557" s="15" t="n"/>
      <c r="G557" s="17">
        <f>IF(ISBLANK($A557),"",IF($E557="","",$E557-$F557))</f>
        <v/>
      </c>
      <c r="H557" s="18">
        <f>IF(ISBLANK($A557),"",IF($E557=0,"",$F557/$E557))</f>
        <v/>
      </c>
      <c r="I557" s="14">
        <f>IF(ISBLANK($A557),"",IF(OR(ISBLANK($B557),ISBLANK($C557),ISBLANK($D557),ISBLANK($E557),ISBLANK($F557)),"EKSİK","OK"))</f>
        <v/>
      </c>
    </row>
    <row r="558">
      <c r="A558" s="15" t="n"/>
      <c r="B558" s="15" t="n"/>
      <c r="C558" s="15" t="n"/>
      <c r="D558" s="15" t="n"/>
      <c r="E558" s="15" t="n"/>
      <c r="F558" s="15" t="n"/>
      <c r="G558" s="17">
        <f>IF(ISBLANK($A558),"",IF($E558="","",$E558-$F558))</f>
        <v/>
      </c>
      <c r="H558" s="18">
        <f>IF(ISBLANK($A558),"",IF($E558=0,"",$F558/$E558))</f>
        <v/>
      </c>
      <c r="I558" s="14">
        <f>IF(ISBLANK($A558),"",IF(OR(ISBLANK($B558),ISBLANK($C558),ISBLANK($D558),ISBLANK($E558),ISBLANK($F558)),"EKSİK","OK"))</f>
        <v/>
      </c>
    </row>
    <row r="559">
      <c r="A559" s="15" t="n"/>
      <c r="B559" s="15" t="n"/>
      <c r="C559" s="15" t="n"/>
      <c r="D559" s="15" t="n"/>
      <c r="E559" s="15" t="n"/>
      <c r="F559" s="15" t="n"/>
      <c r="G559" s="17">
        <f>IF(ISBLANK($A559),"",IF($E559="","",$E559-$F559))</f>
        <v/>
      </c>
      <c r="H559" s="18">
        <f>IF(ISBLANK($A559),"",IF($E559=0,"",$F559/$E559))</f>
        <v/>
      </c>
      <c r="I559" s="14">
        <f>IF(ISBLANK($A559),"",IF(OR(ISBLANK($B559),ISBLANK($C559),ISBLANK($D559),ISBLANK($E559),ISBLANK($F559)),"EKSİK","OK"))</f>
        <v/>
      </c>
    </row>
    <row r="560">
      <c r="A560" s="15" t="n"/>
      <c r="B560" s="15" t="n"/>
      <c r="C560" s="15" t="n"/>
      <c r="D560" s="15" t="n"/>
      <c r="E560" s="15" t="n"/>
      <c r="F560" s="15" t="n"/>
      <c r="G560" s="17">
        <f>IF(ISBLANK($A560),"",IF($E560="","",$E560-$F560))</f>
        <v/>
      </c>
      <c r="H560" s="18">
        <f>IF(ISBLANK($A560),"",IF($E560=0,"",$F560/$E560))</f>
        <v/>
      </c>
      <c r="I560" s="14">
        <f>IF(ISBLANK($A560),"",IF(OR(ISBLANK($B560),ISBLANK($C560),ISBLANK($D560),ISBLANK($E560),ISBLANK($F560)),"EKSİK","OK"))</f>
        <v/>
      </c>
    </row>
    <row r="561">
      <c r="A561" s="15" t="n"/>
      <c r="B561" s="15" t="n"/>
      <c r="C561" s="15" t="n"/>
      <c r="D561" s="15" t="n"/>
      <c r="E561" s="15" t="n"/>
      <c r="F561" s="15" t="n"/>
      <c r="G561" s="17">
        <f>IF(ISBLANK($A561),"",IF($E561="","",$E561-$F561))</f>
        <v/>
      </c>
      <c r="H561" s="18">
        <f>IF(ISBLANK($A561),"",IF($E561=0,"",$F561/$E561))</f>
        <v/>
      </c>
      <c r="I561" s="14">
        <f>IF(ISBLANK($A561),"",IF(OR(ISBLANK($B561),ISBLANK($C561),ISBLANK($D561),ISBLANK($E561),ISBLANK($F561)),"EKSİK","OK"))</f>
        <v/>
      </c>
    </row>
    <row r="562">
      <c r="A562" s="15" t="n"/>
      <c r="B562" s="15" t="n"/>
      <c r="C562" s="15" t="n"/>
      <c r="D562" s="15" t="n"/>
      <c r="E562" s="15" t="n"/>
      <c r="F562" s="15" t="n"/>
      <c r="G562" s="17">
        <f>IF(ISBLANK($A562),"",IF($E562="","",$E562-$F562))</f>
        <v/>
      </c>
      <c r="H562" s="18">
        <f>IF(ISBLANK($A562),"",IF($E562=0,"",$F562/$E562))</f>
        <v/>
      </c>
      <c r="I562" s="14">
        <f>IF(ISBLANK($A562),"",IF(OR(ISBLANK($B562),ISBLANK($C562),ISBLANK($D562),ISBLANK($E562),ISBLANK($F562)),"EKSİK","OK"))</f>
        <v/>
      </c>
    </row>
    <row r="563">
      <c r="A563" s="15" t="n"/>
      <c r="B563" s="15" t="n"/>
      <c r="C563" s="15" t="n"/>
      <c r="D563" s="15" t="n"/>
      <c r="E563" s="15" t="n"/>
      <c r="F563" s="15" t="n"/>
      <c r="G563" s="17">
        <f>IF(ISBLANK($A563),"",IF($E563="","",$E563-$F563))</f>
        <v/>
      </c>
      <c r="H563" s="18">
        <f>IF(ISBLANK($A563),"",IF($E563=0,"",$F563/$E563))</f>
        <v/>
      </c>
      <c r="I563" s="14">
        <f>IF(ISBLANK($A563),"",IF(OR(ISBLANK($B563),ISBLANK($C563),ISBLANK($D563),ISBLANK($E563),ISBLANK($F563)),"EKSİK","OK"))</f>
        <v/>
      </c>
    </row>
    <row r="564">
      <c r="A564" s="15" t="n"/>
      <c r="B564" s="15" t="n"/>
      <c r="C564" s="15" t="n"/>
      <c r="D564" s="15" t="n"/>
      <c r="E564" s="15" t="n"/>
      <c r="F564" s="15" t="n"/>
      <c r="G564" s="17">
        <f>IF(ISBLANK($A564),"",IF($E564="","",$E564-$F564))</f>
        <v/>
      </c>
      <c r="H564" s="18">
        <f>IF(ISBLANK($A564),"",IF($E564=0,"",$F564/$E564))</f>
        <v/>
      </c>
      <c r="I564" s="14">
        <f>IF(ISBLANK($A564),"",IF(OR(ISBLANK($B564),ISBLANK($C564),ISBLANK($D564),ISBLANK($E564),ISBLANK($F564)),"EKSİK","OK"))</f>
        <v/>
      </c>
    </row>
    <row r="565">
      <c r="A565" s="15" t="n"/>
      <c r="B565" s="15" t="n"/>
      <c r="C565" s="15" t="n"/>
      <c r="D565" s="15" t="n"/>
      <c r="E565" s="15" t="n"/>
      <c r="F565" s="15" t="n"/>
      <c r="G565" s="17">
        <f>IF(ISBLANK($A565),"",IF($E565="","",$E565-$F565))</f>
        <v/>
      </c>
      <c r="H565" s="18">
        <f>IF(ISBLANK($A565),"",IF($E565=0,"",$F565/$E565))</f>
        <v/>
      </c>
      <c r="I565" s="14">
        <f>IF(ISBLANK($A565),"",IF(OR(ISBLANK($B565),ISBLANK($C565),ISBLANK($D565),ISBLANK($E565),ISBLANK($F565)),"EKSİK","OK"))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7">
        <f>IF(ISBLANK($A566),"",IF($E566="","",$E566-$F566))</f>
        <v/>
      </c>
      <c r="H566" s="18">
        <f>IF(ISBLANK($A566),"",IF($E566=0,"",$F566/$E566))</f>
        <v/>
      </c>
      <c r="I566" s="14">
        <f>IF(ISBLANK($A566),"",IF(OR(ISBLANK($B566),ISBLANK($C566),ISBLANK($D566),ISBLANK($E566),ISBLANK($F566)),"EKSİK","OK"))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7">
        <f>IF(ISBLANK($A567),"",IF($E567="","",$E567-$F567))</f>
        <v/>
      </c>
      <c r="H567" s="18">
        <f>IF(ISBLANK($A567),"",IF($E567=0,"",$F567/$E567))</f>
        <v/>
      </c>
      <c r="I567" s="14">
        <f>IF(ISBLANK($A567),"",IF(OR(ISBLANK($B567),ISBLANK($C567),ISBLANK($D567),ISBLANK($E567),ISBLANK($F567)),"EKSİK","OK"))</f>
        <v/>
      </c>
    </row>
    <row r="568">
      <c r="A568" s="15" t="n"/>
      <c r="B568" s="15" t="n"/>
      <c r="C568" s="15" t="n"/>
      <c r="D568" s="15" t="n"/>
      <c r="E568" s="15" t="n"/>
      <c r="F568" s="15" t="n"/>
      <c r="G568" s="17">
        <f>IF(ISBLANK($A568),"",IF($E568="","",$E568-$F568))</f>
        <v/>
      </c>
      <c r="H568" s="18">
        <f>IF(ISBLANK($A568),"",IF($E568=0,"",$F568/$E568))</f>
        <v/>
      </c>
      <c r="I568" s="14">
        <f>IF(ISBLANK($A568),"",IF(OR(ISBLANK($B568),ISBLANK($C568),ISBLANK($D568),ISBLANK($E568),ISBLANK($F568)),"EKSİK","OK"))</f>
        <v/>
      </c>
    </row>
    <row r="569">
      <c r="A569" s="15" t="n"/>
      <c r="B569" s="15" t="n"/>
      <c r="C569" s="15" t="n"/>
      <c r="D569" s="15" t="n"/>
      <c r="E569" s="15" t="n"/>
      <c r="F569" s="15" t="n"/>
      <c r="G569" s="17">
        <f>IF(ISBLANK($A569),"",IF($E569="","",$E569-$F569))</f>
        <v/>
      </c>
      <c r="H569" s="18">
        <f>IF(ISBLANK($A569),"",IF($E569=0,"",$F569/$E569))</f>
        <v/>
      </c>
      <c r="I569" s="14">
        <f>IF(ISBLANK($A569),"",IF(OR(ISBLANK($B569),ISBLANK($C569),ISBLANK($D569),ISBLANK($E569),ISBLANK($F569)),"EKSİK","OK"))</f>
        <v/>
      </c>
    </row>
    <row r="570">
      <c r="A570" s="15" t="n"/>
      <c r="B570" s="15" t="n"/>
      <c r="C570" s="15" t="n"/>
      <c r="D570" s="15" t="n"/>
      <c r="E570" s="15" t="n"/>
      <c r="F570" s="15" t="n"/>
      <c r="G570" s="17">
        <f>IF(ISBLANK($A570),"",IF($E570="","",$E570-$F570))</f>
        <v/>
      </c>
      <c r="H570" s="18">
        <f>IF(ISBLANK($A570),"",IF($E570=0,"",$F570/$E570))</f>
        <v/>
      </c>
      <c r="I570" s="14">
        <f>IF(ISBLANK($A570),"",IF(OR(ISBLANK($B570),ISBLANK($C570),ISBLANK($D570),ISBLANK($E570),ISBLANK($F570)),"EKSİK","OK"))</f>
        <v/>
      </c>
    </row>
    <row r="571">
      <c r="A571" s="15" t="n"/>
      <c r="B571" s="15" t="n"/>
      <c r="C571" s="15" t="n"/>
      <c r="D571" s="15" t="n"/>
      <c r="E571" s="15" t="n"/>
      <c r="F571" s="15" t="n"/>
      <c r="G571" s="17">
        <f>IF(ISBLANK($A571),"",IF($E571="","",$E571-$F571))</f>
        <v/>
      </c>
      <c r="H571" s="18">
        <f>IF(ISBLANK($A571),"",IF($E571=0,"",$F571/$E571))</f>
        <v/>
      </c>
      <c r="I571" s="14">
        <f>IF(ISBLANK($A571),"",IF(OR(ISBLANK($B571),ISBLANK($C571),ISBLANK($D571),ISBLANK($E571),ISBLANK($F571)),"EKSİK","OK"))</f>
        <v/>
      </c>
    </row>
    <row r="572">
      <c r="A572" s="15" t="n"/>
      <c r="B572" s="15" t="n"/>
      <c r="C572" s="15" t="n"/>
      <c r="D572" s="15" t="n"/>
      <c r="E572" s="15" t="n"/>
      <c r="F572" s="15" t="n"/>
      <c r="G572" s="17">
        <f>IF(ISBLANK($A572),"",IF($E572="","",$E572-$F572))</f>
        <v/>
      </c>
      <c r="H572" s="18">
        <f>IF(ISBLANK($A572),"",IF($E572=0,"",$F572/$E572))</f>
        <v/>
      </c>
      <c r="I572" s="14">
        <f>IF(ISBLANK($A572),"",IF(OR(ISBLANK($B572),ISBLANK($C572),ISBLANK($D572),ISBLANK($E572),ISBLANK($F572)),"EKSİK","OK"))</f>
        <v/>
      </c>
    </row>
    <row r="573">
      <c r="A573" s="15" t="n"/>
      <c r="B573" s="15" t="n"/>
      <c r="C573" s="15" t="n"/>
      <c r="D573" s="15" t="n"/>
      <c r="E573" s="15" t="n"/>
      <c r="F573" s="15" t="n"/>
      <c r="G573" s="17">
        <f>IF(ISBLANK($A573),"",IF($E573="","",$E573-$F573))</f>
        <v/>
      </c>
      <c r="H573" s="18">
        <f>IF(ISBLANK($A573),"",IF($E573=0,"",$F573/$E573))</f>
        <v/>
      </c>
      <c r="I573" s="14">
        <f>IF(ISBLANK($A573),"",IF(OR(ISBLANK($B573),ISBLANK($C573),ISBLANK($D573),ISBLANK($E573),ISBLANK($F573)),"EKSİK","OK"))</f>
        <v/>
      </c>
    </row>
    <row r="574">
      <c r="A574" s="15" t="n"/>
      <c r="B574" s="15" t="n"/>
      <c r="C574" s="15" t="n"/>
      <c r="D574" s="15" t="n"/>
      <c r="E574" s="15" t="n"/>
      <c r="F574" s="15" t="n"/>
      <c r="G574" s="17">
        <f>IF(ISBLANK($A574),"",IF($E574="","",$E574-$F574))</f>
        <v/>
      </c>
      <c r="H574" s="18">
        <f>IF(ISBLANK($A574),"",IF($E574=0,"",$F574/$E574))</f>
        <v/>
      </c>
      <c r="I574" s="14">
        <f>IF(ISBLANK($A574),"",IF(OR(ISBLANK($B574),ISBLANK($C574),ISBLANK($D574),ISBLANK($E574),ISBLANK($F574)),"EKSİK","OK"))</f>
        <v/>
      </c>
    </row>
    <row r="575">
      <c r="A575" s="15" t="n"/>
      <c r="B575" s="15" t="n"/>
      <c r="C575" s="15" t="n"/>
      <c r="D575" s="15" t="n"/>
      <c r="E575" s="15" t="n"/>
      <c r="F575" s="15" t="n"/>
      <c r="G575" s="17">
        <f>IF(ISBLANK($A575),"",IF($E575="","",$E575-$F575))</f>
        <v/>
      </c>
      <c r="H575" s="18">
        <f>IF(ISBLANK($A575),"",IF($E575=0,"",$F575/$E575))</f>
        <v/>
      </c>
      <c r="I575" s="14">
        <f>IF(ISBLANK($A575),"",IF(OR(ISBLANK($B575),ISBLANK($C575),ISBLANK($D575),ISBLANK($E575),ISBLANK($F575)),"EKSİK","OK"))</f>
        <v/>
      </c>
    </row>
    <row r="576">
      <c r="A576" s="15" t="n"/>
      <c r="B576" s="15" t="n"/>
      <c r="C576" s="15" t="n"/>
      <c r="D576" s="15" t="n"/>
      <c r="E576" s="15" t="n"/>
      <c r="F576" s="15" t="n"/>
      <c r="G576" s="17">
        <f>IF(ISBLANK($A576),"",IF($E576="","",$E576-$F576))</f>
        <v/>
      </c>
      <c r="H576" s="18">
        <f>IF(ISBLANK($A576),"",IF($E576=0,"",$F576/$E576))</f>
        <v/>
      </c>
      <c r="I576" s="14">
        <f>IF(ISBLANK($A576),"",IF(OR(ISBLANK($B576),ISBLANK($C576),ISBLANK($D576),ISBLANK($E576),ISBLANK($F576)),"EKSİK","OK"))</f>
        <v/>
      </c>
    </row>
    <row r="577">
      <c r="A577" s="15" t="n"/>
      <c r="B577" s="15" t="n"/>
      <c r="C577" s="15" t="n"/>
      <c r="D577" s="15" t="n"/>
      <c r="E577" s="15" t="n"/>
      <c r="F577" s="15" t="n"/>
      <c r="G577" s="17">
        <f>IF(ISBLANK($A577),"",IF($E577="","",$E577-$F577))</f>
        <v/>
      </c>
      <c r="H577" s="18">
        <f>IF(ISBLANK($A577),"",IF($E577=0,"",$F577/$E577))</f>
        <v/>
      </c>
      <c r="I577" s="14">
        <f>IF(ISBLANK($A577),"",IF(OR(ISBLANK($B577),ISBLANK($C577),ISBLANK($D577),ISBLANK($E577),ISBLANK($F577)),"EKSİK","OK"))</f>
        <v/>
      </c>
    </row>
    <row r="578">
      <c r="A578" s="15" t="n"/>
      <c r="B578" s="15" t="n"/>
      <c r="C578" s="15" t="n"/>
      <c r="D578" s="15" t="n"/>
      <c r="E578" s="15" t="n"/>
      <c r="F578" s="15" t="n"/>
      <c r="G578" s="17">
        <f>IF(ISBLANK($A578),"",IF($E578="","",$E578-$F578))</f>
        <v/>
      </c>
      <c r="H578" s="18">
        <f>IF(ISBLANK($A578),"",IF($E578=0,"",$F578/$E578))</f>
        <v/>
      </c>
      <c r="I578" s="14">
        <f>IF(ISBLANK($A578),"",IF(OR(ISBLANK($B578),ISBLANK($C578),ISBLANK($D578),ISBLANK($E578),ISBLANK($F578)),"EKSİK","OK"))</f>
        <v/>
      </c>
    </row>
    <row r="579">
      <c r="A579" s="15" t="n"/>
      <c r="B579" s="15" t="n"/>
      <c r="C579" s="15" t="n"/>
      <c r="D579" s="15" t="n"/>
      <c r="E579" s="15" t="n"/>
      <c r="F579" s="15" t="n"/>
      <c r="G579" s="17">
        <f>IF(ISBLANK($A579),"",IF($E579="","",$E579-$F579))</f>
        <v/>
      </c>
      <c r="H579" s="18">
        <f>IF(ISBLANK($A579),"",IF($E579=0,"",$F579/$E579))</f>
        <v/>
      </c>
      <c r="I579" s="14">
        <f>IF(ISBLANK($A579),"",IF(OR(ISBLANK($B579),ISBLANK($C579),ISBLANK($D579),ISBLANK($E579),ISBLANK($F579)),"EKSİK","OK"))</f>
        <v/>
      </c>
    </row>
    <row r="580">
      <c r="A580" s="15" t="n"/>
      <c r="B580" s="15" t="n"/>
      <c r="C580" s="15" t="n"/>
      <c r="D580" s="15" t="n"/>
      <c r="E580" s="15" t="n"/>
      <c r="F580" s="15" t="n"/>
      <c r="G580" s="17">
        <f>IF(ISBLANK($A580),"",IF($E580="","",$E580-$F580))</f>
        <v/>
      </c>
      <c r="H580" s="18">
        <f>IF(ISBLANK($A580),"",IF($E580=0,"",$F580/$E580))</f>
        <v/>
      </c>
      <c r="I580" s="14">
        <f>IF(ISBLANK($A580),"",IF(OR(ISBLANK($B580),ISBLANK($C580),ISBLANK($D580),ISBLANK($E580),ISBLANK($F580)),"EKSİK","OK"))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7">
        <f>IF(ISBLANK($A581),"",IF($E581="","",$E581-$F581))</f>
        <v/>
      </c>
      <c r="H581" s="18">
        <f>IF(ISBLANK($A581),"",IF($E581=0,"",$F581/$E581))</f>
        <v/>
      </c>
      <c r="I581" s="14">
        <f>IF(ISBLANK($A581),"",IF(OR(ISBLANK($B581),ISBLANK($C581),ISBLANK($D581),ISBLANK($E581),ISBLANK($F581)),"EKSİK","OK"))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7">
        <f>IF(ISBLANK($A582),"",IF($E582="","",$E582-$F582))</f>
        <v/>
      </c>
      <c r="H582" s="18">
        <f>IF(ISBLANK($A582),"",IF($E582=0,"",$F582/$E582))</f>
        <v/>
      </c>
      <c r="I582" s="14">
        <f>IF(ISBLANK($A582),"",IF(OR(ISBLANK($B582),ISBLANK($C582),ISBLANK($D582),ISBLANK($E582),ISBLANK($F582)),"EKSİK","OK"))</f>
        <v/>
      </c>
    </row>
    <row r="583">
      <c r="A583" s="15" t="n"/>
      <c r="B583" s="15" t="n"/>
      <c r="C583" s="15" t="n"/>
      <c r="D583" s="15" t="n"/>
      <c r="E583" s="15" t="n"/>
      <c r="F583" s="15" t="n"/>
      <c r="G583" s="17">
        <f>IF(ISBLANK($A583),"",IF($E583="","",$E583-$F583))</f>
        <v/>
      </c>
      <c r="H583" s="18">
        <f>IF(ISBLANK($A583),"",IF($E583=0,"",$F583/$E583))</f>
        <v/>
      </c>
      <c r="I583" s="14">
        <f>IF(ISBLANK($A583),"",IF(OR(ISBLANK($B583),ISBLANK($C583),ISBLANK($D583),ISBLANK($E583),ISBLANK($F583)),"EKSİK","OK"))</f>
        <v/>
      </c>
    </row>
    <row r="584">
      <c r="A584" s="15" t="n"/>
      <c r="B584" s="15" t="n"/>
      <c r="C584" s="15" t="n"/>
      <c r="D584" s="15" t="n"/>
      <c r="E584" s="15" t="n"/>
      <c r="F584" s="15" t="n"/>
      <c r="G584" s="17">
        <f>IF(ISBLANK($A584),"",IF($E584="","",$E584-$F584))</f>
        <v/>
      </c>
      <c r="H584" s="18">
        <f>IF(ISBLANK($A584),"",IF($E584=0,"",$F584/$E584))</f>
        <v/>
      </c>
      <c r="I584" s="14">
        <f>IF(ISBLANK($A584),"",IF(OR(ISBLANK($B584),ISBLANK($C584),ISBLANK($D584),ISBLANK($E584),ISBLANK($F584)),"EKSİK","OK"))</f>
        <v/>
      </c>
    </row>
    <row r="585">
      <c r="A585" s="15" t="n"/>
      <c r="B585" s="15" t="n"/>
      <c r="C585" s="15" t="n"/>
      <c r="D585" s="15" t="n"/>
      <c r="E585" s="15" t="n"/>
      <c r="F585" s="15" t="n"/>
      <c r="G585" s="17">
        <f>IF(ISBLANK($A585),"",IF($E585="","",$E585-$F585))</f>
        <v/>
      </c>
      <c r="H585" s="18">
        <f>IF(ISBLANK($A585),"",IF($E585=0,"",$F585/$E585))</f>
        <v/>
      </c>
      <c r="I585" s="14">
        <f>IF(ISBLANK($A585),"",IF(OR(ISBLANK($B585),ISBLANK($C585),ISBLANK($D585),ISBLANK($E585),ISBLANK($F585)),"EKSİK","OK"))</f>
        <v/>
      </c>
    </row>
    <row r="586">
      <c r="A586" s="15" t="n"/>
      <c r="B586" s="15" t="n"/>
      <c r="C586" s="15" t="n"/>
      <c r="D586" s="15" t="n"/>
      <c r="E586" s="15" t="n"/>
      <c r="F586" s="15" t="n"/>
      <c r="G586" s="17">
        <f>IF(ISBLANK($A586),"",IF($E586="","",$E586-$F586))</f>
        <v/>
      </c>
      <c r="H586" s="18">
        <f>IF(ISBLANK($A586),"",IF($E586=0,"",$F586/$E586))</f>
        <v/>
      </c>
      <c r="I586" s="14">
        <f>IF(ISBLANK($A586),"",IF(OR(ISBLANK($B586),ISBLANK($C586),ISBLANK($D586),ISBLANK($E586),ISBLANK($F586)),"EKSİK","OK"))</f>
        <v/>
      </c>
    </row>
    <row r="587">
      <c r="A587" s="15" t="n"/>
      <c r="B587" s="15" t="n"/>
      <c r="C587" s="15" t="n"/>
      <c r="D587" s="15" t="n"/>
      <c r="E587" s="15" t="n"/>
      <c r="F587" s="15" t="n"/>
      <c r="G587" s="17">
        <f>IF(ISBLANK($A587),"",IF($E587="","",$E587-$F587))</f>
        <v/>
      </c>
      <c r="H587" s="18">
        <f>IF(ISBLANK($A587),"",IF($E587=0,"",$F587/$E587))</f>
        <v/>
      </c>
      <c r="I587" s="14">
        <f>IF(ISBLANK($A587),"",IF(OR(ISBLANK($B587),ISBLANK($C587),ISBLANK($D587),ISBLANK($E587),ISBLANK($F587)),"EKSİK","OK"))</f>
        <v/>
      </c>
    </row>
    <row r="588">
      <c r="A588" s="15" t="n"/>
      <c r="B588" s="15" t="n"/>
      <c r="C588" s="15" t="n"/>
      <c r="D588" s="15" t="n"/>
      <c r="E588" s="15" t="n"/>
      <c r="F588" s="15" t="n"/>
      <c r="G588" s="17">
        <f>IF(ISBLANK($A588),"",IF($E588="","",$E588-$F588))</f>
        <v/>
      </c>
      <c r="H588" s="18">
        <f>IF(ISBLANK($A588),"",IF($E588=0,"",$F588/$E588))</f>
        <v/>
      </c>
      <c r="I588" s="14">
        <f>IF(ISBLANK($A588),"",IF(OR(ISBLANK($B588),ISBLANK($C588),ISBLANK($D588),ISBLANK($E588),ISBLANK($F588)),"EKSİK","OK"))</f>
        <v/>
      </c>
    </row>
    <row r="589">
      <c r="A589" s="15" t="n"/>
      <c r="B589" s="15" t="n"/>
      <c r="C589" s="15" t="n"/>
      <c r="D589" s="15" t="n"/>
      <c r="E589" s="15" t="n"/>
      <c r="F589" s="15" t="n"/>
      <c r="G589" s="17">
        <f>IF(ISBLANK($A589),"",IF($E589="","",$E589-$F589))</f>
        <v/>
      </c>
      <c r="H589" s="18">
        <f>IF(ISBLANK($A589),"",IF($E589=0,"",$F589/$E589))</f>
        <v/>
      </c>
      <c r="I589" s="14">
        <f>IF(ISBLANK($A589),"",IF(OR(ISBLANK($B589),ISBLANK($C589),ISBLANK($D589),ISBLANK($E589),ISBLANK($F589)),"EKSİK","OK"))</f>
        <v/>
      </c>
    </row>
    <row r="590">
      <c r="A590" s="15" t="n"/>
      <c r="B590" s="15" t="n"/>
      <c r="C590" s="15" t="n"/>
      <c r="D590" s="15" t="n"/>
      <c r="E590" s="15" t="n"/>
      <c r="F590" s="15" t="n"/>
      <c r="G590" s="17">
        <f>IF(ISBLANK($A590),"",IF($E590="","",$E590-$F590))</f>
        <v/>
      </c>
      <c r="H590" s="18">
        <f>IF(ISBLANK($A590),"",IF($E590=0,"",$F590/$E590))</f>
        <v/>
      </c>
      <c r="I590" s="14">
        <f>IF(ISBLANK($A590),"",IF(OR(ISBLANK($B590),ISBLANK($C590),ISBLANK($D590),ISBLANK($E590),ISBLANK($F590)),"EKSİK","OK"))</f>
        <v/>
      </c>
    </row>
    <row r="591">
      <c r="A591" s="15" t="n"/>
      <c r="B591" s="15" t="n"/>
      <c r="C591" s="15" t="n"/>
      <c r="D591" s="15" t="n"/>
      <c r="E591" s="15" t="n"/>
      <c r="F591" s="15" t="n"/>
      <c r="G591" s="17">
        <f>IF(ISBLANK($A591),"",IF($E591="","",$E591-$F591))</f>
        <v/>
      </c>
      <c r="H591" s="18">
        <f>IF(ISBLANK($A591),"",IF($E591=0,"",$F591/$E591))</f>
        <v/>
      </c>
      <c r="I591" s="14">
        <f>IF(ISBLANK($A591),"",IF(OR(ISBLANK($B591),ISBLANK($C591),ISBLANK($D591),ISBLANK($E591),ISBLANK($F591)),"EKSİK","OK"))</f>
        <v/>
      </c>
    </row>
    <row r="592">
      <c r="A592" s="15" t="n"/>
      <c r="B592" s="15" t="n"/>
      <c r="C592" s="15" t="n"/>
      <c r="D592" s="15" t="n"/>
      <c r="E592" s="15" t="n"/>
      <c r="F592" s="15" t="n"/>
      <c r="G592" s="17">
        <f>IF(ISBLANK($A592),"",IF($E592="","",$E592-$F592))</f>
        <v/>
      </c>
      <c r="H592" s="18">
        <f>IF(ISBLANK($A592),"",IF($E592=0,"",$F592/$E592))</f>
        <v/>
      </c>
      <c r="I592" s="14">
        <f>IF(ISBLANK($A592),"",IF(OR(ISBLANK($B592),ISBLANK($C592),ISBLANK($D592),ISBLANK($E592),ISBLANK($F592)),"EKSİK","OK"))</f>
        <v/>
      </c>
    </row>
    <row r="593">
      <c r="A593" s="15" t="n"/>
      <c r="B593" s="15" t="n"/>
      <c r="C593" s="15" t="n"/>
      <c r="D593" s="15" t="n"/>
      <c r="E593" s="15" t="n"/>
      <c r="F593" s="15" t="n"/>
      <c r="G593" s="17">
        <f>IF(ISBLANK($A593),"",IF($E593="","",$E593-$F593))</f>
        <v/>
      </c>
      <c r="H593" s="18">
        <f>IF(ISBLANK($A593),"",IF($E593=0,"",$F593/$E593))</f>
        <v/>
      </c>
      <c r="I593" s="14">
        <f>IF(ISBLANK($A593),"",IF(OR(ISBLANK($B593),ISBLANK($C593),ISBLANK($D593),ISBLANK($E593),ISBLANK($F593)),"EKSİK","OK"))</f>
        <v/>
      </c>
    </row>
    <row r="594">
      <c r="A594" s="15" t="n"/>
      <c r="B594" s="15" t="n"/>
      <c r="C594" s="15" t="n"/>
      <c r="D594" s="15" t="n"/>
      <c r="E594" s="15" t="n"/>
      <c r="F594" s="15" t="n"/>
      <c r="G594" s="17">
        <f>IF(ISBLANK($A594),"",IF($E594="","",$E594-$F594))</f>
        <v/>
      </c>
      <c r="H594" s="18">
        <f>IF(ISBLANK($A594),"",IF($E594=0,"",$F594/$E594))</f>
        <v/>
      </c>
      <c r="I594" s="14">
        <f>IF(ISBLANK($A594),"",IF(OR(ISBLANK($B594),ISBLANK($C594),ISBLANK($D594),ISBLANK($E594),ISBLANK($F594)),"EKSİK","OK"))</f>
        <v/>
      </c>
    </row>
    <row r="595">
      <c r="A595" s="15" t="n"/>
      <c r="B595" s="15" t="n"/>
      <c r="C595" s="15" t="n"/>
      <c r="D595" s="15" t="n"/>
      <c r="E595" s="15" t="n"/>
      <c r="F595" s="15" t="n"/>
      <c r="G595" s="17">
        <f>IF(ISBLANK($A595),"",IF($E595="","",$E595-$F595))</f>
        <v/>
      </c>
      <c r="H595" s="18">
        <f>IF(ISBLANK($A595),"",IF($E595=0,"",$F595/$E595))</f>
        <v/>
      </c>
      <c r="I595" s="14">
        <f>IF(ISBLANK($A595),"",IF(OR(ISBLANK($B595),ISBLANK($C595),ISBLANK($D595),ISBLANK($E595),ISBLANK($F595)),"EKSİK","OK"))</f>
        <v/>
      </c>
    </row>
    <row r="596">
      <c r="A596" s="15" t="n"/>
      <c r="B596" s="15" t="n"/>
      <c r="C596" s="15" t="n"/>
      <c r="D596" s="15" t="n"/>
      <c r="E596" s="15" t="n"/>
      <c r="F596" s="15" t="n"/>
      <c r="G596" s="17">
        <f>IF(ISBLANK($A596),"",IF($E596="","",$E596-$F596))</f>
        <v/>
      </c>
      <c r="H596" s="18">
        <f>IF(ISBLANK($A596),"",IF($E596=0,"",$F596/$E596))</f>
        <v/>
      </c>
      <c r="I596" s="14">
        <f>IF(ISBLANK($A596),"",IF(OR(ISBLANK($B596),ISBLANK($C596),ISBLANK($D596),ISBLANK($E596),ISBLANK($F596)),"EKSİK","OK"))</f>
        <v/>
      </c>
    </row>
    <row r="597">
      <c r="A597" s="15" t="n"/>
      <c r="B597" s="15" t="n"/>
      <c r="C597" s="15" t="n"/>
      <c r="D597" s="15" t="n"/>
      <c r="E597" s="15" t="n"/>
      <c r="F597" s="15" t="n"/>
      <c r="G597" s="17">
        <f>IF(ISBLANK($A597),"",IF($E597="","",$E597-$F597))</f>
        <v/>
      </c>
      <c r="H597" s="18">
        <f>IF(ISBLANK($A597),"",IF($E597=0,"",$F597/$E597))</f>
        <v/>
      </c>
      <c r="I597" s="14">
        <f>IF(ISBLANK($A597),"",IF(OR(ISBLANK($B597),ISBLANK($C597),ISBLANK($D597),ISBLANK($E597),ISBLANK($F597)),"EKSİK","OK"))</f>
        <v/>
      </c>
    </row>
    <row r="598">
      <c r="A598" s="15" t="n"/>
      <c r="B598" s="15" t="n"/>
      <c r="C598" s="15" t="n"/>
      <c r="D598" s="15" t="n"/>
      <c r="E598" s="15" t="n"/>
      <c r="F598" s="15" t="n"/>
      <c r="G598" s="17">
        <f>IF(ISBLANK($A598),"",IF($E598="","",$E598-$F598))</f>
        <v/>
      </c>
      <c r="H598" s="18">
        <f>IF(ISBLANK($A598),"",IF($E598=0,"",$F598/$E598))</f>
        <v/>
      </c>
      <c r="I598" s="14">
        <f>IF(ISBLANK($A598),"",IF(OR(ISBLANK($B598),ISBLANK($C598),ISBLANK($D598),ISBLANK($E598),ISBLANK($F598)),"EKSİK","OK"))</f>
        <v/>
      </c>
    </row>
    <row r="599">
      <c r="A599" s="15" t="n"/>
      <c r="B599" s="15" t="n"/>
      <c r="C599" s="15" t="n"/>
      <c r="D599" s="15" t="n"/>
      <c r="E599" s="15" t="n"/>
      <c r="F599" s="15" t="n"/>
      <c r="G599" s="17">
        <f>IF(ISBLANK($A599),"",IF($E599="","",$E599-$F599))</f>
        <v/>
      </c>
      <c r="H599" s="18">
        <f>IF(ISBLANK($A599),"",IF($E599=0,"",$F599/$E599))</f>
        <v/>
      </c>
      <c r="I599" s="14">
        <f>IF(ISBLANK($A599),"",IF(OR(ISBLANK($B599),ISBLANK($C599),ISBLANK($D599),ISBLANK($E599),ISBLANK($F599)),"EKSİK","OK"))</f>
        <v/>
      </c>
    </row>
    <row r="600">
      <c r="A600" s="15" t="n"/>
      <c r="B600" s="15" t="n"/>
      <c r="C600" s="15" t="n"/>
      <c r="D600" s="15" t="n"/>
      <c r="E600" s="15" t="n"/>
      <c r="F600" s="15" t="n"/>
      <c r="G600" s="17">
        <f>IF(ISBLANK($A600),"",IF($E600="","",$E600-$F600))</f>
        <v/>
      </c>
      <c r="H600" s="18">
        <f>IF(ISBLANK($A600),"",IF($E600=0,"",$F600/$E600))</f>
        <v/>
      </c>
      <c r="I600" s="14">
        <f>IF(ISBLANK($A600),"",IF(OR(ISBLANK($B600),ISBLANK($C600),ISBLANK($D600),ISBLANK($E600),ISBLANK($F600)),"EKSİK","OK"))</f>
        <v/>
      </c>
    </row>
    <row r="601">
      <c r="A601" s="15" t="n"/>
      <c r="B601" s="15" t="n"/>
      <c r="C601" s="15" t="n"/>
      <c r="D601" s="15" t="n"/>
      <c r="E601" s="15" t="n"/>
      <c r="F601" s="15" t="n"/>
      <c r="G601" s="17">
        <f>IF(ISBLANK($A601),"",IF($E601="","",$E601-$F601))</f>
        <v/>
      </c>
      <c r="H601" s="18">
        <f>IF(ISBLANK($A601),"",IF($E601=0,"",$F601/$E601))</f>
        <v/>
      </c>
      <c r="I601" s="14">
        <f>IF(ISBLANK($A601),"",IF(OR(ISBLANK($B601),ISBLANK($C601),ISBLANK($D601),ISBLANK($E601),ISBLANK($F601)),"EKSİK","OK"))</f>
        <v/>
      </c>
    </row>
    <row r="602">
      <c r="A602" s="15" t="n"/>
      <c r="B602" s="15" t="n"/>
      <c r="C602" s="15" t="n"/>
      <c r="D602" s="15" t="n"/>
      <c r="E602" s="15" t="n"/>
      <c r="F602" s="15" t="n"/>
      <c r="G602" s="17">
        <f>IF(ISBLANK($A602),"",IF($E602="","",$E602-$F602))</f>
        <v/>
      </c>
      <c r="H602" s="18">
        <f>IF(ISBLANK($A602),"",IF($E602=0,"",$F602/$E602))</f>
        <v/>
      </c>
      <c r="I602" s="14">
        <f>IF(ISBLANK($A602),"",IF(OR(ISBLANK($B602),ISBLANK($C602),ISBLANK($D602),ISBLANK($E602),ISBLANK($F602)),"EKSİK","OK"))</f>
        <v/>
      </c>
    </row>
    <row r="603">
      <c r="A603" s="15" t="n"/>
      <c r="B603" s="15" t="n"/>
      <c r="C603" s="15" t="n"/>
      <c r="D603" s="15" t="n"/>
      <c r="E603" s="15" t="n"/>
      <c r="F603" s="15" t="n"/>
      <c r="G603" s="17">
        <f>IF(ISBLANK($A603),"",IF($E603="","",$E603-$F603))</f>
        <v/>
      </c>
      <c r="H603" s="18">
        <f>IF(ISBLANK($A603),"",IF($E603=0,"",$F603/$E603))</f>
        <v/>
      </c>
      <c r="I603" s="14">
        <f>IF(ISBLANK($A603),"",IF(OR(ISBLANK($B603),ISBLANK($C603),ISBLANK($D603),ISBLANK($E603),ISBLANK($F603)),"EKSİK","OK"))</f>
        <v/>
      </c>
    </row>
    <row r="604">
      <c r="A604" s="15" t="n"/>
      <c r="B604" s="15" t="n"/>
      <c r="C604" s="15" t="n"/>
      <c r="D604" s="15" t="n"/>
      <c r="E604" s="15" t="n"/>
      <c r="F604" s="15" t="n"/>
      <c r="G604" s="17">
        <f>IF(ISBLANK($A604),"",IF($E604="","",$E604-$F604))</f>
        <v/>
      </c>
      <c r="H604" s="18">
        <f>IF(ISBLANK($A604),"",IF($E604=0,"",$F604/$E604))</f>
        <v/>
      </c>
      <c r="I604" s="14">
        <f>IF(ISBLANK($A604),"",IF(OR(ISBLANK($B604),ISBLANK($C604),ISBLANK($D604),ISBLANK($E604),ISBLANK($F604)),"EKSİK","OK"))</f>
        <v/>
      </c>
    </row>
    <row r="605">
      <c r="A605" s="15" t="n"/>
      <c r="B605" s="15" t="n"/>
      <c r="C605" s="15" t="n"/>
      <c r="D605" s="15" t="n"/>
      <c r="E605" s="15" t="n"/>
      <c r="F605" s="15" t="n"/>
      <c r="G605" s="17">
        <f>IF(ISBLANK($A605),"",IF($E605="","",$E605-$F605))</f>
        <v/>
      </c>
      <c r="H605" s="18">
        <f>IF(ISBLANK($A605),"",IF($E605=0,"",$F605/$E605))</f>
        <v/>
      </c>
      <c r="I605" s="14">
        <f>IF(ISBLANK($A605),"",IF(OR(ISBLANK($B605),ISBLANK($C605),ISBLANK($D605),ISBLANK($E605),ISBLANK($F605)),"EKSİK","OK"))</f>
        <v/>
      </c>
    </row>
    <row r="606">
      <c r="A606" s="15" t="n"/>
      <c r="B606" s="15" t="n"/>
      <c r="C606" s="15" t="n"/>
      <c r="D606" s="15" t="n"/>
      <c r="E606" s="15" t="n"/>
      <c r="F606" s="15" t="n"/>
      <c r="G606" s="17">
        <f>IF(ISBLANK($A606),"",IF($E606="","",$E606-$F606))</f>
        <v/>
      </c>
      <c r="H606" s="18">
        <f>IF(ISBLANK($A606),"",IF($E606=0,"",$F606/$E606))</f>
        <v/>
      </c>
      <c r="I606" s="14">
        <f>IF(ISBLANK($A606),"",IF(OR(ISBLANK($B606),ISBLANK($C606),ISBLANK($D606),ISBLANK($E606),ISBLANK($F606)),"EKSİK","OK"))</f>
        <v/>
      </c>
    </row>
    <row r="607">
      <c r="A607" s="15" t="n"/>
      <c r="B607" s="15" t="n"/>
      <c r="C607" s="15" t="n"/>
      <c r="D607" s="15" t="n"/>
      <c r="E607" s="15" t="n"/>
      <c r="F607" s="15" t="n"/>
      <c r="G607" s="17">
        <f>IF(ISBLANK($A607),"",IF($E607="","",$E607-$F607))</f>
        <v/>
      </c>
      <c r="H607" s="18">
        <f>IF(ISBLANK($A607),"",IF($E607=0,"",$F607/$E607))</f>
        <v/>
      </c>
      <c r="I607" s="14">
        <f>IF(ISBLANK($A607),"",IF(OR(ISBLANK($B607),ISBLANK($C607),ISBLANK($D607),ISBLANK($E607),ISBLANK($F607)),"EKSİK","OK"))</f>
        <v/>
      </c>
    </row>
    <row r="608">
      <c r="A608" s="15" t="n"/>
      <c r="B608" s="15" t="n"/>
      <c r="C608" s="15" t="n"/>
      <c r="D608" s="15" t="n"/>
      <c r="E608" s="15" t="n"/>
      <c r="F608" s="15" t="n"/>
      <c r="G608" s="17">
        <f>IF(ISBLANK($A608),"",IF($E608="","",$E608-$F608))</f>
        <v/>
      </c>
      <c r="H608" s="18">
        <f>IF(ISBLANK($A608),"",IF($E608=0,"",$F608/$E608))</f>
        <v/>
      </c>
      <c r="I608" s="14">
        <f>IF(ISBLANK($A608),"",IF(OR(ISBLANK($B608),ISBLANK($C608),ISBLANK($D608),ISBLANK($E608),ISBLANK($F608)),"EKSİK","OK"))</f>
        <v/>
      </c>
    </row>
    <row r="609">
      <c r="A609" s="15" t="n"/>
      <c r="B609" s="15" t="n"/>
      <c r="C609" s="15" t="n"/>
      <c r="D609" s="15" t="n"/>
      <c r="E609" s="15" t="n"/>
      <c r="F609" s="15" t="n"/>
      <c r="G609" s="17">
        <f>IF(ISBLANK($A609),"",IF($E609="","",$E609-$F609))</f>
        <v/>
      </c>
      <c r="H609" s="18">
        <f>IF(ISBLANK($A609),"",IF($E609=0,"",$F609/$E609))</f>
        <v/>
      </c>
      <c r="I609" s="14">
        <f>IF(ISBLANK($A609),"",IF(OR(ISBLANK($B609),ISBLANK($C609),ISBLANK($D609),ISBLANK($E609),ISBLANK($F609)),"EKSİK","OK"))</f>
        <v/>
      </c>
    </row>
    <row r="610">
      <c r="A610" s="15" t="n"/>
      <c r="B610" s="15" t="n"/>
      <c r="C610" s="15" t="n"/>
      <c r="D610" s="15" t="n"/>
      <c r="E610" s="15" t="n"/>
      <c r="F610" s="15" t="n"/>
      <c r="G610" s="17">
        <f>IF(ISBLANK($A610),"",IF($E610="","",$E610-$F610))</f>
        <v/>
      </c>
      <c r="H610" s="18">
        <f>IF(ISBLANK($A610),"",IF($E610=0,"",$F610/$E610))</f>
        <v/>
      </c>
      <c r="I610" s="14">
        <f>IF(ISBLANK($A610),"",IF(OR(ISBLANK($B610),ISBLANK($C610),ISBLANK($D610),ISBLANK($E610),ISBLANK($F610)),"EKSİK","OK"))</f>
        <v/>
      </c>
    </row>
    <row r="611">
      <c r="A611" s="15" t="n"/>
      <c r="B611" s="15" t="n"/>
      <c r="C611" s="15" t="n"/>
      <c r="D611" s="15" t="n"/>
      <c r="E611" s="15" t="n"/>
      <c r="F611" s="15" t="n"/>
      <c r="G611" s="17">
        <f>IF(ISBLANK($A611),"",IF($E611="","",$E611-$F611))</f>
        <v/>
      </c>
      <c r="H611" s="18">
        <f>IF(ISBLANK($A611),"",IF($E611=0,"",$F611/$E611))</f>
        <v/>
      </c>
      <c r="I611" s="14">
        <f>IF(ISBLANK($A611),"",IF(OR(ISBLANK($B611),ISBLANK($C611),ISBLANK($D611),ISBLANK($E611),ISBLANK($F611)),"EKSİK","OK"))</f>
        <v/>
      </c>
    </row>
    <row r="612">
      <c r="A612" s="15" t="n"/>
      <c r="B612" s="15" t="n"/>
      <c r="C612" s="15" t="n"/>
      <c r="D612" s="15" t="n"/>
      <c r="E612" s="15" t="n"/>
      <c r="F612" s="15" t="n"/>
      <c r="G612" s="17">
        <f>IF(ISBLANK($A612),"",IF($E612="","",$E612-$F612))</f>
        <v/>
      </c>
      <c r="H612" s="18">
        <f>IF(ISBLANK($A612),"",IF($E612=0,"",$F612/$E612))</f>
        <v/>
      </c>
      <c r="I612" s="14">
        <f>IF(ISBLANK($A612),"",IF(OR(ISBLANK($B612),ISBLANK($C612),ISBLANK($D612),ISBLANK($E612),ISBLANK($F612)),"EKSİK","OK"))</f>
        <v/>
      </c>
    </row>
    <row r="613">
      <c r="A613" s="15" t="n"/>
      <c r="B613" s="15" t="n"/>
      <c r="C613" s="15" t="n"/>
      <c r="D613" s="15" t="n"/>
      <c r="E613" s="15" t="n"/>
      <c r="F613" s="15" t="n"/>
      <c r="G613" s="17">
        <f>IF(ISBLANK($A613),"",IF($E613="","",$E613-$F613))</f>
        <v/>
      </c>
      <c r="H613" s="18">
        <f>IF(ISBLANK($A613),"",IF($E613=0,"",$F613/$E613))</f>
        <v/>
      </c>
      <c r="I613" s="14">
        <f>IF(ISBLANK($A613),"",IF(OR(ISBLANK($B613),ISBLANK($C613),ISBLANK($D613),ISBLANK($E613),ISBLANK($F613)),"EKSİK","OK"))</f>
        <v/>
      </c>
    </row>
    <row r="614">
      <c r="A614" s="15" t="n"/>
      <c r="B614" s="15" t="n"/>
      <c r="C614" s="15" t="n"/>
      <c r="D614" s="15" t="n"/>
      <c r="E614" s="15" t="n"/>
      <c r="F614" s="15" t="n"/>
      <c r="G614" s="17">
        <f>IF(ISBLANK($A614),"",IF($E614="","",$E614-$F614))</f>
        <v/>
      </c>
      <c r="H614" s="18">
        <f>IF(ISBLANK($A614),"",IF($E614=0,"",$F614/$E614))</f>
        <v/>
      </c>
      <c r="I614" s="14">
        <f>IF(ISBLANK($A614),"",IF(OR(ISBLANK($B614),ISBLANK($C614),ISBLANK($D614),ISBLANK($E614),ISBLANK($F614)),"EKSİK","OK"))</f>
        <v/>
      </c>
    </row>
    <row r="615">
      <c r="A615" s="15" t="n"/>
      <c r="B615" s="15" t="n"/>
      <c r="C615" s="15" t="n"/>
      <c r="D615" s="15" t="n"/>
      <c r="E615" s="15" t="n"/>
      <c r="F615" s="15" t="n"/>
      <c r="G615" s="17">
        <f>IF(ISBLANK($A615),"",IF($E615="","",$E615-$F615))</f>
        <v/>
      </c>
      <c r="H615" s="18">
        <f>IF(ISBLANK($A615),"",IF($E615=0,"",$F615/$E615))</f>
        <v/>
      </c>
      <c r="I615" s="14">
        <f>IF(ISBLANK($A615),"",IF(OR(ISBLANK($B615),ISBLANK($C615),ISBLANK($D615),ISBLANK($E615),ISBLANK($F615)),"EKSİK","OK"))</f>
        <v/>
      </c>
    </row>
    <row r="616">
      <c r="A616" s="15" t="n"/>
      <c r="B616" s="15" t="n"/>
      <c r="C616" s="15" t="n"/>
      <c r="D616" s="15" t="n"/>
      <c r="E616" s="15" t="n"/>
      <c r="F616" s="15" t="n"/>
      <c r="G616" s="17">
        <f>IF(ISBLANK($A616),"",IF($E616="","",$E616-$F616))</f>
        <v/>
      </c>
      <c r="H616" s="18">
        <f>IF(ISBLANK($A616),"",IF($E616=0,"",$F616/$E616))</f>
        <v/>
      </c>
      <c r="I616" s="14">
        <f>IF(ISBLANK($A616),"",IF(OR(ISBLANK($B616),ISBLANK($C616),ISBLANK($D616),ISBLANK($E616),ISBLANK($F616)),"EKSİK","OK"))</f>
        <v/>
      </c>
    </row>
    <row r="617">
      <c r="A617" s="15" t="n"/>
      <c r="B617" s="15" t="n"/>
      <c r="C617" s="15" t="n"/>
      <c r="D617" s="15" t="n"/>
      <c r="E617" s="15" t="n"/>
      <c r="F617" s="15" t="n"/>
      <c r="G617" s="17">
        <f>IF(ISBLANK($A617),"",IF($E617="","",$E617-$F617))</f>
        <v/>
      </c>
      <c r="H617" s="18">
        <f>IF(ISBLANK($A617),"",IF($E617=0,"",$F617/$E617))</f>
        <v/>
      </c>
      <c r="I617" s="14">
        <f>IF(ISBLANK($A617),"",IF(OR(ISBLANK($B617),ISBLANK($C617),ISBLANK($D617),ISBLANK($E617),ISBLANK($F617)),"EKSİK","OK"))</f>
        <v/>
      </c>
    </row>
    <row r="618">
      <c r="A618" s="15" t="n"/>
      <c r="B618" s="15" t="n"/>
      <c r="C618" s="15" t="n"/>
      <c r="D618" s="15" t="n"/>
      <c r="E618" s="15" t="n"/>
      <c r="F618" s="15" t="n"/>
      <c r="G618" s="17">
        <f>IF(ISBLANK($A618),"",IF($E618="","",$E618-$F618))</f>
        <v/>
      </c>
      <c r="H618" s="18">
        <f>IF(ISBLANK($A618),"",IF($E618=0,"",$F618/$E618))</f>
        <v/>
      </c>
      <c r="I618" s="14">
        <f>IF(ISBLANK($A618),"",IF(OR(ISBLANK($B618),ISBLANK($C618),ISBLANK($D618),ISBLANK($E618),ISBLANK($F618)),"EKSİK","OK"))</f>
        <v/>
      </c>
    </row>
    <row r="619">
      <c r="A619" s="15" t="n"/>
      <c r="B619" s="15" t="n"/>
      <c r="C619" s="15" t="n"/>
      <c r="D619" s="15" t="n"/>
      <c r="E619" s="15" t="n"/>
      <c r="F619" s="15" t="n"/>
      <c r="G619" s="17">
        <f>IF(ISBLANK($A619),"",IF($E619="","",$E619-$F619))</f>
        <v/>
      </c>
      <c r="H619" s="18">
        <f>IF(ISBLANK($A619),"",IF($E619=0,"",$F619/$E619))</f>
        <v/>
      </c>
      <c r="I619" s="14">
        <f>IF(ISBLANK($A619),"",IF(OR(ISBLANK($B619),ISBLANK($C619),ISBLANK($D619),ISBLANK($E619),ISBLANK($F619)),"EKSİK","OK"))</f>
        <v/>
      </c>
    </row>
    <row r="620">
      <c r="A620" s="15" t="n"/>
      <c r="B620" s="15" t="n"/>
      <c r="C620" s="15" t="n"/>
      <c r="D620" s="15" t="n"/>
      <c r="E620" s="15" t="n"/>
      <c r="F620" s="15" t="n"/>
      <c r="G620" s="17">
        <f>IF(ISBLANK($A620),"",IF($E620="","",$E620-$F620))</f>
        <v/>
      </c>
      <c r="H620" s="18">
        <f>IF(ISBLANK($A620),"",IF($E620=0,"",$F620/$E620))</f>
        <v/>
      </c>
      <c r="I620" s="14">
        <f>IF(ISBLANK($A620),"",IF(OR(ISBLANK($B620),ISBLANK($C620),ISBLANK($D620),ISBLANK($E620),ISBLANK($F620)),"EKSİK","OK"))</f>
        <v/>
      </c>
    </row>
    <row r="621">
      <c r="A621" s="15" t="n"/>
      <c r="B621" s="15" t="n"/>
      <c r="C621" s="15" t="n"/>
      <c r="D621" s="15" t="n"/>
      <c r="E621" s="15" t="n"/>
      <c r="F621" s="15" t="n"/>
      <c r="G621" s="17">
        <f>IF(ISBLANK($A621),"",IF($E621="","",$E621-$F621))</f>
        <v/>
      </c>
      <c r="H621" s="18">
        <f>IF(ISBLANK($A621),"",IF($E621=0,"",$F621/$E621))</f>
        <v/>
      </c>
      <c r="I621" s="14">
        <f>IF(ISBLANK($A621),"",IF(OR(ISBLANK($B621),ISBLANK($C621),ISBLANK($D621),ISBLANK($E621),ISBLANK($F621)),"EKSİK","OK"))</f>
        <v/>
      </c>
    </row>
    <row r="622">
      <c r="A622" s="15" t="n"/>
      <c r="B622" s="15" t="n"/>
      <c r="C622" s="15" t="n"/>
      <c r="D622" s="15" t="n"/>
      <c r="E622" s="15" t="n"/>
      <c r="F622" s="15" t="n"/>
      <c r="G622" s="17">
        <f>IF(ISBLANK($A622),"",IF($E622="","",$E622-$F622))</f>
        <v/>
      </c>
      <c r="H622" s="18">
        <f>IF(ISBLANK($A622),"",IF($E622=0,"",$F622/$E622))</f>
        <v/>
      </c>
      <c r="I622" s="14">
        <f>IF(ISBLANK($A622),"",IF(OR(ISBLANK($B622),ISBLANK($C622),ISBLANK($D622),ISBLANK($E622),ISBLANK($F622)),"EKSİK","OK"))</f>
        <v/>
      </c>
    </row>
    <row r="623">
      <c r="A623" s="15" t="n"/>
      <c r="B623" s="15" t="n"/>
      <c r="C623" s="15" t="n"/>
      <c r="D623" s="15" t="n"/>
      <c r="E623" s="15" t="n"/>
      <c r="F623" s="15" t="n"/>
      <c r="G623" s="17">
        <f>IF(ISBLANK($A623),"",IF($E623="","",$E623-$F623))</f>
        <v/>
      </c>
      <c r="H623" s="18">
        <f>IF(ISBLANK($A623),"",IF($E623=0,"",$F623/$E623))</f>
        <v/>
      </c>
      <c r="I623" s="14">
        <f>IF(ISBLANK($A623),"",IF(OR(ISBLANK($B623),ISBLANK($C623),ISBLANK($D623),ISBLANK($E623),ISBLANK($F623)),"EKSİK","OK"))</f>
        <v/>
      </c>
    </row>
    <row r="624">
      <c r="A624" s="15" t="n"/>
      <c r="B624" s="15" t="n"/>
      <c r="C624" s="15" t="n"/>
      <c r="D624" s="15" t="n"/>
      <c r="E624" s="15" t="n"/>
      <c r="F624" s="15" t="n"/>
      <c r="G624" s="17">
        <f>IF(ISBLANK($A624),"",IF($E624="","",$E624-$F624))</f>
        <v/>
      </c>
      <c r="H624" s="18">
        <f>IF(ISBLANK($A624),"",IF($E624=0,"",$F624/$E624))</f>
        <v/>
      </c>
      <c r="I624" s="14">
        <f>IF(ISBLANK($A624),"",IF(OR(ISBLANK($B624),ISBLANK($C624),ISBLANK($D624),ISBLANK($E624),ISBLANK($F624)),"EKSİK","OK"))</f>
        <v/>
      </c>
    </row>
    <row r="625">
      <c r="A625" s="15" t="n"/>
      <c r="B625" s="15" t="n"/>
      <c r="C625" s="15" t="n"/>
      <c r="D625" s="15" t="n"/>
      <c r="E625" s="15" t="n"/>
      <c r="F625" s="15" t="n"/>
      <c r="G625" s="17">
        <f>IF(ISBLANK($A625),"",IF($E625="","",$E625-$F625))</f>
        <v/>
      </c>
      <c r="H625" s="18">
        <f>IF(ISBLANK($A625),"",IF($E625=0,"",$F625/$E625))</f>
        <v/>
      </c>
      <c r="I625" s="14">
        <f>IF(ISBLANK($A625),"",IF(OR(ISBLANK($B625),ISBLANK($C625),ISBLANK($D625),ISBLANK($E625),ISBLANK($F625)),"EKSİK","OK"))</f>
        <v/>
      </c>
    </row>
    <row r="626">
      <c r="A626" s="15" t="n"/>
      <c r="B626" s="15" t="n"/>
      <c r="C626" s="15" t="n"/>
      <c r="D626" s="15" t="n"/>
      <c r="E626" s="15" t="n"/>
      <c r="F626" s="15" t="n"/>
      <c r="G626" s="17">
        <f>IF(ISBLANK($A626),"",IF($E626="","",$E626-$F626))</f>
        <v/>
      </c>
      <c r="H626" s="18">
        <f>IF(ISBLANK($A626),"",IF($E626=0,"",$F626/$E626))</f>
        <v/>
      </c>
      <c r="I626" s="14">
        <f>IF(ISBLANK($A626),"",IF(OR(ISBLANK($B626),ISBLANK($C626),ISBLANK($D626),ISBLANK($E626),ISBLANK($F626)),"EKSİK","OK"))</f>
        <v/>
      </c>
    </row>
    <row r="627">
      <c r="A627" s="15" t="n"/>
      <c r="B627" s="15" t="n"/>
      <c r="C627" s="15" t="n"/>
      <c r="D627" s="15" t="n"/>
      <c r="E627" s="15" t="n"/>
      <c r="F627" s="15" t="n"/>
      <c r="G627" s="17">
        <f>IF(ISBLANK($A627),"",IF($E627="","",$E627-$F627))</f>
        <v/>
      </c>
      <c r="H627" s="18">
        <f>IF(ISBLANK($A627),"",IF($E627=0,"",$F627/$E627))</f>
        <v/>
      </c>
      <c r="I627" s="14">
        <f>IF(ISBLANK($A627),"",IF(OR(ISBLANK($B627),ISBLANK($C627),ISBLANK($D627),ISBLANK($E627),ISBLANK($F627)),"EKSİK","OK"))</f>
        <v/>
      </c>
    </row>
    <row r="628">
      <c r="A628" s="15" t="n"/>
      <c r="B628" s="15" t="n"/>
      <c r="C628" s="15" t="n"/>
      <c r="D628" s="15" t="n"/>
      <c r="E628" s="15" t="n"/>
      <c r="F628" s="15" t="n"/>
      <c r="G628" s="17">
        <f>IF(ISBLANK($A628),"",IF($E628="","",$E628-$F628))</f>
        <v/>
      </c>
      <c r="H628" s="18">
        <f>IF(ISBLANK($A628),"",IF($E628=0,"",$F628/$E628))</f>
        <v/>
      </c>
      <c r="I628" s="14">
        <f>IF(ISBLANK($A628),"",IF(OR(ISBLANK($B628),ISBLANK($C628),ISBLANK($D628),ISBLANK($E628),ISBLANK($F628)),"EKSİK","OK"))</f>
        <v/>
      </c>
    </row>
    <row r="629">
      <c r="A629" s="15" t="n"/>
      <c r="B629" s="15" t="n"/>
      <c r="C629" s="15" t="n"/>
      <c r="D629" s="15" t="n"/>
      <c r="E629" s="15" t="n"/>
      <c r="F629" s="15" t="n"/>
      <c r="G629" s="17">
        <f>IF(ISBLANK($A629),"",IF($E629="","",$E629-$F629))</f>
        <v/>
      </c>
      <c r="H629" s="18">
        <f>IF(ISBLANK($A629),"",IF($E629=0,"",$F629/$E629))</f>
        <v/>
      </c>
      <c r="I629" s="14">
        <f>IF(ISBLANK($A629),"",IF(OR(ISBLANK($B629),ISBLANK($C629),ISBLANK($D629),ISBLANK($E629),ISBLANK($F629)),"EKSİK","OK"))</f>
        <v/>
      </c>
    </row>
    <row r="630">
      <c r="A630" s="15" t="n"/>
      <c r="B630" s="15" t="n"/>
      <c r="C630" s="15" t="n"/>
      <c r="D630" s="15" t="n"/>
      <c r="E630" s="15" t="n"/>
      <c r="F630" s="15" t="n"/>
      <c r="G630" s="17">
        <f>IF(ISBLANK($A630),"",IF($E630="","",$E630-$F630))</f>
        <v/>
      </c>
      <c r="H630" s="18">
        <f>IF(ISBLANK($A630),"",IF($E630=0,"",$F630/$E630))</f>
        <v/>
      </c>
      <c r="I630" s="14">
        <f>IF(ISBLANK($A630),"",IF(OR(ISBLANK($B630),ISBLANK($C630),ISBLANK($D630),ISBLANK($E630),ISBLANK($F630)),"EKSİK","OK"))</f>
        <v/>
      </c>
    </row>
    <row r="631">
      <c r="A631" s="15" t="n"/>
      <c r="B631" s="15" t="n"/>
      <c r="C631" s="15" t="n"/>
      <c r="D631" s="15" t="n"/>
      <c r="E631" s="15" t="n"/>
      <c r="F631" s="15" t="n"/>
      <c r="G631" s="17">
        <f>IF(ISBLANK($A631),"",IF($E631="","",$E631-$F631))</f>
        <v/>
      </c>
      <c r="H631" s="18">
        <f>IF(ISBLANK($A631),"",IF($E631=0,"",$F631/$E631))</f>
        <v/>
      </c>
      <c r="I631" s="14">
        <f>IF(ISBLANK($A631),"",IF(OR(ISBLANK($B631),ISBLANK($C631),ISBLANK($D631),ISBLANK($E631),ISBLANK($F631)),"EKSİK","OK"))</f>
        <v/>
      </c>
    </row>
    <row r="632">
      <c r="A632" s="15" t="n"/>
      <c r="B632" s="15" t="n"/>
      <c r="C632" s="15" t="n"/>
      <c r="D632" s="15" t="n"/>
      <c r="E632" s="15" t="n"/>
      <c r="F632" s="15" t="n"/>
      <c r="G632" s="17">
        <f>IF(ISBLANK($A632),"",IF($E632="","",$E632-$F632))</f>
        <v/>
      </c>
      <c r="H632" s="18">
        <f>IF(ISBLANK($A632),"",IF($E632=0,"",$F632/$E632))</f>
        <v/>
      </c>
      <c r="I632" s="14">
        <f>IF(ISBLANK($A632),"",IF(OR(ISBLANK($B632),ISBLANK($C632),ISBLANK($D632),ISBLANK($E632),ISBLANK($F632)),"EKSİK","OK"))</f>
        <v/>
      </c>
    </row>
    <row r="633">
      <c r="A633" s="15" t="n"/>
      <c r="B633" s="15" t="n"/>
      <c r="C633" s="15" t="n"/>
      <c r="D633" s="15" t="n"/>
      <c r="E633" s="15" t="n"/>
      <c r="F633" s="15" t="n"/>
      <c r="G633" s="17">
        <f>IF(ISBLANK($A633),"",IF($E633="","",$E633-$F633))</f>
        <v/>
      </c>
      <c r="H633" s="18">
        <f>IF(ISBLANK($A633),"",IF($E633=0,"",$F633/$E633))</f>
        <v/>
      </c>
      <c r="I633" s="14">
        <f>IF(ISBLANK($A633),"",IF(OR(ISBLANK($B633),ISBLANK($C633),ISBLANK($D633),ISBLANK($E633),ISBLANK($F633)),"EKSİK","OK"))</f>
        <v/>
      </c>
    </row>
    <row r="634">
      <c r="A634" s="15" t="n"/>
      <c r="B634" s="15" t="n"/>
      <c r="C634" s="15" t="n"/>
      <c r="D634" s="15" t="n"/>
      <c r="E634" s="15" t="n"/>
      <c r="F634" s="15" t="n"/>
      <c r="G634" s="17">
        <f>IF(ISBLANK($A634),"",IF($E634="","",$E634-$F634))</f>
        <v/>
      </c>
      <c r="H634" s="18">
        <f>IF(ISBLANK($A634),"",IF($E634=0,"",$F634/$E634))</f>
        <v/>
      </c>
      <c r="I634" s="14">
        <f>IF(ISBLANK($A634),"",IF(OR(ISBLANK($B634),ISBLANK($C634),ISBLANK($D634),ISBLANK($E634),ISBLANK($F634)),"EKSİK","OK"))</f>
        <v/>
      </c>
    </row>
    <row r="635">
      <c r="A635" s="15" t="n"/>
      <c r="B635" s="15" t="n"/>
      <c r="C635" s="15" t="n"/>
      <c r="D635" s="15" t="n"/>
      <c r="E635" s="15" t="n"/>
      <c r="F635" s="15" t="n"/>
      <c r="G635" s="17">
        <f>IF(ISBLANK($A635),"",IF($E635="","",$E635-$F635))</f>
        <v/>
      </c>
      <c r="H635" s="18">
        <f>IF(ISBLANK($A635),"",IF($E635=0,"",$F635/$E635))</f>
        <v/>
      </c>
      <c r="I635" s="14">
        <f>IF(ISBLANK($A635),"",IF(OR(ISBLANK($B635),ISBLANK($C635),ISBLANK($D635),ISBLANK($E635),ISBLANK($F635)),"EKSİK","OK"))</f>
        <v/>
      </c>
    </row>
    <row r="636">
      <c r="A636" s="15" t="n"/>
      <c r="B636" s="15" t="n"/>
      <c r="C636" s="15" t="n"/>
      <c r="D636" s="15" t="n"/>
      <c r="E636" s="15" t="n"/>
      <c r="F636" s="15" t="n"/>
      <c r="G636" s="17">
        <f>IF(ISBLANK($A636),"",IF($E636="","",$E636-$F636))</f>
        <v/>
      </c>
      <c r="H636" s="18">
        <f>IF(ISBLANK($A636),"",IF($E636=0,"",$F636/$E636))</f>
        <v/>
      </c>
      <c r="I636" s="14">
        <f>IF(ISBLANK($A636),"",IF(OR(ISBLANK($B636),ISBLANK($C636),ISBLANK($D636),ISBLANK($E636),ISBLANK($F636)),"EKSİK","OK"))</f>
        <v/>
      </c>
    </row>
    <row r="637">
      <c r="A637" s="15" t="n"/>
      <c r="B637" s="15" t="n"/>
      <c r="C637" s="15" t="n"/>
      <c r="D637" s="15" t="n"/>
      <c r="E637" s="15" t="n"/>
      <c r="F637" s="15" t="n"/>
      <c r="G637" s="17">
        <f>IF(ISBLANK($A637),"",IF($E637="","",$E637-$F637))</f>
        <v/>
      </c>
      <c r="H637" s="18">
        <f>IF(ISBLANK($A637),"",IF($E637=0,"",$F637/$E637))</f>
        <v/>
      </c>
      <c r="I637" s="14">
        <f>IF(ISBLANK($A637),"",IF(OR(ISBLANK($B637),ISBLANK($C637),ISBLANK($D637),ISBLANK($E637),ISBLANK($F637)),"EKSİK","OK"))</f>
        <v/>
      </c>
    </row>
    <row r="638">
      <c r="A638" s="15" t="n"/>
      <c r="B638" s="15" t="n"/>
      <c r="C638" s="15" t="n"/>
      <c r="D638" s="15" t="n"/>
      <c r="E638" s="15" t="n"/>
      <c r="F638" s="15" t="n"/>
      <c r="G638" s="17">
        <f>IF(ISBLANK($A638),"",IF($E638="","",$E638-$F638))</f>
        <v/>
      </c>
      <c r="H638" s="18">
        <f>IF(ISBLANK($A638),"",IF($E638=0,"",$F638/$E638))</f>
        <v/>
      </c>
      <c r="I638" s="14">
        <f>IF(ISBLANK($A638),"",IF(OR(ISBLANK($B638),ISBLANK($C638),ISBLANK($D638),ISBLANK($E638),ISBLANK($F638)),"EKSİK","OK"))</f>
        <v/>
      </c>
    </row>
    <row r="639">
      <c r="A639" s="15" t="n"/>
      <c r="B639" s="15" t="n"/>
      <c r="C639" s="15" t="n"/>
      <c r="D639" s="15" t="n"/>
      <c r="E639" s="15" t="n"/>
      <c r="F639" s="15" t="n"/>
      <c r="G639" s="17">
        <f>IF(ISBLANK($A639),"",IF($E639="","",$E639-$F639))</f>
        <v/>
      </c>
      <c r="H639" s="18">
        <f>IF(ISBLANK($A639),"",IF($E639=0,"",$F639/$E639))</f>
        <v/>
      </c>
      <c r="I639" s="14">
        <f>IF(ISBLANK($A639),"",IF(OR(ISBLANK($B639),ISBLANK($C639),ISBLANK($D639),ISBLANK($E639),ISBLANK($F639)),"EKSİK","OK"))</f>
        <v/>
      </c>
    </row>
    <row r="640">
      <c r="A640" s="15" t="n"/>
      <c r="B640" s="15" t="n"/>
      <c r="C640" s="15" t="n"/>
      <c r="D640" s="15" t="n"/>
      <c r="E640" s="15" t="n"/>
      <c r="F640" s="15" t="n"/>
      <c r="G640" s="17">
        <f>IF(ISBLANK($A640),"",IF($E640="","",$E640-$F640))</f>
        <v/>
      </c>
      <c r="H640" s="18">
        <f>IF(ISBLANK($A640),"",IF($E640=0,"",$F640/$E640))</f>
        <v/>
      </c>
      <c r="I640" s="14">
        <f>IF(ISBLANK($A640),"",IF(OR(ISBLANK($B640),ISBLANK($C640),ISBLANK($D640),ISBLANK($E640),ISBLANK($F640)),"EKSİK","OK"))</f>
        <v/>
      </c>
    </row>
    <row r="641">
      <c r="A641" s="15" t="n"/>
      <c r="B641" s="15" t="n"/>
      <c r="C641" s="15" t="n"/>
      <c r="D641" s="15" t="n"/>
      <c r="E641" s="15" t="n"/>
      <c r="F641" s="15" t="n"/>
      <c r="G641" s="17">
        <f>IF(ISBLANK($A641),"",IF($E641="","",$E641-$F641))</f>
        <v/>
      </c>
      <c r="H641" s="18">
        <f>IF(ISBLANK($A641),"",IF($E641=0,"",$F641/$E641))</f>
        <v/>
      </c>
      <c r="I641" s="14">
        <f>IF(ISBLANK($A641),"",IF(OR(ISBLANK($B641),ISBLANK($C641),ISBLANK($D641),ISBLANK($E641),ISBLANK($F641)),"EKSİK","OK"))</f>
        <v/>
      </c>
    </row>
    <row r="642">
      <c r="A642" s="15" t="n"/>
      <c r="B642" s="15" t="n"/>
      <c r="C642" s="15" t="n"/>
      <c r="D642" s="15" t="n"/>
      <c r="E642" s="15" t="n"/>
      <c r="F642" s="15" t="n"/>
      <c r="G642" s="17">
        <f>IF(ISBLANK($A642),"",IF($E642="","",$E642-$F642))</f>
        <v/>
      </c>
      <c r="H642" s="18">
        <f>IF(ISBLANK($A642),"",IF($E642=0,"",$F642/$E642))</f>
        <v/>
      </c>
      <c r="I642" s="14">
        <f>IF(ISBLANK($A642),"",IF(OR(ISBLANK($B642),ISBLANK($C642),ISBLANK($D642),ISBLANK($E642),ISBLANK($F642)),"EKSİK","OK"))</f>
        <v/>
      </c>
    </row>
    <row r="643">
      <c r="A643" s="15" t="n"/>
      <c r="B643" s="15" t="n"/>
      <c r="C643" s="15" t="n"/>
      <c r="D643" s="15" t="n"/>
      <c r="E643" s="15" t="n"/>
      <c r="F643" s="15" t="n"/>
      <c r="G643" s="17">
        <f>IF(ISBLANK($A643),"",IF($E643="","",$E643-$F643))</f>
        <v/>
      </c>
      <c r="H643" s="18">
        <f>IF(ISBLANK($A643),"",IF($E643=0,"",$F643/$E643))</f>
        <v/>
      </c>
      <c r="I643" s="14">
        <f>IF(ISBLANK($A643),"",IF(OR(ISBLANK($B643),ISBLANK($C643),ISBLANK($D643),ISBLANK($E643),ISBLANK($F643)),"EKSİK","OK"))</f>
        <v/>
      </c>
    </row>
    <row r="644">
      <c r="A644" s="15" t="n"/>
      <c r="B644" s="15" t="n"/>
      <c r="C644" s="15" t="n"/>
      <c r="D644" s="15" t="n"/>
      <c r="E644" s="15" t="n"/>
      <c r="F644" s="15" t="n"/>
      <c r="G644" s="17">
        <f>IF(ISBLANK($A644),"",IF($E644="","",$E644-$F644))</f>
        <v/>
      </c>
      <c r="H644" s="18">
        <f>IF(ISBLANK($A644),"",IF($E644=0,"",$F644/$E644))</f>
        <v/>
      </c>
      <c r="I644" s="14">
        <f>IF(ISBLANK($A644),"",IF(OR(ISBLANK($B644),ISBLANK($C644),ISBLANK($D644),ISBLANK($E644),ISBLANK($F644)),"EKSİK","OK"))</f>
        <v/>
      </c>
    </row>
    <row r="645">
      <c r="A645" s="15" t="n"/>
      <c r="B645" s="15" t="n"/>
      <c r="C645" s="15" t="n"/>
      <c r="D645" s="15" t="n"/>
      <c r="E645" s="15" t="n"/>
      <c r="F645" s="15" t="n"/>
      <c r="G645" s="17">
        <f>IF(ISBLANK($A645),"",IF($E645="","",$E645-$F645))</f>
        <v/>
      </c>
      <c r="H645" s="18">
        <f>IF(ISBLANK($A645),"",IF($E645=0,"",$F645/$E645))</f>
        <v/>
      </c>
      <c r="I645" s="14">
        <f>IF(ISBLANK($A645),"",IF(OR(ISBLANK($B645),ISBLANK($C645),ISBLANK($D645),ISBLANK($E645),ISBLANK($F645)),"EKSİK","OK"))</f>
        <v/>
      </c>
    </row>
    <row r="646">
      <c r="A646" s="15" t="n"/>
      <c r="B646" s="15" t="n"/>
      <c r="C646" s="15" t="n"/>
      <c r="D646" s="15" t="n"/>
      <c r="E646" s="15" t="n"/>
      <c r="F646" s="15" t="n"/>
      <c r="G646" s="17">
        <f>IF(ISBLANK($A646),"",IF($E646="","",$E646-$F646))</f>
        <v/>
      </c>
      <c r="H646" s="18">
        <f>IF(ISBLANK($A646),"",IF($E646=0,"",$F646/$E646))</f>
        <v/>
      </c>
      <c r="I646" s="14">
        <f>IF(ISBLANK($A646),"",IF(OR(ISBLANK($B646),ISBLANK($C646),ISBLANK($D646),ISBLANK($E646),ISBLANK($F646)),"EKSİK","OK"))</f>
        <v/>
      </c>
    </row>
    <row r="647">
      <c r="A647" s="15" t="n"/>
      <c r="B647" s="15" t="n"/>
      <c r="C647" s="15" t="n"/>
      <c r="D647" s="15" t="n"/>
      <c r="E647" s="15" t="n"/>
      <c r="F647" s="15" t="n"/>
      <c r="G647" s="17">
        <f>IF(ISBLANK($A647),"",IF($E647="","",$E647-$F647))</f>
        <v/>
      </c>
      <c r="H647" s="18">
        <f>IF(ISBLANK($A647),"",IF($E647=0,"",$F647/$E647))</f>
        <v/>
      </c>
      <c r="I647" s="14">
        <f>IF(ISBLANK($A647),"",IF(OR(ISBLANK($B647),ISBLANK($C647),ISBLANK($D647),ISBLANK($E647),ISBLANK($F647)),"EKSİK","OK"))</f>
        <v/>
      </c>
    </row>
    <row r="648">
      <c r="A648" s="15" t="n"/>
      <c r="B648" s="15" t="n"/>
      <c r="C648" s="15" t="n"/>
      <c r="D648" s="15" t="n"/>
      <c r="E648" s="15" t="n"/>
      <c r="F648" s="15" t="n"/>
      <c r="G648" s="17">
        <f>IF(ISBLANK($A648),"",IF($E648="","",$E648-$F648))</f>
        <v/>
      </c>
      <c r="H648" s="18">
        <f>IF(ISBLANK($A648),"",IF($E648=0,"",$F648/$E648))</f>
        <v/>
      </c>
      <c r="I648" s="14">
        <f>IF(ISBLANK($A648),"",IF(OR(ISBLANK($B648),ISBLANK($C648),ISBLANK($D648),ISBLANK($E648),ISBLANK($F648)),"EKSİK","OK"))</f>
        <v/>
      </c>
    </row>
    <row r="649">
      <c r="A649" s="15" t="n"/>
      <c r="B649" s="15" t="n"/>
      <c r="C649" s="15" t="n"/>
      <c r="D649" s="15" t="n"/>
      <c r="E649" s="15" t="n"/>
      <c r="F649" s="15" t="n"/>
      <c r="G649" s="17">
        <f>IF(ISBLANK($A649),"",IF($E649="","",$E649-$F649))</f>
        <v/>
      </c>
      <c r="H649" s="18">
        <f>IF(ISBLANK($A649),"",IF($E649=0,"",$F649/$E649))</f>
        <v/>
      </c>
      <c r="I649" s="14">
        <f>IF(ISBLANK($A649),"",IF(OR(ISBLANK($B649),ISBLANK($C649),ISBLANK($D649),ISBLANK($E649),ISBLANK($F649)),"EKSİK","OK"))</f>
        <v/>
      </c>
    </row>
    <row r="650">
      <c r="A650" s="15" t="n"/>
      <c r="B650" s="15" t="n"/>
      <c r="C650" s="15" t="n"/>
      <c r="D650" s="15" t="n"/>
      <c r="E650" s="15" t="n"/>
      <c r="F650" s="15" t="n"/>
      <c r="G650" s="17">
        <f>IF(ISBLANK($A650),"",IF($E650="","",$E650-$F650))</f>
        <v/>
      </c>
      <c r="H650" s="18">
        <f>IF(ISBLANK($A650),"",IF($E650=0,"",$F650/$E650))</f>
        <v/>
      </c>
      <c r="I650" s="14">
        <f>IF(ISBLANK($A650),"",IF(OR(ISBLANK($B650),ISBLANK($C650),ISBLANK($D650),ISBLANK($E650),ISBLANK($F650)),"EKSİK","OK"))</f>
        <v/>
      </c>
    </row>
    <row r="651">
      <c r="A651" s="15" t="n"/>
      <c r="B651" s="15" t="n"/>
      <c r="C651" s="15" t="n"/>
      <c r="D651" s="15" t="n"/>
      <c r="E651" s="15" t="n"/>
      <c r="F651" s="15" t="n"/>
      <c r="G651" s="17">
        <f>IF(ISBLANK($A651),"",IF($E651="","",$E651-$F651))</f>
        <v/>
      </c>
      <c r="H651" s="18">
        <f>IF(ISBLANK($A651),"",IF($E651=0,"",$F651/$E651))</f>
        <v/>
      </c>
      <c r="I651" s="14">
        <f>IF(ISBLANK($A651),"",IF(OR(ISBLANK($B651),ISBLANK($C651),ISBLANK($D651),ISBLANK($E651),ISBLANK($F651)),"EKSİK","OK"))</f>
        <v/>
      </c>
    </row>
    <row r="652">
      <c r="A652" s="15" t="n"/>
      <c r="B652" s="15" t="n"/>
      <c r="C652" s="15" t="n"/>
      <c r="D652" s="15" t="n"/>
      <c r="E652" s="15" t="n"/>
      <c r="F652" s="15" t="n"/>
      <c r="G652" s="17">
        <f>IF(ISBLANK($A652),"",IF($E652="","",$E652-$F652))</f>
        <v/>
      </c>
      <c r="H652" s="18">
        <f>IF(ISBLANK($A652),"",IF($E652=0,"",$F652/$E652))</f>
        <v/>
      </c>
      <c r="I652" s="14">
        <f>IF(ISBLANK($A652),"",IF(OR(ISBLANK($B652),ISBLANK($C652),ISBLANK($D652),ISBLANK($E652),ISBLANK($F652)),"EKSİK","OK"))</f>
        <v/>
      </c>
    </row>
    <row r="653">
      <c r="A653" s="15" t="n"/>
      <c r="B653" s="15" t="n"/>
      <c r="C653" s="15" t="n"/>
      <c r="D653" s="15" t="n"/>
      <c r="E653" s="15" t="n"/>
      <c r="F653" s="15" t="n"/>
      <c r="G653" s="17">
        <f>IF(ISBLANK($A653),"",IF($E653="","",$E653-$F653))</f>
        <v/>
      </c>
      <c r="H653" s="18">
        <f>IF(ISBLANK($A653),"",IF($E653=0,"",$F653/$E653))</f>
        <v/>
      </c>
      <c r="I653" s="14">
        <f>IF(ISBLANK($A653),"",IF(OR(ISBLANK($B653),ISBLANK($C653),ISBLANK($D653),ISBLANK($E653),ISBLANK($F653)),"EKSİK","OK"))</f>
        <v/>
      </c>
    </row>
    <row r="654">
      <c r="A654" s="15" t="n"/>
      <c r="B654" s="15" t="n"/>
      <c r="C654" s="15" t="n"/>
      <c r="D654" s="15" t="n"/>
      <c r="E654" s="15" t="n"/>
      <c r="F654" s="15" t="n"/>
      <c r="G654" s="17">
        <f>IF(ISBLANK($A654),"",IF($E654="","",$E654-$F654))</f>
        <v/>
      </c>
      <c r="H654" s="18">
        <f>IF(ISBLANK($A654),"",IF($E654=0,"",$F654/$E654))</f>
        <v/>
      </c>
      <c r="I654" s="14">
        <f>IF(ISBLANK($A654),"",IF(OR(ISBLANK($B654),ISBLANK($C654),ISBLANK($D654),ISBLANK($E654),ISBLANK($F654)),"EKSİK","OK"))</f>
        <v/>
      </c>
    </row>
    <row r="655">
      <c r="A655" s="15" t="n"/>
      <c r="B655" s="15" t="n"/>
      <c r="C655" s="15" t="n"/>
      <c r="D655" s="15" t="n"/>
      <c r="E655" s="15" t="n"/>
      <c r="F655" s="15" t="n"/>
      <c r="G655" s="17">
        <f>IF(ISBLANK($A655),"",IF($E655="","",$E655-$F655))</f>
        <v/>
      </c>
      <c r="H655" s="18">
        <f>IF(ISBLANK($A655),"",IF($E655=0,"",$F655/$E655))</f>
        <v/>
      </c>
      <c r="I655" s="14">
        <f>IF(ISBLANK($A655),"",IF(OR(ISBLANK($B655),ISBLANK($C655),ISBLANK($D655),ISBLANK($E655),ISBLANK($F655)),"EKSİK","OK"))</f>
        <v/>
      </c>
    </row>
    <row r="656">
      <c r="A656" s="15" t="n"/>
      <c r="B656" s="15" t="n"/>
      <c r="C656" s="15" t="n"/>
      <c r="D656" s="15" t="n"/>
      <c r="E656" s="15" t="n"/>
      <c r="F656" s="15" t="n"/>
      <c r="G656" s="17">
        <f>IF(ISBLANK($A656),"",IF($E656="","",$E656-$F656))</f>
        <v/>
      </c>
      <c r="H656" s="18">
        <f>IF(ISBLANK($A656),"",IF($E656=0,"",$F656/$E656))</f>
        <v/>
      </c>
      <c r="I656" s="14">
        <f>IF(ISBLANK($A656),"",IF(OR(ISBLANK($B656),ISBLANK($C656),ISBLANK($D656),ISBLANK($E656),ISBLANK($F656)),"EKSİK","OK"))</f>
        <v/>
      </c>
    </row>
    <row r="657">
      <c r="A657" s="15" t="n"/>
      <c r="B657" s="15" t="n"/>
      <c r="C657" s="15" t="n"/>
      <c r="D657" s="15" t="n"/>
      <c r="E657" s="15" t="n"/>
      <c r="F657" s="15" t="n"/>
      <c r="G657" s="17">
        <f>IF(ISBLANK($A657),"",IF($E657="","",$E657-$F657))</f>
        <v/>
      </c>
      <c r="H657" s="18">
        <f>IF(ISBLANK($A657),"",IF($E657=0,"",$F657/$E657))</f>
        <v/>
      </c>
      <c r="I657" s="14">
        <f>IF(ISBLANK($A657),"",IF(OR(ISBLANK($B657),ISBLANK($C657),ISBLANK($D657),ISBLANK($E657),ISBLANK($F657)),"EKSİK","OK"))</f>
        <v/>
      </c>
    </row>
    <row r="658">
      <c r="A658" s="15" t="n"/>
      <c r="B658" s="15" t="n"/>
      <c r="C658" s="15" t="n"/>
      <c r="D658" s="15" t="n"/>
      <c r="E658" s="15" t="n"/>
      <c r="F658" s="15" t="n"/>
      <c r="G658" s="17">
        <f>IF(ISBLANK($A658),"",IF($E658="","",$E658-$F658))</f>
        <v/>
      </c>
      <c r="H658" s="18">
        <f>IF(ISBLANK($A658),"",IF($E658=0,"",$F658/$E658))</f>
        <v/>
      </c>
      <c r="I658" s="14">
        <f>IF(ISBLANK($A658),"",IF(OR(ISBLANK($B658),ISBLANK($C658),ISBLANK($D658),ISBLANK($E658),ISBLANK($F658)),"EKSİK","OK"))</f>
        <v/>
      </c>
    </row>
    <row r="659">
      <c r="A659" s="15" t="n"/>
      <c r="B659" s="15" t="n"/>
      <c r="C659" s="15" t="n"/>
      <c r="D659" s="15" t="n"/>
      <c r="E659" s="15" t="n"/>
      <c r="F659" s="15" t="n"/>
      <c r="G659" s="17">
        <f>IF(ISBLANK($A659),"",IF($E659="","",$E659-$F659))</f>
        <v/>
      </c>
      <c r="H659" s="18">
        <f>IF(ISBLANK($A659),"",IF($E659=0,"",$F659/$E659))</f>
        <v/>
      </c>
      <c r="I659" s="14">
        <f>IF(ISBLANK($A659),"",IF(OR(ISBLANK($B659),ISBLANK($C659),ISBLANK($D659),ISBLANK($E659),ISBLANK($F659)),"EKSİK","OK"))</f>
        <v/>
      </c>
    </row>
    <row r="660">
      <c r="A660" s="15" t="n"/>
      <c r="B660" s="15" t="n"/>
      <c r="C660" s="15" t="n"/>
      <c r="D660" s="15" t="n"/>
      <c r="E660" s="15" t="n"/>
      <c r="F660" s="15" t="n"/>
      <c r="G660" s="17">
        <f>IF(ISBLANK($A660),"",IF($E660="","",$E660-$F660))</f>
        <v/>
      </c>
      <c r="H660" s="18">
        <f>IF(ISBLANK($A660),"",IF($E660=0,"",$F660/$E660))</f>
        <v/>
      </c>
      <c r="I660" s="14">
        <f>IF(ISBLANK($A660),"",IF(OR(ISBLANK($B660),ISBLANK($C660),ISBLANK($D660),ISBLANK($E660),ISBLANK($F660)),"EKSİK","OK"))</f>
        <v/>
      </c>
    </row>
    <row r="661">
      <c r="A661" s="15" t="n"/>
      <c r="B661" s="15" t="n"/>
      <c r="C661" s="15" t="n"/>
      <c r="D661" s="15" t="n"/>
      <c r="E661" s="15" t="n"/>
      <c r="F661" s="15" t="n"/>
      <c r="G661" s="17">
        <f>IF(ISBLANK($A661),"",IF($E661="","",$E661-$F661))</f>
        <v/>
      </c>
      <c r="H661" s="18">
        <f>IF(ISBLANK($A661),"",IF($E661=0,"",$F661/$E661))</f>
        <v/>
      </c>
      <c r="I661" s="14">
        <f>IF(ISBLANK($A661),"",IF(OR(ISBLANK($B661),ISBLANK($C661),ISBLANK($D661),ISBLANK($E661),ISBLANK($F661)),"EKSİK","OK"))</f>
        <v/>
      </c>
    </row>
    <row r="662">
      <c r="A662" s="15" t="n"/>
      <c r="B662" s="15" t="n"/>
      <c r="C662" s="15" t="n"/>
      <c r="D662" s="15" t="n"/>
      <c r="E662" s="15" t="n"/>
      <c r="F662" s="15" t="n"/>
      <c r="G662" s="17">
        <f>IF(ISBLANK($A662),"",IF($E662="","",$E662-$F662))</f>
        <v/>
      </c>
      <c r="H662" s="18">
        <f>IF(ISBLANK($A662),"",IF($E662=0,"",$F662/$E662))</f>
        <v/>
      </c>
      <c r="I662" s="14">
        <f>IF(ISBLANK($A662),"",IF(OR(ISBLANK($B662),ISBLANK($C662),ISBLANK($D662),ISBLANK($E662),ISBLANK($F662)),"EKSİK","OK"))</f>
        <v/>
      </c>
    </row>
    <row r="663">
      <c r="A663" s="15" t="n"/>
      <c r="B663" s="15" t="n"/>
      <c r="C663" s="15" t="n"/>
      <c r="D663" s="15" t="n"/>
      <c r="E663" s="15" t="n"/>
      <c r="F663" s="15" t="n"/>
      <c r="G663" s="17">
        <f>IF(ISBLANK($A663),"",IF($E663="","",$E663-$F663))</f>
        <v/>
      </c>
      <c r="H663" s="18">
        <f>IF(ISBLANK($A663),"",IF($E663=0,"",$F663/$E663))</f>
        <v/>
      </c>
      <c r="I663" s="14">
        <f>IF(ISBLANK($A663),"",IF(OR(ISBLANK($B663),ISBLANK($C663),ISBLANK($D663),ISBLANK($E663),ISBLANK($F663)),"EKSİK","OK"))</f>
        <v/>
      </c>
    </row>
    <row r="664">
      <c r="A664" s="15" t="n"/>
      <c r="B664" s="15" t="n"/>
      <c r="C664" s="15" t="n"/>
      <c r="D664" s="15" t="n"/>
      <c r="E664" s="15" t="n"/>
      <c r="F664" s="15" t="n"/>
      <c r="G664" s="17">
        <f>IF(ISBLANK($A664),"",IF($E664="","",$E664-$F664))</f>
        <v/>
      </c>
      <c r="H664" s="18">
        <f>IF(ISBLANK($A664),"",IF($E664=0,"",$F664/$E664))</f>
        <v/>
      </c>
      <c r="I664" s="14">
        <f>IF(ISBLANK($A664),"",IF(OR(ISBLANK($B664),ISBLANK($C664),ISBLANK($D664),ISBLANK($E664),ISBLANK($F664)),"EKSİK","OK"))</f>
        <v/>
      </c>
    </row>
    <row r="665">
      <c r="A665" s="15" t="n"/>
      <c r="B665" s="15" t="n"/>
      <c r="C665" s="15" t="n"/>
      <c r="D665" s="15" t="n"/>
      <c r="E665" s="15" t="n"/>
      <c r="F665" s="15" t="n"/>
      <c r="G665" s="17">
        <f>IF(ISBLANK($A665),"",IF($E665="","",$E665-$F665))</f>
        <v/>
      </c>
      <c r="H665" s="18">
        <f>IF(ISBLANK($A665),"",IF($E665=0,"",$F665/$E665))</f>
        <v/>
      </c>
      <c r="I665" s="14">
        <f>IF(ISBLANK($A665),"",IF(OR(ISBLANK($B665),ISBLANK($C665),ISBLANK($D665),ISBLANK($E665),ISBLANK($F665)),"EKSİK","OK"))</f>
        <v/>
      </c>
    </row>
    <row r="666">
      <c r="A666" s="15" t="n"/>
      <c r="B666" s="15" t="n"/>
      <c r="C666" s="15" t="n"/>
      <c r="D666" s="15" t="n"/>
      <c r="E666" s="15" t="n"/>
      <c r="F666" s="15" t="n"/>
      <c r="G666" s="17">
        <f>IF(ISBLANK($A666),"",IF($E666="","",$E666-$F666))</f>
        <v/>
      </c>
      <c r="H666" s="18">
        <f>IF(ISBLANK($A666),"",IF($E666=0,"",$F666/$E666))</f>
        <v/>
      </c>
      <c r="I666" s="14">
        <f>IF(ISBLANK($A666),"",IF(OR(ISBLANK($B666),ISBLANK($C666),ISBLANK($D666),ISBLANK($E666),ISBLANK($F666)),"EKSİK","OK"))</f>
        <v/>
      </c>
    </row>
    <row r="667">
      <c r="A667" s="15" t="n"/>
      <c r="B667" s="15" t="n"/>
      <c r="C667" s="15" t="n"/>
      <c r="D667" s="15" t="n"/>
      <c r="E667" s="15" t="n"/>
      <c r="F667" s="15" t="n"/>
      <c r="G667" s="17">
        <f>IF(ISBLANK($A667),"",IF($E667="","",$E667-$F667))</f>
        <v/>
      </c>
      <c r="H667" s="18">
        <f>IF(ISBLANK($A667),"",IF($E667=0,"",$F667/$E667))</f>
        <v/>
      </c>
      <c r="I667" s="14">
        <f>IF(ISBLANK($A667),"",IF(OR(ISBLANK($B667),ISBLANK($C667),ISBLANK($D667),ISBLANK($E667),ISBLANK($F667)),"EKSİK","OK"))</f>
        <v/>
      </c>
    </row>
    <row r="668">
      <c r="A668" s="15" t="n"/>
      <c r="B668" s="15" t="n"/>
      <c r="C668" s="15" t="n"/>
      <c r="D668" s="15" t="n"/>
      <c r="E668" s="15" t="n"/>
      <c r="F668" s="15" t="n"/>
      <c r="G668" s="17">
        <f>IF(ISBLANK($A668),"",IF($E668="","",$E668-$F668))</f>
        <v/>
      </c>
      <c r="H668" s="18">
        <f>IF(ISBLANK($A668),"",IF($E668=0,"",$F668/$E668))</f>
        <v/>
      </c>
      <c r="I668" s="14">
        <f>IF(ISBLANK($A668),"",IF(OR(ISBLANK($B668),ISBLANK($C668),ISBLANK($D668),ISBLANK($E668),ISBLANK($F668)),"EKSİK","OK"))</f>
        <v/>
      </c>
    </row>
    <row r="669">
      <c r="A669" s="15" t="n"/>
      <c r="B669" s="15" t="n"/>
      <c r="C669" s="15" t="n"/>
      <c r="D669" s="15" t="n"/>
      <c r="E669" s="15" t="n"/>
      <c r="F669" s="15" t="n"/>
      <c r="G669" s="17">
        <f>IF(ISBLANK($A669),"",IF($E669="","",$E669-$F669))</f>
        <v/>
      </c>
      <c r="H669" s="18">
        <f>IF(ISBLANK($A669),"",IF($E669=0,"",$F669/$E669))</f>
        <v/>
      </c>
      <c r="I669" s="14">
        <f>IF(ISBLANK($A669),"",IF(OR(ISBLANK($B669),ISBLANK($C669),ISBLANK($D669),ISBLANK($E669),ISBLANK($F669)),"EKSİK","OK"))</f>
        <v/>
      </c>
    </row>
    <row r="670">
      <c r="A670" s="15" t="n"/>
      <c r="B670" s="15" t="n"/>
      <c r="C670" s="15" t="n"/>
      <c r="D670" s="15" t="n"/>
      <c r="E670" s="15" t="n"/>
      <c r="F670" s="15" t="n"/>
      <c r="G670" s="17">
        <f>IF(ISBLANK($A670),"",IF($E670="","",$E670-$F670))</f>
        <v/>
      </c>
      <c r="H670" s="18">
        <f>IF(ISBLANK($A670),"",IF($E670=0,"",$F670/$E670))</f>
        <v/>
      </c>
      <c r="I670" s="14">
        <f>IF(ISBLANK($A670),"",IF(OR(ISBLANK($B670),ISBLANK($C670),ISBLANK($D670),ISBLANK($E670),ISBLANK($F670)),"EKSİK","OK"))</f>
        <v/>
      </c>
    </row>
    <row r="671">
      <c r="A671" s="15" t="n"/>
      <c r="B671" s="15" t="n"/>
      <c r="C671" s="15" t="n"/>
      <c r="D671" s="15" t="n"/>
      <c r="E671" s="15" t="n"/>
      <c r="F671" s="15" t="n"/>
      <c r="G671" s="17">
        <f>IF(ISBLANK($A671),"",IF($E671="","",$E671-$F671))</f>
        <v/>
      </c>
      <c r="H671" s="18">
        <f>IF(ISBLANK($A671),"",IF($E671=0,"",$F671/$E671))</f>
        <v/>
      </c>
      <c r="I671" s="14">
        <f>IF(ISBLANK($A671),"",IF(OR(ISBLANK($B671),ISBLANK($C671),ISBLANK($D671),ISBLANK($E671),ISBLANK($F671)),"EKSİK","OK"))</f>
        <v/>
      </c>
    </row>
    <row r="672">
      <c r="A672" s="15" t="n"/>
      <c r="B672" s="15" t="n"/>
      <c r="C672" s="15" t="n"/>
      <c r="D672" s="15" t="n"/>
      <c r="E672" s="15" t="n"/>
      <c r="F672" s="15" t="n"/>
      <c r="G672" s="17">
        <f>IF(ISBLANK($A672),"",IF($E672="","",$E672-$F672))</f>
        <v/>
      </c>
      <c r="H672" s="18">
        <f>IF(ISBLANK($A672),"",IF($E672=0,"",$F672/$E672))</f>
        <v/>
      </c>
      <c r="I672" s="14">
        <f>IF(ISBLANK($A672),"",IF(OR(ISBLANK($B672),ISBLANK($C672),ISBLANK($D672),ISBLANK($E672),ISBLANK($F672)),"EKSİK","OK"))</f>
        <v/>
      </c>
    </row>
    <row r="673">
      <c r="A673" s="15" t="n"/>
      <c r="B673" s="15" t="n"/>
      <c r="C673" s="15" t="n"/>
      <c r="D673" s="15" t="n"/>
      <c r="E673" s="15" t="n"/>
      <c r="F673" s="15" t="n"/>
      <c r="G673" s="17">
        <f>IF(ISBLANK($A673),"",IF($E673="","",$E673-$F673))</f>
        <v/>
      </c>
      <c r="H673" s="18">
        <f>IF(ISBLANK($A673),"",IF($E673=0,"",$F673/$E673))</f>
        <v/>
      </c>
      <c r="I673" s="14">
        <f>IF(ISBLANK($A673),"",IF(OR(ISBLANK($B673),ISBLANK($C673),ISBLANK($D673),ISBLANK($E673),ISBLANK($F673)),"EKSİK","OK"))</f>
        <v/>
      </c>
    </row>
    <row r="674">
      <c r="A674" s="15" t="n"/>
      <c r="B674" s="15" t="n"/>
      <c r="C674" s="15" t="n"/>
      <c r="D674" s="15" t="n"/>
      <c r="E674" s="15" t="n"/>
      <c r="F674" s="15" t="n"/>
      <c r="G674" s="17">
        <f>IF(ISBLANK($A674),"",IF($E674="","",$E674-$F674))</f>
        <v/>
      </c>
      <c r="H674" s="18">
        <f>IF(ISBLANK($A674),"",IF($E674=0,"",$F674/$E674))</f>
        <v/>
      </c>
      <c r="I674" s="14">
        <f>IF(ISBLANK($A674),"",IF(OR(ISBLANK($B674),ISBLANK($C674),ISBLANK($D674),ISBLANK($E674),ISBLANK($F674)),"EKSİK","OK"))</f>
        <v/>
      </c>
    </row>
    <row r="675">
      <c r="A675" s="15" t="n"/>
      <c r="B675" s="15" t="n"/>
      <c r="C675" s="15" t="n"/>
      <c r="D675" s="15" t="n"/>
      <c r="E675" s="15" t="n"/>
      <c r="F675" s="15" t="n"/>
      <c r="G675" s="17">
        <f>IF(ISBLANK($A675),"",IF($E675="","",$E675-$F675))</f>
        <v/>
      </c>
      <c r="H675" s="18">
        <f>IF(ISBLANK($A675),"",IF($E675=0,"",$F675/$E675))</f>
        <v/>
      </c>
      <c r="I675" s="14">
        <f>IF(ISBLANK($A675),"",IF(OR(ISBLANK($B675),ISBLANK($C675),ISBLANK($D675),ISBLANK($E675),ISBLANK($F675)),"EKSİK","OK"))</f>
        <v/>
      </c>
    </row>
    <row r="676">
      <c r="A676" s="15" t="n"/>
      <c r="B676" s="15" t="n"/>
      <c r="C676" s="15" t="n"/>
      <c r="D676" s="15" t="n"/>
      <c r="E676" s="15" t="n"/>
      <c r="F676" s="15" t="n"/>
      <c r="G676" s="17">
        <f>IF(ISBLANK($A676),"",IF($E676="","",$E676-$F676))</f>
        <v/>
      </c>
      <c r="H676" s="18">
        <f>IF(ISBLANK($A676),"",IF($E676=0,"",$F676/$E676))</f>
        <v/>
      </c>
      <c r="I676" s="14">
        <f>IF(ISBLANK($A676),"",IF(OR(ISBLANK($B676),ISBLANK($C676),ISBLANK($D676),ISBLANK($E676),ISBLANK($F676)),"EKSİK","OK"))</f>
        <v/>
      </c>
    </row>
    <row r="677">
      <c r="A677" s="15" t="n"/>
      <c r="B677" s="15" t="n"/>
      <c r="C677" s="15" t="n"/>
      <c r="D677" s="15" t="n"/>
      <c r="E677" s="15" t="n"/>
      <c r="F677" s="15" t="n"/>
      <c r="G677" s="17">
        <f>IF(ISBLANK($A677),"",IF($E677="","",$E677-$F677))</f>
        <v/>
      </c>
      <c r="H677" s="18">
        <f>IF(ISBLANK($A677),"",IF($E677=0,"",$F677/$E677))</f>
        <v/>
      </c>
      <c r="I677" s="14">
        <f>IF(ISBLANK($A677),"",IF(OR(ISBLANK($B677),ISBLANK($C677),ISBLANK($D677),ISBLANK($E677),ISBLANK($F677)),"EKSİK","OK"))</f>
        <v/>
      </c>
    </row>
    <row r="678">
      <c r="A678" s="15" t="n"/>
      <c r="B678" s="15" t="n"/>
      <c r="C678" s="15" t="n"/>
      <c r="D678" s="15" t="n"/>
      <c r="E678" s="15" t="n"/>
      <c r="F678" s="15" t="n"/>
      <c r="G678" s="17">
        <f>IF(ISBLANK($A678),"",IF($E678="","",$E678-$F678))</f>
        <v/>
      </c>
      <c r="H678" s="18">
        <f>IF(ISBLANK($A678),"",IF($E678=0,"",$F678/$E678))</f>
        <v/>
      </c>
      <c r="I678" s="14">
        <f>IF(ISBLANK($A678),"",IF(OR(ISBLANK($B678),ISBLANK($C678),ISBLANK($D678),ISBLANK($E678),ISBLANK($F678)),"EKSİK","OK"))</f>
        <v/>
      </c>
    </row>
    <row r="679">
      <c r="A679" s="15" t="n"/>
      <c r="B679" s="15" t="n"/>
      <c r="C679" s="15" t="n"/>
      <c r="D679" s="15" t="n"/>
      <c r="E679" s="15" t="n"/>
      <c r="F679" s="15" t="n"/>
      <c r="G679" s="17">
        <f>IF(ISBLANK($A679),"",IF($E679="","",$E679-$F679))</f>
        <v/>
      </c>
      <c r="H679" s="18">
        <f>IF(ISBLANK($A679),"",IF($E679=0,"",$F679/$E679))</f>
        <v/>
      </c>
      <c r="I679" s="14">
        <f>IF(ISBLANK($A679),"",IF(OR(ISBLANK($B679),ISBLANK($C679),ISBLANK($D679),ISBLANK($E679),ISBLANK($F679)),"EKSİK","OK"))</f>
        <v/>
      </c>
    </row>
    <row r="680">
      <c r="A680" s="15" t="n"/>
      <c r="B680" s="15" t="n"/>
      <c r="C680" s="15" t="n"/>
      <c r="D680" s="15" t="n"/>
      <c r="E680" s="15" t="n"/>
      <c r="F680" s="15" t="n"/>
      <c r="G680" s="17">
        <f>IF(ISBLANK($A680),"",IF($E680="","",$E680-$F680))</f>
        <v/>
      </c>
      <c r="H680" s="18">
        <f>IF(ISBLANK($A680),"",IF($E680=0,"",$F680/$E680))</f>
        <v/>
      </c>
      <c r="I680" s="14">
        <f>IF(ISBLANK($A680),"",IF(OR(ISBLANK($B680),ISBLANK($C680),ISBLANK($D680),ISBLANK($E680),ISBLANK($F680)),"EKSİK","OK"))</f>
        <v/>
      </c>
    </row>
    <row r="681">
      <c r="A681" s="15" t="n"/>
      <c r="B681" s="15" t="n"/>
      <c r="C681" s="15" t="n"/>
      <c r="D681" s="15" t="n"/>
      <c r="E681" s="15" t="n"/>
      <c r="F681" s="15" t="n"/>
      <c r="G681" s="17">
        <f>IF(ISBLANK($A681),"",IF($E681="","",$E681-$F681))</f>
        <v/>
      </c>
      <c r="H681" s="18">
        <f>IF(ISBLANK($A681),"",IF($E681=0,"",$F681/$E681))</f>
        <v/>
      </c>
      <c r="I681" s="14">
        <f>IF(ISBLANK($A681),"",IF(OR(ISBLANK($B681),ISBLANK($C681),ISBLANK($D681),ISBLANK($E681),ISBLANK($F681)),"EKSİK","OK"))</f>
        <v/>
      </c>
    </row>
    <row r="682">
      <c r="A682" s="15" t="n"/>
      <c r="B682" s="15" t="n"/>
      <c r="C682" s="15" t="n"/>
      <c r="D682" s="15" t="n"/>
      <c r="E682" s="15" t="n"/>
      <c r="F682" s="15" t="n"/>
      <c r="G682" s="17">
        <f>IF(ISBLANK($A682),"",IF($E682="","",$E682-$F682))</f>
        <v/>
      </c>
      <c r="H682" s="18">
        <f>IF(ISBLANK($A682),"",IF($E682=0,"",$F682/$E682))</f>
        <v/>
      </c>
      <c r="I682" s="14">
        <f>IF(ISBLANK($A682),"",IF(OR(ISBLANK($B682),ISBLANK($C682),ISBLANK($D682),ISBLANK($E682),ISBLANK($F682)),"EKSİK","OK"))</f>
        <v/>
      </c>
    </row>
    <row r="683">
      <c r="A683" s="15" t="n"/>
      <c r="B683" s="15" t="n"/>
      <c r="C683" s="15" t="n"/>
      <c r="D683" s="15" t="n"/>
      <c r="E683" s="15" t="n"/>
      <c r="F683" s="15" t="n"/>
      <c r="G683" s="17">
        <f>IF(ISBLANK($A683),"",IF($E683="","",$E683-$F683))</f>
        <v/>
      </c>
      <c r="H683" s="18">
        <f>IF(ISBLANK($A683),"",IF($E683=0,"",$F683/$E683))</f>
        <v/>
      </c>
      <c r="I683" s="14">
        <f>IF(ISBLANK($A683),"",IF(OR(ISBLANK($B683),ISBLANK($C683),ISBLANK($D683),ISBLANK($E683),ISBLANK($F683)),"EKSİK","OK"))</f>
        <v/>
      </c>
    </row>
    <row r="684">
      <c r="A684" s="15" t="n"/>
      <c r="B684" s="15" t="n"/>
      <c r="C684" s="15" t="n"/>
      <c r="D684" s="15" t="n"/>
      <c r="E684" s="15" t="n"/>
      <c r="F684" s="15" t="n"/>
      <c r="G684" s="17">
        <f>IF(ISBLANK($A684),"",IF($E684="","",$E684-$F684))</f>
        <v/>
      </c>
      <c r="H684" s="18">
        <f>IF(ISBLANK($A684),"",IF($E684=0,"",$F684/$E684))</f>
        <v/>
      </c>
      <c r="I684" s="14">
        <f>IF(ISBLANK($A684),"",IF(OR(ISBLANK($B684),ISBLANK($C684),ISBLANK($D684),ISBLANK($E684),ISBLANK($F684)),"EKSİK","OK"))</f>
        <v/>
      </c>
    </row>
    <row r="685">
      <c r="A685" s="15" t="n"/>
      <c r="B685" s="15" t="n"/>
      <c r="C685" s="15" t="n"/>
      <c r="D685" s="15" t="n"/>
      <c r="E685" s="15" t="n"/>
      <c r="F685" s="15" t="n"/>
      <c r="G685" s="17">
        <f>IF(ISBLANK($A685),"",IF($E685="","",$E685-$F685))</f>
        <v/>
      </c>
      <c r="H685" s="18">
        <f>IF(ISBLANK($A685),"",IF($E685=0,"",$F685/$E685))</f>
        <v/>
      </c>
      <c r="I685" s="14">
        <f>IF(ISBLANK($A685),"",IF(OR(ISBLANK($B685),ISBLANK($C685),ISBLANK($D685),ISBLANK($E685),ISBLANK($F685)),"EKSİK","OK"))</f>
        <v/>
      </c>
    </row>
    <row r="686">
      <c r="A686" s="15" t="n"/>
      <c r="B686" s="15" t="n"/>
      <c r="C686" s="15" t="n"/>
      <c r="D686" s="15" t="n"/>
      <c r="E686" s="15" t="n"/>
      <c r="F686" s="15" t="n"/>
      <c r="G686" s="17">
        <f>IF(ISBLANK($A686),"",IF($E686="","",$E686-$F686))</f>
        <v/>
      </c>
      <c r="H686" s="18">
        <f>IF(ISBLANK($A686),"",IF($E686=0,"",$F686/$E686))</f>
        <v/>
      </c>
      <c r="I686" s="14">
        <f>IF(ISBLANK($A686),"",IF(OR(ISBLANK($B686),ISBLANK($C686),ISBLANK($D686),ISBLANK($E686),ISBLANK($F686)),"EKSİK","OK"))</f>
        <v/>
      </c>
    </row>
    <row r="687">
      <c r="A687" s="15" t="n"/>
      <c r="B687" s="15" t="n"/>
      <c r="C687" s="15" t="n"/>
      <c r="D687" s="15" t="n"/>
      <c r="E687" s="15" t="n"/>
      <c r="F687" s="15" t="n"/>
      <c r="G687" s="17">
        <f>IF(ISBLANK($A687),"",IF($E687="","",$E687-$F687))</f>
        <v/>
      </c>
      <c r="H687" s="18">
        <f>IF(ISBLANK($A687),"",IF($E687=0,"",$F687/$E687))</f>
        <v/>
      </c>
      <c r="I687" s="14">
        <f>IF(ISBLANK($A687),"",IF(OR(ISBLANK($B687),ISBLANK($C687),ISBLANK($D687),ISBLANK($E687),ISBLANK($F687)),"EKSİK","OK"))</f>
        <v/>
      </c>
    </row>
    <row r="688">
      <c r="A688" s="15" t="n"/>
      <c r="B688" s="15" t="n"/>
      <c r="C688" s="15" t="n"/>
      <c r="D688" s="15" t="n"/>
      <c r="E688" s="15" t="n"/>
      <c r="F688" s="15" t="n"/>
      <c r="G688" s="17">
        <f>IF(ISBLANK($A688),"",IF($E688="","",$E688-$F688))</f>
        <v/>
      </c>
      <c r="H688" s="18">
        <f>IF(ISBLANK($A688),"",IF($E688=0,"",$F688/$E688))</f>
        <v/>
      </c>
      <c r="I688" s="14">
        <f>IF(ISBLANK($A688),"",IF(OR(ISBLANK($B688),ISBLANK($C688),ISBLANK($D688),ISBLANK($E688),ISBLANK($F688)),"EKSİK","OK"))</f>
        <v/>
      </c>
    </row>
    <row r="689">
      <c r="A689" s="15" t="n"/>
      <c r="B689" s="15" t="n"/>
      <c r="C689" s="15" t="n"/>
      <c r="D689" s="15" t="n"/>
      <c r="E689" s="15" t="n"/>
      <c r="F689" s="15" t="n"/>
      <c r="G689" s="17">
        <f>IF(ISBLANK($A689),"",IF($E689="","",$E689-$F689))</f>
        <v/>
      </c>
      <c r="H689" s="18">
        <f>IF(ISBLANK($A689),"",IF($E689=0,"",$F689/$E689))</f>
        <v/>
      </c>
      <c r="I689" s="14">
        <f>IF(ISBLANK($A689),"",IF(OR(ISBLANK($B689),ISBLANK($C689),ISBLANK($D689),ISBLANK($E689),ISBLANK($F689)),"EKSİK","OK"))</f>
        <v/>
      </c>
    </row>
    <row r="690">
      <c r="A690" s="15" t="n"/>
      <c r="B690" s="15" t="n"/>
      <c r="C690" s="15" t="n"/>
      <c r="D690" s="15" t="n"/>
      <c r="E690" s="15" t="n"/>
      <c r="F690" s="15" t="n"/>
      <c r="G690" s="17">
        <f>IF(ISBLANK($A690),"",IF($E690="","",$E690-$F690))</f>
        <v/>
      </c>
      <c r="H690" s="18">
        <f>IF(ISBLANK($A690),"",IF($E690=0,"",$F690/$E690))</f>
        <v/>
      </c>
      <c r="I690" s="14">
        <f>IF(ISBLANK($A690),"",IF(OR(ISBLANK($B690),ISBLANK($C690),ISBLANK($D690),ISBLANK($E690),ISBLANK($F690)),"EKSİK","OK"))</f>
        <v/>
      </c>
    </row>
    <row r="691">
      <c r="A691" s="15" t="n"/>
      <c r="B691" s="15" t="n"/>
      <c r="C691" s="15" t="n"/>
      <c r="D691" s="15" t="n"/>
      <c r="E691" s="15" t="n"/>
      <c r="F691" s="15" t="n"/>
      <c r="G691" s="17">
        <f>IF(ISBLANK($A691),"",IF($E691="","",$E691-$F691))</f>
        <v/>
      </c>
      <c r="H691" s="18">
        <f>IF(ISBLANK($A691),"",IF($E691=0,"",$F691/$E691))</f>
        <v/>
      </c>
      <c r="I691" s="14">
        <f>IF(ISBLANK($A691),"",IF(OR(ISBLANK($B691),ISBLANK($C691),ISBLANK($D691),ISBLANK($E691),ISBLANK($F691)),"EKSİK","OK"))</f>
        <v/>
      </c>
    </row>
    <row r="692">
      <c r="A692" s="15" t="n"/>
      <c r="B692" s="15" t="n"/>
      <c r="C692" s="15" t="n"/>
      <c r="D692" s="15" t="n"/>
      <c r="E692" s="15" t="n"/>
      <c r="F692" s="15" t="n"/>
      <c r="G692" s="17">
        <f>IF(ISBLANK($A692),"",IF($E692="","",$E692-$F692))</f>
        <v/>
      </c>
      <c r="H692" s="18">
        <f>IF(ISBLANK($A692),"",IF($E692=0,"",$F692/$E692))</f>
        <v/>
      </c>
      <c r="I692" s="14">
        <f>IF(ISBLANK($A692),"",IF(OR(ISBLANK($B692),ISBLANK($C692),ISBLANK($D692),ISBLANK($E692),ISBLANK($F692)),"EKSİK","OK"))</f>
        <v/>
      </c>
    </row>
    <row r="693">
      <c r="A693" s="15" t="n"/>
      <c r="B693" s="15" t="n"/>
      <c r="C693" s="15" t="n"/>
      <c r="D693" s="15" t="n"/>
      <c r="E693" s="15" t="n"/>
      <c r="F693" s="15" t="n"/>
      <c r="G693" s="17">
        <f>IF(ISBLANK($A693),"",IF($E693="","",$E693-$F693))</f>
        <v/>
      </c>
      <c r="H693" s="18">
        <f>IF(ISBLANK($A693),"",IF($E693=0,"",$F693/$E693))</f>
        <v/>
      </c>
      <c r="I693" s="14">
        <f>IF(ISBLANK($A693),"",IF(OR(ISBLANK($B693),ISBLANK($C693),ISBLANK($D693),ISBLANK($E693),ISBLANK($F693)),"EKSİK","OK"))</f>
        <v/>
      </c>
    </row>
    <row r="694">
      <c r="A694" s="15" t="n"/>
      <c r="B694" s="15" t="n"/>
      <c r="C694" s="15" t="n"/>
      <c r="D694" s="15" t="n"/>
      <c r="E694" s="15" t="n"/>
      <c r="F694" s="15" t="n"/>
      <c r="G694" s="17">
        <f>IF(ISBLANK($A694),"",IF($E694="","",$E694-$F694))</f>
        <v/>
      </c>
      <c r="H694" s="18">
        <f>IF(ISBLANK($A694),"",IF($E694=0,"",$F694/$E694))</f>
        <v/>
      </c>
      <c r="I694" s="14">
        <f>IF(ISBLANK($A694),"",IF(OR(ISBLANK($B694),ISBLANK($C694),ISBLANK($D694),ISBLANK($E694),ISBLANK($F694)),"EKSİK","OK"))</f>
        <v/>
      </c>
    </row>
    <row r="695">
      <c r="A695" s="15" t="n"/>
      <c r="B695" s="15" t="n"/>
      <c r="C695" s="15" t="n"/>
      <c r="D695" s="15" t="n"/>
      <c r="E695" s="15" t="n"/>
      <c r="F695" s="15" t="n"/>
      <c r="G695" s="17">
        <f>IF(ISBLANK($A695),"",IF($E695="","",$E695-$F695))</f>
        <v/>
      </c>
      <c r="H695" s="18">
        <f>IF(ISBLANK($A695),"",IF($E695=0,"",$F695/$E695))</f>
        <v/>
      </c>
      <c r="I695" s="14">
        <f>IF(ISBLANK($A695),"",IF(OR(ISBLANK($B695),ISBLANK($C695),ISBLANK($D695),ISBLANK($E695),ISBLANK($F695)),"EKSİK","OK"))</f>
        <v/>
      </c>
    </row>
    <row r="696">
      <c r="A696" s="15" t="n"/>
      <c r="B696" s="15" t="n"/>
      <c r="C696" s="15" t="n"/>
      <c r="D696" s="15" t="n"/>
      <c r="E696" s="15" t="n"/>
      <c r="F696" s="15" t="n"/>
      <c r="G696" s="17">
        <f>IF(ISBLANK($A696),"",IF($E696="","",$E696-$F696))</f>
        <v/>
      </c>
      <c r="H696" s="18">
        <f>IF(ISBLANK($A696),"",IF($E696=0,"",$F696/$E696))</f>
        <v/>
      </c>
      <c r="I696" s="14">
        <f>IF(ISBLANK($A696),"",IF(OR(ISBLANK($B696),ISBLANK($C696),ISBLANK($D696),ISBLANK($E696),ISBLANK($F696)),"EKSİK","OK"))</f>
        <v/>
      </c>
    </row>
    <row r="697">
      <c r="A697" s="15" t="n"/>
      <c r="B697" s="15" t="n"/>
      <c r="C697" s="15" t="n"/>
      <c r="D697" s="15" t="n"/>
      <c r="E697" s="15" t="n"/>
      <c r="F697" s="15" t="n"/>
      <c r="G697" s="17">
        <f>IF(ISBLANK($A697),"",IF($E697="","",$E697-$F697))</f>
        <v/>
      </c>
      <c r="H697" s="18">
        <f>IF(ISBLANK($A697),"",IF($E697=0,"",$F697/$E697))</f>
        <v/>
      </c>
      <c r="I697" s="14">
        <f>IF(ISBLANK($A697),"",IF(OR(ISBLANK($B697),ISBLANK($C697),ISBLANK($D697),ISBLANK($E697),ISBLANK($F697)),"EKSİK","OK"))</f>
        <v/>
      </c>
    </row>
    <row r="698">
      <c r="A698" s="15" t="n"/>
      <c r="B698" s="15" t="n"/>
      <c r="C698" s="15" t="n"/>
      <c r="D698" s="15" t="n"/>
      <c r="E698" s="15" t="n"/>
      <c r="F698" s="15" t="n"/>
      <c r="G698" s="17">
        <f>IF(ISBLANK($A698),"",IF($E698="","",$E698-$F698))</f>
        <v/>
      </c>
      <c r="H698" s="18">
        <f>IF(ISBLANK($A698),"",IF($E698=0,"",$F698/$E698))</f>
        <v/>
      </c>
      <c r="I698" s="14">
        <f>IF(ISBLANK($A698),"",IF(OR(ISBLANK($B698),ISBLANK($C698),ISBLANK($D698),ISBLANK($E698),ISBLANK($F698)),"EKSİK","OK"))</f>
        <v/>
      </c>
    </row>
    <row r="699">
      <c r="A699" s="15" t="n"/>
      <c r="B699" s="15" t="n"/>
      <c r="C699" s="15" t="n"/>
      <c r="D699" s="15" t="n"/>
      <c r="E699" s="15" t="n"/>
      <c r="F699" s="15" t="n"/>
      <c r="G699" s="17">
        <f>IF(ISBLANK($A699),"",IF($E699="","",$E699-$F699))</f>
        <v/>
      </c>
      <c r="H699" s="18">
        <f>IF(ISBLANK($A699),"",IF($E699=0,"",$F699/$E699))</f>
        <v/>
      </c>
      <c r="I699" s="14">
        <f>IF(ISBLANK($A699),"",IF(OR(ISBLANK($B699),ISBLANK($C699),ISBLANK($D699),ISBLANK($E699),ISBLANK($F699)),"EKSİK","OK"))</f>
        <v/>
      </c>
    </row>
    <row r="700">
      <c r="A700" s="15" t="n"/>
      <c r="B700" s="15" t="n"/>
      <c r="C700" s="15" t="n"/>
      <c r="D700" s="15" t="n"/>
      <c r="E700" s="15" t="n"/>
      <c r="F700" s="15" t="n"/>
      <c r="G700" s="17">
        <f>IF(ISBLANK($A700),"",IF($E700="","",$E700-$F700))</f>
        <v/>
      </c>
      <c r="H700" s="18">
        <f>IF(ISBLANK($A700),"",IF($E700=0,"",$F700/$E700))</f>
        <v/>
      </c>
      <c r="I700" s="14">
        <f>IF(ISBLANK($A700),"",IF(OR(ISBLANK($B700),ISBLANK($C700),ISBLANK($D700),ISBLANK($E700),ISBLANK($F700)),"EKSİK","OK"))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7">
        <f>IF(ISBLANK($A701),"",IF($E701="","",$E701-$F701))</f>
        <v/>
      </c>
      <c r="H701" s="18">
        <f>IF(ISBLANK($A701),"",IF($E701=0,"",$F701/$E701))</f>
        <v/>
      </c>
      <c r="I701" s="14">
        <f>IF(ISBLANK($A701),"",IF(OR(ISBLANK($B701),ISBLANK($C701),ISBLANK($D701),ISBLANK($E701),ISBLANK($F701)),"EKSİK","OK"))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7">
        <f>IF(ISBLANK($A702),"",IF($E702="","",$E702-$F702))</f>
        <v/>
      </c>
      <c r="H702" s="18">
        <f>IF(ISBLANK($A702),"",IF($E702=0,"",$F702/$E702))</f>
        <v/>
      </c>
      <c r="I702" s="14">
        <f>IF(ISBLANK($A702),"",IF(OR(ISBLANK($B702),ISBLANK($C702),ISBLANK($D702),ISBLANK($E702),ISBLANK($F702)),"EKSİK","OK"))</f>
        <v/>
      </c>
    </row>
    <row r="703">
      <c r="A703" s="15" t="n"/>
      <c r="B703" s="15" t="n"/>
      <c r="C703" s="15" t="n"/>
      <c r="D703" s="15" t="n"/>
      <c r="E703" s="15" t="n"/>
      <c r="F703" s="15" t="n"/>
      <c r="G703" s="17">
        <f>IF(ISBLANK($A703),"",IF($E703="","",$E703-$F703))</f>
        <v/>
      </c>
      <c r="H703" s="18">
        <f>IF(ISBLANK($A703),"",IF($E703=0,"",$F703/$E703))</f>
        <v/>
      </c>
      <c r="I703" s="14">
        <f>IF(ISBLANK($A703),"",IF(OR(ISBLANK($B703),ISBLANK($C703),ISBLANK($D703),ISBLANK($E703),ISBLANK($F703)),"EKSİK","OK"))</f>
        <v/>
      </c>
    </row>
    <row r="704">
      <c r="A704" s="15" t="n"/>
      <c r="B704" s="15" t="n"/>
      <c r="C704" s="15" t="n"/>
      <c r="D704" s="15" t="n"/>
      <c r="E704" s="15" t="n"/>
      <c r="F704" s="15" t="n"/>
      <c r="G704" s="17">
        <f>IF(ISBLANK($A704),"",IF($E704="","",$E704-$F704))</f>
        <v/>
      </c>
      <c r="H704" s="18">
        <f>IF(ISBLANK($A704),"",IF($E704=0,"",$F704/$E704))</f>
        <v/>
      </c>
      <c r="I704" s="14">
        <f>IF(ISBLANK($A704),"",IF(OR(ISBLANK($B704),ISBLANK($C704),ISBLANK($D704),ISBLANK($E704),ISBLANK($F704)),"EKSİK","OK"))</f>
        <v/>
      </c>
    </row>
    <row r="705">
      <c r="A705" s="15" t="n"/>
      <c r="B705" s="15" t="n"/>
      <c r="C705" s="15" t="n"/>
      <c r="D705" s="15" t="n"/>
      <c r="E705" s="15" t="n"/>
      <c r="F705" s="15" t="n"/>
      <c r="G705" s="17">
        <f>IF(ISBLANK($A705),"",IF($E705="","",$E705-$F705))</f>
        <v/>
      </c>
      <c r="H705" s="18">
        <f>IF(ISBLANK($A705),"",IF($E705=0,"",$F705/$E705))</f>
        <v/>
      </c>
      <c r="I705" s="14">
        <f>IF(ISBLANK($A705),"",IF(OR(ISBLANK($B705),ISBLANK($C705),ISBLANK($D705),ISBLANK($E705),ISBLANK($F705)),"EKSİK","OK"))</f>
        <v/>
      </c>
    </row>
    <row r="706">
      <c r="A706" s="15" t="n"/>
      <c r="B706" s="15" t="n"/>
      <c r="C706" s="15" t="n"/>
      <c r="D706" s="15" t="n"/>
      <c r="E706" s="15" t="n"/>
      <c r="F706" s="15" t="n"/>
      <c r="G706" s="17">
        <f>IF(ISBLANK($A706),"",IF($E706="","",$E706-$F706))</f>
        <v/>
      </c>
      <c r="H706" s="18">
        <f>IF(ISBLANK($A706),"",IF($E706=0,"",$F706/$E706))</f>
        <v/>
      </c>
      <c r="I706" s="14">
        <f>IF(ISBLANK($A706),"",IF(OR(ISBLANK($B706),ISBLANK($C706),ISBLANK($D706),ISBLANK($E706),ISBLANK($F706)),"EKSİK","OK"))</f>
        <v/>
      </c>
    </row>
    <row r="707">
      <c r="A707" s="15" t="n"/>
      <c r="B707" s="15" t="n"/>
      <c r="C707" s="15" t="n"/>
      <c r="D707" s="15" t="n"/>
      <c r="E707" s="15" t="n"/>
      <c r="F707" s="15" t="n"/>
      <c r="G707" s="17">
        <f>IF(ISBLANK($A707),"",IF($E707="","",$E707-$F707))</f>
        <v/>
      </c>
      <c r="H707" s="18">
        <f>IF(ISBLANK($A707),"",IF($E707=0,"",$F707/$E707))</f>
        <v/>
      </c>
      <c r="I707" s="14">
        <f>IF(ISBLANK($A707),"",IF(OR(ISBLANK($B707),ISBLANK($C707),ISBLANK($D707),ISBLANK($E707),ISBLANK($F707)),"EKSİK","OK"))</f>
        <v/>
      </c>
    </row>
    <row r="708">
      <c r="A708" s="15" t="n"/>
      <c r="B708" s="15" t="n"/>
      <c r="C708" s="15" t="n"/>
      <c r="D708" s="15" t="n"/>
      <c r="E708" s="15" t="n"/>
      <c r="F708" s="15" t="n"/>
      <c r="G708" s="17">
        <f>IF(ISBLANK($A708),"",IF($E708="","",$E708-$F708))</f>
        <v/>
      </c>
      <c r="H708" s="18">
        <f>IF(ISBLANK($A708),"",IF($E708=0,"",$F708/$E708))</f>
        <v/>
      </c>
      <c r="I708" s="14">
        <f>IF(ISBLANK($A708),"",IF(OR(ISBLANK($B708),ISBLANK($C708),ISBLANK($D708),ISBLANK($E708),ISBLANK($F708)),"EKSİK","OK"))</f>
        <v/>
      </c>
    </row>
    <row r="709">
      <c r="A709" s="15" t="n"/>
      <c r="B709" s="15" t="n"/>
      <c r="C709" s="15" t="n"/>
      <c r="D709" s="15" t="n"/>
      <c r="E709" s="15" t="n"/>
      <c r="F709" s="15" t="n"/>
      <c r="G709" s="17">
        <f>IF(ISBLANK($A709),"",IF($E709="","",$E709-$F709))</f>
        <v/>
      </c>
      <c r="H709" s="18">
        <f>IF(ISBLANK($A709),"",IF($E709=0,"",$F709/$E709))</f>
        <v/>
      </c>
      <c r="I709" s="14">
        <f>IF(ISBLANK($A709),"",IF(OR(ISBLANK($B709),ISBLANK($C709),ISBLANK($D709),ISBLANK($E709),ISBLANK($F709)),"EKSİK","OK"))</f>
        <v/>
      </c>
    </row>
    <row r="710">
      <c r="A710" s="15" t="n"/>
      <c r="B710" s="15" t="n"/>
      <c r="C710" s="15" t="n"/>
      <c r="D710" s="15" t="n"/>
      <c r="E710" s="15" t="n"/>
      <c r="F710" s="15" t="n"/>
      <c r="G710" s="17">
        <f>IF(ISBLANK($A710),"",IF($E710="","",$E710-$F710))</f>
        <v/>
      </c>
      <c r="H710" s="18">
        <f>IF(ISBLANK($A710),"",IF($E710=0,"",$F710/$E710))</f>
        <v/>
      </c>
      <c r="I710" s="14">
        <f>IF(ISBLANK($A710),"",IF(OR(ISBLANK($B710),ISBLANK($C710),ISBLANK($D710),ISBLANK($E710),ISBLANK($F710)),"EKSİK","OK"))</f>
        <v/>
      </c>
    </row>
    <row r="711">
      <c r="A711" s="15" t="n"/>
      <c r="B711" s="15" t="n"/>
      <c r="C711" s="15" t="n"/>
      <c r="D711" s="15" t="n"/>
      <c r="E711" s="15" t="n"/>
      <c r="F711" s="15" t="n"/>
      <c r="G711" s="17">
        <f>IF(ISBLANK($A711),"",IF($E711="","",$E711-$F711))</f>
        <v/>
      </c>
      <c r="H711" s="18">
        <f>IF(ISBLANK($A711),"",IF($E711=0,"",$F711/$E711))</f>
        <v/>
      </c>
      <c r="I711" s="14">
        <f>IF(ISBLANK($A711),"",IF(OR(ISBLANK($B711),ISBLANK($C711),ISBLANK($D711),ISBLANK($E711),ISBLANK($F711)),"EKSİK","OK"))</f>
        <v/>
      </c>
    </row>
    <row r="712">
      <c r="A712" s="15" t="n"/>
      <c r="B712" s="15" t="n"/>
      <c r="C712" s="15" t="n"/>
      <c r="D712" s="15" t="n"/>
      <c r="E712" s="15" t="n"/>
      <c r="F712" s="15" t="n"/>
      <c r="G712" s="17">
        <f>IF(ISBLANK($A712),"",IF($E712="","",$E712-$F712))</f>
        <v/>
      </c>
      <c r="H712" s="18">
        <f>IF(ISBLANK($A712),"",IF($E712=0,"",$F712/$E712))</f>
        <v/>
      </c>
      <c r="I712" s="14">
        <f>IF(ISBLANK($A712),"",IF(OR(ISBLANK($B712),ISBLANK($C712),ISBLANK($D712),ISBLANK($E712),ISBLANK($F712)),"EKSİK","OK"))</f>
        <v/>
      </c>
    </row>
    <row r="713">
      <c r="A713" s="15" t="n"/>
      <c r="B713" s="15" t="n"/>
      <c r="C713" s="15" t="n"/>
      <c r="D713" s="15" t="n"/>
      <c r="E713" s="15" t="n"/>
      <c r="F713" s="15" t="n"/>
      <c r="G713" s="17">
        <f>IF(ISBLANK($A713),"",IF($E713="","",$E713-$F713))</f>
        <v/>
      </c>
      <c r="H713" s="18">
        <f>IF(ISBLANK($A713),"",IF($E713=0,"",$F713/$E713))</f>
        <v/>
      </c>
      <c r="I713" s="14">
        <f>IF(ISBLANK($A713),"",IF(OR(ISBLANK($B713),ISBLANK($C713),ISBLANK($D713),ISBLANK($E713),ISBLANK($F713)),"EKSİK","OK"))</f>
        <v/>
      </c>
    </row>
    <row r="714">
      <c r="A714" s="15" t="n"/>
      <c r="B714" s="15" t="n"/>
      <c r="C714" s="15" t="n"/>
      <c r="D714" s="15" t="n"/>
      <c r="E714" s="15" t="n"/>
      <c r="F714" s="15" t="n"/>
      <c r="G714" s="17">
        <f>IF(ISBLANK($A714),"",IF($E714="","",$E714-$F714))</f>
        <v/>
      </c>
      <c r="H714" s="18">
        <f>IF(ISBLANK($A714),"",IF($E714=0,"",$F714/$E714))</f>
        <v/>
      </c>
      <c r="I714" s="14">
        <f>IF(ISBLANK($A714),"",IF(OR(ISBLANK($B714),ISBLANK($C714),ISBLANK($D714),ISBLANK($E714),ISBLANK($F714)),"EKSİK","OK"))</f>
        <v/>
      </c>
    </row>
    <row r="715">
      <c r="A715" s="15" t="n"/>
      <c r="B715" s="15" t="n"/>
      <c r="C715" s="15" t="n"/>
      <c r="D715" s="15" t="n"/>
      <c r="E715" s="15" t="n"/>
      <c r="F715" s="15" t="n"/>
      <c r="G715" s="17">
        <f>IF(ISBLANK($A715),"",IF($E715="","",$E715-$F715))</f>
        <v/>
      </c>
      <c r="H715" s="18">
        <f>IF(ISBLANK($A715),"",IF($E715=0,"",$F715/$E715))</f>
        <v/>
      </c>
      <c r="I715" s="14">
        <f>IF(ISBLANK($A715),"",IF(OR(ISBLANK($B715),ISBLANK($C715),ISBLANK($D715),ISBLANK($E715),ISBLANK($F715)),"EKSİK","OK"))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7">
        <f>IF(ISBLANK($A716),"",IF($E716="","",$E716-$F716))</f>
        <v/>
      </c>
      <c r="H716" s="18">
        <f>IF(ISBLANK($A716),"",IF($E716=0,"",$F716/$E716))</f>
        <v/>
      </c>
      <c r="I716" s="14">
        <f>IF(ISBLANK($A716),"",IF(OR(ISBLANK($B716),ISBLANK($C716),ISBLANK($D716),ISBLANK($E716),ISBLANK($F716)),"EKSİK","OK"))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7">
        <f>IF(ISBLANK($A717),"",IF($E717="","",$E717-$F717))</f>
        <v/>
      </c>
      <c r="H717" s="18">
        <f>IF(ISBLANK($A717),"",IF($E717=0,"",$F717/$E717))</f>
        <v/>
      </c>
      <c r="I717" s="14">
        <f>IF(ISBLANK($A717),"",IF(OR(ISBLANK($B717),ISBLANK($C717),ISBLANK($D717),ISBLANK($E717),ISBLANK($F717)),"EKSİK","OK"))</f>
        <v/>
      </c>
    </row>
    <row r="718">
      <c r="A718" s="15" t="n"/>
      <c r="B718" s="15" t="n"/>
      <c r="C718" s="15" t="n"/>
      <c r="D718" s="15" t="n"/>
      <c r="E718" s="15" t="n"/>
      <c r="F718" s="15" t="n"/>
      <c r="G718" s="17">
        <f>IF(ISBLANK($A718),"",IF($E718="","",$E718-$F718))</f>
        <v/>
      </c>
      <c r="H718" s="18">
        <f>IF(ISBLANK($A718),"",IF($E718=0,"",$F718/$E718))</f>
        <v/>
      </c>
      <c r="I718" s="14">
        <f>IF(ISBLANK($A718),"",IF(OR(ISBLANK($B718),ISBLANK($C718),ISBLANK($D718),ISBLANK($E718),ISBLANK($F718)),"EKSİK","OK"))</f>
        <v/>
      </c>
    </row>
    <row r="719">
      <c r="A719" s="15" t="n"/>
      <c r="B719" s="15" t="n"/>
      <c r="C719" s="15" t="n"/>
      <c r="D719" s="15" t="n"/>
      <c r="E719" s="15" t="n"/>
      <c r="F719" s="15" t="n"/>
      <c r="G719" s="17">
        <f>IF(ISBLANK($A719),"",IF($E719="","",$E719-$F719))</f>
        <v/>
      </c>
      <c r="H719" s="18">
        <f>IF(ISBLANK($A719),"",IF($E719=0,"",$F719/$E719))</f>
        <v/>
      </c>
      <c r="I719" s="14">
        <f>IF(ISBLANK($A719),"",IF(OR(ISBLANK($B719),ISBLANK($C719),ISBLANK($D719),ISBLANK($E719),ISBLANK($F719)),"EKSİK","OK"))</f>
        <v/>
      </c>
    </row>
    <row r="720">
      <c r="A720" s="15" t="n"/>
      <c r="B720" s="15" t="n"/>
      <c r="C720" s="15" t="n"/>
      <c r="D720" s="15" t="n"/>
      <c r="E720" s="15" t="n"/>
      <c r="F720" s="15" t="n"/>
      <c r="G720" s="17">
        <f>IF(ISBLANK($A720),"",IF($E720="","",$E720-$F720))</f>
        <v/>
      </c>
      <c r="H720" s="18">
        <f>IF(ISBLANK($A720),"",IF($E720=0,"",$F720/$E720))</f>
        <v/>
      </c>
      <c r="I720" s="14">
        <f>IF(ISBLANK($A720),"",IF(OR(ISBLANK($B720),ISBLANK($C720),ISBLANK($D720),ISBLANK($E720),ISBLANK($F720)),"EKSİK","OK"))</f>
        <v/>
      </c>
    </row>
    <row r="721">
      <c r="A721" s="15" t="n"/>
      <c r="B721" s="15" t="n"/>
      <c r="C721" s="15" t="n"/>
      <c r="D721" s="15" t="n"/>
      <c r="E721" s="15" t="n"/>
      <c r="F721" s="15" t="n"/>
      <c r="G721" s="17">
        <f>IF(ISBLANK($A721),"",IF($E721="","",$E721-$F721))</f>
        <v/>
      </c>
      <c r="H721" s="18">
        <f>IF(ISBLANK($A721),"",IF($E721=0,"",$F721/$E721))</f>
        <v/>
      </c>
      <c r="I721" s="14">
        <f>IF(ISBLANK($A721),"",IF(OR(ISBLANK($B721),ISBLANK($C721),ISBLANK($D721),ISBLANK($E721),ISBLANK($F721)),"EKSİK","OK"))</f>
        <v/>
      </c>
    </row>
    <row r="722">
      <c r="A722" s="15" t="n"/>
      <c r="B722" s="15" t="n"/>
      <c r="C722" s="15" t="n"/>
      <c r="D722" s="15" t="n"/>
      <c r="E722" s="15" t="n"/>
      <c r="F722" s="15" t="n"/>
      <c r="G722" s="17">
        <f>IF(ISBLANK($A722),"",IF($E722="","",$E722-$F722))</f>
        <v/>
      </c>
      <c r="H722" s="18">
        <f>IF(ISBLANK($A722),"",IF($E722=0,"",$F722/$E722))</f>
        <v/>
      </c>
      <c r="I722" s="14">
        <f>IF(ISBLANK($A722),"",IF(OR(ISBLANK($B722),ISBLANK($C722),ISBLANK($D722),ISBLANK($E722),ISBLANK($F722)),"EKSİK","OK"))</f>
        <v/>
      </c>
    </row>
    <row r="723">
      <c r="A723" s="15" t="n"/>
      <c r="B723" s="15" t="n"/>
      <c r="C723" s="15" t="n"/>
      <c r="D723" s="15" t="n"/>
      <c r="E723" s="15" t="n"/>
      <c r="F723" s="15" t="n"/>
      <c r="G723" s="17">
        <f>IF(ISBLANK($A723),"",IF($E723="","",$E723-$F723))</f>
        <v/>
      </c>
      <c r="H723" s="18">
        <f>IF(ISBLANK($A723),"",IF($E723=0,"",$F723/$E723))</f>
        <v/>
      </c>
      <c r="I723" s="14">
        <f>IF(ISBLANK($A723),"",IF(OR(ISBLANK($B723),ISBLANK($C723),ISBLANK($D723),ISBLANK($E723),ISBLANK($F723)),"EKSİK","OK"))</f>
        <v/>
      </c>
    </row>
    <row r="724">
      <c r="A724" s="15" t="n"/>
      <c r="B724" s="15" t="n"/>
      <c r="C724" s="15" t="n"/>
      <c r="D724" s="15" t="n"/>
      <c r="E724" s="15" t="n"/>
      <c r="F724" s="15" t="n"/>
      <c r="G724" s="17">
        <f>IF(ISBLANK($A724),"",IF($E724="","",$E724-$F724))</f>
        <v/>
      </c>
      <c r="H724" s="18">
        <f>IF(ISBLANK($A724),"",IF($E724=0,"",$F724/$E724))</f>
        <v/>
      </c>
      <c r="I724" s="14">
        <f>IF(ISBLANK($A724),"",IF(OR(ISBLANK($B724),ISBLANK($C724),ISBLANK($D724),ISBLANK($E724),ISBLANK($F724)),"EKSİK","OK"))</f>
        <v/>
      </c>
    </row>
    <row r="725">
      <c r="A725" s="15" t="n"/>
      <c r="B725" s="15" t="n"/>
      <c r="C725" s="15" t="n"/>
      <c r="D725" s="15" t="n"/>
      <c r="E725" s="15" t="n"/>
      <c r="F725" s="15" t="n"/>
      <c r="G725" s="17">
        <f>IF(ISBLANK($A725),"",IF($E725="","",$E725-$F725))</f>
        <v/>
      </c>
      <c r="H725" s="18">
        <f>IF(ISBLANK($A725),"",IF($E725=0,"",$F725/$E725))</f>
        <v/>
      </c>
      <c r="I725" s="14">
        <f>IF(ISBLANK($A725),"",IF(OR(ISBLANK($B725),ISBLANK($C725),ISBLANK($D725),ISBLANK($E725),ISBLANK($F725)),"EKSİK","OK"))</f>
        <v/>
      </c>
    </row>
    <row r="726">
      <c r="A726" s="15" t="n"/>
      <c r="B726" s="15" t="n"/>
      <c r="C726" s="15" t="n"/>
      <c r="D726" s="15" t="n"/>
      <c r="E726" s="15" t="n"/>
      <c r="F726" s="15" t="n"/>
      <c r="G726" s="17">
        <f>IF(ISBLANK($A726),"",IF($E726="","",$E726-$F726))</f>
        <v/>
      </c>
      <c r="H726" s="18">
        <f>IF(ISBLANK($A726),"",IF($E726=0,"",$F726/$E726))</f>
        <v/>
      </c>
      <c r="I726" s="14">
        <f>IF(ISBLANK($A726),"",IF(OR(ISBLANK($B726),ISBLANK($C726),ISBLANK($D726),ISBLANK($E726),ISBLANK($F726)),"EKSİK","OK"))</f>
        <v/>
      </c>
    </row>
    <row r="727">
      <c r="A727" s="15" t="n"/>
      <c r="B727" s="15" t="n"/>
      <c r="C727" s="15" t="n"/>
      <c r="D727" s="15" t="n"/>
      <c r="E727" s="15" t="n"/>
      <c r="F727" s="15" t="n"/>
      <c r="G727" s="17">
        <f>IF(ISBLANK($A727),"",IF($E727="","",$E727-$F727))</f>
        <v/>
      </c>
      <c r="H727" s="18">
        <f>IF(ISBLANK($A727),"",IF($E727=0,"",$F727/$E727))</f>
        <v/>
      </c>
      <c r="I727" s="14">
        <f>IF(ISBLANK($A727),"",IF(OR(ISBLANK($B727),ISBLANK($C727),ISBLANK($D727),ISBLANK($E727),ISBLANK($F727)),"EKSİK","OK"))</f>
        <v/>
      </c>
    </row>
    <row r="728">
      <c r="A728" s="15" t="n"/>
      <c r="B728" s="15" t="n"/>
      <c r="C728" s="15" t="n"/>
      <c r="D728" s="15" t="n"/>
      <c r="E728" s="15" t="n"/>
      <c r="F728" s="15" t="n"/>
      <c r="G728" s="17">
        <f>IF(ISBLANK($A728),"",IF($E728="","",$E728-$F728))</f>
        <v/>
      </c>
      <c r="H728" s="18">
        <f>IF(ISBLANK($A728),"",IF($E728=0,"",$F728/$E728))</f>
        <v/>
      </c>
      <c r="I728" s="14">
        <f>IF(ISBLANK($A728),"",IF(OR(ISBLANK($B728),ISBLANK($C728),ISBLANK($D728),ISBLANK($E728),ISBLANK($F728)),"EKSİK","OK"))</f>
        <v/>
      </c>
    </row>
    <row r="729">
      <c r="A729" s="15" t="n"/>
      <c r="B729" s="15" t="n"/>
      <c r="C729" s="15" t="n"/>
      <c r="D729" s="15" t="n"/>
      <c r="E729" s="15" t="n"/>
      <c r="F729" s="15" t="n"/>
      <c r="G729" s="17">
        <f>IF(ISBLANK($A729),"",IF($E729="","",$E729-$F729))</f>
        <v/>
      </c>
      <c r="H729" s="18">
        <f>IF(ISBLANK($A729),"",IF($E729=0,"",$F729/$E729))</f>
        <v/>
      </c>
      <c r="I729" s="14">
        <f>IF(ISBLANK($A729),"",IF(OR(ISBLANK($B729),ISBLANK($C729),ISBLANK($D729),ISBLANK($E729),ISBLANK($F729)),"EKSİK","OK"))</f>
        <v/>
      </c>
    </row>
    <row r="730">
      <c r="A730" s="15" t="n"/>
      <c r="B730" s="15" t="n"/>
      <c r="C730" s="15" t="n"/>
      <c r="D730" s="15" t="n"/>
      <c r="E730" s="15" t="n"/>
      <c r="F730" s="15" t="n"/>
      <c r="G730" s="17">
        <f>IF(ISBLANK($A730),"",IF($E730="","",$E730-$F730))</f>
        <v/>
      </c>
      <c r="H730" s="18">
        <f>IF(ISBLANK($A730),"",IF($E730=0,"",$F730/$E730))</f>
        <v/>
      </c>
      <c r="I730" s="14">
        <f>IF(ISBLANK($A730),"",IF(OR(ISBLANK($B730),ISBLANK($C730),ISBLANK($D730),ISBLANK($E730),ISBLANK($F730)),"EKSİK","OK"))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7">
        <f>IF(ISBLANK($A731),"",IF($E731="","",$E731-$F731))</f>
        <v/>
      </c>
      <c r="H731" s="18">
        <f>IF(ISBLANK($A731),"",IF($E731=0,"",$F731/$E731))</f>
        <v/>
      </c>
      <c r="I731" s="14">
        <f>IF(ISBLANK($A731),"",IF(OR(ISBLANK($B731),ISBLANK($C731),ISBLANK($D731),ISBLANK($E731),ISBLANK($F731)),"EKSİK","OK"))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7">
        <f>IF(ISBLANK($A732),"",IF($E732="","",$E732-$F732))</f>
        <v/>
      </c>
      <c r="H732" s="18">
        <f>IF(ISBLANK($A732),"",IF($E732=0,"",$F732/$E732))</f>
        <v/>
      </c>
      <c r="I732" s="14">
        <f>IF(ISBLANK($A732),"",IF(OR(ISBLANK($B732),ISBLANK($C732),ISBLANK($D732),ISBLANK($E732),ISBLANK($F732)),"EKSİK","OK"))</f>
        <v/>
      </c>
    </row>
    <row r="733">
      <c r="A733" s="15" t="n"/>
      <c r="B733" s="15" t="n"/>
      <c r="C733" s="15" t="n"/>
      <c r="D733" s="15" t="n"/>
      <c r="E733" s="15" t="n"/>
      <c r="F733" s="15" t="n"/>
      <c r="G733" s="17">
        <f>IF(ISBLANK($A733),"",IF($E733="","",$E733-$F733))</f>
        <v/>
      </c>
      <c r="H733" s="18">
        <f>IF(ISBLANK($A733),"",IF($E733=0,"",$F733/$E733))</f>
        <v/>
      </c>
      <c r="I733" s="14">
        <f>IF(ISBLANK($A733),"",IF(OR(ISBLANK($B733),ISBLANK($C733),ISBLANK($D733),ISBLANK($E733),ISBLANK($F733)),"EKSİK","OK"))</f>
        <v/>
      </c>
    </row>
    <row r="734">
      <c r="A734" s="15" t="n"/>
      <c r="B734" s="15" t="n"/>
      <c r="C734" s="15" t="n"/>
      <c r="D734" s="15" t="n"/>
      <c r="E734" s="15" t="n"/>
      <c r="F734" s="15" t="n"/>
      <c r="G734" s="17">
        <f>IF(ISBLANK($A734),"",IF($E734="","",$E734-$F734))</f>
        <v/>
      </c>
      <c r="H734" s="18">
        <f>IF(ISBLANK($A734),"",IF($E734=0,"",$F734/$E734))</f>
        <v/>
      </c>
      <c r="I734" s="14">
        <f>IF(ISBLANK($A734),"",IF(OR(ISBLANK($B734),ISBLANK($C734),ISBLANK($D734),ISBLANK($E734),ISBLANK($F734)),"EKSİK","OK"))</f>
        <v/>
      </c>
    </row>
    <row r="735">
      <c r="A735" s="15" t="n"/>
      <c r="B735" s="15" t="n"/>
      <c r="C735" s="15" t="n"/>
      <c r="D735" s="15" t="n"/>
      <c r="E735" s="15" t="n"/>
      <c r="F735" s="15" t="n"/>
      <c r="G735" s="17">
        <f>IF(ISBLANK($A735),"",IF($E735="","",$E735-$F735))</f>
        <v/>
      </c>
      <c r="H735" s="18">
        <f>IF(ISBLANK($A735),"",IF($E735=0,"",$F735/$E735))</f>
        <v/>
      </c>
      <c r="I735" s="14">
        <f>IF(ISBLANK($A735),"",IF(OR(ISBLANK($B735),ISBLANK($C735),ISBLANK($D735),ISBLANK($E735),ISBLANK($F735)),"EKSİK","OK"))</f>
        <v/>
      </c>
    </row>
    <row r="736">
      <c r="A736" s="15" t="n"/>
      <c r="B736" s="15" t="n"/>
      <c r="C736" s="15" t="n"/>
      <c r="D736" s="15" t="n"/>
      <c r="E736" s="15" t="n"/>
      <c r="F736" s="15" t="n"/>
      <c r="G736" s="17">
        <f>IF(ISBLANK($A736),"",IF($E736="","",$E736-$F736))</f>
        <v/>
      </c>
      <c r="H736" s="18">
        <f>IF(ISBLANK($A736),"",IF($E736=0,"",$F736/$E736))</f>
        <v/>
      </c>
      <c r="I736" s="14">
        <f>IF(ISBLANK($A736),"",IF(OR(ISBLANK($B736),ISBLANK($C736),ISBLANK($D736),ISBLANK($E736),ISBLANK($F736)),"EKSİK","OK"))</f>
        <v/>
      </c>
    </row>
    <row r="737">
      <c r="A737" s="15" t="n"/>
      <c r="B737" s="15" t="n"/>
      <c r="C737" s="15" t="n"/>
      <c r="D737" s="15" t="n"/>
      <c r="E737" s="15" t="n"/>
      <c r="F737" s="15" t="n"/>
      <c r="G737" s="17">
        <f>IF(ISBLANK($A737),"",IF($E737="","",$E737-$F737))</f>
        <v/>
      </c>
      <c r="H737" s="18">
        <f>IF(ISBLANK($A737),"",IF($E737=0,"",$F737/$E737))</f>
        <v/>
      </c>
      <c r="I737" s="14">
        <f>IF(ISBLANK($A737),"",IF(OR(ISBLANK($B737),ISBLANK($C737),ISBLANK($D737),ISBLANK($E737),ISBLANK($F737)),"EKSİK","OK"))</f>
        <v/>
      </c>
    </row>
    <row r="738">
      <c r="A738" s="15" t="n"/>
      <c r="B738" s="15" t="n"/>
      <c r="C738" s="15" t="n"/>
      <c r="D738" s="15" t="n"/>
      <c r="E738" s="15" t="n"/>
      <c r="F738" s="15" t="n"/>
      <c r="G738" s="17">
        <f>IF(ISBLANK($A738),"",IF($E738="","",$E738-$F738))</f>
        <v/>
      </c>
      <c r="H738" s="18">
        <f>IF(ISBLANK($A738),"",IF($E738=0,"",$F738/$E738))</f>
        <v/>
      </c>
      <c r="I738" s="14">
        <f>IF(ISBLANK($A738),"",IF(OR(ISBLANK($B738),ISBLANK($C738),ISBLANK($D738),ISBLANK($E738),ISBLANK($F738)),"EKSİK","OK"))</f>
        <v/>
      </c>
    </row>
    <row r="739">
      <c r="A739" s="15" t="n"/>
      <c r="B739" s="15" t="n"/>
      <c r="C739" s="15" t="n"/>
      <c r="D739" s="15" t="n"/>
      <c r="E739" s="15" t="n"/>
      <c r="F739" s="15" t="n"/>
      <c r="G739" s="17">
        <f>IF(ISBLANK($A739),"",IF($E739="","",$E739-$F739))</f>
        <v/>
      </c>
      <c r="H739" s="18">
        <f>IF(ISBLANK($A739),"",IF($E739=0,"",$F739/$E739))</f>
        <v/>
      </c>
      <c r="I739" s="14">
        <f>IF(ISBLANK($A739),"",IF(OR(ISBLANK($B739),ISBLANK($C739),ISBLANK($D739),ISBLANK($E739),ISBLANK($F739)),"EKSİK","OK"))</f>
        <v/>
      </c>
    </row>
    <row r="740">
      <c r="A740" s="15" t="n"/>
      <c r="B740" s="15" t="n"/>
      <c r="C740" s="15" t="n"/>
      <c r="D740" s="15" t="n"/>
      <c r="E740" s="15" t="n"/>
      <c r="F740" s="15" t="n"/>
      <c r="G740" s="17">
        <f>IF(ISBLANK($A740),"",IF($E740="","",$E740-$F740))</f>
        <v/>
      </c>
      <c r="H740" s="18">
        <f>IF(ISBLANK($A740),"",IF($E740=0,"",$F740/$E740))</f>
        <v/>
      </c>
      <c r="I740" s="14">
        <f>IF(ISBLANK($A740),"",IF(OR(ISBLANK($B740),ISBLANK($C740),ISBLANK($D740),ISBLANK($E740),ISBLANK($F740)),"EKSİK","OK"))</f>
        <v/>
      </c>
    </row>
    <row r="741">
      <c r="A741" s="15" t="n"/>
      <c r="B741" s="15" t="n"/>
      <c r="C741" s="15" t="n"/>
      <c r="D741" s="15" t="n"/>
      <c r="E741" s="15" t="n"/>
      <c r="F741" s="15" t="n"/>
      <c r="G741" s="17">
        <f>IF(ISBLANK($A741),"",IF($E741="","",$E741-$F741))</f>
        <v/>
      </c>
      <c r="H741" s="18">
        <f>IF(ISBLANK($A741),"",IF($E741=0,"",$F741/$E741))</f>
        <v/>
      </c>
      <c r="I741" s="14">
        <f>IF(ISBLANK($A741),"",IF(OR(ISBLANK($B741),ISBLANK($C741),ISBLANK($D741),ISBLANK($E741),ISBLANK($F741)),"EKSİK","OK"))</f>
        <v/>
      </c>
    </row>
    <row r="742">
      <c r="A742" s="15" t="n"/>
      <c r="B742" s="15" t="n"/>
      <c r="C742" s="15" t="n"/>
      <c r="D742" s="15" t="n"/>
      <c r="E742" s="15" t="n"/>
      <c r="F742" s="15" t="n"/>
      <c r="G742" s="17">
        <f>IF(ISBLANK($A742),"",IF($E742="","",$E742-$F742))</f>
        <v/>
      </c>
      <c r="H742" s="18">
        <f>IF(ISBLANK($A742),"",IF($E742=0,"",$F742/$E742))</f>
        <v/>
      </c>
      <c r="I742" s="14">
        <f>IF(ISBLANK($A742),"",IF(OR(ISBLANK($B742),ISBLANK($C742),ISBLANK($D742),ISBLANK($E742),ISBLANK($F742)),"EKSİK","OK"))</f>
        <v/>
      </c>
    </row>
    <row r="743">
      <c r="A743" s="15" t="n"/>
      <c r="B743" s="15" t="n"/>
      <c r="C743" s="15" t="n"/>
      <c r="D743" s="15" t="n"/>
      <c r="E743" s="15" t="n"/>
      <c r="F743" s="15" t="n"/>
      <c r="G743" s="17">
        <f>IF(ISBLANK($A743),"",IF($E743="","",$E743-$F743))</f>
        <v/>
      </c>
      <c r="H743" s="18">
        <f>IF(ISBLANK($A743),"",IF($E743=0,"",$F743/$E743))</f>
        <v/>
      </c>
      <c r="I743" s="14">
        <f>IF(ISBLANK($A743),"",IF(OR(ISBLANK($B743),ISBLANK($C743),ISBLANK($D743),ISBLANK($E743),ISBLANK($F743)),"EKSİK","OK"))</f>
        <v/>
      </c>
    </row>
    <row r="744">
      <c r="A744" s="15" t="n"/>
      <c r="B744" s="15" t="n"/>
      <c r="C744" s="15" t="n"/>
      <c r="D744" s="15" t="n"/>
      <c r="E744" s="15" t="n"/>
      <c r="F744" s="15" t="n"/>
      <c r="G744" s="17">
        <f>IF(ISBLANK($A744),"",IF($E744="","",$E744-$F744))</f>
        <v/>
      </c>
      <c r="H744" s="18">
        <f>IF(ISBLANK($A744),"",IF($E744=0,"",$F744/$E744))</f>
        <v/>
      </c>
      <c r="I744" s="14">
        <f>IF(ISBLANK($A744),"",IF(OR(ISBLANK($B744),ISBLANK($C744),ISBLANK($D744),ISBLANK($E744),ISBLANK($F744)),"EKSİK","OK"))</f>
        <v/>
      </c>
    </row>
    <row r="745">
      <c r="A745" s="15" t="n"/>
      <c r="B745" s="15" t="n"/>
      <c r="C745" s="15" t="n"/>
      <c r="D745" s="15" t="n"/>
      <c r="E745" s="15" t="n"/>
      <c r="F745" s="15" t="n"/>
      <c r="G745" s="17">
        <f>IF(ISBLANK($A745),"",IF($E745="","",$E745-$F745))</f>
        <v/>
      </c>
      <c r="H745" s="18">
        <f>IF(ISBLANK($A745),"",IF($E745=0,"",$F745/$E745))</f>
        <v/>
      </c>
      <c r="I745" s="14">
        <f>IF(ISBLANK($A745),"",IF(OR(ISBLANK($B745),ISBLANK($C745),ISBLANK($D745),ISBLANK($E745),ISBLANK($F745)),"EKSİK","OK"))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7">
        <f>IF(ISBLANK($A746),"",IF($E746="","",$E746-$F746))</f>
        <v/>
      </c>
      <c r="H746" s="18">
        <f>IF(ISBLANK($A746),"",IF($E746=0,"",$F746/$E746))</f>
        <v/>
      </c>
      <c r="I746" s="14">
        <f>IF(ISBLANK($A746),"",IF(OR(ISBLANK($B746),ISBLANK($C746),ISBLANK($D746),ISBLANK($E746),ISBLANK($F746)),"EKSİK","OK"))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7">
        <f>IF(ISBLANK($A747),"",IF($E747="","",$E747-$F747))</f>
        <v/>
      </c>
      <c r="H747" s="18">
        <f>IF(ISBLANK($A747),"",IF($E747=0,"",$F747/$E747))</f>
        <v/>
      </c>
      <c r="I747" s="14">
        <f>IF(ISBLANK($A747),"",IF(OR(ISBLANK($B747),ISBLANK($C747),ISBLANK($D747),ISBLANK($E747),ISBLANK($F747)),"EKSİK","OK"))</f>
        <v/>
      </c>
    </row>
    <row r="748">
      <c r="A748" s="15" t="n"/>
      <c r="B748" s="15" t="n"/>
      <c r="C748" s="15" t="n"/>
      <c r="D748" s="15" t="n"/>
      <c r="E748" s="15" t="n"/>
      <c r="F748" s="15" t="n"/>
      <c r="G748" s="17">
        <f>IF(ISBLANK($A748),"",IF($E748="","",$E748-$F748))</f>
        <v/>
      </c>
      <c r="H748" s="18">
        <f>IF(ISBLANK($A748),"",IF($E748=0,"",$F748/$E748))</f>
        <v/>
      </c>
      <c r="I748" s="14">
        <f>IF(ISBLANK($A748),"",IF(OR(ISBLANK($B748),ISBLANK($C748),ISBLANK($D748),ISBLANK($E748),ISBLANK($F748)),"EKSİK","OK"))</f>
        <v/>
      </c>
    </row>
    <row r="749">
      <c r="A749" s="15" t="n"/>
      <c r="B749" s="15" t="n"/>
      <c r="C749" s="15" t="n"/>
      <c r="D749" s="15" t="n"/>
      <c r="E749" s="15" t="n"/>
      <c r="F749" s="15" t="n"/>
      <c r="G749" s="17">
        <f>IF(ISBLANK($A749),"",IF($E749="","",$E749-$F749))</f>
        <v/>
      </c>
      <c r="H749" s="18">
        <f>IF(ISBLANK($A749),"",IF($E749=0,"",$F749/$E749))</f>
        <v/>
      </c>
      <c r="I749" s="14">
        <f>IF(ISBLANK($A749),"",IF(OR(ISBLANK($B749),ISBLANK($C749),ISBLANK($D749),ISBLANK($E749),ISBLANK($F749)),"EKSİK","OK"))</f>
        <v/>
      </c>
    </row>
    <row r="750">
      <c r="A750" s="15" t="n"/>
      <c r="B750" s="15" t="n"/>
      <c r="C750" s="15" t="n"/>
      <c r="D750" s="15" t="n"/>
      <c r="E750" s="15" t="n"/>
      <c r="F750" s="15" t="n"/>
      <c r="G750" s="17">
        <f>IF(ISBLANK($A750),"",IF($E750="","",$E750-$F750))</f>
        <v/>
      </c>
      <c r="H750" s="18">
        <f>IF(ISBLANK($A750),"",IF($E750=0,"",$F750/$E750))</f>
        <v/>
      </c>
      <c r="I750" s="14">
        <f>IF(ISBLANK($A750),"",IF(OR(ISBLANK($B750),ISBLANK($C750),ISBLANK($D750),ISBLANK($E750),ISBLANK($F750)),"EKSİK","OK"))</f>
        <v/>
      </c>
    </row>
    <row r="751">
      <c r="A751" s="15" t="n"/>
      <c r="B751" s="15" t="n"/>
      <c r="C751" s="15" t="n"/>
      <c r="D751" s="15" t="n"/>
      <c r="E751" s="15" t="n"/>
      <c r="F751" s="15" t="n"/>
      <c r="G751" s="17">
        <f>IF(ISBLANK($A751),"",IF($E751="","",$E751-$F751))</f>
        <v/>
      </c>
      <c r="H751" s="18">
        <f>IF(ISBLANK($A751),"",IF($E751=0,"",$F751/$E751))</f>
        <v/>
      </c>
      <c r="I751" s="14">
        <f>IF(ISBLANK($A751),"",IF(OR(ISBLANK($B751),ISBLANK($C751),ISBLANK($D751),ISBLANK($E751),ISBLANK($F751)),"EKSİK","OK"))</f>
        <v/>
      </c>
    </row>
    <row r="752">
      <c r="A752" s="15" t="n"/>
      <c r="B752" s="15" t="n"/>
      <c r="C752" s="15" t="n"/>
      <c r="D752" s="15" t="n"/>
      <c r="E752" s="15" t="n"/>
      <c r="F752" s="15" t="n"/>
      <c r="G752" s="17">
        <f>IF(ISBLANK($A752),"",IF($E752="","",$E752-$F752))</f>
        <v/>
      </c>
      <c r="H752" s="18">
        <f>IF(ISBLANK($A752),"",IF($E752=0,"",$F752/$E752))</f>
        <v/>
      </c>
      <c r="I752" s="14">
        <f>IF(ISBLANK($A752),"",IF(OR(ISBLANK($B752),ISBLANK($C752),ISBLANK($D752),ISBLANK($E752),ISBLANK($F752)),"EKSİK","OK"))</f>
        <v/>
      </c>
    </row>
    <row r="753">
      <c r="A753" s="15" t="n"/>
      <c r="B753" s="15" t="n"/>
      <c r="C753" s="15" t="n"/>
      <c r="D753" s="15" t="n"/>
      <c r="E753" s="15" t="n"/>
      <c r="F753" s="15" t="n"/>
      <c r="G753" s="17">
        <f>IF(ISBLANK($A753),"",IF($E753="","",$E753-$F753))</f>
        <v/>
      </c>
      <c r="H753" s="18">
        <f>IF(ISBLANK($A753),"",IF($E753=0,"",$F753/$E753))</f>
        <v/>
      </c>
      <c r="I753" s="14">
        <f>IF(ISBLANK($A753),"",IF(OR(ISBLANK($B753),ISBLANK($C753),ISBLANK($D753),ISBLANK($E753),ISBLANK($F753)),"EKSİK","OK"))</f>
        <v/>
      </c>
    </row>
    <row r="754">
      <c r="A754" s="15" t="n"/>
      <c r="B754" s="15" t="n"/>
      <c r="C754" s="15" t="n"/>
      <c r="D754" s="15" t="n"/>
      <c r="E754" s="15" t="n"/>
      <c r="F754" s="15" t="n"/>
      <c r="G754" s="17">
        <f>IF(ISBLANK($A754),"",IF($E754="","",$E754-$F754))</f>
        <v/>
      </c>
      <c r="H754" s="18">
        <f>IF(ISBLANK($A754),"",IF($E754=0,"",$F754/$E754))</f>
        <v/>
      </c>
      <c r="I754" s="14">
        <f>IF(ISBLANK($A754),"",IF(OR(ISBLANK($B754),ISBLANK($C754),ISBLANK($D754),ISBLANK($E754),ISBLANK($F754)),"EKSİK","OK"))</f>
        <v/>
      </c>
    </row>
    <row r="755">
      <c r="A755" s="15" t="n"/>
      <c r="B755" s="15" t="n"/>
      <c r="C755" s="15" t="n"/>
      <c r="D755" s="15" t="n"/>
      <c r="E755" s="15" t="n"/>
      <c r="F755" s="15" t="n"/>
      <c r="G755" s="17">
        <f>IF(ISBLANK($A755),"",IF($E755="","",$E755-$F755))</f>
        <v/>
      </c>
      <c r="H755" s="18">
        <f>IF(ISBLANK($A755),"",IF($E755=0,"",$F755/$E755))</f>
        <v/>
      </c>
      <c r="I755" s="14">
        <f>IF(ISBLANK($A755),"",IF(OR(ISBLANK($B755),ISBLANK($C755),ISBLANK($D755),ISBLANK($E755),ISBLANK($F755)),"EKSİK","OK"))</f>
        <v/>
      </c>
    </row>
    <row r="756">
      <c r="A756" s="15" t="n"/>
      <c r="B756" s="15" t="n"/>
      <c r="C756" s="15" t="n"/>
      <c r="D756" s="15" t="n"/>
      <c r="E756" s="15" t="n"/>
      <c r="F756" s="15" t="n"/>
      <c r="G756" s="17">
        <f>IF(ISBLANK($A756),"",IF($E756="","",$E756-$F756))</f>
        <v/>
      </c>
      <c r="H756" s="18">
        <f>IF(ISBLANK($A756),"",IF($E756=0,"",$F756/$E756))</f>
        <v/>
      </c>
      <c r="I756" s="14">
        <f>IF(ISBLANK($A756),"",IF(OR(ISBLANK($B756),ISBLANK($C756),ISBLANK($D756),ISBLANK($E756),ISBLANK($F756)),"EKSİK","OK"))</f>
        <v/>
      </c>
    </row>
    <row r="757">
      <c r="A757" s="15" t="n"/>
      <c r="B757" s="15" t="n"/>
      <c r="C757" s="15" t="n"/>
      <c r="D757" s="15" t="n"/>
      <c r="E757" s="15" t="n"/>
      <c r="F757" s="15" t="n"/>
      <c r="G757" s="17">
        <f>IF(ISBLANK($A757),"",IF($E757="","",$E757-$F757))</f>
        <v/>
      </c>
      <c r="H757" s="18">
        <f>IF(ISBLANK($A757),"",IF($E757=0,"",$F757/$E757))</f>
        <v/>
      </c>
      <c r="I757" s="14">
        <f>IF(ISBLANK($A757),"",IF(OR(ISBLANK($B757),ISBLANK($C757),ISBLANK($D757),ISBLANK($E757),ISBLANK($F757)),"EKSİK","OK"))</f>
        <v/>
      </c>
    </row>
    <row r="758">
      <c r="A758" s="15" t="n"/>
      <c r="B758" s="15" t="n"/>
      <c r="C758" s="15" t="n"/>
      <c r="D758" s="15" t="n"/>
      <c r="E758" s="15" t="n"/>
      <c r="F758" s="15" t="n"/>
      <c r="G758" s="17">
        <f>IF(ISBLANK($A758),"",IF($E758="","",$E758-$F758))</f>
        <v/>
      </c>
      <c r="H758" s="18">
        <f>IF(ISBLANK($A758),"",IF($E758=0,"",$F758/$E758))</f>
        <v/>
      </c>
      <c r="I758" s="14">
        <f>IF(ISBLANK($A758),"",IF(OR(ISBLANK($B758),ISBLANK($C758),ISBLANK($D758),ISBLANK($E758),ISBLANK($F758)),"EKSİK","OK"))</f>
        <v/>
      </c>
    </row>
    <row r="759">
      <c r="A759" s="15" t="n"/>
      <c r="B759" s="15" t="n"/>
      <c r="C759" s="15" t="n"/>
      <c r="D759" s="15" t="n"/>
      <c r="E759" s="15" t="n"/>
      <c r="F759" s="15" t="n"/>
      <c r="G759" s="17">
        <f>IF(ISBLANK($A759),"",IF($E759="","",$E759-$F759))</f>
        <v/>
      </c>
      <c r="H759" s="18">
        <f>IF(ISBLANK($A759),"",IF($E759=0,"",$F759/$E759))</f>
        <v/>
      </c>
      <c r="I759" s="14">
        <f>IF(ISBLANK($A759),"",IF(OR(ISBLANK($B759),ISBLANK($C759),ISBLANK($D759),ISBLANK($E759),ISBLANK($F759)),"EKSİK","OK"))</f>
        <v/>
      </c>
    </row>
    <row r="760">
      <c r="A760" s="15" t="n"/>
      <c r="B760" s="15" t="n"/>
      <c r="C760" s="15" t="n"/>
      <c r="D760" s="15" t="n"/>
      <c r="E760" s="15" t="n"/>
      <c r="F760" s="15" t="n"/>
      <c r="G760" s="17">
        <f>IF(ISBLANK($A760),"",IF($E760="","",$E760-$F760))</f>
        <v/>
      </c>
      <c r="H760" s="18">
        <f>IF(ISBLANK($A760),"",IF($E760=0,"",$F760/$E760))</f>
        <v/>
      </c>
      <c r="I760" s="14">
        <f>IF(ISBLANK($A760),"",IF(OR(ISBLANK($B760),ISBLANK($C760),ISBLANK($D760),ISBLANK($E760),ISBLANK($F760)),"EKSİK","OK"))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7">
        <f>IF(ISBLANK($A761),"",IF($E761="","",$E761-$F761))</f>
        <v/>
      </c>
      <c r="H761" s="18">
        <f>IF(ISBLANK($A761),"",IF($E761=0,"",$F761/$E761))</f>
        <v/>
      </c>
      <c r="I761" s="14">
        <f>IF(ISBLANK($A761),"",IF(OR(ISBLANK($B761),ISBLANK($C761),ISBLANK($D761),ISBLANK($E761),ISBLANK($F761)),"EKSİK","OK"))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7">
        <f>IF(ISBLANK($A762),"",IF($E762="","",$E762-$F762))</f>
        <v/>
      </c>
      <c r="H762" s="18">
        <f>IF(ISBLANK($A762),"",IF($E762=0,"",$F762/$E762))</f>
        <v/>
      </c>
      <c r="I762" s="14">
        <f>IF(ISBLANK($A762),"",IF(OR(ISBLANK($B762),ISBLANK($C762),ISBLANK($D762),ISBLANK($E762),ISBLANK($F762)),"EKSİK","OK"))</f>
        <v/>
      </c>
    </row>
    <row r="763">
      <c r="A763" s="15" t="n"/>
      <c r="B763" s="15" t="n"/>
      <c r="C763" s="15" t="n"/>
      <c r="D763" s="15" t="n"/>
      <c r="E763" s="15" t="n"/>
      <c r="F763" s="15" t="n"/>
      <c r="G763" s="17">
        <f>IF(ISBLANK($A763),"",IF($E763="","",$E763-$F763))</f>
        <v/>
      </c>
      <c r="H763" s="18">
        <f>IF(ISBLANK($A763),"",IF($E763=0,"",$F763/$E763))</f>
        <v/>
      </c>
      <c r="I763" s="14">
        <f>IF(ISBLANK($A763),"",IF(OR(ISBLANK($B763),ISBLANK($C763),ISBLANK($D763),ISBLANK($E763),ISBLANK($F763)),"EKSİK","OK"))</f>
        <v/>
      </c>
    </row>
    <row r="764">
      <c r="A764" s="15" t="n"/>
      <c r="B764" s="15" t="n"/>
      <c r="C764" s="15" t="n"/>
      <c r="D764" s="15" t="n"/>
      <c r="E764" s="15" t="n"/>
      <c r="F764" s="15" t="n"/>
      <c r="G764" s="17">
        <f>IF(ISBLANK($A764),"",IF($E764="","",$E764-$F764))</f>
        <v/>
      </c>
      <c r="H764" s="18">
        <f>IF(ISBLANK($A764),"",IF($E764=0,"",$F764/$E764))</f>
        <v/>
      </c>
      <c r="I764" s="14">
        <f>IF(ISBLANK($A764),"",IF(OR(ISBLANK($B764),ISBLANK($C764),ISBLANK($D764),ISBLANK($E764),ISBLANK($F764)),"EKSİK","OK"))</f>
        <v/>
      </c>
    </row>
    <row r="765">
      <c r="A765" s="15" t="n"/>
      <c r="B765" s="15" t="n"/>
      <c r="C765" s="15" t="n"/>
      <c r="D765" s="15" t="n"/>
      <c r="E765" s="15" t="n"/>
      <c r="F765" s="15" t="n"/>
      <c r="G765" s="17">
        <f>IF(ISBLANK($A765),"",IF($E765="","",$E765-$F765))</f>
        <v/>
      </c>
      <c r="H765" s="18">
        <f>IF(ISBLANK($A765),"",IF($E765=0,"",$F765/$E765))</f>
        <v/>
      </c>
      <c r="I765" s="14">
        <f>IF(ISBLANK($A765),"",IF(OR(ISBLANK($B765),ISBLANK($C765),ISBLANK($D765),ISBLANK($E765),ISBLANK($F765)),"EKSİK","OK"))</f>
        <v/>
      </c>
    </row>
    <row r="766">
      <c r="A766" s="15" t="n"/>
      <c r="B766" s="15" t="n"/>
      <c r="C766" s="15" t="n"/>
      <c r="D766" s="15" t="n"/>
      <c r="E766" s="15" t="n"/>
      <c r="F766" s="15" t="n"/>
      <c r="G766" s="17">
        <f>IF(ISBLANK($A766),"",IF($E766="","",$E766-$F766))</f>
        <v/>
      </c>
      <c r="H766" s="18">
        <f>IF(ISBLANK($A766),"",IF($E766=0,"",$F766/$E766))</f>
        <v/>
      </c>
      <c r="I766" s="14">
        <f>IF(ISBLANK($A766),"",IF(OR(ISBLANK($B766),ISBLANK($C766),ISBLANK($D766),ISBLANK($E766),ISBLANK($F766)),"EKSİK","OK"))</f>
        <v/>
      </c>
    </row>
    <row r="767">
      <c r="A767" s="15" t="n"/>
      <c r="B767" s="15" t="n"/>
      <c r="C767" s="15" t="n"/>
      <c r="D767" s="15" t="n"/>
      <c r="E767" s="15" t="n"/>
      <c r="F767" s="15" t="n"/>
      <c r="G767" s="17">
        <f>IF(ISBLANK($A767),"",IF($E767="","",$E767-$F767))</f>
        <v/>
      </c>
      <c r="H767" s="18">
        <f>IF(ISBLANK($A767),"",IF($E767=0,"",$F767/$E767))</f>
        <v/>
      </c>
      <c r="I767" s="14">
        <f>IF(ISBLANK($A767),"",IF(OR(ISBLANK($B767),ISBLANK($C767),ISBLANK($D767),ISBLANK($E767),ISBLANK($F767)),"EKSİK","OK"))</f>
        <v/>
      </c>
    </row>
    <row r="768">
      <c r="A768" s="15" t="n"/>
      <c r="B768" s="15" t="n"/>
      <c r="C768" s="15" t="n"/>
      <c r="D768" s="15" t="n"/>
      <c r="E768" s="15" t="n"/>
      <c r="F768" s="15" t="n"/>
      <c r="G768" s="17">
        <f>IF(ISBLANK($A768),"",IF($E768="","",$E768-$F768))</f>
        <v/>
      </c>
      <c r="H768" s="18">
        <f>IF(ISBLANK($A768),"",IF($E768=0,"",$F768/$E768))</f>
        <v/>
      </c>
      <c r="I768" s="14">
        <f>IF(ISBLANK($A768),"",IF(OR(ISBLANK($B768),ISBLANK($C768),ISBLANK($D768),ISBLANK($E768),ISBLANK($F768)),"EKSİK","OK"))</f>
        <v/>
      </c>
    </row>
    <row r="769">
      <c r="A769" s="15" t="n"/>
      <c r="B769" s="15" t="n"/>
      <c r="C769" s="15" t="n"/>
      <c r="D769" s="15" t="n"/>
      <c r="E769" s="15" t="n"/>
      <c r="F769" s="15" t="n"/>
      <c r="G769" s="17">
        <f>IF(ISBLANK($A769),"",IF($E769="","",$E769-$F769))</f>
        <v/>
      </c>
      <c r="H769" s="18">
        <f>IF(ISBLANK($A769),"",IF($E769=0,"",$F769/$E769))</f>
        <v/>
      </c>
      <c r="I769" s="14">
        <f>IF(ISBLANK($A769),"",IF(OR(ISBLANK($B769),ISBLANK($C769),ISBLANK($D769),ISBLANK($E769),ISBLANK($F769)),"EKSİK","OK"))</f>
        <v/>
      </c>
    </row>
    <row r="770">
      <c r="A770" s="15" t="n"/>
      <c r="B770" s="15" t="n"/>
      <c r="C770" s="15" t="n"/>
      <c r="D770" s="15" t="n"/>
      <c r="E770" s="15" t="n"/>
      <c r="F770" s="15" t="n"/>
      <c r="G770" s="17">
        <f>IF(ISBLANK($A770),"",IF($E770="","",$E770-$F770))</f>
        <v/>
      </c>
      <c r="H770" s="18">
        <f>IF(ISBLANK($A770),"",IF($E770=0,"",$F770/$E770))</f>
        <v/>
      </c>
      <c r="I770" s="14">
        <f>IF(ISBLANK($A770),"",IF(OR(ISBLANK($B770),ISBLANK($C770),ISBLANK($D770),ISBLANK($E770),ISBLANK($F770)),"EKSİK","OK"))</f>
        <v/>
      </c>
    </row>
    <row r="771">
      <c r="A771" s="15" t="n"/>
      <c r="B771" s="15" t="n"/>
      <c r="C771" s="15" t="n"/>
      <c r="D771" s="15" t="n"/>
      <c r="E771" s="15" t="n"/>
      <c r="F771" s="15" t="n"/>
      <c r="G771" s="17">
        <f>IF(ISBLANK($A771),"",IF($E771="","",$E771-$F771))</f>
        <v/>
      </c>
      <c r="H771" s="18">
        <f>IF(ISBLANK($A771),"",IF($E771=0,"",$F771/$E771))</f>
        <v/>
      </c>
      <c r="I771" s="14">
        <f>IF(ISBLANK($A771),"",IF(OR(ISBLANK($B771),ISBLANK($C771),ISBLANK($D771),ISBLANK($E771),ISBLANK($F771)),"EKSİK","OK"))</f>
        <v/>
      </c>
    </row>
    <row r="772">
      <c r="A772" s="15" t="n"/>
      <c r="B772" s="15" t="n"/>
      <c r="C772" s="15" t="n"/>
      <c r="D772" s="15" t="n"/>
      <c r="E772" s="15" t="n"/>
      <c r="F772" s="15" t="n"/>
      <c r="G772" s="17">
        <f>IF(ISBLANK($A772),"",IF($E772="","",$E772-$F772))</f>
        <v/>
      </c>
      <c r="H772" s="18">
        <f>IF(ISBLANK($A772),"",IF($E772=0,"",$F772/$E772))</f>
        <v/>
      </c>
      <c r="I772" s="14">
        <f>IF(ISBLANK($A772),"",IF(OR(ISBLANK($B772),ISBLANK($C772),ISBLANK($D772),ISBLANK($E772),ISBLANK($F772)),"EKSİK","OK"))</f>
        <v/>
      </c>
    </row>
    <row r="773">
      <c r="A773" s="15" t="n"/>
      <c r="B773" s="15" t="n"/>
      <c r="C773" s="15" t="n"/>
      <c r="D773" s="15" t="n"/>
      <c r="E773" s="15" t="n"/>
      <c r="F773" s="15" t="n"/>
      <c r="G773" s="17">
        <f>IF(ISBLANK($A773),"",IF($E773="","",$E773-$F773))</f>
        <v/>
      </c>
      <c r="H773" s="18">
        <f>IF(ISBLANK($A773),"",IF($E773=0,"",$F773/$E773))</f>
        <v/>
      </c>
      <c r="I773" s="14">
        <f>IF(ISBLANK($A773),"",IF(OR(ISBLANK($B773),ISBLANK($C773),ISBLANK($D773),ISBLANK($E773),ISBLANK($F773)),"EKSİK","OK"))</f>
        <v/>
      </c>
    </row>
    <row r="774">
      <c r="A774" s="15" t="n"/>
      <c r="B774" s="15" t="n"/>
      <c r="C774" s="15" t="n"/>
      <c r="D774" s="15" t="n"/>
      <c r="E774" s="15" t="n"/>
      <c r="F774" s="15" t="n"/>
      <c r="G774" s="17">
        <f>IF(ISBLANK($A774),"",IF($E774="","",$E774-$F774))</f>
        <v/>
      </c>
      <c r="H774" s="18">
        <f>IF(ISBLANK($A774),"",IF($E774=0,"",$F774/$E774))</f>
        <v/>
      </c>
      <c r="I774" s="14">
        <f>IF(ISBLANK($A774),"",IF(OR(ISBLANK($B774),ISBLANK($C774),ISBLANK($D774),ISBLANK($E774),ISBLANK($F774)),"EKSİK","OK"))</f>
        <v/>
      </c>
    </row>
    <row r="775">
      <c r="A775" s="15" t="n"/>
      <c r="B775" s="15" t="n"/>
      <c r="C775" s="15" t="n"/>
      <c r="D775" s="15" t="n"/>
      <c r="E775" s="15" t="n"/>
      <c r="F775" s="15" t="n"/>
      <c r="G775" s="17">
        <f>IF(ISBLANK($A775),"",IF($E775="","",$E775-$F775))</f>
        <v/>
      </c>
      <c r="H775" s="18">
        <f>IF(ISBLANK($A775),"",IF($E775=0,"",$F775/$E775))</f>
        <v/>
      </c>
      <c r="I775" s="14">
        <f>IF(ISBLANK($A775),"",IF(OR(ISBLANK($B775),ISBLANK($C775),ISBLANK($D775),ISBLANK($E775),ISBLANK($F775)),"EKSİK","OK"))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7">
        <f>IF(ISBLANK($A776),"",IF($E776="","",$E776-$F776))</f>
        <v/>
      </c>
      <c r="H776" s="18">
        <f>IF(ISBLANK($A776),"",IF($E776=0,"",$F776/$E776))</f>
        <v/>
      </c>
      <c r="I776" s="14">
        <f>IF(ISBLANK($A776),"",IF(OR(ISBLANK($B776),ISBLANK($C776),ISBLANK($D776),ISBLANK($E776),ISBLANK($F776)),"EKSİK","OK"))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7">
        <f>IF(ISBLANK($A777),"",IF($E777="","",$E777-$F777))</f>
        <v/>
      </c>
      <c r="H777" s="18">
        <f>IF(ISBLANK($A777),"",IF($E777=0,"",$F777/$E777))</f>
        <v/>
      </c>
      <c r="I777" s="14">
        <f>IF(ISBLANK($A777),"",IF(OR(ISBLANK($B777),ISBLANK($C777),ISBLANK($D777),ISBLANK($E777),ISBLANK($F777)),"EKSİK","OK"))</f>
        <v/>
      </c>
    </row>
    <row r="778">
      <c r="A778" s="15" t="n"/>
      <c r="B778" s="15" t="n"/>
      <c r="C778" s="15" t="n"/>
      <c r="D778" s="15" t="n"/>
      <c r="E778" s="15" t="n"/>
      <c r="F778" s="15" t="n"/>
      <c r="G778" s="17">
        <f>IF(ISBLANK($A778),"",IF($E778="","",$E778-$F778))</f>
        <v/>
      </c>
      <c r="H778" s="18">
        <f>IF(ISBLANK($A778),"",IF($E778=0,"",$F778/$E778))</f>
        <v/>
      </c>
      <c r="I778" s="14">
        <f>IF(ISBLANK($A778),"",IF(OR(ISBLANK($B778),ISBLANK($C778),ISBLANK($D778),ISBLANK($E778),ISBLANK($F778)),"EKSİK","OK"))</f>
        <v/>
      </c>
    </row>
    <row r="779">
      <c r="A779" s="15" t="n"/>
      <c r="B779" s="15" t="n"/>
      <c r="C779" s="15" t="n"/>
      <c r="D779" s="15" t="n"/>
      <c r="E779" s="15" t="n"/>
      <c r="F779" s="15" t="n"/>
      <c r="G779" s="17">
        <f>IF(ISBLANK($A779),"",IF($E779="","",$E779-$F779))</f>
        <v/>
      </c>
      <c r="H779" s="18">
        <f>IF(ISBLANK($A779),"",IF($E779=0,"",$F779/$E779))</f>
        <v/>
      </c>
      <c r="I779" s="14">
        <f>IF(ISBLANK($A779),"",IF(OR(ISBLANK($B779),ISBLANK($C779),ISBLANK($D779),ISBLANK($E779),ISBLANK($F779)),"EKSİK","OK"))</f>
        <v/>
      </c>
    </row>
    <row r="780">
      <c r="A780" s="15" t="n"/>
      <c r="B780" s="15" t="n"/>
      <c r="C780" s="15" t="n"/>
      <c r="D780" s="15" t="n"/>
      <c r="E780" s="15" t="n"/>
      <c r="F780" s="15" t="n"/>
      <c r="G780" s="17">
        <f>IF(ISBLANK($A780),"",IF($E780="","",$E780-$F780))</f>
        <v/>
      </c>
      <c r="H780" s="18">
        <f>IF(ISBLANK($A780),"",IF($E780=0,"",$F780/$E780))</f>
        <v/>
      </c>
      <c r="I780" s="14">
        <f>IF(ISBLANK($A780),"",IF(OR(ISBLANK($B780),ISBLANK($C780),ISBLANK($D780),ISBLANK($E780),ISBLANK($F780)),"EKSİK","OK"))</f>
        <v/>
      </c>
    </row>
    <row r="781">
      <c r="A781" s="15" t="n"/>
      <c r="B781" s="15" t="n"/>
      <c r="C781" s="15" t="n"/>
      <c r="D781" s="15" t="n"/>
      <c r="E781" s="15" t="n"/>
      <c r="F781" s="15" t="n"/>
      <c r="G781" s="17">
        <f>IF(ISBLANK($A781),"",IF($E781="","",$E781-$F781))</f>
        <v/>
      </c>
      <c r="H781" s="18">
        <f>IF(ISBLANK($A781),"",IF($E781=0,"",$F781/$E781))</f>
        <v/>
      </c>
      <c r="I781" s="14">
        <f>IF(ISBLANK($A781),"",IF(OR(ISBLANK($B781),ISBLANK($C781),ISBLANK($D781),ISBLANK($E781),ISBLANK($F781)),"EKSİK","OK"))</f>
        <v/>
      </c>
    </row>
    <row r="782">
      <c r="A782" s="15" t="n"/>
      <c r="B782" s="15" t="n"/>
      <c r="C782" s="15" t="n"/>
      <c r="D782" s="15" t="n"/>
      <c r="E782" s="15" t="n"/>
      <c r="F782" s="15" t="n"/>
      <c r="G782" s="17">
        <f>IF(ISBLANK($A782),"",IF($E782="","",$E782-$F782))</f>
        <v/>
      </c>
      <c r="H782" s="18">
        <f>IF(ISBLANK($A782),"",IF($E782=0,"",$F782/$E782))</f>
        <v/>
      </c>
      <c r="I782" s="14">
        <f>IF(ISBLANK($A782),"",IF(OR(ISBLANK($B782),ISBLANK($C782),ISBLANK($D782),ISBLANK($E782),ISBLANK($F782)),"EKSİK","OK"))</f>
        <v/>
      </c>
    </row>
    <row r="783">
      <c r="A783" s="15" t="n"/>
      <c r="B783" s="15" t="n"/>
      <c r="C783" s="15" t="n"/>
      <c r="D783" s="15" t="n"/>
      <c r="E783" s="15" t="n"/>
      <c r="F783" s="15" t="n"/>
      <c r="G783" s="17">
        <f>IF(ISBLANK($A783),"",IF($E783="","",$E783-$F783))</f>
        <v/>
      </c>
      <c r="H783" s="18">
        <f>IF(ISBLANK($A783),"",IF($E783=0,"",$F783/$E783))</f>
        <v/>
      </c>
      <c r="I783" s="14">
        <f>IF(ISBLANK($A783),"",IF(OR(ISBLANK($B783),ISBLANK($C783),ISBLANK($D783),ISBLANK($E783),ISBLANK($F783)),"EKSİK","OK"))</f>
        <v/>
      </c>
    </row>
    <row r="784">
      <c r="A784" s="15" t="n"/>
      <c r="B784" s="15" t="n"/>
      <c r="C784" s="15" t="n"/>
      <c r="D784" s="15" t="n"/>
      <c r="E784" s="15" t="n"/>
      <c r="F784" s="15" t="n"/>
      <c r="G784" s="17">
        <f>IF(ISBLANK($A784),"",IF($E784="","",$E784-$F784))</f>
        <v/>
      </c>
      <c r="H784" s="18">
        <f>IF(ISBLANK($A784),"",IF($E784=0,"",$F784/$E784))</f>
        <v/>
      </c>
      <c r="I784" s="14">
        <f>IF(ISBLANK($A784),"",IF(OR(ISBLANK($B784),ISBLANK($C784),ISBLANK($D784),ISBLANK($E784),ISBLANK($F784)),"EKSİK","OK"))</f>
        <v/>
      </c>
    </row>
    <row r="785">
      <c r="A785" s="15" t="n"/>
      <c r="B785" s="15" t="n"/>
      <c r="C785" s="15" t="n"/>
      <c r="D785" s="15" t="n"/>
      <c r="E785" s="15" t="n"/>
      <c r="F785" s="15" t="n"/>
      <c r="G785" s="17">
        <f>IF(ISBLANK($A785),"",IF($E785="","",$E785-$F785))</f>
        <v/>
      </c>
      <c r="H785" s="18">
        <f>IF(ISBLANK($A785),"",IF($E785=0,"",$F785/$E785))</f>
        <v/>
      </c>
      <c r="I785" s="14">
        <f>IF(ISBLANK($A785),"",IF(OR(ISBLANK($B785),ISBLANK($C785),ISBLANK($D785),ISBLANK($E785),ISBLANK($F785)),"EKSİK","OK"))</f>
        <v/>
      </c>
    </row>
    <row r="786">
      <c r="A786" s="15" t="n"/>
      <c r="B786" s="15" t="n"/>
      <c r="C786" s="15" t="n"/>
      <c r="D786" s="15" t="n"/>
      <c r="E786" s="15" t="n"/>
      <c r="F786" s="15" t="n"/>
      <c r="G786" s="17">
        <f>IF(ISBLANK($A786),"",IF($E786="","",$E786-$F786))</f>
        <v/>
      </c>
      <c r="H786" s="18">
        <f>IF(ISBLANK($A786),"",IF($E786=0,"",$F786/$E786))</f>
        <v/>
      </c>
      <c r="I786" s="14">
        <f>IF(ISBLANK($A786),"",IF(OR(ISBLANK($B786),ISBLANK($C786),ISBLANK($D786),ISBLANK($E786),ISBLANK($F786)),"EKSİK","OK"))</f>
        <v/>
      </c>
    </row>
    <row r="787">
      <c r="A787" s="15" t="n"/>
      <c r="B787" s="15" t="n"/>
      <c r="C787" s="15" t="n"/>
      <c r="D787" s="15" t="n"/>
      <c r="E787" s="15" t="n"/>
      <c r="F787" s="15" t="n"/>
      <c r="G787" s="17">
        <f>IF(ISBLANK($A787),"",IF($E787="","",$E787-$F787))</f>
        <v/>
      </c>
      <c r="H787" s="18">
        <f>IF(ISBLANK($A787),"",IF($E787=0,"",$F787/$E787))</f>
        <v/>
      </c>
      <c r="I787" s="14">
        <f>IF(ISBLANK($A787),"",IF(OR(ISBLANK($B787),ISBLANK($C787),ISBLANK($D787),ISBLANK($E787),ISBLANK($F787)),"EKSİK","OK"))</f>
        <v/>
      </c>
    </row>
    <row r="788">
      <c r="A788" s="15" t="n"/>
      <c r="B788" s="15" t="n"/>
      <c r="C788" s="15" t="n"/>
      <c r="D788" s="15" t="n"/>
      <c r="E788" s="15" t="n"/>
      <c r="F788" s="15" t="n"/>
      <c r="G788" s="17">
        <f>IF(ISBLANK($A788),"",IF($E788="","",$E788-$F788))</f>
        <v/>
      </c>
      <c r="H788" s="18">
        <f>IF(ISBLANK($A788),"",IF($E788=0,"",$F788/$E788))</f>
        <v/>
      </c>
      <c r="I788" s="14">
        <f>IF(ISBLANK($A788),"",IF(OR(ISBLANK($B788),ISBLANK($C788),ISBLANK($D788),ISBLANK($E788),ISBLANK($F788)),"EKSİK","OK"))</f>
        <v/>
      </c>
    </row>
    <row r="789">
      <c r="A789" s="15" t="n"/>
      <c r="B789" s="15" t="n"/>
      <c r="C789" s="15" t="n"/>
      <c r="D789" s="15" t="n"/>
      <c r="E789" s="15" t="n"/>
      <c r="F789" s="15" t="n"/>
      <c r="G789" s="17">
        <f>IF(ISBLANK($A789),"",IF($E789="","",$E789-$F789))</f>
        <v/>
      </c>
      <c r="H789" s="18">
        <f>IF(ISBLANK($A789),"",IF($E789=0,"",$F789/$E789))</f>
        <v/>
      </c>
      <c r="I789" s="14">
        <f>IF(ISBLANK($A789),"",IF(OR(ISBLANK($B789),ISBLANK($C789),ISBLANK($D789),ISBLANK($E789),ISBLANK($F789)),"EKSİK","OK"))</f>
        <v/>
      </c>
    </row>
    <row r="790">
      <c r="A790" s="15" t="n"/>
      <c r="B790" s="15" t="n"/>
      <c r="C790" s="15" t="n"/>
      <c r="D790" s="15" t="n"/>
      <c r="E790" s="15" t="n"/>
      <c r="F790" s="15" t="n"/>
      <c r="G790" s="17">
        <f>IF(ISBLANK($A790),"",IF($E790="","",$E790-$F790))</f>
        <v/>
      </c>
      <c r="H790" s="18">
        <f>IF(ISBLANK($A790),"",IF($E790=0,"",$F790/$E790))</f>
        <v/>
      </c>
      <c r="I790" s="14">
        <f>IF(ISBLANK($A790),"",IF(OR(ISBLANK($B790),ISBLANK($C790),ISBLANK($D790),ISBLANK($E790),ISBLANK($F790)),"EKSİK","OK"))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7">
        <f>IF(ISBLANK($A791),"",IF($E791="","",$E791-$F791))</f>
        <v/>
      </c>
      <c r="H791" s="18">
        <f>IF(ISBLANK($A791),"",IF($E791=0,"",$F791/$E791))</f>
        <v/>
      </c>
      <c r="I791" s="14">
        <f>IF(ISBLANK($A791),"",IF(OR(ISBLANK($B791),ISBLANK($C791),ISBLANK($D791),ISBLANK($E791),ISBLANK($F791)),"EKSİK","OK"))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7">
        <f>IF(ISBLANK($A792),"",IF($E792="","",$E792-$F792))</f>
        <v/>
      </c>
      <c r="H792" s="18">
        <f>IF(ISBLANK($A792),"",IF($E792=0,"",$F792/$E792))</f>
        <v/>
      </c>
      <c r="I792" s="14">
        <f>IF(ISBLANK($A792),"",IF(OR(ISBLANK($B792),ISBLANK($C792),ISBLANK($D792),ISBLANK($E792),ISBLANK($F792)),"EKSİK","OK"))</f>
        <v/>
      </c>
    </row>
    <row r="793">
      <c r="A793" s="15" t="n"/>
      <c r="B793" s="15" t="n"/>
      <c r="C793" s="15" t="n"/>
      <c r="D793" s="15" t="n"/>
      <c r="E793" s="15" t="n"/>
      <c r="F793" s="15" t="n"/>
      <c r="G793" s="17">
        <f>IF(ISBLANK($A793),"",IF($E793="","",$E793-$F793))</f>
        <v/>
      </c>
      <c r="H793" s="18">
        <f>IF(ISBLANK($A793),"",IF($E793=0,"",$F793/$E793))</f>
        <v/>
      </c>
      <c r="I793" s="14">
        <f>IF(ISBLANK($A793),"",IF(OR(ISBLANK($B793),ISBLANK($C793),ISBLANK($D793),ISBLANK($E793),ISBLANK($F793)),"EKSİK","OK"))</f>
        <v/>
      </c>
    </row>
    <row r="794">
      <c r="A794" s="15" t="n"/>
      <c r="B794" s="15" t="n"/>
      <c r="C794" s="15" t="n"/>
      <c r="D794" s="15" t="n"/>
      <c r="E794" s="15" t="n"/>
      <c r="F794" s="15" t="n"/>
      <c r="G794" s="17">
        <f>IF(ISBLANK($A794),"",IF($E794="","",$E794-$F794))</f>
        <v/>
      </c>
      <c r="H794" s="18">
        <f>IF(ISBLANK($A794),"",IF($E794=0,"",$F794/$E794))</f>
        <v/>
      </c>
      <c r="I794" s="14">
        <f>IF(ISBLANK($A794),"",IF(OR(ISBLANK($B794),ISBLANK($C794),ISBLANK($D794),ISBLANK($E794),ISBLANK($F794)),"EKSİK","OK"))</f>
        <v/>
      </c>
    </row>
    <row r="795">
      <c r="A795" s="15" t="n"/>
      <c r="B795" s="15" t="n"/>
      <c r="C795" s="15" t="n"/>
      <c r="D795" s="15" t="n"/>
      <c r="E795" s="15" t="n"/>
      <c r="F795" s="15" t="n"/>
      <c r="G795" s="17">
        <f>IF(ISBLANK($A795),"",IF($E795="","",$E795-$F795))</f>
        <v/>
      </c>
      <c r="H795" s="18">
        <f>IF(ISBLANK($A795),"",IF($E795=0,"",$F795/$E795))</f>
        <v/>
      </c>
      <c r="I795" s="14">
        <f>IF(ISBLANK($A795),"",IF(OR(ISBLANK($B795),ISBLANK($C795),ISBLANK($D795),ISBLANK($E795),ISBLANK($F795)),"EKSİK","OK"))</f>
        <v/>
      </c>
    </row>
    <row r="796">
      <c r="A796" s="15" t="n"/>
      <c r="B796" s="15" t="n"/>
      <c r="C796" s="15" t="n"/>
      <c r="D796" s="15" t="n"/>
      <c r="E796" s="15" t="n"/>
      <c r="F796" s="15" t="n"/>
      <c r="G796" s="17">
        <f>IF(ISBLANK($A796),"",IF($E796="","",$E796-$F796))</f>
        <v/>
      </c>
      <c r="H796" s="18">
        <f>IF(ISBLANK($A796),"",IF($E796=0,"",$F796/$E796))</f>
        <v/>
      </c>
      <c r="I796" s="14">
        <f>IF(ISBLANK($A796),"",IF(OR(ISBLANK($B796),ISBLANK($C796),ISBLANK($D796),ISBLANK($E796),ISBLANK($F796)),"EKSİK","OK"))</f>
        <v/>
      </c>
    </row>
    <row r="797">
      <c r="A797" s="15" t="n"/>
      <c r="B797" s="15" t="n"/>
      <c r="C797" s="15" t="n"/>
      <c r="D797" s="15" t="n"/>
      <c r="E797" s="15" t="n"/>
      <c r="F797" s="15" t="n"/>
      <c r="G797" s="17">
        <f>IF(ISBLANK($A797),"",IF($E797="","",$E797-$F797))</f>
        <v/>
      </c>
      <c r="H797" s="18">
        <f>IF(ISBLANK($A797),"",IF($E797=0,"",$F797/$E797))</f>
        <v/>
      </c>
      <c r="I797" s="14">
        <f>IF(ISBLANK($A797),"",IF(OR(ISBLANK($B797),ISBLANK($C797),ISBLANK($D797),ISBLANK($E797),ISBLANK($F797)),"EKSİK","OK"))</f>
        <v/>
      </c>
    </row>
    <row r="798">
      <c r="A798" s="15" t="n"/>
      <c r="B798" s="15" t="n"/>
      <c r="C798" s="15" t="n"/>
      <c r="D798" s="15" t="n"/>
      <c r="E798" s="15" t="n"/>
      <c r="F798" s="15" t="n"/>
      <c r="G798" s="17">
        <f>IF(ISBLANK($A798),"",IF($E798="","",$E798-$F798))</f>
        <v/>
      </c>
      <c r="H798" s="18">
        <f>IF(ISBLANK($A798),"",IF($E798=0,"",$F798/$E798))</f>
        <v/>
      </c>
      <c r="I798" s="14">
        <f>IF(ISBLANK($A798),"",IF(OR(ISBLANK($B798),ISBLANK($C798),ISBLANK($D798),ISBLANK($E798),ISBLANK($F798)),"EKSİK","OK"))</f>
        <v/>
      </c>
    </row>
    <row r="799">
      <c r="A799" s="15" t="n"/>
      <c r="B799" s="15" t="n"/>
      <c r="C799" s="15" t="n"/>
      <c r="D799" s="15" t="n"/>
      <c r="E799" s="15" t="n"/>
      <c r="F799" s="15" t="n"/>
      <c r="G799" s="17">
        <f>IF(ISBLANK($A799),"",IF($E799="","",$E799-$F799))</f>
        <v/>
      </c>
      <c r="H799" s="18">
        <f>IF(ISBLANK($A799),"",IF($E799=0,"",$F799/$E799))</f>
        <v/>
      </c>
      <c r="I799" s="14">
        <f>IF(ISBLANK($A799),"",IF(OR(ISBLANK($B799),ISBLANK($C799),ISBLANK($D799),ISBLANK($E799),ISBLANK($F799)),"EKSİK","OK"))</f>
        <v/>
      </c>
    </row>
    <row r="800">
      <c r="A800" s="15" t="n"/>
      <c r="B800" s="15" t="n"/>
      <c r="C800" s="15" t="n"/>
      <c r="D800" s="15" t="n"/>
      <c r="E800" s="15" t="n"/>
      <c r="F800" s="15" t="n"/>
      <c r="G800" s="17">
        <f>IF(ISBLANK($A800),"",IF($E800="","",$E800-$F800))</f>
        <v/>
      </c>
      <c r="H800" s="18">
        <f>IF(ISBLANK($A800),"",IF($E800=0,"",$F800/$E800))</f>
        <v/>
      </c>
      <c r="I800" s="14">
        <f>IF(ISBLANK($A800),"",IF(OR(ISBLANK($B800),ISBLANK($C800),ISBLANK($D800),ISBLANK($E800),ISBLANK($F800)),"EKSİK","OK"))</f>
        <v/>
      </c>
    </row>
    <row r="801">
      <c r="A801" s="15" t="n"/>
      <c r="B801" s="15" t="n"/>
      <c r="C801" s="15" t="n"/>
      <c r="D801" s="15" t="n"/>
      <c r="E801" s="15" t="n"/>
      <c r="F801" s="15" t="n"/>
      <c r="G801" s="17">
        <f>IF(ISBLANK($A801),"",IF($E801="","",$E801-$F801))</f>
        <v/>
      </c>
      <c r="H801" s="18">
        <f>IF(ISBLANK($A801),"",IF($E801=0,"",$F801/$E801))</f>
        <v/>
      </c>
      <c r="I801" s="14">
        <f>IF(ISBLANK($A801),"",IF(OR(ISBLANK($B801),ISBLANK($C801),ISBLANK($D801),ISBLANK($E801),ISBLANK($F801)),"EKSİK","OK"))</f>
        <v/>
      </c>
    </row>
    <row r="802">
      <c r="A802" s="15" t="n"/>
      <c r="B802" s="15" t="n"/>
      <c r="C802" s="15" t="n"/>
      <c r="D802" s="15" t="n"/>
      <c r="E802" s="15" t="n"/>
      <c r="F802" s="15" t="n"/>
      <c r="G802" s="17">
        <f>IF(ISBLANK($A802),"",IF($E802="","",$E802-$F802))</f>
        <v/>
      </c>
      <c r="H802" s="18">
        <f>IF(ISBLANK($A802),"",IF($E802=0,"",$F802/$E802))</f>
        <v/>
      </c>
      <c r="I802" s="14">
        <f>IF(ISBLANK($A802),"",IF(OR(ISBLANK($B802),ISBLANK($C802),ISBLANK($D802),ISBLANK($E802),ISBLANK($F802)),"EKSİK","OK"))</f>
        <v/>
      </c>
    </row>
    <row r="803">
      <c r="A803" s="15" t="n"/>
      <c r="B803" s="15" t="n"/>
      <c r="C803" s="15" t="n"/>
      <c r="D803" s="15" t="n"/>
      <c r="E803" s="15" t="n"/>
      <c r="F803" s="15" t="n"/>
      <c r="G803" s="17">
        <f>IF(ISBLANK($A803),"",IF($E803="","",$E803-$F803))</f>
        <v/>
      </c>
      <c r="H803" s="18">
        <f>IF(ISBLANK($A803),"",IF($E803=0,"",$F803/$E803))</f>
        <v/>
      </c>
      <c r="I803" s="14">
        <f>IF(ISBLANK($A803),"",IF(OR(ISBLANK($B803),ISBLANK($C803),ISBLANK($D803),ISBLANK($E803),ISBLANK($F803)),"EKSİK","OK"))</f>
        <v/>
      </c>
    </row>
    <row r="804">
      <c r="A804" s="15" t="n"/>
      <c r="B804" s="15" t="n"/>
      <c r="C804" s="15" t="n"/>
      <c r="D804" s="15" t="n"/>
      <c r="E804" s="15" t="n"/>
      <c r="F804" s="15" t="n"/>
      <c r="G804" s="17">
        <f>IF(ISBLANK($A804),"",IF($E804="","",$E804-$F804))</f>
        <v/>
      </c>
      <c r="H804" s="18">
        <f>IF(ISBLANK($A804),"",IF($E804=0,"",$F804/$E804))</f>
        <v/>
      </c>
      <c r="I804" s="14">
        <f>IF(ISBLANK($A804),"",IF(OR(ISBLANK($B804),ISBLANK($C804),ISBLANK($D804),ISBLANK($E804),ISBLANK($F804)),"EKSİK","OK"))</f>
        <v/>
      </c>
    </row>
    <row r="805">
      <c r="A805" s="15" t="n"/>
      <c r="B805" s="15" t="n"/>
      <c r="C805" s="15" t="n"/>
      <c r="D805" s="15" t="n"/>
      <c r="E805" s="15" t="n"/>
      <c r="F805" s="15" t="n"/>
      <c r="G805" s="17">
        <f>IF(ISBLANK($A805),"",IF($E805="","",$E805-$F805))</f>
        <v/>
      </c>
      <c r="H805" s="18">
        <f>IF(ISBLANK($A805),"",IF($E805=0,"",$F805/$E805))</f>
        <v/>
      </c>
      <c r="I805" s="14">
        <f>IF(ISBLANK($A805),"",IF(OR(ISBLANK($B805),ISBLANK($C805),ISBLANK($D805),ISBLANK($E805),ISBLANK($F805)),"EKSİK","OK"))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7">
        <f>IF(ISBLANK($A806),"",IF($E806="","",$E806-$F806))</f>
        <v/>
      </c>
      <c r="H806" s="18">
        <f>IF(ISBLANK($A806),"",IF($E806=0,"",$F806/$E806))</f>
        <v/>
      </c>
      <c r="I806" s="14">
        <f>IF(ISBLANK($A806),"",IF(OR(ISBLANK($B806),ISBLANK($C806),ISBLANK($D806),ISBLANK($E806),ISBLANK($F806)),"EKSİK","OK"))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7">
        <f>IF(ISBLANK($A807),"",IF($E807="","",$E807-$F807))</f>
        <v/>
      </c>
      <c r="H807" s="18">
        <f>IF(ISBLANK($A807),"",IF($E807=0,"",$F807/$E807))</f>
        <v/>
      </c>
      <c r="I807" s="14">
        <f>IF(ISBLANK($A807),"",IF(OR(ISBLANK($B807),ISBLANK($C807),ISBLANK($D807),ISBLANK($E807),ISBLANK($F807)),"EKSİK","OK"))</f>
        <v/>
      </c>
    </row>
    <row r="808">
      <c r="A808" s="15" t="n"/>
      <c r="B808" s="15" t="n"/>
      <c r="C808" s="15" t="n"/>
      <c r="D808" s="15" t="n"/>
      <c r="E808" s="15" t="n"/>
      <c r="F808" s="15" t="n"/>
      <c r="G808" s="17">
        <f>IF(ISBLANK($A808),"",IF($E808="","",$E808-$F808))</f>
        <v/>
      </c>
      <c r="H808" s="18">
        <f>IF(ISBLANK($A808),"",IF($E808=0,"",$F808/$E808))</f>
        <v/>
      </c>
      <c r="I808" s="14">
        <f>IF(ISBLANK($A808),"",IF(OR(ISBLANK($B808),ISBLANK($C808),ISBLANK($D808),ISBLANK($E808),ISBLANK($F808)),"EKSİK","OK"))</f>
        <v/>
      </c>
    </row>
    <row r="809">
      <c r="A809" s="15" t="n"/>
      <c r="B809" s="15" t="n"/>
      <c r="C809" s="15" t="n"/>
      <c r="D809" s="15" t="n"/>
      <c r="E809" s="15" t="n"/>
      <c r="F809" s="15" t="n"/>
      <c r="G809" s="17">
        <f>IF(ISBLANK($A809),"",IF($E809="","",$E809-$F809))</f>
        <v/>
      </c>
      <c r="H809" s="18">
        <f>IF(ISBLANK($A809),"",IF($E809=0,"",$F809/$E809))</f>
        <v/>
      </c>
      <c r="I809" s="14">
        <f>IF(ISBLANK($A809),"",IF(OR(ISBLANK($B809),ISBLANK($C809),ISBLANK($D809),ISBLANK($E809),ISBLANK($F809)),"EKSİK","OK"))</f>
        <v/>
      </c>
    </row>
    <row r="810">
      <c r="A810" s="15" t="n"/>
      <c r="B810" s="15" t="n"/>
      <c r="C810" s="15" t="n"/>
      <c r="D810" s="15" t="n"/>
      <c r="E810" s="15" t="n"/>
      <c r="F810" s="15" t="n"/>
      <c r="G810" s="17">
        <f>IF(ISBLANK($A810),"",IF($E810="","",$E810-$F810))</f>
        <v/>
      </c>
      <c r="H810" s="18">
        <f>IF(ISBLANK($A810),"",IF($E810=0,"",$F810/$E810))</f>
        <v/>
      </c>
      <c r="I810" s="14">
        <f>IF(ISBLANK($A810),"",IF(OR(ISBLANK($B810),ISBLANK($C810),ISBLANK($D810),ISBLANK($E810),ISBLANK($F810)),"EKSİK","OK"))</f>
        <v/>
      </c>
    </row>
    <row r="811">
      <c r="A811" s="15" t="n"/>
      <c r="B811" s="15" t="n"/>
      <c r="C811" s="15" t="n"/>
      <c r="D811" s="15" t="n"/>
      <c r="E811" s="15" t="n"/>
      <c r="F811" s="15" t="n"/>
      <c r="G811" s="17">
        <f>IF(ISBLANK($A811),"",IF($E811="","",$E811-$F811))</f>
        <v/>
      </c>
      <c r="H811" s="18">
        <f>IF(ISBLANK($A811),"",IF($E811=0,"",$F811/$E811))</f>
        <v/>
      </c>
      <c r="I811" s="14">
        <f>IF(ISBLANK($A811),"",IF(OR(ISBLANK($B811),ISBLANK($C811),ISBLANK($D811),ISBLANK($E811),ISBLANK($F811)),"EKSİK","OK"))</f>
        <v/>
      </c>
    </row>
    <row r="812">
      <c r="A812" s="15" t="n"/>
      <c r="B812" s="15" t="n"/>
      <c r="C812" s="15" t="n"/>
      <c r="D812" s="15" t="n"/>
      <c r="E812" s="15" t="n"/>
      <c r="F812" s="15" t="n"/>
      <c r="G812" s="17">
        <f>IF(ISBLANK($A812),"",IF($E812="","",$E812-$F812))</f>
        <v/>
      </c>
      <c r="H812" s="18">
        <f>IF(ISBLANK($A812),"",IF($E812=0,"",$F812/$E812))</f>
        <v/>
      </c>
      <c r="I812" s="14">
        <f>IF(ISBLANK($A812),"",IF(OR(ISBLANK($B812),ISBLANK($C812),ISBLANK($D812),ISBLANK($E812),ISBLANK($F812)),"EKSİK","OK"))</f>
        <v/>
      </c>
    </row>
    <row r="813">
      <c r="A813" s="15" t="n"/>
      <c r="B813" s="15" t="n"/>
      <c r="C813" s="15" t="n"/>
      <c r="D813" s="15" t="n"/>
      <c r="E813" s="15" t="n"/>
      <c r="F813" s="15" t="n"/>
      <c r="G813" s="17">
        <f>IF(ISBLANK($A813),"",IF($E813="","",$E813-$F813))</f>
        <v/>
      </c>
      <c r="H813" s="18">
        <f>IF(ISBLANK($A813),"",IF($E813=0,"",$F813/$E813))</f>
        <v/>
      </c>
      <c r="I813" s="14">
        <f>IF(ISBLANK($A813),"",IF(OR(ISBLANK($B813),ISBLANK($C813),ISBLANK($D813),ISBLANK($E813),ISBLANK($F813)),"EKSİK","OK"))</f>
        <v/>
      </c>
    </row>
    <row r="814">
      <c r="A814" s="15" t="n"/>
      <c r="B814" s="15" t="n"/>
      <c r="C814" s="15" t="n"/>
      <c r="D814" s="15" t="n"/>
      <c r="E814" s="15" t="n"/>
      <c r="F814" s="15" t="n"/>
      <c r="G814" s="17">
        <f>IF(ISBLANK($A814),"",IF($E814="","",$E814-$F814))</f>
        <v/>
      </c>
      <c r="H814" s="18">
        <f>IF(ISBLANK($A814),"",IF($E814=0,"",$F814/$E814))</f>
        <v/>
      </c>
      <c r="I814" s="14">
        <f>IF(ISBLANK($A814),"",IF(OR(ISBLANK($B814),ISBLANK($C814),ISBLANK($D814),ISBLANK($E814),ISBLANK($F814)),"EKSİK","OK"))</f>
        <v/>
      </c>
    </row>
    <row r="815">
      <c r="A815" s="15" t="n"/>
      <c r="B815" s="15" t="n"/>
      <c r="C815" s="15" t="n"/>
      <c r="D815" s="15" t="n"/>
      <c r="E815" s="15" t="n"/>
      <c r="F815" s="15" t="n"/>
      <c r="G815" s="17">
        <f>IF(ISBLANK($A815),"",IF($E815="","",$E815-$F815))</f>
        <v/>
      </c>
      <c r="H815" s="18">
        <f>IF(ISBLANK($A815),"",IF($E815=0,"",$F815/$E815))</f>
        <v/>
      </c>
      <c r="I815" s="14">
        <f>IF(ISBLANK($A815),"",IF(OR(ISBLANK($B815),ISBLANK($C815),ISBLANK($D815),ISBLANK($E815),ISBLANK($F815)),"EKSİK","OK"))</f>
        <v/>
      </c>
    </row>
    <row r="816">
      <c r="A816" s="15" t="n"/>
      <c r="B816" s="15" t="n"/>
      <c r="C816" s="15" t="n"/>
      <c r="D816" s="15" t="n"/>
      <c r="E816" s="15" t="n"/>
      <c r="F816" s="15" t="n"/>
      <c r="G816" s="17">
        <f>IF(ISBLANK($A816),"",IF($E816="","",$E816-$F816))</f>
        <v/>
      </c>
      <c r="H816" s="18">
        <f>IF(ISBLANK($A816),"",IF($E816=0,"",$F816/$E816))</f>
        <v/>
      </c>
      <c r="I816" s="14">
        <f>IF(ISBLANK($A816),"",IF(OR(ISBLANK($B816),ISBLANK($C816),ISBLANK($D816),ISBLANK($E816),ISBLANK($F816)),"EKSİK","OK"))</f>
        <v/>
      </c>
    </row>
    <row r="817">
      <c r="A817" s="15" t="n"/>
      <c r="B817" s="15" t="n"/>
      <c r="C817" s="15" t="n"/>
      <c r="D817" s="15" t="n"/>
      <c r="E817" s="15" t="n"/>
      <c r="F817" s="15" t="n"/>
      <c r="G817" s="17">
        <f>IF(ISBLANK($A817),"",IF($E817="","",$E817-$F817))</f>
        <v/>
      </c>
      <c r="H817" s="18">
        <f>IF(ISBLANK($A817),"",IF($E817=0,"",$F817/$E817))</f>
        <v/>
      </c>
      <c r="I817" s="14">
        <f>IF(ISBLANK($A817),"",IF(OR(ISBLANK($B817),ISBLANK($C817),ISBLANK($D817),ISBLANK($E817),ISBLANK($F817)),"EKSİK","OK"))</f>
        <v/>
      </c>
    </row>
    <row r="818">
      <c r="A818" s="15" t="n"/>
      <c r="B818" s="15" t="n"/>
      <c r="C818" s="15" t="n"/>
      <c r="D818" s="15" t="n"/>
      <c r="E818" s="15" t="n"/>
      <c r="F818" s="15" t="n"/>
      <c r="G818" s="17">
        <f>IF(ISBLANK($A818),"",IF($E818="","",$E818-$F818))</f>
        <v/>
      </c>
      <c r="H818" s="18">
        <f>IF(ISBLANK($A818),"",IF($E818=0,"",$F818/$E818))</f>
        <v/>
      </c>
      <c r="I818" s="14">
        <f>IF(ISBLANK($A818),"",IF(OR(ISBLANK($B818),ISBLANK($C818),ISBLANK($D818),ISBLANK($E818),ISBLANK($F818)),"EKSİK","OK"))</f>
        <v/>
      </c>
    </row>
    <row r="819">
      <c r="A819" s="15" t="n"/>
      <c r="B819" s="15" t="n"/>
      <c r="C819" s="15" t="n"/>
      <c r="D819" s="15" t="n"/>
      <c r="E819" s="15" t="n"/>
      <c r="F819" s="15" t="n"/>
      <c r="G819" s="17">
        <f>IF(ISBLANK($A819),"",IF($E819="","",$E819-$F819))</f>
        <v/>
      </c>
      <c r="H819" s="18">
        <f>IF(ISBLANK($A819),"",IF($E819=0,"",$F819/$E819))</f>
        <v/>
      </c>
      <c r="I819" s="14">
        <f>IF(ISBLANK($A819),"",IF(OR(ISBLANK($B819),ISBLANK($C819),ISBLANK($D819),ISBLANK($E819),ISBLANK($F819)),"EKSİK","OK"))</f>
        <v/>
      </c>
    </row>
    <row r="820">
      <c r="A820" s="15" t="n"/>
      <c r="B820" s="15" t="n"/>
      <c r="C820" s="15" t="n"/>
      <c r="D820" s="15" t="n"/>
      <c r="E820" s="15" t="n"/>
      <c r="F820" s="15" t="n"/>
      <c r="G820" s="17">
        <f>IF(ISBLANK($A820),"",IF($E820="","",$E820-$F820))</f>
        <v/>
      </c>
      <c r="H820" s="18">
        <f>IF(ISBLANK($A820),"",IF($E820=0,"",$F820/$E820))</f>
        <v/>
      </c>
      <c r="I820" s="14">
        <f>IF(ISBLANK($A820),"",IF(OR(ISBLANK($B820),ISBLANK($C820),ISBLANK($D820),ISBLANK($E820),ISBLANK($F820)),"EKSİK","OK"))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7">
        <f>IF(ISBLANK($A821),"",IF($E821="","",$E821-$F821))</f>
        <v/>
      </c>
      <c r="H821" s="18">
        <f>IF(ISBLANK($A821),"",IF($E821=0,"",$F821/$E821))</f>
        <v/>
      </c>
      <c r="I821" s="14">
        <f>IF(ISBLANK($A821),"",IF(OR(ISBLANK($B821),ISBLANK($C821),ISBLANK($D821),ISBLANK($E821),ISBLANK($F821)),"EKSİK","OK"))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7">
        <f>IF(ISBLANK($A822),"",IF($E822="","",$E822-$F822))</f>
        <v/>
      </c>
      <c r="H822" s="18">
        <f>IF(ISBLANK($A822),"",IF($E822=0,"",$F822/$E822))</f>
        <v/>
      </c>
      <c r="I822" s="14">
        <f>IF(ISBLANK($A822),"",IF(OR(ISBLANK($B822),ISBLANK($C822),ISBLANK($D822),ISBLANK($E822),ISBLANK($F822)),"EKSİK","OK"))</f>
        <v/>
      </c>
    </row>
    <row r="823">
      <c r="A823" s="15" t="n"/>
      <c r="B823" s="15" t="n"/>
      <c r="C823" s="15" t="n"/>
      <c r="D823" s="15" t="n"/>
      <c r="E823" s="15" t="n"/>
      <c r="F823" s="15" t="n"/>
      <c r="G823" s="17">
        <f>IF(ISBLANK($A823),"",IF($E823="","",$E823-$F823))</f>
        <v/>
      </c>
      <c r="H823" s="18">
        <f>IF(ISBLANK($A823),"",IF($E823=0,"",$F823/$E823))</f>
        <v/>
      </c>
      <c r="I823" s="14">
        <f>IF(ISBLANK($A823),"",IF(OR(ISBLANK($B823),ISBLANK($C823),ISBLANK($D823),ISBLANK($E823),ISBLANK($F823)),"EKSİK","OK"))</f>
        <v/>
      </c>
    </row>
    <row r="824">
      <c r="A824" s="15" t="n"/>
      <c r="B824" s="15" t="n"/>
      <c r="C824" s="15" t="n"/>
      <c r="D824" s="15" t="n"/>
      <c r="E824" s="15" t="n"/>
      <c r="F824" s="15" t="n"/>
      <c r="G824" s="17">
        <f>IF(ISBLANK($A824),"",IF($E824="","",$E824-$F824))</f>
        <v/>
      </c>
      <c r="H824" s="18">
        <f>IF(ISBLANK($A824),"",IF($E824=0,"",$F824/$E824))</f>
        <v/>
      </c>
      <c r="I824" s="14">
        <f>IF(ISBLANK($A824),"",IF(OR(ISBLANK($B824),ISBLANK($C824),ISBLANK($D824),ISBLANK($E824),ISBLANK($F824)),"EKSİK","OK"))</f>
        <v/>
      </c>
    </row>
    <row r="825">
      <c r="A825" s="15" t="n"/>
      <c r="B825" s="15" t="n"/>
      <c r="C825" s="15" t="n"/>
      <c r="D825" s="15" t="n"/>
      <c r="E825" s="15" t="n"/>
      <c r="F825" s="15" t="n"/>
      <c r="G825" s="17">
        <f>IF(ISBLANK($A825),"",IF($E825="","",$E825-$F825))</f>
        <v/>
      </c>
      <c r="H825" s="18">
        <f>IF(ISBLANK($A825),"",IF($E825=0,"",$F825/$E825))</f>
        <v/>
      </c>
      <c r="I825" s="14">
        <f>IF(ISBLANK($A825),"",IF(OR(ISBLANK($B825),ISBLANK($C825),ISBLANK($D825),ISBLANK($E825),ISBLANK($F825)),"EKSİK","OK"))</f>
        <v/>
      </c>
    </row>
    <row r="826">
      <c r="A826" s="15" t="n"/>
      <c r="B826" s="15" t="n"/>
      <c r="C826" s="15" t="n"/>
      <c r="D826" s="15" t="n"/>
      <c r="E826" s="15" t="n"/>
      <c r="F826" s="15" t="n"/>
      <c r="G826" s="17">
        <f>IF(ISBLANK($A826),"",IF($E826="","",$E826-$F826))</f>
        <v/>
      </c>
      <c r="H826" s="18">
        <f>IF(ISBLANK($A826),"",IF($E826=0,"",$F826/$E826))</f>
        <v/>
      </c>
      <c r="I826" s="14">
        <f>IF(ISBLANK($A826),"",IF(OR(ISBLANK($B826),ISBLANK($C826),ISBLANK($D826),ISBLANK($E826),ISBLANK($F826)),"EKSİK","OK"))</f>
        <v/>
      </c>
    </row>
    <row r="827">
      <c r="A827" s="15" t="n"/>
      <c r="B827" s="15" t="n"/>
      <c r="C827" s="15" t="n"/>
      <c r="D827" s="15" t="n"/>
      <c r="E827" s="15" t="n"/>
      <c r="F827" s="15" t="n"/>
      <c r="G827" s="17">
        <f>IF(ISBLANK($A827),"",IF($E827="","",$E827-$F827))</f>
        <v/>
      </c>
      <c r="H827" s="18">
        <f>IF(ISBLANK($A827),"",IF($E827=0,"",$F827/$E827))</f>
        <v/>
      </c>
      <c r="I827" s="14">
        <f>IF(ISBLANK($A827),"",IF(OR(ISBLANK($B827),ISBLANK($C827),ISBLANK($D827),ISBLANK($E827),ISBLANK($F827)),"EKSİK","OK"))</f>
        <v/>
      </c>
    </row>
    <row r="828">
      <c r="A828" s="15" t="n"/>
      <c r="B828" s="15" t="n"/>
      <c r="C828" s="15" t="n"/>
      <c r="D828" s="15" t="n"/>
      <c r="E828" s="15" t="n"/>
      <c r="F828" s="15" t="n"/>
      <c r="G828" s="17">
        <f>IF(ISBLANK($A828),"",IF($E828="","",$E828-$F828))</f>
        <v/>
      </c>
      <c r="H828" s="18">
        <f>IF(ISBLANK($A828),"",IF($E828=0,"",$F828/$E828))</f>
        <v/>
      </c>
      <c r="I828" s="14">
        <f>IF(ISBLANK($A828),"",IF(OR(ISBLANK($B828),ISBLANK($C828),ISBLANK($D828),ISBLANK($E828),ISBLANK($F828)),"EKSİK","OK"))</f>
        <v/>
      </c>
    </row>
    <row r="829">
      <c r="A829" s="15" t="n"/>
      <c r="B829" s="15" t="n"/>
      <c r="C829" s="15" t="n"/>
      <c r="D829" s="15" t="n"/>
      <c r="E829" s="15" t="n"/>
      <c r="F829" s="15" t="n"/>
      <c r="G829" s="17">
        <f>IF(ISBLANK($A829),"",IF($E829="","",$E829-$F829))</f>
        <v/>
      </c>
      <c r="H829" s="18">
        <f>IF(ISBLANK($A829),"",IF($E829=0,"",$F829/$E829))</f>
        <v/>
      </c>
      <c r="I829" s="14">
        <f>IF(ISBLANK($A829),"",IF(OR(ISBLANK($B829),ISBLANK($C829),ISBLANK($D829),ISBLANK($E829),ISBLANK($F829)),"EKSİK","OK"))</f>
        <v/>
      </c>
    </row>
    <row r="830">
      <c r="A830" s="15" t="n"/>
      <c r="B830" s="15" t="n"/>
      <c r="C830" s="15" t="n"/>
      <c r="D830" s="15" t="n"/>
      <c r="E830" s="15" t="n"/>
      <c r="F830" s="15" t="n"/>
      <c r="G830" s="17">
        <f>IF(ISBLANK($A830),"",IF($E830="","",$E830-$F830))</f>
        <v/>
      </c>
      <c r="H830" s="18">
        <f>IF(ISBLANK($A830),"",IF($E830=0,"",$F830/$E830))</f>
        <v/>
      </c>
      <c r="I830" s="14">
        <f>IF(ISBLANK($A830),"",IF(OR(ISBLANK($B830),ISBLANK($C830),ISBLANK($D830),ISBLANK($E830),ISBLANK($F830)),"EKSİK","OK"))</f>
        <v/>
      </c>
    </row>
    <row r="831">
      <c r="A831" s="15" t="n"/>
      <c r="B831" s="15" t="n"/>
      <c r="C831" s="15" t="n"/>
      <c r="D831" s="15" t="n"/>
      <c r="E831" s="15" t="n"/>
      <c r="F831" s="15" t="n"/>
      <c r="G831" s="17">
        <f>IF(ISBLANK($A831),"",IF($E831="","",$E831-$F831))</f>
        <v/>
      </c>
      <c r="H831" s="18">
        <f>IF(ISBLANK($A831),"",IF($E831=0,"",$F831/$E831))</f>
        <v/>
      </c>
      <c r="I831" s="14">
        <f>IF(ISBLANK($A831),"",IF(OR(ISBLANK($B831),ISBLANK($C831),ISBLANK($D831),ISBLANK($E831),ISBLANK($F831)),"EKSİK","OK"))</f>
        <v/>
      </c>
    </row>
    <row r="832">
      <c r="A832" s="15" t="n"/>
      <c r="B832" s="15" t="n"/>
      <c r="C832" s="15" t="n"/>
      <c r="D832" s="15" t="n"/>
      <c r="E832" s="15" t="n"/>
      <c r="F832" s="15" t="n"/>
      <c r="G832" s="17">
        <f>IF(ISBLANK($A832),"",IF($E832="","",$E832-$F832))</f>
        <v/>
      </c>
      <c r="H832" s="18">
        <f>IF(ISBLANK($A832),"",IF($E832=0,"",$F832/$E832))</f>
        <v/>
      </c>
      <c r="I832" s="14">
        <f>IF(ISBLANK($A832),"",IF(OR(ISBLANK($B832),ISBLANK($C832),ISBLANK($D832),ISBLANK($E832),ISBLANK($F832)),"EKSİK","OK"))</f>
        <v/>
      </c>
    </row>
    <row r="833">
      <c r="A833" s="15" t="n"/>
      <c r="B833" s="15" t="n"/>
      <c r="C833" s="15" t="n"/>
      <c r="D833" s="15" t="n"/>
      <c r="E833" s="15" t="n"/>
      <c r="F833" s="15" t="n"/>
      <c r="G833" s="17">
        <f>IF(ISBLANK($A833),"",IF($E833="","",$E833-$F833))</f>
        <v/>
      </c>
      <c r="H833" s="18">
        <f>IF(ISBLANK($A833),"",IF($E833=0,"",$F833/$E833))</f>
        <v/>
      </c>
      <c r="I833" s="14">
        <f>IF(ISBLANK($A833),"",IF(OR(ISBLANK($B833),ISBLANK($C833),ISBLANK($D833),ISBLANK($E833),ISBLANK($F833)),"EKSİK","OK"))</f>
        <v/>
      </c>
    </row>
    <row r="834">
      <c r="A834" s="15" t="n"/>
      <c r="B834" s="15" t="n"/>
      <c r="C834" s="15" t="n"/>
      <c r="D834" s="15" t="n"/>
      <c r="E834" s="15" t="n"/>
      <c r="F834" s="15" t="n"/>
      <c r="G834" s="17">
        <f>IF(ISBLANK($A834),"",IF($E834="","",$E834-$F834))</f>
        <v/>
      </c>
      <c r="H834" s="18">
        <f>IF(ISBLANK($A834),"",IF($E834=0,"",$F834/$E834))</f>
        <v/>
      </c>
      <c r="I834" s="14">
        <f>IF(ISBLANK($A834),"",IF(OR(ISBLANK($B834),ISBLANK($C834),ISBLANK($D834),ISBLANK($E834),ISBLANK($F834)),"EKSİK","OK"))</f>
        <v/>
      </c>
    </row>
    <row r="835">
      <c r="A835" s="15" t="n"/>
      <c r="B835" s="15" t="n"/>
      <c r="C835" s="15" t="n"/>
      <c r="D835" s="15" t="n"/>
      <c r="E835" s="15" t="n"/>
      <c r="F835" s="15" t="n"/>
      <c r="G835" s="17">
        <f>IF(ISBLANK($A835),"",IF($E835="","",$E835-$F835))</f>
        <v/>
      </c>
      <c r="H835" s="18">
        <f>IF(ISBLANK($A835),"",IF($E835=0,"",$F835/$E835))</f>
        <v/>
      </c>
      <c r="I835" s="14">
        <f>IF(ISBLANK($A835),"",IF(OR(ISBLANK($B835),ISBLANK($C835),ISBLANK($D835),ISBLANK($E835),ISBLANK($F835)),"EKSİK","OK"))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7">
        <f>IF(ISBLANK($A836),"",IF($E836="","",$E836-$F836))</f>
        <v/>
      </c>
      <c r="H836" s="18">
        <f>IF(ISBLANK($A836),"",IF($E836=0,"",$F836/$E836))</f>
        <v/>
      </c>
      <c r="I836" s="14">
        <f>IF(ISBLANK($A836),"",IF(OR(ISBLANK($B836),ISBLANK($C836),ISBLANK($D836),ISBLANK($E836),ISBLANK($F836)),"EKSİK","OK"))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7">
        <f>IF(ISBLANK($A837),"",IF($E837="","",$E837-$F837))</f>
        <v/>
      </c>
      <c r="H837" s="18">
        <f>IF(ISBLANK($A837),"",IF($E837=0,"",$F837/$E837))</f>
        <v/>
      </c>
      <c r="I837" s="14">
        <f>IF(ISBLANK($A837),"",IF(OR(ISBLANK($B837),ISBLANK($C837),ISBLANK($D837),ISBLANK($E837),ISBLANK($F837)),"EKSİK","OK"))</f>
        <v/>
      </c>
    </row>
    <row r="838">
      <c r="A838" s="15" t="n"/>
      <c r="B838" s="15" t="n"/>
      <c r="C838" s="15" t="n"/>
      <c r="D838" s="15" t="n"/>
      <c r="E838" s="15" t="n"/>
      <c r="F838" s="15" t="n"/>
      <c r="G838" s="17">
        <f>IF(ISBLANK($A838),"",IF($E838="","",$E838-$F838))</f>
        <v/>
      </c>
      <c r="H838" s="18">
        <f>IF(ISBLANK($A838),"",IF($E838=0,"",$F838/$E838))</f>
        <v/>
      </c>
      <c r="I838" s="14">
        <f>IF(ISBLANK($A838),"",IF(OR(ISBLANK($B838),ISBLANK($C838),ISBLANK($D838),ISBLANK($E838),ISBLANK($F838)),"EKSİK","OK"))</f>
        <v/>
      </c>
    </row>
    <row r="839">
      <c r="A839" s="15" t="n"/>
      <c r="B839" s="15" t="n"/>
      <c r="C839" s="15" t="n"/>
      <c r="D839" s="15" t="n"/>
      <c r="E839" s="15" t="n"/>
      <c r="F839" s="15" t="n"/>
      <c r="G839" s="17">
        <f>IF(ISBLANK($A839),"",IF($E839="","",$E839-$F839))</f>
        <v/>
      </c>
      <c r="H839" s="18">
        <f>IF(ISBLANK($A839),"",IF($E839=0,"",$F839/$E839))</f>
        <v/>
      </c>
      <c r="I839" s="14">
        <f>IF(ISBLANK($A839),"",IF(OR(ISBLANK($B839),ISBLANK($C839),ISBLANK($D839),ISBLANK($E839),ISBLANK($F839)),"EKSİK","OK"))</f>
        <v/>
      </c>
    </row>
    <row r="840">
      <c r="A840" s="15" t="n"/>
      <c r="B840" s="15" t="n"/>
      <c r="C840" s="15" t="n"/>
      <c r="D840" s="15" t="n"/>
      <c r="E840" s="15" t="n"/>
      <c r="F840" s="15" t="n"/>
      <c r="G840" s="17">
        <f>IF(ISBLANK($A840),"",IF($E840="","",$E840-$F840))</f>
        <v/>
      </c>
      <c r="H840" s="18">
        <f>IF(ISBLANK($A840),"",IF($E840=0,"",$F840/$E840))</f>
        <v/>
      </c>
      <c r="I840" s="14">
        <f>IF(ISBLANK($A840),"",IF(OR(ISBLANK($B840),ISBLANK($C840),ISBLANK($D840),ISBLANK($E840),ISBLANK($F840)),"EKSİK","OK"))</f>
        <v/>
      </c>
    </row>
    <row r="841">
      <c r="A841" s="15" t="n"/>
      <c r="B841" s="15" t="n"/>
      <c r="C841" s="15" t="n"/>
      <c r="D841" s="15" t="n"/>
      <c r="E841" s="15" t="n"/>
      <c r="F841" s="15" t="n"/>
      <c r="G841" s="17">
        <f>IF(ISBLANK($A841),"",IF($E841="","",$E841-$F841))</f>
        <v/>
      </c>
      <c r="H841" s="18">
        <f>IF(ISBLANK($A841),"",IF($E841=0,"",$F841/$E841))</f>
        <v/>
      </c>
      <c r="I841" s="14">
        <f>IF(ISBLANK($A841),"",IF(OR(ISBLANK($B841),ISBLANK($C841),ISBLANK($D841),ISBLANK($E841),ISBLANK($F841)),"EKSİK","OK"))</f>
        <v/>
      </c>
    </row>
    <row r="842">
      <c r="A842" s="15" t="n"/>
      <c r="B842" s="15" t="n"/>
      <c r="C842" s="15" t="n"/>
      <c r="D842" s="15" t="n"/>
      <c r="E842" s="15" t="n"/>
      <c r="F842" s="15" t="n"/>
      <c r="G842" s="17">
        <f>IF(ISBLANK($A842),"",IF($E842="","",$E842-$F842))</f>
        <v/>
      </c>
      <c r="H842" s="18">
        <f>IF(ISBLANK($A842),"",IF($E842=0,"",$F842/$E842))</f>
        <v/>
      </c>
      <c r="I842" s="14">
        <f>IF(ISBLANK($A842),"",IF(OR(ISBLANK($B842),ISBLANK($C842),ISBLANK($D842),ISBLANK($E842),ISBLANK($F842)),"EKSİK","OK"))</f>
        <v/>
      </c>
    </row>
    <row r="843">
      <c r="A843" s="15" t="n"/>
      <c r="B843" s="15" t="n"/>
      <c r="C843" s="15" t="n"/>
      <c r="D843" s="15" t="n"/>
      <c r="E843" s="15" t="n"/>
      <c r="F843" s="15" t="n"/>
      <c r="G843" s="17">
        <f>IF(ISBLANK($A843),"",IF($E843="","",$E843-$F843))</f>
        <v/>
      </c>
      <c r="H843" s="18">
        <f>IF(ISBLANK($A843),"",IF($E843=0,"",$F843/$E843))</f>
        <v/>
      </c>
      <c r="I843" s="14">
        <f>IF(ISBLANK($A843),"",IF(OR(ISBLANK($B843),ISBLANK($C843),ISBLANK($D843),ISBLANK($E843),ISBLANK($F843)),"EKSİK","OK"))</f>
        <v/>
      </c>
    </row>
    <row r="844">
      <c r="A844" s="15" t="n"/>
      <c r="B844" s="15" t="n"/>
      <c r="C844" s="15" t="n"/>
      <c r="D844" s="15" t="n"/>
      <c r="E844" s="15" t="n"/>
      <c r="F844" s="15" t="n"/>
      <c r="G844" s="17">
        <f>IF(ISBLANK($A844),"",IF($E844="","",$E844-$F844))</f>
        <v/>
      </c>
      <c r="H844" s="18">
        <f>IF(ISBLANK($A844),"",IF($E844=0,"",$F844/$E844))</f>
        <v/>
      </c>
      <c r="I844" s="14">
        <f>IF(ISBLANK($A844),"",IF(OR(ISBLANK($B844),ISBLANK($C844),ISBLANK($D844),ISBLANK($E844),ISBLANK($F844)),"EKSİK","OK"))</f>
        <v/>
      </c>
    </row>
    <row r="845">
      <c r="A845" s="15" t="n"/>
      <c r="B845" s="15" t="n"/>
      <c r="C845" s="15" t="n"/>
      <c r="D845" s="15" t="n"/>
      <c r="E845" s="15" t="n"/>
      <c r="F845" s="15" t="n"/>
      <c r="G845" s="17">
        <f>IF(ISBLANK($A845),"",IF($E845="","",$E845-$F845))</f>
        <v/>
      </c>
      <c r="H845" s="18">
        <f>IF(ISBLANK($A845),"",IF($E845=0,"",$F845/$E845))</f>
        <v/>
      </c>
      <c r="I845" s="14">
        <f>IF(ISBLANK($A845),"",IF(OR(ISBLANK($B845),ISBLANK($C845),ISBLANK($D845),ISBLANK($E845),ISBLANK($F845)),"EKSİK","OK"))</f>
        <v/>
      </c>
    </row>
    <row r="846">
      <c r="A846" s="15" t="n"/>
      <c r="B846" s="15" t="n"/>
      <c r="C846" s="15" t="n"/>
      <c r="D846" s="15" t="n"/>
      <c r="E846" s="15" t="n"/>
      <c r="F846" s="15" t="n"/>
      <c r="G846" s="17">
        <f>IF(ISBLANK($A846),"",IF($E846="","",$E846-$F846))</f>
        <v/>
      </c>
      <c r="H846" s="18">
        <f>IF(ISBLANK($A846),"",IF($E846=0,"",$F846/$E846))</f>
        <v/>
      </c>
      <c r="I846" s="14">
        <f>IF(ISBLANK($A846),"",IF(OR(ISBLANK($B846),ISBLANK($C846),ISBLANK($D846),ISBLANK($E846),ISBLANK($F846)),"EKSİK","OK"))</f>
        <v/>
      </c>
    </row>
    <row r="847">
      <c r="A847" s="15" t="n"/>
      <c r="B847" s="15" t="n"/>
      <c r="C847" s="15" t="n"/>
      <c r="D847" s="15" t="n"/>
      <c r="E847" s="15" t="n"/>
      <c r="F847" s="15" t="n"/>
      <c r="G847" s="17">
        <f>IF(ISBLANK($A847),"",IF($E847="","",$E847-$F847))</f>
        <v/>
      </c>
      <c r="H847" s="18">
        <f>IF(ISBLANK($A847),"",IF($E847=0,"",$F847/$E847))</f>
        <v/>
      </c>
      <c r="I847" s="14">
        <f>IF(ISBLANK($A847),"",IF(OR(ISBLANK($B847),ISBLANK($C847),ISBLANK($D847),ISBLANK($E847),ISBLANK($F847)),"EKSİK","OK"))</f>
        <v/>
      </c>
    </row>
    <row r="848">
      <c r="A848" s="15" t="n"/>
      <c r="B848" s="15" t="n"/>
      <c r="C848" s="15" t="n"/>
      <c r="D848" s="15" t="n"/>
      <c r="E848" s="15" t="n"/>
      <c r="F848" s="15" t="n"/>
      <c r="G848" s="17">
        <f>IF(ISBLANK($A848),"",IF($E848="","",$E848-$F848))</f>
        <v/>
      </c>
      <c r="H848" s="18">
        <f>IF(ISBLANK($A848),"",IF($E848=0,"",$F848/$E848))</f>
        <v/>
      </c>
      <c r="I848" s="14">
        <f>IF(ISBLANK($A848),"",IF(OR(ISBLANK($B848),ISBLANK($C848),ISBLANK($D848),ISBLANK($E848),ISBLANK($F848)),"EKSİK","OK"))</f>
        <v/>
      </c>
    </row>
    <row r="849">
      <c r="A849" s="15" t="n"/>
      <c r="B849" s="15" t="n"/>
      <c r="C849" s="15" t="n"/>
      <c r="D849" s="15" t="n"/>
      <c r="E849" s="15" t="n"/>
      <c r="F849" s="15" t="n"/>
      <c r="G849" s="17">
        <f>IF(ISBLANK($A849),"",IF($E849="","",$E849-$F849))</f>
        <v/>
      </c>
      <c r="H849" s="18">
        <f>IF(ISBLANK($A849),"",IF($E849=0,"",$F849/$E849))</f>
        <v/>
      </c>
      <c r="I849" s="14">
        <f>IF(ISBLANK($A849),"",IF(OR(ISBLANK($B849),ISBLANK($C849),ISBLANK($D849),ISBLANK($E849),ISBLANK($F849)),"EKSİK","OK"))</f>
        <v/>
      </c>
    </row>
    <row r="850">
      <c r="A850" s="15" t="n"/>
      <c r="B850" s="15" t="n"/>
      <c r="C850" s="15" t="n"/>
      <c r="D850" s="15" t="n"/>
      <c r="E850" s="15" t="n"/>
      <c r="F850" s="15" t="n"/>
      <c r="G850" s="17">
        <f>IF(ISBLANK($A850),"",IF($E850="","",$E850-$F850))</f>
        <v/>
      </c>
      <c r="H850" s="18">
        <f>IF(ISBLANK($A850),"",IF($E850=0,"",$F850/$E850))</f>
        <v/>
      </c>
      <c r="I850" s="14">
        <f>IF(ISBLANK($A850),"",IF(OR(ISBLANK($B850),ISBLANK($C850),ISBLANK($D850),ISBLANK($E850),ISBLANK($F850)),"EKSİK","OK"))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7">
        <f>IF(ISBLANK($A851),"",IF($E851="","",$E851-$F851))</f>
        <v/>
      </c>
      <c r="H851" s="18">
        <f>IF(ISBLANK($A851),"",IF($E851=0,"",$F851/$E851))</f>
        <v/>
      </c>
      <c r="I851" s="14">
        <f>IF(ISBLANK($A851),"",IF(OR(ISBLANK($B851),ISBLANK($C851),ISBLANK($D851),ISBLANK($E851),ISBLANK($F851)),"EKSİK","OK"))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7">
        <f>IF(ISBLANK($A852),"",IF($E852="","",$E852-$F852))</f>
        <v/>
      </c>
      <c r="H852" s="18">
        <f>IF(ISBLANK($A852),"",IF($E852=0,"",$F852/$E852))</f>
        <v/>
      </c>
      <c r="I852" s="14">
        <f>IF(ISBLANK($A852),"",IF(OR(ISBLANK($B852),ISBLANK($C852),ISBLANK($D852),ISBLANK($E852),ISBLANK($F852)),"EKSİK","OK"))</f>
        <v/>
      </c>
    </row>
    <row r="853">
      <c r="A853" s="15" t="n"/>
      <c r="B853" s="15" t="n"/>
      <c r="C853" s="15" t="n"/>
      <c r="D853" s="15" t="n"/>
      <c r="E853" s="15" t="n"/>
      <c r="F853" s="15" t="n"/>
      <c r="G853" s="17">
        <f>IF(ISBLANK($A853),"",IF($E853="","",$E853-$F853))</f>
        <v/>
      </c>
      <c r="H853" s="18">
        <f>IF(ISBLANK($A853),"",IF($E853=0,"",$F853/$E853))</f>
        <v/>
      </c>
      <c r="I853" s="14">
        <f>IF(ISBLANK($A853),"",IF(OR(ISBLANK($B853),ISBLANK($C853),ISBLANK($D853),ISBLANK($E853),ISBLANK($F853)),"EKSİK","OK"))</f>
        <v/>
      </c>
    </row>
    <row r="854">
      <c r="A854" s="15" t="n"/>
      <c r="B854" s="15" t="n"/>
      <c r="C854" s="15" t="n"/>
      <c r="D854" s="15" t="n"/>
      <c r="E854" s="15" t="n"/>
      <c r="F854" s="15" t="n"/>
      <c r="G854" s="17">
        <f>IF(ISBLANK($A854),"",IF($E854="","",$E854-$F854))</f>
        <v/>
      </c>
      <c r="H854" s="18">
        <f>IF(ISBLANK($A854),"",IF($E854=0,"",$F854/$E854))</f>
        <v/>
      </c>
      <c r="I854" s="14">
        <f>IF(ISBLANK($A854),"",IF(OR(ISBLANK($B854),ISBLANK($C854),ISBLANK($D854),ISBLANK($E854),ISBLANK($F854)),"EKSİK","OK"))</f>
        <v/>
      </c>
    </row>
    <row r="855">
      <c r="A855" s="15" t="n"/>
      <c r="B855" s="15" t="n"/>
      <c r="C855" s="15" t="n"/>
      <c r="D855" s="15" t="n"/>
      <c r="E855" s="15" t="n"/>
      <c r="F855" s="15" t="n"/>
      <c r="G855" s="17">
        <f>IF(ISBLANK($A855),"",IF($E855="","",$E855-$F855))</f>
        <v/>
      </c>
      <c r="H855" s="18">
        <f>IF(ISBLANK($A855),"",IF($E855=0,"",$F855/$E855))</f>
        <v/>
      </c>
      <c r="I855" s="14">
        <f>IF(ISBLANK($A855),"",IF(OR(ISBLANK($B855),ISBLANK($C855),ISBLANK($D855),ISBLANK($E855),ISBLANK($F855)),"EKSİK","OK"))</f>
        <v/>
      </c>
    </row>
    <row r="856">
      <c r="A856" s="15" t="n"/>
      <c r="B856" s="15" t="n"/>
      <c r="C856" s="15" t="n"/>
      <c r="D856" s="15" t="n"/>
      <c r="E856" s="15" t="n"/>
      <c r="F856" s="15" t="n"/>
      <c r="G856" s="17">
        <f>IF(ISBLANK($A856),"",IF($E856="","",$E856-$F856))</f>
        <v/>
      </c>
      <c r="H856" s="18">
        <f>IF(ISBLANK($A856),"",IF($E856=0,"",$F856/$E856))</f>
        <v/>
      </c>
      <c r="I856" s="14">
        <f>IF(ISBLANK($A856),"",IF(OR(ISBLANK($B856),ISBLANK($C856),ISBLANK($D856),ISBLANK($E856),ISBLANK($F856)),"EKSİK","OK"))</f>
        <v/>
      </c>
    </row>
    <row r="857">
      <c r="A857" s="15" t="n"/>
      <c r="B857" s="15" t="n"/>
      <c r="C857" s="15" t="n"/>
      <c r="D857" s="15" t="n"/>
      <c r="E857" s="15" t="n"/>
      <c r="F857" s="15" t="n"/>
      <c r="G857" s="17">
        <f>IF(ISBLANK($A857),"",IF($E857="","",$E857-$F857))</f>
        <v/>
      </c>
      <c r="H857" s="18">
        <f>IF(ISBLANK($A857),"",IF($E857=0,"",$F857/$E857))</f>
        <v/>
      </c>
      <c r="I857" s="14">
        <f>IF(ISBLANK($A857),"",IF(OR(ISBLANK($B857),ISBLANK($C857),ISBLANK($D857),ISBLANK($E857),ISBLANK($F857)),"EKSİK","OK"))</f>
        <v/>
      </c>
    </row>
    <row r="858">
      <c r="A858" s="15" t="n"/>
      <c r="B858" s="15" t="n"/>
      <c r="C858" s="15" t="n"/>
      <c r="D858" s="15" t="n"/>
      <c r="E858" s="15" t="n"/>
      <c r="F858" s="15" t="n"/>
      <c r="G858" s="17">
        <f>IF(ISBLANK($A858),"",IF($E858="","",$E858-$F858))</f>
        <v/>
      </c>
      <c r="H858" s="18">
        <f>IF(ISBLANK($A858),"",IF($E858=0,"",$F858/$E858))</f>
        <v/>
      </c>
      <c r="I858" s="14">
        <f>IF(ISBLANK($A858),"",IF(OR(ISBLANK($B858),ISBLANK($C858),ISBLANK($D858),ISBLANK($E858),ISBLANK($F858)),"EKSİK","OK"))</f>
        <v/>
      </c>
    </row>
    <row r="859">
      <c r="A859" s="15" t="n"/>
      <c r="B859" s="15" t="n"/>
      <c r="C859" s="15" t="n"/>
      <c r="D859" s="15" t="n"/>
      <c r="E859" s="15" t="n"/>
      <c r="F859" s="15" t="n"/>
      <c r="G859" s="17">
        <f>IF(ISBLANK($A859),"",IF($E859="","",$E859-$F859))</f>
        <v/>
      </c>
      <c r="H859" s="18">
        <f>IF(ISBLANK($A859),"",IF($E859=0,"",$F859/$E859))</f>
        <v/>
      </c>
      <c r="I859" s="14">
        <f>IF(ISBLANK($A859),"",IF(OR(ISBLANK($B859),ISBLANK($C859),ISBLANK($D859),ISBLANK($E859),ISBLANK($F859)),"EKSİK","OK"))</f>
        <v/>
      </c>
    </row>
    <row r="860">
      <c r="A860" s="15" t="n"/>
      <c r="B860" s="15" t="n"/>
      <c r="C860" s="15" t="n"/>
      <c r="D860" s="15" t="n"/>
      <c r="E860" s="15" t="n"/>
      <c r="F860" s="15" t="n"/>
      <c r="G860" s="17">
        <f>IF(ISBLANK($A860),"",IF($E860="","",$E860-$F860))</f>
        <v/>
      </c>
      <c r="H860" s="18">
        <f>IF(ISBLANK($A860),"",IF($E860=0,"",$F860/$E860))</f>
        <v/>
      </c>
      <c r="I860" s="14">
        <f>IF(ISBLANK($A860),"",IF(OR(ISBLANK($B860),ISBLANK($C860),ISBLANK($D860),ISBLANK($E860),ISBLANK($F860)),"EKSİK","OK"))</f>
        <v/>
      </c>
    </row>
    <row r="861">
      <c r="A861" s="15" t="n"/>
      <c r="B861" s="15" t="n"/>
      <c r="C861" s="15" t="n"/>
      <c r="D861" s="15" t="n"/>
      <c r="E861" s="15" t="n"/>
      <c r="F861" s="15" t="n"/>
      <c r="G861" s="17">
        <f>IF(ISBLANK($A861),"",IF($E861="","",$E861-$F861))</f>
        <v/>
      </c>
      <c r="H861" s="18">
        <f>IF(ISBLANK($A861),"",IF($E861=0,"",$F861/$E861))</f>
        <v/>
      </c>
      <c r="I861" s="14">
        <f>IF(ISBLANK($A861),"",IF(OR(ISBLANK($B861),ISBLANK($C861),ISBLANK($D861),ISBLANK($E861),ISBLANK($F861)),"EKSİK","OK"))</f>
        <v/>
      </c>
    </row>
    <row r="862">
      <c r="A862" s="15" t="n"/>
      <c r="B862" s="15" t="n"/>
      <c r="C862" s="15" t="n"/>
      <c r="D862" s="15" t="n"/>
      <c r="E862" s="15" t="n"/>
      <c r="F862" s="15" t="n"/>
      <c r="G862" s="17">
        <f>IF(ISBLANK($A862),"",IF($E862="","",$E862-$F862))</f>
        <v/>
      </c>
      <c r="H862" s="18">
        <f>IF(ISBLANK($A862),"",IF($E862=0,"",$F862/$E862))</f>
        <v/>
      </c>
      <c r="I862" s="14">
        <f>IF(ISBLANK($A862),"",IF(OR(ISBLANK($B862),ISBLANK($C862),ISBLANK($D862),ISBLANK($E862),ISBLANK($F862)),"EKSİK","OK"))</f>
        <v/>
      </c>
    </row>
    <row r="863">
      <c r="A863" s="15" t="n"/>
      <c r="B863" s="15" t="n"/>
      <c r="C863" s="15" t="n"/>
      <c r="D863" s="15" t="n"/>
      <c r="E863" s="15" t="n"/>
      <c r="F863" s="15" t="n"/>
      <c r="G863" s="17">
        <f>IF(ISBLANK($A863),"",IF($E863="","",$E863-$F863))</f>
        <v/>
      </c>
      <c r="H863" s="18">
        <f>IF(ISBLANK($A863),"",IF($E863=0,"",$F863/$E863))</f>
        <v/>
      </c>
      <c r="I863" s="14">
        <f>IF(ISBLANK($A863),"",IF(OR(ISBLANK($B863),ISBLANK($C863),ISBLANK($D863),ISBLANK($E863),ISBLANK($F863)),"EKSİK","OK"))</f>
        <v/>
      </c>
    </row>
    <row r="864">
      <c r="A864" s="15" t="n"/>
      <c r="B864" s="15" t="n"/>
      <c r="C864" s="15" t="n"/>
      <c r="D864" s="15" t="n"/>
      <c r="E864" s="15" t="n"/>
      <c r="F864" s="15" t="n"/>
      <c r="G864" s="17">
        <f>IF(ISBLANK($A864),"",IF($E864="","",$E864-$F864))</f>
        <v/>
      </c>
      <c r="H864" s="18">
        <f>IF(ISBLANK($A864),"",IF($E864=0,"",$F864/$E864))</f>
        <v/>
      </c>
      <c r="I864" s="14">
        <f>IF(ISBLANK($A864),"",IF(OR(ISBLANK($B864),ISBLANK($C864),ISBLANK($D864),ISBLANK($E864),ISBLANK($F864)),"EKSİK","OK"))</f>
        <v/>
      </c>
    </row>
    <row r="865">
      <c r="A865" s="15" t="n"/>
      <c r="B865" s="15" t="n"/>
      <c r="C865" s="15" t="n"/>
      <c r="D865" s="15" t="n"/>
      <c r="E865" s="15" t="n"/>
      <c r="F865" s="15" t="n"/>
      <c r="G865" s="17">
        <f>IF(ISBLANK($A865),"",IF($E865="","",$E865-$F865))</f>
        <v/>
      </c>
      <c r="H865" s="18">
        <f>IF(ISBLANK($A865),"",IF($E865=0,"",$F865/$E865))</f>
        <v/>
      </c>
      <c r="I865" s="14">
        <f>IF(ISBLANK($A865),"",IF(OR(ISBLANK($B865),ISBLANK($C865),ISBLANK($D865),ISBLANK($E865),ISBLANK($F865)),"EKSİK","OK"))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7">
        <f>IF(ISBLANK($A866),"",IF($E866="","",$E866-$F866))</f>
        <v/>
      </c>
      <c r="H866" s="18">
        <f>IF(ISBLANK($A866),"",IF($E866=0,"",$F866/$E866))</f>
        <v/>
      </c>
      <c r="I866" s="14">
        <f>IF(ISBLANK($A866),"",IF(OR(ISBLANK($B866),ISBLANK($C866),ISBLANK($D866),ISBLANK($E866),ISBLANK($F866)),"EKSİK","OK"))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7">
        <f>IF(ISBLANK($A867),"",IF($E867="","",$E867-$F867))</f>
        <v/>
      </c>
      <c r="H867" s="18">
        <f>IF(ISBLANK($A867),"",IF($E867=0,"",$F867/$E867))</f>
        <v/>
      </c>
      <c r="I867" s="14">
        <f>IF(ISBLANK($A867),"",IF(OR(ISBLANK($B867),ISBLANK($C867),ISBLANK($D867),ISBLANK($E867),ISBLANK($F867)),"EKSİK","OK"))</f>
        <v/>
      </c>
    </row>
    <row r="868">
      <c r="A868" s="15" t="n"/>
      <c r="B868" s="15" t="n"/>
      <c r="C868" s="15" t="n"/>
      <c r="D868" s="15" t="n"/>
      <c r="E868" s="15" t="n"/>
      <c r="F868" s="15" t="n"/>
      <c r="G868" s="17">
        <f>IF(ISBLANK($A868),"",IF($E868="","",$E868-$F868))</f>
        <v/>
      </c>
      <c r="H868" s="18">
        <f>IF(ISBLANK($A868),"",IF($E868=0,"",$F868/$E868))</f>
        <v/>
      </c>
      <c r="I868" s="14">
        <f>IF(ISBLANK($A868),"",IF(OR(ISBLANK($B868),ISBLANK($C868),ISBLANK($D868),ISBLANK($E868),ISBLANK($F868)),"EKSİK","OK"))</f>
        <v/>
      </c>
    </row>
    <row r="869">
      <c r="A869" s="15" t="n"/>
      <c r="B869" s="15" t="n"/>
      <c r="C869" s="15" t="n"/>
      <c r="D869" s="15" t="n"/>
      <c r="E869" s="15" t="n"/>
      <c r="F869" s="15" t="n"/>
      <c r="G869" s="17">
        <f>IF(ISBLANK($A869),"",IF($E869="","",$E869-$F869))</f>
        <v/>
      </c>
      <c r="H869" s="18">
        <f>IF(ISBLANK($A869),"",IF($E869=0,"",$F869/$E869))</f>
        <v/>
      </c>
      <c r="I869" s="14">
        <f>IF(ISBLANK($A869),"",IF(OR(ISBLANK($B869),ISBLANK($C869),ISBLANK($D869),ISBLANK($E869),ISBLANK($F869)),"EKSİK","OK"))</f>
        <v/>
      </c>
    </row>
    <row r="870">
      <c r="A870" s="15" t="n"/>
      <c r="B870" s="15" t="n"/>
      <c r="C870" s="15" t="n"/>
      <c r="D870" s="15" t="n"/>
      <c r="E870" s="15" t="n"/>
      <c r="F870" s="15" t="n"/>
      <c r="G870" s="17">
        <f>IF(ISBLANK($A870),"",IF($E870="","",$E870-$F870))</f>
        <v/>
      </c>
      <c r="H870" s="18">
        <f>IF(ISBLANK($A870),"",IF($E870=0,"",$F870/$E870))</f>
        <v/>
      </c>
      <c r="I870" s="14">
        <f>IF(ISBLANK($A870),"",IF(OR(ISBLANK($B870),ISBLANK($C870),ISBLANK($D870),ISBLANK($E870),ISBLANK($F870)),"EKSİK","OK"))</f>
        <v/>
      </c>
    </row>
    <row r="871">
      <c r="A871" s="15" t="n"/>
      <c r="B871" s="15" t="n"/>
      <c r="C871" s="15" t="n"/>
      <c r="D871" s="15" t="n"/>
      <c r="E871" s="15" t="n"/>
      <c r="F871" s="15" t="n"/>
      <c r="G871" s="17">
        <f>IF(ISBLANK($A871),"",IF($E871="","",$E871-$F871))</f>
        <v/>
      </c>
      <c r="H871" s="18">
        <f>IF(ISBLANK($A871),"",IF($E871=0,"",$F871/$E871))</f>
        <v/>
      </c>
      <c r="I871" s="14">
        <f>IF(ISBLANK($A871),"",IF(OR(ISBLANK($B871),ISBLANK($C871),ISBLANK($D871),ISBLANK($E871),ISBLANK($F871)),"EKSİK","OK"))</f>
        <v/>
      </c>
    </row>
    <row r="872">
      <c r="A872" s="15" t="n"/>
      <c r="B872" s="15" t="n"/>
      <c r="C872" s="15" t="n"/>
      <c r="D872" s="15" t="n"/>
      <c r="E872" s="15" t="n"/>
      <c r="F872" s="15" t="n"/>
      <c r="G872" s="17">
        <f>IF(ISBLANK($A872),"",IF($E872="","",$E872-$F872))</f>
        <v/>
      </c>
      <c r="H872" s="18">
        <f>IF(ISBLANK($A872),"",IF($E872=0,"",$F872/$E872))</f>
        <v/>
      </c>
      <c r="I872" s="14">
        <f>IF(ISBLANK($A872),"",IF(OR(ISBLANK($B872),ISBLANK($C872),ISBLANK($D872),ISBLANK($E872),ISBLANK($F872)),"EKSİK","OK"))</f>
        <v/>
      </c>
    </row>
    <row r="873">
      <c r="A873" s="15" t="n"/>
      <c r="B873" s="15" t="n"/>
      <c r="C873" s="15" t="n"/>
      <c r="D873" s="15" t="n"/>
      <c r="E873" s="15" t="n"/>
      <c r="F873" s="15" t="n"/>
      <c r="G873" s="17">
        <f>IF(ISBLANK($A873),"",IF($E873="","",$E873-$F873))</f>
        <v/>
      </c>
      <c r="H873" s="18">
        <f>IF(ISBLANK($A873),"",IF($E873=0,"",$F873/$E873))</f>
        <v/>
      </c>
      <c r="I873" s="14">
        <f>IF(ISBLANK($A873),"",IF(OR(ISBLANK($B873),ISBLANK($C873),ISBLANK($D873),ISBLANK($E873),ISBLANK($F873)),"EKSİK","OK"))</f>
        <v/>
      </c>
    </row>
    <row r="874">
      <c r="A874" s="15" t="n"/>
      <c r="B874" s="15" t="n"/>
      <c r="C874" s="15" t="n"/>
      <c r="D874" s="15" t="n"/>
      <c r="E874" s="15" t="n"/>
      <c r="F874" s="15" t="n"/>
      <c r="G874" s="17">
        <f>IF(ISBLANK($A874),"",IF($E874="","",$E874-$F874))</f>
        <v/>
      </c>
      <c r="H874" s="18">
        <f>IF(ISBLANK($A874),"",IF($E874=0,"",$F874/$E874))</f>
        <v/>
      </c>
      <c r="I874" s="14">
        <f>IF(ISBLANK($A874),"",IF(OR(ISBLANK($B874),ISBLANK($C874),ISBLANK($D874),ISBLANK($E874),ISBLANK($F874)),"EKSİK","OK"))</f>
        <v/>
      </c>
    </row>
    <row r="875">
      <c r="A875" s="15" t="n"/>
      <c r="B875" s="15" t="n"/>
      <c r="C875" s="15" t="n"/>
      <c r="D875" s="15" t="n"/>
      <c r="E875" s="15" t="n"/>
      <c r="F875" s="15" t="n"/>
      <c r="G875" s="17">
        <f>IF(ISBLANK($A875),"",IF($E875="","",$E875-$F875))</f>
        <v/>
      </c>
      <c r="H875" s="18">
        <f>IF(ISBLANK($A875),"",IF($E875=0,"",$F875/$E875))</f>
        <v/>
      </c>
      <c r="I875" s="14">
        <f>IF(ISBLANK($A875),"",IF(OR(ISBLANK($B875),ISBLANK($C875),ISBLANK($D875),ISBLANK($E875),ISBLANK($F875)),"EKSİK","OK"))</f>
        <v/>
      </c>
    </row>
    <row r="876">
      <c r="A876" s="15" t="n"/>
      <c r="B876" s="15" t="n"/>
      <c r="C876" s="15" t="n"/>
      <c r="D876" s="15" t="n"/>
      <c r="E876" s="15" t="n"/>
      <c r="F876" s="15" t="n"/>
      <c r="G876" s="17">
        <f>IF(ISBLANK($A876),"",IF($E876="","",$E876-$F876))</f>
        <v/>
      </c>
      <c r="H876" s="18">
        <f>IF(ISBLANK($A876),"",IF($E876=0,"",$F876/$E876))</f>
        <v/>
      </c>
      <c r="I876" s="14">
        <f>IF(ISBLANK($A876),"",IF(OR(ISBLANK($B876),ISBLANK($C876),ISBLANK($D876),ISBLANK($E876),ISBLANK($F876)),"EKSİK","OK"))</f>
        <v/>
      </c>
    </row>
    <row r="877">
      <c r="A877" s="15" t="n"/>
      <c r="B877" s="15" t="n"/>
      <c r="C877" s="15" t="n"/>
      <c r="D877" s="15" t="n"/>
      <c r="E877" s="15" t="n"/>
      <c r="F877" s="15" t="n"/>
      <c r="G877" s="17">
        <f>IF(ISBLANK($A877),"",IF($E877="","",$E877-$F877))</f>
        <v/>
      </c>
      <c r="H877" s="18">
        <f>IF(ISBLANK($A877),"",IF($E877=0,"",$F877/$E877))</f>
        <v/>
      </c>
      <c r="I877" s="14">
        <f>IF(ISBLANK($A877),"",IF(OR(ISBLANK($B877),ISBLANK($C877),ISBLANK($D877),ISBLANK($E877),ISBLANK($F877)),"EKSİK","OK"))</f>
        <v/>
      </c>
    </row>
    <row r="878">
      <c r="A878" s="15" t="n"/>
      <c r="B878" s="15" t="n"/>
      <c r="C878" s="15" t="n"/>
      <c r="D878" s="15" t="n"/>
      <c r="E878" s="15" t="n"/>
      <c r="F878" s="15" t="n"/>
      <c r="G878" s="17">
        <f>IF(ISBLANK($A878),"",IF($E878="","",$E878-$F878))</f>
        <v/>
      </c>
      <c r="H878" s="18">
        <f>IF(ISBLANK($A878),"",IF($E878=0,"",$F878/$E878))</f>
        <v/>
      </c>
      <c r="I878" s="14">
        <f>IF(ISBLANK($A878),"",IF(OR(ISBLANK($B878),ISBLANK($C878),ISBLANK($D878),ISBLANK($E878),ISBLANK($F878)),"EKSİK","OK"))</f>
        <v/>
      </c>
    </row>
    <row r="879">
      <c r="A879" s="15" t="n"/>
      <c r="B879" s="15" t="n"/>
      <c r="C879" s="15" t="n"/>
      <c r="D879" s="15" t="n"/>
      <c r="E879" s="15" t="n"/>
      <c r="F879" s="15" t="n"/>
      <c r="G879" s="17">
        <f>IF(ISBLANK($A879),"",IF($E879="","",$E879-$F879))</f>
        <v/>
      </c>
      <c r="H879" s="18">
        <f>IF(ISBLANK($A879),"",IF($E879=0,"",$F879/$E879))</f>
        <v/>
      </c>
      <c r="I879" s="14">
        <f>IF(ISBLANK($A879),"",IF(OR(ISBLANK($B879),ISBLANK($C879),ISBLANK($D879),ISBLANK($E879),ISBLANK($F879)),"EKSİK","OK"))</f>
        <v/>
      </c>
    </row>
    <row r="880">
      <c r="A880" s="15" t="n"/>
      <c r="B880" s="15" t="n"/>
      <c r="C880" s="15" t="n"/>
      <c r="D880" s="15" t="n"/>
      <c r="E880" s="15" t="n"/>
      <c r="F880" s="15" t="n"/>
      <c r="G880" s="17">
        <f>IF(ISBLANK($A880),"",IF($E880="","",$E880-$F880))</f>
        <v/>
      </c>
      <c r="H880" s="18">
        <f>IF(ISBLANK($A880),"",IF($E880=0,"",$F880/$E880))</f>
        <v/>
      </c>
      <c r="I880" s="14">
        <f>IF(ISBLANK($A880),"",IF(OR(ISBLANK($B880),ISBLANK($C880),ISBLANK($D880),ISBLANK($E880),ISBLANK($F880)),"EKSİK","OK"))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7">
        <f>IF(ISBLANK($A881),"",IF($E881="","",$E881-$F881))</f>
        <v/>
      </c>
      <c r="H881" s="18">
        <f>IF(ISBLANK($A881),"",IF($E881=0,"",$F881/$E881))</f>
        <v/>
      </c>
      <c r="I881" s="14">
        <f>IF(ISBLANK($A881),"",IF(OR(ISBLANK($B881),ISBLANK($C881),ISBLANK($D881),ISBLANK($E881),ISBLANK($F881)),"EKSİK","OK"))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7">
        <f>IF(ISBLANK($A882),"",IF($E882="","",$E882-$F882))</f>
        <v/>
      </c>
      <c r="H882" s="18">
        <f>IF(ISBLANK($A882),"",IF($E882=0,"",$F882/$E882))</f>
        <v/>
      </c>
      <c r="I882" s="14">
        <f>IF(ISBLANK($A882),"",IF(OR(ISBLANK($B882),ISBLANK($C882),ISBLANK($D882),ISBLANK($E882),ISBLANK($F882)),"EKSİK","OK"))</f>
        <v/>
      </c>
    </row>
    <row r="883">
      <c r="A883" s="15" t="n"/>
      <c r="B883" s="15" t="n"/>
      <c r="C883" s="15" t="n"/>
      <c r="D883" s="15" t="n"/>
      <c r="E883" s="15" t="n"/>
      <c r="F883" s="15" t="n"/>
      <c r="G883" s="17">
        <f>IF(ISBLANK($A883),"",IF($E883="","",$E883-$F883))</f>
        <v/>
      </c>
      <c r="H883" s="18">
        <f>IF(ISBLANK($A883),"",IF($E883=0,"",$F883/$E883))</f>
        <v/>
      </c>
      <c r="I883" s="14">
        <f>IF(ISBLANK($A883),"",IF(OR(ISBLANK($B883),ISBLANK($C883),ISBLANK($D883),ISBLANK($E883),ISBLANK($F883)),"EKSİK","OK"))</f>
        <v/>
      </c>
    </row>
    <row r="884">
      <c r="A884" s="15" t="n"/>
      <c r="B884" s="15" t="n"/>
      <c r="C884" s="15" t="n"/>
      <c r="D884" s="15" t="n"/>
      <c r="E884" s="15" t="n"/>
      <c r="F884" s="15" t="n"/>
      <c r="G884" s="17">
        <f>IF(ISBLANK($A884),"",IF($E884="","",$E884-$F884))</f>
        <v/>
      </c>
      <c r="H884" s="18">
        <f>IF(ISBLANK($A884),"",IF($E884=0,"",$F884/$E884))</f>
        <v/>
      </c>
      <c r="I884" s="14">
        <f>IF(ISBLANK($A884),"",IF(OR(ISBLANK($B884),ISBLANK($C884),ISBLANK($D884),ISBLANK($E884),ISBLANK($F884)),"EKSİK","OK"))</f>
        <v/>
      </c>
    </row>
    <row r="885">
      <c r="A885" s="15" t="n"/>
      <c r="B885" s="15" t="n"/>
      <c r="C885" s="15" t="n"/>
      <c r="D885" s="15" t="n"/>
      <c r="E885" s="15" t="n"/>
      <c r="F885" s="15" t="n"/>
      <c r="G885" s="17">
        <f>IF(ISBLANK($A885),"",IF($E885="","",$E885-$F885))</f>
        <v/>
      </c>
      <c r="H885" s="18">
        <f>IF(ISBLANK($A885),"",IF($E885=0,"",$F885/$E885))</f>
        <v/>
      </c>
      <c r="I885" s="14">
        <f>IF(ISBLANK($A885),"",IF(OR(ISBLANK($B885),ISBLANK($C885),ISBLANK($D885),ISBLANK($E885),ISBLANK($F885)),"EKSİK","OK"))</f>
        <v/>
      </c>
    </row>
    <row r="886">
      <c r="A886" s="15" t="n"/>
      <c r="B886" s="15" t="n"/>
      <c r="C886" s="15" t="n"/>
      <c r="D886" s="15" t="n"/>
      <c r="E886" s="15" t="n"/>
      <c r="F886" s="15" t="n"/>
      <c r="G886" s="17">
        <f>IF(ISBLANK($A886),"",IF($E886="","",$E886-$F886))</f>
        <v/>
      </c>
      <c r="H886" s="18">
        <f>IF(ISBLANK($A886),"",IF($E886=0,"",$F886/$E886))</f>
        <v/>
      </c>
      <c r="I886" s="14">
        <f>IF(ISBLANK($A886),"",IF(OR(ISBLANK($B886),ISBLANK($C886),ISBLANK($D886),ISBLANK($E886),ISBLANK($F886)),"EKSİK","OK"))</f>
        <v/>
      </c>
    </row>
    <row r="887">
      <c r="A887" s="15" t="n"/>
      <c r="B887" s="15" t="n"/>
      <c r="C887" s="15" t="n"/>
      <c r="D887" s="15" t="n"/>
      <c r="E887" s="15" t="n"/>
      <c r="F887" s="15" t="n"/>
      <c r="G887" s="17">
        <f>IF(ISBLANK($A887),"",IF($E887="","",$E887-$F887))</f>
        <v/>
      </c>
      <c r="H887" s="18">
        <f>IF(ISBLANK($A887),"",IF($E887=0,"",$F887/$E887))</f>
        <v/>
      </c>
      <c r="I887" s="14">
        <f>IF(ISBLANK($A887),"",IF(OR(ISBLANK($B887),ISBLANK($C887),ISBLANK($D887),ISBLANK($E887),ISBLANK($F887)),"EKSİK","OK"))</f>
        <v/>
      </c>
    </row>
    <row r="888">
      <c r="A888" s="15" t="n"/>
      <c r="B888" s="15" t="n"/>
      <c r="C888" s="15" t="n"/>
      <c r="D888" s="15" t="n"/>
      <c r="E888" s="15" t="n"/>
      <c r="F888" s="15" t="n"/>
      <c r="G888" s="17">
        <f>IF(ISBLANK($A888),"",IF($E888="","",$E888-$F888))</f>
        <v/>
      </c>
      <c r="H888" s="18">
        <f>IF(ISBLANK($A888),"",IF($E888=0,"",$F888/$E888))</f>
        <v/>
      </c>
      <c r="I888" s="14">
        <f>IF(ISBLANK($A888),"",IF(OR(ISBLANK($B888),ISBLANK($C888),ISBLANK($D888),ISBLANK($E888),ISBLANK($F888)),"EKSİK","OK"))</f>
        <v/>
      </c>
    </row>
    <row r="889">
      <c r="A889" s="15" t="n"/>
      <c r="B889" s="15" t="n"/>
      <c r="C889" s="15" t="n"/>
      <c r="D889" s="15" t="n"/>
      <c r="E889" s="15" t="n"/>
      <c r="F889" s="15" t="n"/>
      <c r="G889" s="17">
        <f>IF(ISBLANK($A889),"",IF($E889="","",$E889-$F889))</f>
        <v/>
      </c>
      <c r="H889" s="18">
        <f>IF(ISBLANK($A889),"",IF($E889=0,"",$F889/$E889))</f>
        <v/>
      </c>
      <c r="I889" s="14">
        <f>IF(ISBLANK($A889),"",IF(OR(ISBLANK($B889),ISBLANK($C889),ISBLANK($D889),ISBLANK($E889),ISBLANK($F889)),"EKSİK","OK"))</f>
        <v/>
      </c>
    </row>
    <row r="890">
      <c r="A890" s="15" t="n"/>
      <c r="B890" s="15" t="n"/>
      <c r="C890" s="15" t="n"/>
      <c r="D890" s="15" t="n"/>
      <c r="E890" s="15" t="n"/>
      <c r="F890" s="15" t="n"/>
      <c r="G890" s="17">
        <f>IF(ISBLANK($A890),"",IF($E890="","",$E890-$F890))</f>
        <v/>
      </c>
      <c r="H890" s="18">
        <f>IF(ISBLANK($A890),"",IF($E890=0,"",$F890/$E890))</f>
        <v/>
      </c>
      <c r="I890" s="14">
        <f>IF(ISBLANK($A890),"",IF(OR(ISBLANK($B890),ISBLANK($C890),ISBLANK($D890),ISBLANK($E890),ISBLANK($F890)),"EKSİK","OK"))</f>
        <v/>
      </c>
    </row>
    <row r="891">
      <c r="A891" s="15" t="n"/>
      <c r="B891" s="15" t="n"/>
      <c r="C891" s="15" t="n"/>
      <c r="D891" s="15" t="n"/>
      <c r="E891" s="15" t="n"/>
      <c r="F891" s="15" t="n"/>
      <c r="G891" s="17">
        <f>IF(ISBLANK($A891),"",IF($E891="","",$E891-$F891))</f>
        <v/>
      </c>
      <c r="H891" s="18">
        <f>IF(ISBLANK($A891),"",IF($E891=0,"",$F891/$E891))</f>
        <v/>
      </c>
      <c r="I891" s="14">
        <f>IF(ISBLANK($A891),"",IF(OR(ISBLANK($B891),ISBLANK($C891),ISBLANK($D891),ISBLANK($E891),ISBLANK($F891)),"EKSİK","OK"))</f>
        <v/>
      </c>
    </row>
    <row r="892">
      <c r="A892" s="15" t="n"/>
      <c r="B892" s="15" t="n"/>
      <c r="C892" s="15" t="n"/>
      <c r="D892" s="15" t="n"/>
      <c r="E892" s="15" t="n"/>
      <c r="F892" s="15" t="n"/>
      <c r="G892" s="17">
        <f>IF(ISBLANK($A892),"",IF($E892="","",$E892-$F892))</f>
        <v/>
      </c>
      <c r="H892" s="18">
        <f>IF(ISBLANK($A892),"",IF($E892=0,"",$F892/$E892))</f>
        <v/>
      </c>
      <c r="I892" s="14">
        <f>IF(ISBLANK($A892),"",IF(OR(ISBLANK($B892),ISBLANK($C892),ISBLANK($D892),ISBLANK($E892),ISBLANK($F892)),"EKSİK","OK"))</f>
        <v/>
      </c>
    </row>
    <row r="893">
      <c r="A893" s="15" t="n"/>
      <c r="B893" s="15" t="n"/>
      <c r="C893" s="15" t="n"/>
      <c r="D893" s="15" t="n"/>
      <c r="E893" s="15" t="n"/>
      <c r="F893" s="15" t="n"/>
      <c r="G893" s="17">
        <f>IF(ISBLANK($A893),"",IF($E893="","",$E893-$F893))</f>
        <v/>
      </c>
      <c r="H893" s="18">
        <f>IF(ISBLANK($A893),"",IF($E893=0,"",$F893/$E893))</f>
        <v/>
      </c>
      <c r="I893" s="14">
        <f>IF(ISBLANK($A893),"",IF(OR(ISBLANK($B893),ISBLANK($C893),ISBLANK($D893),ISBLANK($E893),ISBLANK($F893)),"EKSİK","OK"))</f>
        <v/>
      </c>
    </row>
    <row r="894">
      <c r="A894" s="15" t="n"/>
      <c r="B894" s="15" t="n"/>
      <c r="C894" s="15" t="n"/>
      <c r="D894" s="15" t="n"/>
      <c r="E894" s="15" t="n"/>
      <c r="F894" s="15" t="n"/>
      <c r="G894" s="17">
        <f>IF(ISBLANK($A894),"",IF($E894="","",$E894-$F894))</f>
        <v/>
      </c>
      <c r="H894" s="18">
        <f>IF(ISBLANK($A894),"",IF($E894=0,"",$F894/$E894))</f>
        <v/>
      </c>
      <c r="I894" s="14">
        <f>IF(ISBLANK($A894),"",IF(OR(ISBLANK($B894),ISBLANK($C894),ISBLANK($D894),ISBLANK($E894),ISBLANK($F894)),"EKSİK","OK"))</f>
        <v/>
      </c>
    </row>
    <row r="895">
      <c r="A895" s="15" t="n"/>
      <c r="B895" s="15" t="n"/>
      <c r="C895" s="15" t="n"/>
      <c r="D895" s="15" t="n"/>
      <c r="E895" s="15" t="n"/>
      <c r="F895" s="15" t="n"/>
      <c r="G895" s="17">
        <f>IF(ISBLANK($A895),"",IF($E895="","",$E895-$F895))</f>
        <v/>
      </c>
      <c r="H895" s="18">
        <f>IF(ISBLANK($A895),"",IF($E895=0,"",$F895/$E895))</f>
        <v/>
      </c>
      <c r="I895" s="14">
        <f>IF(ISBLANK($A895),"",IF(OR(ISBLANK($B895),ISBLANK($C895),ISBLANK($D895),ISBLANK($E895),ISBLANK($F895)),"EKSİK","OK"))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7">
        <f>IF(ISBLANK($A896),"",IF($E896="","",$E896-$F896))</f>
        <v/>
      </c>
      <c r="H896" s="18">
        <f>IF(ISBLANK($A896),"",IF($E896=0,"",$F896/$E896))</f>
        <v/>
      </c>
      <c r="I896" s="14">
        <f>IF(ISBLANK($A896),"",IF(OR(ISBLANK($B896),ISBLANK($C896),ISBLANK($D896),ISBLANK($E896),ISBLANK($F896)),"EKSİK","OK"))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7">
        <f>IF(ISBLANK($A897),"",IF($E897="","",$E897-$F897))</f>
        <v/>
      </c>
      <c r="H897" s="18">
        <f>IF(ISBLANK($A897),"",IF($E897=0,"",$F897/$E897))</f>
        <v/>
      </c>
      <c r="I897" s="14">
        <f>IF(ISBLANK($A897),"",IF(OR(ISBLANK($B897),ISBLANK($C897),ISBLANK($D897),ISBLANK($E897),ISBLANK($F897)),"EKSİK","OK"))</f>
        <v/>
      </c>
    </row>
    <row r="898">
      <c r="A898" s="15" t="n"/>
      <c r="B898" s="15" t="n"/>
      <c r="C898" s="15" t="n"/>
      <c r="D898" s="15" t="n"/>
      <c r="E898" s="15" t="n"/>
      <c r="F898" s="15" t="n"/>
      <c r="G898" s="17">
        <f>IF(ISBLANK($A898),"",IF($E898="","",$E898-$F898))</f>
        <v/>
      </c>
      <c r="H898" s="18">
        <f>IF(ISBLANK($A898),"",IF($E898=0,"",$F898/$E898))</f>
        <v/>
      </c>
      <c r="I898" s="14">
        <f>IF(ISBLANK($A898),"",IF(OR(ISBLANK($B898),ISBLANK($C898),ISBLANK($D898),ISBLANK($E898),ISBLANK($F898)),"EKSİK","OK"))</f>
        <v/>
      </c>
    </row>
    <row r="899">
      <c r="A899" s="15" t="n"/>
      <c r="B899" s="15" t="n"/>
      <c r="C899" s="15" t="n"/>
      <c r="D899" s="15" t="n"/>
      <c r="E899" s="15" t="n"/>
      <c r="F899" s="15" t="n"/>
      <c r="G899" s="17">
        <f>IF(ISBLANK($A899),"",IF($E899="","",$E899-$F899))</f>
        <v/>
      </c>
      <c r="H899" s="18">
        <f>IF(ISBLANK($A899),"",IF($E899=0,"",$F899/$E899))</f>
        <v/>
      </c>
      <c r="I899" s="14">
        <f>IF(ISBLANK($A899),"",IF(OR(ISBLANK($B899),ISBLANK($C899),ISBLANK($D899),ISBLANK($E899),ISBLANK($F899)),"EKSİK","OK"))</f>
        <v/>
      </c>
    </row>
    <row r="900">
      <c r="A900" s="15" t="n"/>
      <c r="B900" s="15" t="n"/>
      <c r="C900" s="15" t="n"/>
      <c r="D900" s="15" t="n"/>
      <c r="E900" s="15" t="n"/>
      <c r="F900" s="15" t="n"/>
      <c r="G900" s="17">
        <f>IF(ISBLANK($A900),"",IF($E900="","",$E900-$F900))</f>
        <v/>
      </c>
      <c r="H900" s="18">
        <f>IF(ISBLANK($A900),"",IF($E900=0,"",$F900/$E900))</f>
        <v/>
      </c>
      <c r="I900" s="14">
        <f>IF(ISBLANK($A900),"",IF(OR(ISBLANK($B900),ISBLANK($C900),ISBLANK($D900),ISBLANK($E900),ISBLANK($F900)),"EKSİK","OK"))</f>
        <v/>
      </c>
    </row>
    <row r="901">
      <c r="A901" s="15" t="n"/>
      <c r="B901" s="15" t="n"/>
      <c r="C901" s="15" t="n"/>
      <c r="D901" s="15" t="n"/>
      <c r="E901" s="15" t="n"/>
      <c r="F901" s="15" t="n"/>
      <c r="G901" s="17">
        <f>IF(ISBLANK($A901),"",IF($E901="","",$E901-$F901))</f>
        <v/>
      </c>
      <c r="H901" s="18">
        <f>IF(ISBLANK($A901),"",IF($E901=0,"",$F901/$E901))</f>
        <v/>
      </c>
      <c r="I901" s="14">
        <f>IF(ISBLANK($A901),"",IF(OR(ISBLANK($B901),ISBLANK($C901),ISBLANK($D901),ISBLANK($E901),ISBLANK($F901)),"EKSİK","OK"))</f>
        <v/>
      </c>
    </row>
    <row r="902">
      <c r="A902" s="15" t="n"/>
      <c r="B902" s="15" t="n"/>
      <c r="C902" s="15" t="n"/>
      <c r="D902" s="15" t="n"/>
      <c r="E902" s="15" t="n"/>
      <c r="F902" s="15" t="n"/>
      <c r="G902" s="17">
        <f>IF(ISBLANK($A902),"",IF($E902="","",$E902-$F902))</f>
        <v/>
      </c>
      <c r="H902" s="18">
        <f>IF(ISBLANK($A902),"",IF($E902=0,"",$F902/$E902))</f>
        <v/>
      </c>
      <c r="I902" s="14">
        <f>IF(ISBLANK($A902),"",IF(OR(ISBLANK($B902),ISBLANK($C902),ISBLANK($D902),ISBLANK($E902),ISBLANK($F902)),"EKSİK","OK"))</f>
        <v/>
      </c>
    </row>
    <row r="903">
      <c r="A903" s="15" t="n"/>
      <c r="B903" s="15" t="n"/>
      <c r="C903" s="15" t="n"/>
      <c r="D903" s="15" t="n"/>
      <c r="E903" s="15" t="n"/>
      <c r="F903" s="15" t="n"/>
      <c r="G903" s="17">
        <f>IF(ISBLANK($A903),"",IF($E903="","",$E903-$F903))</f>
        <v/>
      </c>
      <c r="H903" s="18">
        <f>IF(ISBLANK($A903),"",IF($E903=0,"",$F903/$E903))</f>
        <v/>
      </c>
      <c r="I903" s="14">
        <f>IF(ISBLANK($A903),"",IF(OR(ISBLANK($B903),ISBLANK($C903),ISBLANK($D903),ISBLANK($E903),ISBLANK($F903)),"EKSİK","OK"))</f>
        <v/>
      </c>
    </row>
    <row r="904">
      <c r="A904" s="15" t="n"/>
      <c r="B904" s="15" t="n"/>
      <c r="C904" s="15" t="n"/>
      <c r="D904" s="15" t="n"/>
      <c r="E904" s="15" t="n"/>
      <c r="F904" s="15" t="n"/>
      <c r="G904" s="17">
        <f>IF(ISBLANK($A904),"",IF($E904="","",$E904-$F904))</f>
        <v/>
      </c>
      <c r="H904" s="18">
        <f>IF(ISBLANK($A904),"",IF($E904=0,"",$F904/$E904))</f>
        <v/>
      </c>
      <c r="I904" s="14">
        <f>IF(ISBLANK($A904),"",IF(OR(ISBLANK($B904),ISBLANK($C904),ISBLANK($D904),ISBLANK($E904),ISBLANK($F904)),"EKSİK","OK"))</f>
        <v/>
      </c>
    </row>
    <row r="905">
      <c r="A905" s="15" t="n"/>
      <c r="B905" s="15" t="n"/>
      <c r="C905" s="15" t="n"/>
      <c r="D905" s="15" t="n"/>
      <c r="E905" s="15" t="n"/>
      <c r="F905" s="15" t="n"/>
      <c r="G905" s="17">
        <f>IF(ISBLANK($A905),"",IF($E905="","",$E905-$F905))</f>
        <v/>
      </c>
      <c r="H905" s="18">
        <f>IF(ISBLANK($A905),"",IF($E905=0,"",$F905/$E905))</f>
        <v/>
      </c>
      <c r="I905" s="14">
        <f>IF(ISBLANK($A905),"",IF(OR(ISBLANK($B905),ISBLANK($C905),ISBLANK($D905),ISBLANK($E905),ISBLANK($F905)),"EKSİK","OK"))</f>
        <v/>
      </c>
    </row>
    <row r="906">
      <c r="A906" s="15" t="n"/>
      <c r="B906" s="15" t="n"/>
      <c r="C906" s="15" t="n"/>
      <c r="D906" s="15" t="n"/>
      <c r="E906" s="15" t="n"/>
      <c r="F906" s="15" t="n"/>
      <c r="G906" s="17">
        <f>IF(ISBLANK($A906),"",IF($E906="","",$E906-$F906))</f>
        <v/>
      </c>
      <c r="H906" s="18">
        <f>IF(ISBLANK($A906),"",IF($E906=0,"",$F906/$E906))</f>
        <v/>
      </c>
      <c r="I906" s="14">
        <f>IF(ISBLANK($A906),"",IF(OR(ISBLANK($B906),ISBLANK($C906),ISBLANK($D906),ISBLANK($E906),ISBLANK($F906)),"EKSİK","OK"))</f>
        <v/>
      </c>
    </row>
    <row r="907">
      <c r="A907" s="15" t="n"/>
      <c r="B907" s="15" t="n"/>
      <c r="C907" s="15" t="n"/>
      <c r="D907" s="15" t="n"/>
      <c r="E907" s="15" t="n"/>
      <c r="F907" s="15" t="n"/>
      <c r="G907" s="17">
        <f>IF(ISBLANK($A907),"",IF($E907="","",$E907-$F907))</f>
        <v/>
      </c>
      <c r="H907" s="18">
        <f>IF(ISBLANK($A907),"",IF($E907=0,"",$F907/$E907))</f>
        <v/>
      </c>
      <c r="I907" s="14">
        <f>IF(ISBLANK($A907),"",IF(OR(ISBLANK($B907),ISBLANK($C907),ISBLANK($D907),ISBLANK($E907),ISBLANK($F907)),"EKSİK","OK"))</f>
        <v/>
      </c>
    </row>
    <row r="908">
      <c r="A908" s="15" t="n"/>
      <c r="B908" s="15" t="n"/>
      <c r="C908" s="15" t="n"/>
      <c r="D908" s="15" t="n"/>
      <c r="E908" s="15" t="n"/>
      <c r="F908" s="15" t="n"/>
      <c r="G908" s="17">
        <f>IF(ISBLANK($A908),"",IF($E908="","",$E908-$F908))</f>
        <v/>
      </c>
      <c r="H908" s="18">
        <f>IF(ISBLANK($A908),"",IF($E908=0,"",$F908/$E908))</f>
        <v/>
      </c>
      <c r="I908" s="14">
        <f>IF(ISBLANK($A908),"",IF(OR(ISBLANK($B908),ISBLANK($C908),ISBLANK($D908),ISBLANK($E908),ISBLANK($F908)),"EKSİK","OK"))</f>
        <v/>
      </c>
    </row>
    <row r="909">
      <c r="A909" s="15" t="n"/>
      <c r="B909" s="15" t="n"/>
      <c r="C909" s="15" t="n"/>
      <c r="D909" s="15" t="n"/>
      <c r="E909" s="15" t="n"/>
      <c r="F909" s="15" t="n"/>
      <c r="G909" s="17">
        <f>IF(ISBLANK($A909),"",IF($E909="","",$E909-$F909))</f>
        <v/>
      </c>
      <c r="H909" s="18">
        <f>IF(ISBLANK($A909),"",IF($E909=0,"",$F909/$E909))</f>
        <v/>
      </c>
      <c r="I909" s="14">
        <f>IF(ISBLANK($A909),"",IF(OR(ISBLANK($B909),ISBLANK($C909),ISBLANK($D909),ISBLANK($E909),ISBLANK($F909)),"EKSİK","OK"))</f>
        <v/>
      </c>
    </row>
    <row r="910">
      <c r="A910" s="15" t="n"/>
      <c r="B910" s="15" t="n"/>
      <c r="C910" s="15" t="n"/>
      <c r="D910" s="15" t="n"/>
      <c r="E910" s="15" t="n"/>
      <c r="F910" s="15" t="n"/>
      <c r="G910" s="17">
        <f>IF(ISBLANK($A910),"",IF($E910="","",$E910-$F910))</f>
        <v/>
      </c>
      <c r="H910" s="18">
        <f>IF(ISBLANK($A910),"",IF($E910=0,"",$F910/$E910))</f>
        <v/>
      </c>
      <c r="I910" s="14">
        <f>IF(ISBLANK($A910),"",IF(OR(ISBLANK($B910),ISBLANK($C910),ISBLANK($D910),ISBLANK($E910),ISBLANK($F910)),"EKSİK","OK"))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7">
        <f>IF(ISBLANK($A911),"",IF($E911="","",$E911-$F911))</f>
        <v/>
      </c>
      <c r="H911" s="18">
        <f>IF(ISBLANK($A911),"",IF($E911=0,"",$F911/$E911))</f>
        <v/>
      </c>
      <c r="I911" s="14">
        <f>IF(ISBLANK($A911),"",IF(OR(ISBLANK($B911),ISBLANK($C911),ISBLANK($D911),ISBLANK($E911),ISBLANK($F911)),"EKSİK","OK"))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7">
        <f>IF(ISBLANK($A912),"",IF($E912="","",$E912-$F912))</f>
        <v/>
      </c>
      <c r="H912" s="18">
        <f>IF(ISBLANK($A912),"",IF($E912=0,"",$F912/$E912))</f>
        <v/>
      </c>
      <c r="I912" s="14">
        <f>IF(ISBLANK($A912),"",IF(OR(ISBLANK($B912),ISBLANK($C912),ISBLANK($D912),ISBLANK($E912),ISBLANK($F912)),"EKSİK","OK"))</f>
        <v/>
      </c>
    </row>
    <row r="913">
      <c r="A913" s="15" t="n"/>
      <c r="B913" s="15" t="n"/>
      <c r="C913" s="15" t="n"/>
      <c r="D913" s="15" t="n"/>
      <c r="E913" s="15" t="n"/>
      <c r="F913" s="15" t="n"/>
      <c r="G913" s="17">
        <f>IF(ISBLANK($A913),"",IF($E913="","",$E913-$F913))</f>
        <v/>
      </c>
      <c r="H913" s="18">
        <f>IF(ISBLANK($A913),"",IF($E913=0,"",$F913/$E913))</f>
        <v/>
      </c>
      <c r="I913" s="14">
        <f>IF(ISBLANK($A913),"",IF(OR(ISBLANK($B913),ISBLANK($C913),ISBLANK($D913),ISBLANK($E913),ISBLANK($F913)),"EKSİK","OK"))</f>
        <v/>
      </c>
    </row>
    <row r="914">
      <c r="A914" s="15" t="n"/>
      <c r="B914" s="15" t="n"/>
      <c r="C914" s="15" t="n"/>
      <c r="D914" s="15" t="n"/>
      <c r="E914" s="15" t="n"/>
      <c r="F914" s="15" t="n"/>
      <c r="G914" s="17">
        <f>IF(ISBLANK($A914),"",IF($E914="","",$E914-$F914))</f>
        <v/>
      </c>
      <c r="H914" s="18">
        <f>IF(ISBLANK($A914),"",IF($E914=0,"",$F914/$E914))</f>
        <v/>
      </c>
      <c r="I914" s="14">
        <f>IF(ISBLANK($A914),"",IF(OR(ISBLANK($B914),ISBLANK($C914),ISBLANK($D914),ISBLANK($E914),ISBLANK($F914)),"EKSİK","OK"))</f>
        <v/>
      </c>
    </row>
    <row r="915">
      <c r="A915" s="15" t="n"/>
      <c r="B915" s="15" t="n"/>
      <c r="C915" s="15" t="n"/>
      <c r="D915" s="15" t="n"/>
      <c r="E915" s="15" t="n"/>
      <c r="F915" s="15" t="n"/>
      <c r="G915" s="17">
        <f>IF(ISBLANK($A915),"",IF($E915="","",$E915-$F915))</f>
        <v/>
      </c>
      <c r="H915" s="18">
        <f>IF(ISBLANK($A915),"",IF($E915=0,"",$F915/$E915))</f>
        <v/>
      </c>
      <c r="I915" s="14">
        <f>IF(ISBLANK($A915),"",IF(OR(ISBLANK($B915),ISBLANK($C915),ISBLANK($D915),ISBLANK($E915),ISBLANK($F915)),"EKSİK","OK"))</f>
        <v/>
      </c>
    </row>
    <row r="916">
      <c r="A916" s="15" t="n"/>
      <c r="B916" s="15" t="n"/>
      <c r="C916" s="15" t="n"/>
      <c r="D916" s="15" t="n"/>
      <c r="E916" s="15" t="n"/>
      <c r="F916" s="15" t="n"/>
      <c r="G916" s="17">
        <f>IF(ISBLANK($A916),"",IF($E916="","",$E916-$F916))</f>
        <v/>
      </c>
      <c r="H916" s="18">
        <f>IF(ISBLANK($A916),"",IF($E916=0,"",$F916/$E916))</f>
        <v/>
      </c>
      <c r="I916" s="14">
        <f>IF(ISBLANK($A916),"",IF(OR(ISBLANK($B916),ISBLANK($C916),ISBLANK($D916),ISBLANK($E916),ISBLANK($F916)),"EKSİK","OK"))</f>
        <v/>
      </c>
    </row>
    <row r="917">
      <c r="A917" s="15" t="n"/>
      <c r="B917" s="15" t="n"/>
      <c r="C917" s="15" t="n"/>
      <c r="D917" s="15" t="n"/>
      <c r="E917" s="15" t="n"/>
      <c r="F917" s="15" t="n"/>
      <c r="G917" s="17">
        <f>IF(ISBLANK($A917),"",IF($E917="","",$E917-$F917))</f>
        <v/>
      </c>
      <c r="H917" s="18">
        <f>IF(ISBLANK($A917),"",IF($E917=0,"",$F917/$E917))</f>
        <v/>
      </c>
      <c r="I917" s="14">
        <f>IF(ISBLANK($A917),"",IF(OR(ISBLANK($B917),ISBLANK($C917),ISBLANK($D917),ISBLANK($E917),ISBLANK($F917)),"EKSİK","OK"))</f>
        <v/>
      </c>
    </row>
    <row r="918">
      <c r="A918" s="15" t="n"/>
      <c r="B918" s="15" t="n"/>
      <c r="C918" s="15" t="n"/>
      <c r="D918" s="15" t="n"/>
      <c r="E918" s="15" t="n"/>
      <c r="F918" s="15" t="n"/>
      <c r="G918" s="17">
        <f>IF(ISBLANK($A918),"",IF($E918="","",$E918-$F918))</f>
        <v/>
      </c>
      <c r="H918" s="18">
        <f>IF(ISBLANK($A918),"",IF($E918=0,"",$F918/$E918))</f>
        <v/>
      </c>
      <c r="I918" s="14">
        <f>IF(ISBLANK($A918),"",IF(OR(ISBLANK($B918),ISBLANK($C918),ISBLANK($D918),ISBLANK($E918),ISBLANK($F918)),"EKSİK","OK"))</f>
        <v/>
      </c>
    </row>
    <row r="919">
      <c r="A919" s="15" t="n"/>
      <c r="B919" s="15" t="n"/>
      <c r="C919" s="15" t="n"/>
      <c r="D919" s="15" t="n"/>
      <c r="E919" s="15" t="n"/>
      <c r="F919" s="15" t="n"/>
      <c r="G919" s="17">
        <f>IF(ISBLANK($A919),"",IF($E919="","",$E919-$F919))</f>
        <v/>
      </c>
      <c r="H919" s="18">
        <f>IF(ISBLANK($A919),"",IF($E919=0,"",$F919/$E919))</f>
        <v/>
      </c>
      <c r="I919" s="14">
        <f>IF(ISBLANK($A919),"",IF(OR(ISBLANK($B919),ISBLANK($C919),ISBLANK($D919),ISBLANK($E919),ISBLANK($F919)),"EKSİK","OK"))</f>
        <v/>
      </c>
    </row>
    <row r="920">
      <c r="A920" s="15" t="n"/>
      <c r="B920" s="15" t="n"/>
      <c r="C920" s="15" t="n"/>
      <c r="D920" s="15" t="n"/>
      <c r="E920" s="15" t="n"/>
      <c r="F920" s="15" t="n"/>
      <c r="G920" s="17">
        <f>IF(ISBLANK($A920),"",IF($E920="","",$E920-$F920))</f>
        <v/>
      </c>
      <c r="H920" s="18">
        <f>IF(ISBLANK($A920),"",IF($E920=0,"",$F920/$E920))</f>
        <v/>
      </c>
      <c r="I920" s="14">
        <f>IF(ISBLANK($A920),"",IF(OR(ISBLANK($B920),ISBLANK($C920),ISBLANK($D920),ISBLANK($E920),ISBLANK($F920)),"EKSİK","OK"))</f>
        <v/>
      </c>
    </row>
    <row r="921">
      <c r="A921" s="15" t="n"/>
      <c r="B921" s="15" t="n"/>
      <c r="C921" s="15" t="n"/>
      <c r="D921" s="15" t="n"/>
      <c r="E921" s="15" t="n"/>
      <c r="F921" s="15" t="n"/>
      <c r="G921" s="17">
        <f>IF(ISBLANK($A921),"",IF($E921="","",$E921-$F921))</f>
        <v/>
      </c>
      <c r="H921" s="18">
        <f>IF(ISBLANK($A921),"",IF($E921=0,"",$F921/$E921))</f>
        <v/>
      </c>
      <c r="I921" s="14">
        <f>IF(ISBLANK($A921),"",IF(OR(ISBLANK($B921),ISBLANK($C921),ISBLANK($D921),ISBLANK($E921),ISBLANK($F921)),"EKSİK","OK"))</f>
        <v/>
      </c>
    </row>
    <row r="922">
      <c r="A922" s="15" t="n"/>
      <c r="B922" s="15" t="n"/>
      <c r="C922" s="15" t="n"/>
      <c r="D922" s="15" t="n"/>
      <c r="E922" s="15" t="n"/>
      <c r="F922" s="15" t="n"/>
      <c r="G922" s="17">
        <f>IF(ISBLANK($A922),"",IF($E922="","",$E922-$F922))</f>
        <v/>
      </c>
      <c r="H922" s="18">
        <f>IF(ISBLANK($A922),"",IF($E922=0,"",$F922/$E922))</f>
        <v/>
      </c>
      <c r="I922" s="14">
        <f>IF(ISBLANK($A922),"",IF(OR(ISBLANK($B922),ISBLANK($C922),ISBLANK($D922),ISBLANK($E922),ISBLANK($F922)),"EKSİK","OK"))</f>
        <v/>
      </c>
    </row>
    <row r="923">
      <c r="A923" s="15" t="n"/>
      <c r="B923" s="15" t="n"/>
      <c r="C923" s="15" t="n"/>
      <c r="D923" s="15" t="n"/>
      <c r="E923" s="15" t="n"/>
      <c r="F923" s="15" t="n"/>
      <c r="G923" s="17">
        <f>IF(ISBLANK($A923),"",IF($E923="","",$E923-$F923))</f>
        <v/>
      </c>
      <c r="H923" s="18">
        <f>IF(ISBLANK($A923),"",IF($E923=0,"",$F923/$E923))</f>
        <v/>
      </c>
      <c r="I923" s="14">
        <f>IF(ISBLANK($A923),"",IF(OR(ISBLANK($B923),ISBLANK($C923),ISBLANK($D923),ISBLANK($E923),ISBLANK($F923)),"EKSİK","OK"))</f>
        <v/>
      </c>
    </row>
    <row r="924">
      <c r="A924" s="15" t="n"/>
      <c r="B924" s="15" t="n"/>
      <c r="C924" s="15" t="n"/>
      <c r="D924" s="15" t="n"/>
      <c r="E924" s="15" t="n"/>
      <c r="F924" s="15" t="n"/>
      <c r="G924" s="17">
        <f>IF(ISBLANK($A924),"",IF($E924="","",$E924-$F924))</f>
        <v/>
      </c>
      <c r="H924" s="18">
        <f>IF(ISBLANK($A924),"",IF($E924=0,"",$F924/$E924))</f>
        <v/>
      </c>
      <c r="I924" s="14">
        <f>IF(ISBLANK($A924),"",IF(OR(ISBLANK($B924),ISBLANK($C924),ISBLANK($D924),ISBLANK($E924),ISBLANK($F924)),"EKSİK","OK"))</f>
        <v/>
      </c>
    </row>
    <row r="925">
      <c r="A925" s="15" t="n"/>
      <c r="B925" s="15" t="n"/>
      <c r="C925" s="15" t="n"/>
      <c r="D925" s="15" t="n"/>
      <c r="E925" s="15" t="n"/>
      <c r="F925" s="15" t="n"/>
      <c r="G925" s="17">
        <f>IF(ISBLANK($A925),"",IF($E925="","",$E925-$F925))</f>
        <v/>
      </c>
      <c r="H925" s="18">
        <f>IF(ISBLANK($A925),"",IF($E925=0,"",$F925/$E925))</f>
        <v/>
      </c>
      <c r="I925" s="14">
        <f>IF(ISBLANK($A925),"",IF(OR(ISBLANK($B925),ISBLANK($C925),ISBLANK($D925),ISBLANK($E925),ISBLANK($F925)),"EKSİK","OK"))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7">
        <f>IF(ISBLANK($A926),"",IF($E926="","",$E926-$F926))</f>
        <v/>
      </c>
      <c r="H926" s="18">
        <f>IF(ISBLANK($A926),"",IF($E926=0,"",$F926/$E926))</f>
        <v/>
      </c>
      <c r="I926" s="14">
        <f>IF(ISBLANK($A926),"",IF(OR(ISBLANK($B926),ISBLANK($C926),ISBLANK($D926),ISBLANK($E926),ISBLANK($F926)),"EKSİK","OK"))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7">
        <f>IF(ISBLANK($A927),"",IF($E927="","",$E927-$F927))</f>
        <v/>
      </c>
      <c r="H927" s="18">
        <f>IF(ISBLANK($A927),"",IF($E927=0,"",$F927/$E927))</f>
        <v/>
      </c>
      <c r="I927" s="14">
        <f>IF(ISBLANK($A927),"",IF(OR(ISBLANK($B927),ISBLANK($C927),ISBLANK($D927),ISBLANK($E927),ISBLANK($F927)),"EKSİK","OK"))</f>
        <v/>
      </c>
    </row>
    <row r="928">
      <c r="A928" s="15" t="n"/>
      <c r="B928" s="15" t="n"/>
      <c r="C928" s="15" t="n"/>
      <c r="D928" s="15" t="n"/>
      <c r="E928" s="15" t="n"/>
      <c r="F928" s="15" t="n"/>
      <c r="G928" s="17">
        <f>IF(ISBLANK($A928),"",IF($E928="","",$E928-$F928))</f>
        <v/>
      </c>
      <c r="H928" s="18">
        <f>IF(ISBLANK($A928),"",IF($E928=0,"",$F928/$E928))</f>
        <v/>
      </c>
      <c r="I928" s="14">
        <f>IF(ISBLANK($A928),"",IF(OR(ISBLANK($B928),ISBLANK($C928),ISBLANK($D928),ISBLANK($E928),ISBLANK($F928)),"EKSİK","OK"))</f>
        <v/>
      </c>
    </row>
    <row r="929">
      <c r="A929" s="15" t="n"/>
      <c r="B929" s="15" t="n"/>
      <c r="C929" s="15" t="n"/>
      <c r="D929" s="15" t="n"/>
      <c r="E929" s="15" t="n"/>
      <c r="F929" s="15" t="n"/>
      <c r="G929" s="17">
        <f>IF(ISBLANK($A929),"",IF($E929="","",$E929-$F929))</f>
        <v/>
      </c>
      <c r="H929" s="18">
        <f>IF(ISBLANK($A929),"",IF($E929=0,"",$F929/$E929))</f>
        <v/>
      </c>
      <c r="I929" s="14">
        <f>IF(ISBLANK($A929),"",IF(OR(ISBLANK($B929),ISBLANK($C929),ISBLANK($D929),ISBLANK($E929),ISBLANK($F929)),"EKSİK","OK"))</f>
        <v/>
      </c>
    </row>
    <row r="930">
      <c r="A930" s="15" t="n"/>
      <c r="B930" s="15" t="n"/>
      <c r="C930" s="15" t="n"/>
      <c r="D930" s="15" t="n"/>
      <c r="E930" s="15" t="n"/>
      <c r="F930" s="15" t="n"/>
      <c r="G930" s="17">
        <f>IF(ISBLANK($A930),"",IF($E930="","",$E930-$F930))</f>
        <v/>
      </c>
      <c r="H930" s="18">
        <f>IF(ISBLANK($A930),"",IF($E930=0,"",$F930/$E930))</f>
        <v/>
      </c>
      <c r="I930" s="14">
        <f>IF(ISBLANK($A930),"",IF(OR(ISBLANK($B930),ISBLANK($C930),ISBLANK($D930),ISBLANK($E930),ISBLANK($F930)),"EKSİK","OK"))</f>
        <v/>
      </c>
    </row>
    <row r="931">
      <c r="A931" s="15" t="n"/>
      <c r="B931" s="15" t="n"/>
      <c r="C931" s="15" t="n"/>
      <c r="D931" s="15" t="n"/>
      <c r="E931" s="15" t="n"/>
      <c r="F931" s="15" t="n"/>
      <c r="G931" s="17">
        <f>IF(ISBLANK($A931),"",IF($E931="","",$E931-$F931))</f>
        <v/>
      </c>
      <c r="H931" s="18">
        <f>IF(ISBLANK($A931),"",IF($E931=0,"",$F931/$E931))</f>
        <v/>
      </c>
      <c r="I931" s="14">
        <f>IF(ISBLANK($A931),"",IF(OR(ISBLANK($B931),ISBLANK($C931),ISBLANK($D931),ISBLANK($E931),ISBLANK($F931)),"EKSİK","OK"))</f>
        <v/>
      </c>
    </row>
    <row r="932">
      <c r="A932" s="15" t="n"/>
      <c r="B932" s="15" t="n"/>
      <c r="C932" s="15" t="n"/>
      <c r="D932" s="15" t="n"/>
      <c r="E932" s="15" t="n"/>
      <c r="F932" s="15" t="n"/>
      <c r="G932" s="17">
        <f>IF(ISBLANK($A932),"",IF($E932="","",$E932-$F932))</f>
        <v/>
      </c>
      <c r="H932" s="18">
        <f>IF(ISBLANK($A932),"",IF($E932=0,"",$F932/$E932))</f>
        <v/>
      </c>
      <c r="I932" s="14">
        <f>IF(ISBLANK($A932),"",IF(OR(ISBLANK($B932),ISBLANK($C932),ISBLANK($D932),ISBLANK($E932),ISBLANK($F932)),"EKSİK","OK"))</f>
        <v/>
      </c>
    </row>
    <row r="933">
      <c r="A933" s="15" t="n"/>
      <c r="B933" s="15" t="n"/>
      <c r="C933" s="15" t="n"/>
      <c r="D933" s="15" t="n"/>
      <c r="E933" s="15" t="n"/>
      <c r="F933" s="15" t="n"/>
      <c r="G933" s="17">
        <f>IF(ISBLANK($A933),"",IF($E933="","",$E933-$F933))</f>
        <v/>
      </c>
      <c r="H933" s="18">
        <f>IF(ISBLANK($A933),"",IF($E933=0,"",$F933/$E933))</f>
        <v/>
      </c>
      <c r="I933" s="14">
        <f>IF(ISBLANK($A933),"",IF(OR(ISBLANK($B933),ISBLANK($C933),ISBLANK($D933),ISBLANK($E933),ISBLANK($F933)),"EKSİK","OK"))</f>
        <v/>
      </c>
    </row>
    <row r="934">
      <c r="A934" s="15" t="n"/>
      <c r="B934" s="15" t="n"/>
      <c r="C934" s="15" t="n"/>
      <c r="D934" s="15" t="n"/>
      <c r="E934" s="15" t="n"/>
      <c r="F934" s="15" t="n"/>
      <c r="G934" s="17">
        <f>IF(ISBLANK($A934),"",IF($E934="","",$E934-$F934))</f>
        <v/>
      </c>
      <c r="H934" s="18">
        <f>IF(ISBLANK($A934),"",IF($E934=0,"",$F934/$E934))</f>
        <v/>
      </c>
      <c r="I934" s="14">
        <f>IF(ISBLANK($A934),"",IF(OR(ISBLANK($B934),ISBLANK($C934),ISBLANK($D934),ISBLANK($E934),ISBLANK($F934)),"EKSİK","OK"))</f>
        <v/>
      </c>
    </row>
    <row r="935">
      <c r="A935" s="15" t="n"/>
      <c r="B935" s="15" t="n"/>
      <c r="C935" s="15" t="n"/>
      <c r="D935" s="15" t="n"/>
      <c r="E935" s="15" t="n"/>
      <c r="F935" s="15" t="n"/>
      <c r="G935" s="17">
        <f>IF(ISBLANK($A935),"",IF($E935="","",$E935-$F935))</f>
        <v/>
      </c>
      <c r="H935" s="18">
        <f>IF(ISBLANK($A935),"",IF($E935=0,"",$F935/$E935))</f>
        <v/>
      </c>
      <c r="I935" s="14">
        <f>IF(ISBLANK($A935),"",IF(OR(ISBLANK($B935),ISBLANK($C935),ISBLANK($D935),ISBLANK($E935),ISBLANK($F935)),"EKSİK","OK"))</f>
        <v/>
      </c>
    </row>
    <row r="936">
      <c r="A936" s="15" t="n"/>
      <c r="B936" s="15" t="n"/>
      <c r="C936" s="15" t="n"/>
      <c r="D936" s="15" t="n"/>
      <c r="E936" s="15" t="n"/>
      <c r="F936" s="15" t="n"/>
      <c r="G936" s="17">
        <f>IF(ISBLANK($A936),"",IF($E936="","",$E936-$F936))</f>
        <v/>
      </c>
      <c r="H936" s="18">
        <f>IF(ISBLANK($A936),"",IF($E936=0,"",$F936/$E936))</f>
        <v/>
      </c>
      <c r="I936" s="14">
        <f>IF(ISBLANK($A936),"",IF(OR(ISBLANK($B936),ISBLANK($C936),ISBLANK($D936),ISBLANK($E936),ISBLANK($F936)),"EKSİK","OK"))</f>
        <v/>
      </c>
    </row>
    <row r="937">
      <c r="A937" s="15" t="n"/>
      <c r="B937" s="15" t="n"/>
      <c r="C937" s="15" t="n"/>
      <c r="D937" s="15" t="n"/>
      <c r="E937" s="15" t="n"/>
      <c r="F937" s="15" t="n"/>
      <c r="G937" s="17">
        <f>IF(ISBLANK($A937),"",IF($E937="","",$E937-$F937))</f>
        <v/>
      </c>
      <c r="H937" s="18">
        <f>IF(ISBLANK($A937),"",IF($E937=0,"",$F937/$E937))</f>
        <v/>
      </c>
      <c r="I937" s="14">
        <f>IF(ISBLANK($A937),"",IF(OR(ISBLANK($B937),ISBLANK($C937),ISBLANK($D937),ISBLANK($E937),ISBLANK($F937)),"EKSİK","OK"))</f>
        <v/>
      </c>
    </row>
    <row r="938">
      <c r="A938" s="15" t="n"/>
      <c r="B938" s="15" t="n"/>
      <c r="C938" s="15" t="n"/>
      <c r="D938" s="15" t="n"/>
      <c r="E938" s="15" t="n"/>
      <c r="F938" s="15" t="n"/>
      <c r="G938" s="17">
        <f>IF(ISBLANK($A938),"",IF($E938="","",$E938-$F938))</f>
        <v/>
      </c>
      <c r="H938" s="18">
        <f>IF(ISBLANK($A938),"",IF($E938=0,"",$F938/$E938))</f>
        <v/>
      </c>
      <c r="I938" s="14">
        <f>IF(ISBLANK($A938),"",IF(OR(ISBLANK($B938),ISBLANK($C938),ISBLANK($D938),ISBLANK($E938),ISBLANK($F938)),"EKSİK","OK"))</f>
        <v/>
      </c>
    </row>
    <row r="939">
      <c r="A939" s="15" t="n"/>
      <c r="B939" s="15" t="n"/>
      <c r="C939" s="15" t="n"/>
      <c r="D939" s="15" t="n"/>
      <c r="E939" s="15" t="n"/>
      <c r="F939" s="15" t="n"/>
      <c r="G939" s="17">
        <f>IF(ISBLANK($A939),"",IF($E939="","",$E939-$F939))</f>
        <v/>
      </c>
      <c r="H939" s="18">
        <f>IF(ISBLANK($A939),"",IF($E939=0,"",$F939/$E939))</f>
        <v/>
      </c>
      <c r="I939" s="14">
        <f>IF(ISBLANK($A939),"",IF(OR(ISBLANK($B939),ISBLANK($C939),ISBLANK($D939),ISBLANK($E939),ISBLANK($F939)),"EKSİK","OK"))</f>
        <v/>
      </c>
    </row>
    <row r="940">
      <c r="A940" s="15" t="n"/>
      <c r="B940" s="15" t="n"/>
      <c r="C940" s="15" t="n"/>
      <c r="D940" s="15" t="n"/>
      <c r="E940" s="15" t="n"/>
      <c r="F940" s="15" t="n"/>
      <c r="G940" s="17">
        <f>IF(ISBLANK($A940),"",IF($E940="","",$E940-$F940))</f>
        <v/>
      </c>
      <c r="H940" s="18">
        <f>IF(ISBLANK($A940),"",IF($E940=0,"",$F940/$E940))</f>
        <v/>
      </c>
      <c r="I940" s="14">
        <f>IF(ISBLANK($A940),"",IF(OR(ISBLANK($B940),ISBLANK($C940),ISBLANK($D940),ISBLANK($E940),ISBLANK($F940)),"EKSİK","OK"))</f>
        <v/>
      </c>
    </row>
    <row r="941">
      <c r="A941" s="15" t="n"/>
      <c r="B941" s="15" t="n"/>
      <c r="C941" s="15" t="n"/>
      <c r="D941" s="15" t="n"/>
      <c r="E941" s="15" t="n"/>
      <c r="F941" s="15" t="n"/>
      <c r="G941" s="17">
        <f>IF(ISBLANK($A941),"",IF($E941="","",$E941-$F941))</f>
        <v/>
      </c>
      <c r="H941" s="18">
        <f>IF(ISBLANK($A941),"",IF($E941=0,"",$F941/$E941))</f>
        <v/>
      </c>
      <c r="I941" s="14">
        <f>IF(ISBLANK($A941),"",IF(OR(ISBLANK($B941),ISBLANK($C941),ISBLANK($D941),ISBLANK($E941),ISBLANK($F941)),"EKSİK","OK"))</f>
        <v/>
      </c>
    </row>
    <row r="942">
      <c r="A942" s="15" t="n"/>
      <c r="B942" s="15" t="n"/>
      <c r="C942" s="15" t="n"/>
      <c r="D942" s="15" t="n"/>
      <c r="E942" s="15" t="n"/>
      <c r="F942" s="15" t="n"/>
      <c r="G942" s="17">
        <f>IF(ISBLANK($A942),"",IF($E942="","",$E942-$F942))</f>
        <v/>
      </c>
      <c r="H942" s="18">
        <f>IF(ISBLANK($A942),"",IF($E942=0,"",$F942/$E942))</f>
        <v/>
      </c>
      <c r="I942" s="14">
        <f>IF(ISBLANK($A942),"",IF(OR(ISBLANK($B942),ISBLANK($C942),ISBLANK($D942),ISBLANK($E942),ISBLANK($F942)),"EKSİK","OK"))</f>
        <v/>
      </c>
    </row>
    <row r="943">
      <c r="A943" s="15" t="n"/>
      <c r="B943" s="15" t="n"/>
      <c r="C943" s="15" t="n"/>
      <c r="D943" s="15" t="n"/>
      <c r="E943" s="15" t="n"/>
      <c r="F943" s="15" t="n"/>
      <c r="G943" s="17">
        <f>IF(ISBLANK($A943),"",IF($E943="","",$E943-$F943))</f>
        <v/>
      </c>
      <c r="H943" s="18">
        <f>IF(ISBLANK($A943),"",IF($E943=0,"",$F943/$E943))</f>
        <v/>
      </c>
      <c r="I943" s="14">
        <f>IF(ISBLANK($A943),"",IF(OR(ISBLANK($B943),ISBLANK($C943),ISBLANK($D943),ISBLANK($E943),ISBLANK($F943)),"EKSİK","OK"))</f>
        <v/>
      </c>
    </row>
    <row r="944">
      <c r="A944" s="15" t="n"/>
      <c r="B944" s="15" t="n"/>
      <c r="C944" s="15" t="n"/>
      <c r="D944" s="15" t="n"/>
      <c r="E944" s="15" t="n"/>
      <c r="F944" s="15" t="n"/>
      <c r="G944" s="17">
        <f>IF(ISBLANK($A944),"",IF($E944="","",$E944-$F944))</f>
        <v/>
      </c>
      <c r="H944" s="18">
        <f>IF(ISBLANK($A944),"",IF($E944=0,"",$F944/$E944))</f>
        <v/>
      </c>
      <c r="I944" s="14">
        <f>IF(ISBLANK($A944),"",IF(OR(ISBLANK($B944),ISBLANK($C944),ISBLANK($D944),ISBLANK($E944),ISBLANK($F944)),"EKSİK","OK"))</f>
        <v/>
      </c>
    </row>
    <row r="945">
      <c r="A945" s="15" t="n"/>
      <c r="B945" s="15" t="n"/>
      <c r="C945" s="15" t="n"/>
      <c r="D945" s="15" t="n"/>
      <c r="E945" s="15" t="n"/>
      <c r="F945" s="15" t="n"/>
      <c r="G945" s="17">
        <f>IF(ISBLANK($A945),"",IF($E945="","",$E945-$F945))</f>
        <v/>
      </c>
      <c r="H945" s="18">
        <f>IF(ISBLANK($A945),"",IF($E945=0,"",$F945/$E945))</f>
        <v/>
      </c>
      <c r="I945" s="14">
        <f>IF(ISBLANK($A945),"",IF(OR(ISBLANK($B945),ISBLANK($C945),ISBLANK($D945),ISBLANK($E945),ISBLANK($F945)),"EKSİK","OK"))</f>
        <v/>
      </c>
    </row>
    <row r="946">
      <c r="A946" s="15" t="n"/>
      <c r="B946" s="15" t="n"/>
      <c r="C946" s="15" t="n"/>
      <c r="D946" s="15" t="n"/>
      <c r="E946" s="15" t="n"/>
      <c r="F946" s="15" t="n"/>
      <c r="G946" s="17">
        <f>IF(ISBLANK($A946),"",IF($E946="","",$E946-$F946))</f>
        <v/>
      </c>
      <c r="H946" s="18">
        <f>IF(ISBLANK($A946),"",IF($E946=0,"",$F946/$E946))</f>
        <v/>
      </c>
      <c r="I946" s="14">
        <f>IF(ISBLANK($A946),"",IF(OR(ISBLANK($B946),ISBLANK($C946),ISBLANK($D946),ISBLANK($E946),ISBLANK($F946)),"EKSİK","OK"))</f>
        <v/>
      </c>
    </row>
    <row r="947">
      <c r="A947" s="15" t="n"/>
      <c r="B947" s="15" t="n"/>
      <c r="C947" s="15" t="n"/>
      <c r="D947" s="15" t="n"/>
      <c r="E947" s="15" t="n"/>
      <c r="F947" s="15" t="n"/>
      <c r="G947" s="17">
        <f>IF(ISBLANK($A947),"",IF($E947="","",$E947-$F947))</f>
        <v/>
      </c>
      <c r="H947" s="18">
        <f>IF(ISBLANK($A947),"",IF($E947=0,"",$F947/$E947))</f>
        <v/>
      </c>
      <c r="I947" s="14">
        <f>IF(ISBLANK($A947),"",IF(OR(ISBLANK($B947),ISBLANK($C947),ISBLANK($D947),ISBLANK($E947),ISBLANK($F947)),"EKSİK","OK"))</f>
        <v/>
      </c>
    </row>
    <row r="948">
      <c r="A948" s="15" t="n"/>
      <c r="B948" s="15" t="n"/>
      <c r="C948" s="15" t="n"/>
      <c r="D948" s="15" t="n"/>
      <c r="E948" s="15" t="n"/>
      <c r="F948" s="15" t="n"/>
      <c r="G948" s="17">
        <f>IF(ISBLANK($A948),"",IF($E948="","",$E948-$F948))</f>
        <v/>
      </c>
      <c r="H948" s="18">
        <f>IF(ISBLANK($A948),"",IF($E948=0,"",$F948/$E948))</f>
        <v/>
      </c>
      <c r="I948" s="14">
        <f>IF(ISBLANK($A948),"",IF(OR(ISBLANK($B948),ISBLANK($C948),ISBLANK($D948),ISBLANK($E948),ISBLANK($F948)),"EKSİK","OK"))</f>
        <v/>
      </c>
    </row>
    <row r="949">
      <c r="A949" s="15" t="n"/>
      <c r="B949" s="15" t="n"/>
      <c r="C949" s="15" t="n"/>
      <c r="D949" s="15" t="n"/>
      <c r="E949" s="15" t="n"/>
      <c r="F949" s="15" t="n"/>
      <c r="G949" s="17">
        <f>IF(ISBLANK($A949),"",IF($E949="","",$E949-$F949))</f>
        <v/>
      </c>
      <c r="H949" s="18">
        <f>IF(ISBLANK($A949),"",IF($E949=0,"",$F949/$E949))</f>
        <v/>
      </c>
      <c r="I949" s="14">
        <f>IF(ISBLANK($A949),"",IF(OR(ISBLANK($B949),ISBLANK($C949),ISBLANK($D949),ISBLANK($E949),ISBLANK($F949)),"EKSİK","OK"))</f>
        <v/>
      </c>
    </row>
    <row r="950">
      <c r="A950" s="15" t="n"/>
      <c r="B950" s="15" t="n"/>
      <c r="C950" s="15" t="n"/>
      <c r="D950" s="15" t="n"/>
      <c r="E950" s="15" t="n"/>
      <c r="F950" s="15" t="n"/>
      <c r="G950" s="17">
        <f>IF(ISBLANK($A950),"",IF($E950="","",$E950-$F950))</f>
        <v/>
      </c>
      <c r="H950" s="18">
        <f>IF(ISBLANK($A950),"",IF($E950=0,"",$F950/$E950))</f>
        <v/>
      </c>
      <c r="I950" s="14">
        <f>IF(ISBLANK($A950),"",IF(OR(ISBLANK($B950),ISBLANK($C950),ISBLANK($D950),ISBLANK($E950),ISBLANK($F950)),"EKSİK","OK"))</f>
        <v/>
      </c>
    </row>
    <row r="951">
      <c r="A951" s="15" t="n"/>
      <c r="B951" s="15" t="n"/>
      <c r="C951" s="15" t="n"/>
      <c r="D951" s="15" t="n"/>
      <c r="E951" s="15" t="n"/>
      <c r="F951" s="15" t="n"/>
      <c r="G951" s="17">
        <f>IF(ISBLANK($A951),"",IF($E951="","",$E951-$F951))</f>
        <v/>
      </c>
      <c r="H951" s="18">
        <f>IF(ISBLANK($A951),"",IF($E951=0,"",$F951/$E951))</f>
        <v/>
      </c>
      <c r="I951" s="14">
        <f>IF(ISBLANK($A951),"",IF(OR(ISBLANK($B951),ISBLANK($C951),ISBLANK($D951),ISBLANK($E951),ISBLANK($F951)),"EKSİK","OK"))</f>
        <v/>
      </c>
    </row>
    <row r="952">
      <c r="A952" s="15" t="n"/>
      <c r="B952" s="15" t="n"/>
      <c r="C952" s="15" t="n"/>
      <c r="D952" s="15" t="n"/>
      <c r="E952" s="15" t="n"/>
      <c r="F952" s="15" t="n"/>
      <c r="G952" s="17">
        <f>IF(ISBLANK($A952),"",IF($E952="","",$E952-$F952))</f>
        <v/>
      </c>
      <c r="H952" s="18">
        <f>IF(ISBLANK($A952),"",IF($E952=0,"",$F952/$E952))</f>
        <v/>
      </c>
      <c r="I952" s="14">
        <f>IF(ISBLANK($A952),"",IF(OR(ISBLANK($B952),ISBLANK($C952),ISBLANK($D952),ISBLANK($E952),ISBLANK($F952)),"EKSİK","OK"))</f>
        <v/>
      </c>
    </row>
    <row r="953">
      <c r="A953" s="15" t="n"/>
      <c r="B953" s="15" t="n"/>
      <c r="C953" s="15" t="n"/>
      <c r="D953" s="15" t="n"/>
      <c r="E953" s="15" t="n"/>
      <c r="F953" s="15" t="n"/>
      <c r="G953" s="17">
        <f>IF(ISBLANK($A953),"",IF($E953="","",$E953-$F953))</f>
        <v/>
      </c>
      <c r="H953" s="18">
        <f>IF(ISBLANK($A953),"",IF($E953=0,"",$F953/$E953))</f>
        <v/>
      </c>
      <c r="I953" s="14">
        <f>IF(ISBLANK($A953),"",IF(OR(ISBLANK($B953),ISBLANK($C953),ISBLANK($D953),ISBLANK($E953),ISBLANK($F953)),"EKSİK","OK"))</f>
        <v/>
      </c>
    </row>
    <row r="954">
      <c r="A954" s="15" t="n"/>
      <c r="B954" s="15" t="n"/>
      <c r="C954" s="15" t="n"/>
      <c r="D954" s="15" t="n"/>
      <c r="E954" s="15" t="n"/>
      <c r="F954" s="15" t="n"/>
      <c r="G954" s="17">
        <f>IF(ISBLANK($A954),"",IF($E954="","",$E954-$F954))</f>
        <v/>
      </c>
      <c r="H954" s="18">
        <f>IF(ISBLANK($A954),"",IF($E954=0,"",$F954/$E954))</f>
        <v/>
      </c>
      <c r="I954" s="14">
        <f>IF(ISBLANK($A954),"",IF(OR(ISBLANK($B954),ISBLANK($C954),ISBLANK($D954),ISBLANK($E954),ISBLANK($F954)),"EKSİK","OK"))</f>
        <v/>
      </c>
    </row>
    <row r="955">
      <c r="A955" s="15" t="n"/>
      <c r="B955" s="15" t="n"/>
      <c r="C955" s="15" t="n"/>
      <c r="D955" s="15" t="n"/>
      <c r="E955" s="15" t="n"/>
      <c r="F955" s="15" t="n"/>
      <c r="G955" s="17">
        <f>IF(ISBLANK($A955),"",IF($E955="","",$E955-$F955))</f>
        <v/>
      </c>
      <c r="H955" s="18">
        <f>IF(ISBLANK($A955),"",IF($E955=0,"",$F955/$E955))</f>
        <v/>
      </c>
      <c r="I955" s="14">
        <f>IF(ISBLANK($A955),"",IF(OR(ISBLANK($B955),ISBLANK($C955),ISBLANK($D955),ISBLANK($E955),ISBLANK($F955)),"EKSİK","OK"))</f>
        <v/>
      </c>
    </row>
    <row r="956">
      <c r="A956" s="15" t="n"/>
      <c r="B956" s="15" t="n"/>
      <c r="C956" s="15" t="n"/>
      <c r="D956" s="15" t="n"/>
      <c r="E956" s="15" t="n"/>
      <c r="F956" s="15" t="n"/>
      <c r="G956" s="17">
        <f>IF(ISBLANK($A956),"",IF($E956="","",$E956-$F956))</f>
        <v/>
      </c>
      <c r="H956" s="18">
        <f>IF(ISBLANK($A956),"",IF($E956=0,"",$F956/$E956))</f>
        <v/>
      </c>
      <c r="I956" s="14">
        <f>IF(ISBLANK($A956),"",IF(OR(ISBLANK($B956),ISBLANK($C956),ISBLANK($D956),ISBLANK($E956),ISBLANK($F956)),"EKSİK","OK"))</f>
        <v/>
      </c>
    </row>
    <row r="957">
      <c r="A957" s="15" t="n"/>
      <c r="B957" s="15" t="n"/>
      <c r="C957" s="15" t="n"/>
      <c r="D957" s="15" t="n"/>
      <c r="E957" s="15" t="n"/>
      <c r="F957" s="15" t="n"/>
      <c r="G957" s="17">
        <f>IF(ISBLANK($A957),"",IF($E957="","",$E957-$F957))</f>
        <v/>
      </c>
      <c r="H957" s="18">
        <f>IF(ISBLANK($A957),"",IF($E957=0,"",$F957/$E957))</f>
        <v/>
      </c>
      <c r="I957" s="14">
        <f>IF(ISBLANK($A957),"",IF(OR(ISBLANK($B957),ISBLANK($C957),ISBLANK($D957),ISBLANK($E957),ISBLANK($F957)),"EKSİK","OK"))</f>
        <v/>
      </c>
    </row>
    <row r="958">
      <c r="A958" s="15" t="n"/>
      <c r="B958" s="15" t="n"/>
      <c r="C958" s="15" t="n"/>
      <c r="D958" s="15" t="n"/>
      <c r="E958" s="15" t="n"/>
      <c r="F958" s="15" t="n"/>
      <c r="G958" s="17">
        <f>IF(ISBLANK($A958),"",IF($E958="","",$E958-$F958))</f>
        <v/>
      </c>
      <c r="H958" s="18">
        <f>IF(ISBLANK($A958),"",IF($E958=0,"",$F958/$E958))</f>
        <v/>
      </c>
      <c r="I958" s="14">
        <f>IF(ISBLANK($A958),"",IF(OR(ISBLANK($B958),ISBLANK($C958),ISBLANK($D958),ISBLANK($E958),ISBLANK($F958)),"EKSİK","OK"))</f>
        <v/>
      </c>
    </row>
    <row r="959">
      <c r="A959" s="15" t="n"/>
      <c r="B959" s="15" t="n"/>
      <c r="C959" s="15" t="n"/>
      <c r="D959" s="15" t="n"/>
      <c r="E959" s="15" t="n"/>
      <c r="F959" s="15" t="n"/>
      <c r="G959" s="17">
        <f>IF(ISBLANK($A959),"",IF($E959="","",$E959-$F959))</f>
        <v/>
      </c>
      <c r="H959" s="18">
        <f>IF(ISBLANK($A959),"",IF($E959=0,"",$F959/$E959))</f>
        <v/>
      </c>
      <c r="I959" s="14">
        <f>IF(ISBLANK($A959),"",IF(OR(ISBLANK($B959),ISBLANK($C959),ISBLANK($D959),ISBLANK($E959),ISBLANK($F959)),"EKSİK","OK"))</f>
        <v/>
      </c>
    </row>
    <row r="960">
      <c r="A960" s="15" t="n"/>
      <c r="B960" s="15" t="n"/>
      <c r="C960" s="15" t="n"/>
      <c r="D960" s="15" t="n"/>
      <c r="E960" s="15" t="n"/>
      <c r="F960" s="15" t="n"/>
      <c r="G960" s="17">
        <f>IF(ISBLANK($A960),"",IF($E960="","",$E960-$F960))</f>
        <v/>
      </c>
      <c r="H960" s="18">
        <f>IF(ISBLANK($A960),"",IF($E960=0,"",$F960/$E960))</f>
        <v/>
      </c>
      <c r="I960" s="14">
        <f>IF(ISBLANK($A960),"",IF(OR(ISBLANK($B960),ISBLANK($C960),ISBLANK($D960),ISBLANK($E960),ISBLANK($F960)),"EKSİK","OK"))</f>
        <v/>
      </c>
    </row>
    <row r="961">
      <c r="A961" s="15" t="n"/>
      <c r="B961" s="15" t="n"/>
      <c r="C961" s="15" t="n"/>
      <c r="D961" s="15" t="n"/>
      <c r="E961" s="15" t="n"/>
      <c r="F961" s="15" t="n"/>
      <c r="G961" s="17">
        <f>IF(ISBLANK($A961),"",IF($E961="","",$E961-$F961))</f>
        <v/>
      </c>
      <c r="H961" s="18">
        <f>IF(ISBLANK($A961),"",IF($E961=0,"",$F961/$E961))</f>
        <v/>
      </c>
      <c r="I961" s="14">
        <f>IF(ISBLANK($A961),"",IF(OR(ISBLANK($B961),ISBLANK($C961),ISBLANK($D961),ISBLANK($E961),ISBLANK($F961)),"EKSİK","OK"))</f>
        <v/>
      </c>
    </row>
    <row r="962">
      <c r="A962" s="15" t="n"/>
      <c r="B962" s="15" t="n"/>
      <c r="C962" s="15" t="n"/>
      <c r="D962" s="15" t="n"/>
      <c r="E962" s="15" t="n"/>
      <c r="F962" s="15" t="n"/>
      <c r="G962" s="17">
        <f>IF(ISBLANK($A962),"",IF($E962="","",$E962-$F962))</f>
        <v/>
      </c>
      <c r="H962" s="18">
        <f>IF(ISBLANK($A962),"",IF($E962=0,"",$F962/$E962))</f>
        <v/>
      </c>
      <c r="I962" s="14">
        <f>IF(ISBLANK($A962),"",IF(OR(ISBLANK($B962),ISBLANK($C962),ISBLANK($D962),ISBLANK($E962),ISBLANK($F962)),"EKSİK","OK"))</f>
        <v/>
      </c>
    </row>
    <row r="963">
      <c r="A963" s="15" t="n"/>
      <c r="B963" s="15" t="n"/>
      <c r="C963" s="15" t="n"/>
      <c r="D963" s="15" t="n"/>
      <c r="E963" s="15" t="n"/>
      <c r="F963" s="15" t="n"/>
      <c r="G963" s="17">
        <f>IF(ISBLANK($A963),"",IF($E963="","",$E963-$F963))</f>
        <v/>
      </c>
      <c r="H963" s="18">
        <f>IF(ISBLANK($A963),"",IF($E963=0,"",$F963/$E963))</f>
        <v/>
      </c>
      <c r="I963" s="14">
        <f>IF(ISBLANK($A963),"",IF(OR(ISBLANK($B963),ISBLANK($C963),ISBLANK($D963),ISBLANK($E963),ISBLANK($F963)),"EKSİK","OK"))</f>
        <v/>
      </c>
    </row>
    <row r="964">
      <c r="A964" s="15" t="n"/>
      <c r="B964" s="15" t="n"/>
      <c r="C964" s="15" t="n"/>
      <c r="D964" s="15" t="n"/>
      <c r="E964" s="15" t="n"/>
      <c r="F964" s="15" t="n"/>
      <c r="G964" s="17">
        <f>IF(ISBLANK($A964),"",IF($E964="","",$E964-$F964))</f>
        <v/>
      </c>
      <c r="H964" s="18">
        <f>IF(ISBLANK($A964),"",IF($E964=0,"",$F964/$E964))</f>
        <v/>
      </c>
      <c r="I964" s="14">
        <f>IF(ISBLANK($A964),"",IF(OR(ISBLANK($B964),ISBLANK($C964),ISBLANK($D964),ISBLANK($E964),ISBLANK($F964)),"EKSİK","OK"))</f>
        <v/>
      </c>
    </row>
    <row r="965">
      <c r="A965" s="15" t="n"/>
      <c r="B965" s="15" t="n"/>
      <c r="C965" s="15" t="n"/>
      <c r="D965" s="15" t="n"/>
      <c r="E965" s="15" t="n"/>
      <c r="F965" s="15" t="n"/>
      <c r="G965" s="17">
        <f>IF(ISBLANK($A965),"",IF($E965="","",$E965-$F965))</f>
        <v/>
      </c>
      <c r="H965" s="18">
        <f>IF(ISBLANK($A965),"",IF($E965=0,"",$F965/$E965))</f>
        <v/>
      </c>
      <c r="I965" s="14">
        <f>IF(ISBLANK($A965),"",IF(OR(ISBLANK($B965),ISBLANK($C965),ISBLANK($D965),ISBLANK($E965),ISBLANK($F965)),"EKSİK","OK"))</f>
        <v/>
      </c>
    </row>
    <row r="966">
      <c r="A966" s="15" t="n"/>
      <c r="B966" s="15" t="n"/>
      <c r="C966" s="15" t="n"/>
      <c r="D966" s="15" t="n"/>
      <c r="E966" s="15" t="n"/>
      <c r="F966" s="15" t="n"/>
      <c r="G966" s="17">
        <f>IF(ISBLANK($A966),"",IF($E966="","",$E966-$F966))</f>
        <v/>
      </c>
      <c r="H966" s="18">
        <f>IF(ISBLANK($A966),"",IF($E966=0,"",$F966/$E966))</f>
        <v/>
      </c>
      <c r="I966" s="14">
        <f>IF(ISBLANK($A966),"",IF(OR(ISBLANK($B966),ISBLANK($C966),ISBLANK($D966),ISBLANK($E966),ISBLANK($F966)),"EKSİK","OK"))</f>
        <v/>
      </c>
    </row>
    <row r="967">
      <c r="A967" s="15" t="n"/>
      <c r="B967" s="15" t="n"/>
      <c r="C967" s="15" t="n"/>
      <c r="D967" s="15" t="n"/>
      <c r="E967" s="15" t="n"/>
      <c r="F967" s="15" t="n"/>
      <c r="G967" s="17">
        <f>IF(ISBLANK($A967),"",IF($E967="","",$E967-$F967))</f>
        <v/>
      </c>
      <c r="H967" s="18">
        <f>IF(ISBLANK($A967),"",IF($E967=0,"",$F967/$E967))</f>
        <v/>
      </c>
      <c r="I967" s="14">
        <f>IF(ISBLANK($A967),"",IF(OR(ISBLANK($B967),ISBLANK($C967),ISBLANK($D967),ISBLANK($E967),ISBLANK($F967)),"EKSİK","OK"))</f>
        <v/>
      </c>
    </row>
    <row r="968">
      <c r="A968" s="15" t="n"/>
      <c r="B968" s="15" t="n"/>
      <c r="C968" s="15" t="n"/>
      <c r="D968" s="15" t="n"/>
      <c r="E968" s="15" t="n"/>
      <c r="F968" s="15" t="n"/>
      <c r="G968" s="17">
        <f>IF(ISBLANK($A968),"",IF($E968="","",$E968-$F968))</f>
        <v/>
      </c>
      <c r="H968" s="18">
        <f>IF(ISBLANK($A968),"",IF($E968=0,"",$F968/$E968))</f>
        <v/>
      </c>
      <c r="I968" s="14">
        <f>IF(ISBLANK($A968),"",IF(OR(ISBLANK($B968),ISBLANK($C968),ISBLANK($D968),ISBLANK($E968),ISBLANK($F968)),"EKSİK","OK"))</f>
        <v/>
      </c>
    </row>
    <row r="969">
      <c r="A969" s="15" t="n"/>
      <c r="B969" s="15" t="n"/>
      <c r="C969" s="15" t="n"/>
      <c r="D969" s="15" t="n"/>
      <c r="E969" s="15" t="n"/>
      <c r="F969" s="15" t="n"/>
      <c r="G969" s="17">
        <f>IF(ISBLANK($A969),"",IF($E969="","",$E969-$F969))</f>
        <v/>
      </c>
      <c r="H969" s="18">
        <f>IF(ISBLANK($A969),"",IF($E969=0,"",$F969/$E969))</f>
        <v/>
      </c>
      <c r="I969" s="14">
        <f>IF(ISBLANK($A969),"",IF(OR(ISBLANK($B969),ISBLANK($C969),ISBLANK($D969),ISBLANK($E969),ISBLANK($F969)),"EKSİK","OK"))</f>
        <v/>
      </c>
    </row>
    <row r="970">
      <c r="A970" s="15" t="n"/>
      <c r="B970" s="15" t="n"/>
      <c r="C970" s="15" t="n"/>
      <c r="D970" s="15" t="n"/>
      <c r="E970" s="15" t="n"/>
      <c r="F970" s="15" t="n"/>
      <c r="G970" s="17">
        <f>IF(ISBLANK($A970),"",IF($E970="","",$E970-$F970))</f>
        <v/>
      </c>
      <c r="H970" s="18">
        <f>IF(ISBLANK($A970),"",IF($E970=0,"",$F970/$E970))</f>
        <v/>
      </c>
      <c r="I970" s="14">
        <f>IF(ISBLANK($A970),"",IF(OR(ISBLANK($B970),ISBLANK($C970),ISBLANK($D970),ISBLANK($E970),ISBLANK($F970)),"EKSİK","OK"))</f>
        <v/>
      </c>
    </row>
    <row r="971">
      <c r="A971" s="15" t="n"/>
      <c r="B971" s="15" t="n"/>
      <c r="C971" s="15" t="n"/>
      <c r="D971" s="15" t="n"/>
      <c r="E971" s="15" t="n"/>
      <c r="F971" s="15" t="n"/>
      <c r="G971" s="17">
        <f>IF(ISBLANK($A971),"",IF($E971="","",$E971-$F971))</f>
        <v/>
      </c>
      <c r="H971" s="18">
        <f>IF(ISBLANK($A971),"",IF($E971=0,"",$F971/$E971))</f>
        <v/>
      </c>
      <c r="I971" s="14">
        <f>IF(ISBLANK($A971),"",IF(OR(ISBLANK($B971),ISBLANK($C971),ISBLANK($D971),ISBLANK($E971),ISBLANK($F971)),"EKSİK","OK"))</f>
        <v/>
      </c>
    </row>
    <row r="972">
      <c r="A972" s="15" t="n"/>
      <c r="B972" s="15" t="n"/>
      <c r="C972" s="15" t="n"/>
      <c r="D972" s="15" t="n"/>
      <c r="E972" s="15" t="n"/>
      <c r="F972" s="15" t="n"/>
      <c r="G972" s="17">
        <f>IF(ISBLANK($A972),"",IF($E972="","",$E972-$F972))</f>
        <v/>
      </c>
      <c r="H972" s="18">
        <f>IF(ISBLANK($A972),"",IF($E972=0,"",$F972/$E972))</f>
        <v/>
      </c>
      <c r="I972" s="14">
        <f>IF(ISBLANK($A972),"",IF(OR(ISBLANK($B972),ISBLANK($C972),ISBLANK($D972),ISBLANK($E972),ISBLANK($F972)),"EKSİK","OK"))</f>
        <v/>
      </c>
    </row>
    <row r="973">
      <c r="A973" s="15" t="n"/>
      <c r="B973" s="15" t="n"/>
      <c r="C973" s="15" t="n"/>
      <c r="D973" s="15" t="n"/>
      <c r="E973" s="15" t="n"/>
      <c r="F973" s="15" t="n"/>
      <c r="G973" s="17">
        <f>IF(ISBLANK($A973),"",IF($E973="","",$E973-$F973))</f>
        <v/>
      </c>
      <c r="H973" s="18">
        <f>IF(ISBLANK($A973),"",IF($E973=0,"",$F973/$E973))</f>
        <v/>
      </c>
      <c r="I973" s="14">
        <f>IF(ISBLANK($A973),"",IF(OR(ISBLANK($B973),ISBLANK($C973),ISBLANK($D973),ISBLANK($E973),ISBLANK($F973)),"EKSİK","OK"))</f>
        <v/>
      </c>
    </row>
    <row r="974">
      <c r="A974" s="15" t="n"/>
      <c r="B974" s="15" t="n"/>
      <c r="C974" s="15" t="n"/>
      <c r="D974" s="15" t="n"/>
      <c r="E974" s="15" t="n"/>
      <c r="F974" s="15" t="n"/>
      <c r="G974" s="17">
        <f>IF(ISBLANK($A974),"",IF($E974="","",$E974-$F974))</f>
        <v/>
      </c>
      <c r="H974" s="18">
        <f>IF(ISBLANK($A974),"",IF($E974=0,"",$F974/$E974))</f>
        <v/>
      </c>
      <c r="I974" s="14">
        <f>IF(ISBLANK($A974),"",IF(OR(ISBLANK($B974),ISBLANK($C974),ISBLANK($D974),ISBLANK($E974),ISBLANK($F974)),"EKSİK","OK"))</f>
        <v/>
      </c>
    </row>
    <row r="975">
      <c r="A975" s="15" t="n"/>
      <c r="B975" s="15" t="n"/>
      <c r="C975" s="15" t="n"/>
      <c r="D975" s="15" t="n"/>
      <c r="E975" s="15" t="n"/>
      <c r="F975" s="15" t="n"/>
      <c r="G975" s="17">
        <f>IF(ISBLANK($A975),"",IF($E975="","",$E975-$F975))</f>
        <v/>
      </c>
      <c r="H975" s="18">
        <f>IF(ISBLANK($A975),"",IF($E975=0,"",$F975/$E975))</f>
        <v/>
      </c>
      <c r="I975" s="14">
        <f>IF(ISBLANK($A975),"",IF(OR(ISBLANK($B975),ISBLANK($C975),ISBLANK($D975),ISBLANK($E975),ISBLANK($F975)),"EKSİK","OK"))</f>
        <v/>
      </c>
    </row>
    <row r="976">
      <c r="A976" s="15" t="n"/>
      <c r="B976" s="15" t="n"/>
      <c r="C976" s="15" t="n"/>
      <c r="D976" s="15" t="n"/>
      <c r="E976" s="15" t="n"/>
      <c r="F976" s="15" t="n"/>
      <c r="G976" s="17">
        <f>IF(ISBLANK($A976),"",IF($E976="","",$E976-$F976))</f>
        <v/>
      </c>
      <c r="H976" s="18">
        <f>IF(ISBLANK($A976),"",IF($E976=0,"",$F976/$E976))</f>
        <v/>
      </c>
      <c r="I976" s="14">
        <f>IF(ISBLANK($A976),"",IF(OR(ISBLANK($B976),ISBLANK($C976),ISBLANK($D976),ISBLANK($E976),ISBLANK($F976)),"EKSİK","OK"))</f>
        <v/>
      </c>
    </row>
    <row r="977">
      <c r="A977" s="15" t="n"/>
      <c r="B977" s="15" t="n"/>
      <c r="C977" s="15" t="n"/>
      <c r="D977" s="15" t="n"/>
      <c r="E977" s="15" t="n"/>
      <c r="F977" s="15" t="n"/>
      <c r="G977" s="17">
        <f>IF(ISBLANK($A977),"",IF($E977="","",$E977-$F977))</f>
        <v/>
      </c>
      <c r="H977" s="18">
        <f>IF(ISBLANK($A977),"",IF($E977=0,"",$F977/$E977))</f>
        <v/>
      </c>
      <c r="I977" s="14">
        <f>IF(ISBLANK($A977),"",IF(OR(ISBLANK($B977),ISBLANK($C977),ISBLANK($D977),ISBLANK($E977),ISBLANK($F977)),"EKSİK","OK"))</f>
        <v/>
      </c>
    </row>
    <row r="978">
      <c r="A978" s="15" t="n"/>
      <c r="B978" s="15" t="n"/>
      <c r="C978" s="15" t="n"/>
      <c r="D978" s="15" t="n"/>
      <c r="E978" s="15" t="n"/>
      <c r="F978" s="15" t="n"/>
      <c r="G978" s="17">
        <f>IF(ISBLANK($A978),"",IF($E978="","",$E978-$F978))</f>
        <v/>
      </c>
      <c r="H978" s="18">
        <f>IF(ISBLANK($A978),"",IF($E978=0,"",$F978/$E978))</f>
        <v/>
      </c>
      <c r="I978" s="14">
        <f>IF(ISBLANK($A978),"",IF(OR(ISBLANK($B978),ISBLANK($C978),ISBLANK($D978),ISBLANK($E978),ISBLANK($F978)),"EKSİK","OK"))</f>
        <v/>
      </c>
    </row>
    <row r="979">
      <c r="A979" s="15" t="n"/>
      <c r="B979" s="15" t="n"/>
      <c r="C979" s="15" t="n"/>
      <c r="D979" s="15" t="n"/>
      <c r="E979" s="15" t="n"/>
      <c r="F979" s="15" t="n"/>
      <c r="G979" s="17">
        <f>IF(ISBLANK($A979),"",IF($E979="","",$E979-$F979))</f>
        <v/>
      </c>
      <c r="H979" s="18">
        <f>IF(ISBLANK($A979),"",IF($E979=0,"",$F979/$E979))</f>
        <v/>
      </c>
      <c r="I979" s="14">
        <f>IF(ISBLANK($A979),"",IF(OR(ISBLANK($B979),ISBLANK($C979),ISBLANK($D979),ISBLANK($E979),ISBLANK($F979)),"EKSİK","OK"))</f>
        <v/>
      </c>
    </row>
    <row r="980">
      <c r="A980" s="15" t="n"/>
      <c r="B980" s="15" t="n"/>
      <c r="C980" s="15" t="n"/>
      <c r="D980" s="15" t="n"/>
      <c r="E980" s="15" t="n"/>
      <c r="F980" s="15" t="n"/>
      <c r="G980" s="17">
        <f>IF(ISBLANK($A980),"",IF($E980="","",$E980-$F980))</f>
        <v/>
      </c>
      <c r="H980" s="18">
        <f>IF(ISBLANK($A980),"",IF($E980=0,"",$F980/$E980))</f>
        <v/>
      </c>
      <c r="I980" s="14">
        <f>IF(ISBLANK($A980),"",IF(OR(ISBLANK($B980),ISBLANK($C980),ISBLANK($D980),ISBLANK($E980),ISBLANK($F980)),"EKSİK","OK"))</f>
        <v/>
      </c>
    </row>
    <row r="981">
      <c r="A981" s="15" t="n"/>
      <c r="B981" s="15" t="n"/>
      <c r="C981" s="15" t="n"/>
      <c r="D981" s="15" t="n"/>
      <c r="E981" s="15" t="n"/>
      <c r="F981" s="15" t="n"/>
      <c r="G981" s="17">
        <f>IF(ISBLANK($A981),"",IF($E981="","",$E981-$F981))</f>
        <v/>
      </c>
      <c r="H981" s="18">
        <f>IF(ISBLANK($A981),"",IF($E981=0,"",$F981/$E981))</f>
        <v/>
      </c>
      <c r="I981" s="14">
        <f>IF(ISBLANK($A981),"",IF(OR(ISBLANK($B981),ISBLANK($C981),ISBLANK($D981),ISBLANK($E981),ISBLANK($F981)),"EKSİK","OK"))</f>
        <v/>
      </c>
    </row>
    <row r="982">
      <c r="A982" s="15" t="n"/>
      <c r="B982" s="15" t="n"/>
      <c r="C982" s="15" t="n"/>
      <c r="D982" s="15" t="n"/>
      <c r="E982" s="15" t="n"/>
      <c r="F982" s="15" t="n"/>
      <c r="G982" s="17">
        <f>IF(ISBLANK($A982),"",IF($E982="","",$E982-$F982))</f>
        <v/>
      </c>
      <c r="H982" s="18">
        <f>IF(ISBLANK($A982),"",IF($E982=0,"",$F982/$E982))</f>
        <v/>
      </c>
      <c r="I982" s="14">
        <f>IF(ISBLANK($A982),"",IF(OR(ISBLANK($B982),ISBLANK($C982),ISBLANK($D982),ISBLANK($E982),ISBLANK($F982)),"EKSİK","OK"))</f>
        <v/>
      </c>
    </row>
    <row r="983">
      <c r="A983" s="15" t="n"/>
      <c r="B983" s="15" t="n"/>
      <c r="C983" s="15" t="n"/>
      <c r="D983" s="15" t="n"/>
      <c r="E983" s="15" t="n"/>
      <c r="F983" s="15" t="n"/>
      <c r="G983" s="17">
        <f>IF(ISBLANK($A983),"",IF($E983="","",$E983-$F983))</f>
        <v/>
      </c>
      <c r="H983" s="18">
        <f>IF(ISBLANK($A983),"",IF($E983=0,"",$F983/$E983))</f>
        <v/>
      </c>
      <c r="I983" s="14">
        <f>IF(ISBLANK($A983),"",IF(OR(ISBLANK($B983),ISBLANK($C983),ISBLANK($D983),ISBLANK($E983),ISBLANK($F983)),"EKSİK","OK"))</f>
        <v/>
      </c>
    </row>
    <row r="984">
      <c r="A984" s="15" t="n"/>
      <c r="B984" s="15" t="n"/>
      <c r="C984" s="15" t="n"/>
      <c r="D984" s="15" t="n"/>
      <c r="E984" s="15" t="n"/>
      <c r="F984" s="15" t="n"/>
      <c r="G984" s="17">
        <f>IF(ISBLANK($A984),"",IF($E984="","",$E984-$F984))</f>
        <v/>
      </c>
      <c r="H984" s="18">
        <f>IF(ISBLANK($A984),"",IF($E984=0,"",$F984/$E984))</f>
        <v/>
      </c>
      <c r="I984" s="14">
        <f>IF(ISBLANK($A984),"",IF(OR(ISBLANK($B984),ISBLANK($C984),ISBLANK($D984),ISBLANK($E984),ISBLANK($F984)),"EKSİK","OK"))</f>
        <v/>
      </c>
    </row>
    <row r="985">
      <c r="A985" s="15" t="n"/>
      <c r="B985" s="15" t="n"/>
      <c r="C985" s="15" t="n"/>
      <c r="D985" s="15" t="n"/>
      <c r="E985" s="15" t="n"/>
      <c r="F985" s="15" t="n"/>
      <c r="G985" s="17">
        <f>IF(ISBLANK($A985),"",IF($E985="","",$E985-$F985))</f>
        <v/>
      </c>
      <c r="H985" s="18">
        <f>IF(ISBLANK($A985),"",IF($E985=0,"",$F985/$E985))</f>
        <v/>
      </c>
      <c r="I985" s="14">
        <f>IF(ISBLANK($A985),"",IF(OR(ISBLANK($B985),ISBLANK($C985),ISBLANK($D985),ISBLANK($E985),ISBLANK($F985)),"EKSİK","OK"))</f>
        <v/>
      </c>
    </row>
    <row r="986">
      <c r="A986" s="15" t="n"/>
      <c r="B986" s="15" t="n"/>
      <c r="C986" s="15" t="n"/>
      <c r="D986" s="15" t="n"/>
      <c r="E986" s="15" t="n"/>
      <c r="F986" s="15" t="n"/>
      <c r="G986" s="17">
        <f>IF(ISBLANK($A986),"",IF($E986="","",$E986-$F986))</f>
        <v/>
      </c>
      <c r="H986" s="18">
        <f>IF(ISBLANK($A986),"",IF($E986=0,"",$F986/$E986))</f>
        <v/>
      </c>
      <c r="I986" s="14">
        <f>IF(ISBLANK($A986),"",IF(OR(ISBLANK($B986),ISBLANK($C986),ISBLANK($D986),ISBLANK($E986),ISBLANK($F986)),"EKSİK","OK"))</f>
        <v/>
      </c>
    </row>
    <row r="987">
      <c r="A987" s="15" t="n"/>
      <c r="B987" s="15" t="n"/>
      <c r="C987" s="15" t="n"/>
      <c r="D987" s="15" t="n"/>
      <c r="E987" s="15" t="n"/>
      <c r="F987" s="15" t="n"/>
      <c r="G987" s="17">
        <f>IF(ISBLANK($A987),"",IF($E987="","",$E987-$F987))</f>
        <v/>
      </c>
      <c r="H987" s="18">
        <f>IF(ISBLANK($A987),"",IF($E987=0,"",$F987/$E987))</f>
        <v/>
      </c>
      <c r="I987" s="14">
        <f>IF(ISBLANK($A987),"",IF(OR(ISBLANK($B987),ISBLANK($C987),ISBLANK($D987),ISBLANK($E987),ISBLANK($F987)),"EKSİK","OK"))</f>
        <v/>
      </c>
    </row>
    <row r="988">
      <c r="A988" s="15" t="n"/>
      <c r="B988" s="15" t="n"/>
      <c r="C988" s="15" t="n"/>
      <c r="D988" s="15" t="n"/>
      <c r="E988" s="15" t="n"/>
      <c r="F988" s="15" t="n"/>
      <c r="G988" s="17">
        <f>IF(ISBLANK($A988),"",IF($E988="","",$E988-$F988))</f>
        <v/>
      </c>
      <c r="H988" s="18">
        <f>IF(ISBLANK($A988),"",IF($E988=0,"",$F988/$E988))</f>
        <v/>
      </c>
      <c r="I988" s="14">
        <f>IF(ISBLANK($A988),"",IF(OR(ISBLANK($B988),ISBLANK($C988),ISBLANK($D988),ISBLANK($E988),ISBLANK($F988)),"EKSİK","OK"))</f>
        <v/>
      </c>
    </row>
    <row r="989">
      <c r="A989" s="15" t="n"/>
      <c r="B989" s="15" t="n"/>
      <c r="C989" s="15" t="n"/>
      <c r="D989" s="15" t="n"/>
      <c r="E989" s="15" t="n"/>
      <c r="F989" s="15" t="n"/>
      <c r="G989" s="17">
        <f>IF(ISBLANK($A989),"",IF($E989="","",$E989-$F989))</f>
        <v/>
      </c>
      <c r="H989" s="18">
        <f>IF(ISBLANK($A989),"",IF($E989=0,"",$F989/$E989))</f>
        <v/>
      </c>
      <c r="I989" s="14">
        <f>IF(ISBLANK($A989),"",IF(OR(ISBLANK($B989),ISBLANK($C989),ISBLANK($D989),ISBLANK($E989),ISBLANK($F989)),"EKSİK","OK"))</f>
        <v/>
      </c>
    </row>
    <row r="990">
      <c r="A990" s="15" t="n"/>
      <c r="B990" s="15" t="n"/>
      <c r="C990" s="15" t="n"/>
      <c r="D990" s="15" t="n"/>
      <c r="E990" s="15" t="n"/>
      <c r="F990" s="15" t="n"/>
      <c r="G990" s="17">
        <f>IF(ISBLANK($A990),"",IF($E990="","",$E990-$F990))</f>
        <v/>
      </c>
      <c r="H990" s="18">
        <f>IF(ISBLANK($A990),"",IF($E990=0,"",$F990/$E990))</f>
        <v/>
      </c>
      <c r="I990" s="14">
        <f>IF(ISBLANK($A990),"",IF(OR(ISBLANK($B990),ISBLANK($C990),ISBLANK($D990),ISBLANK($E990),ISBLANK($F990)),"EKSİK","OK"))</f>
        <v/>
      </c>
    </row>
    <row r="991">
      <c r="A991" s="15" t="n"/>
      <c r="B991" s="15" t="n"/>
      <c r="C991" s="15" t="n"/>
      <c r="D991" s="15" t="n"/>
      <c r="E991" s="15" t="n"/>
      <c r="F991" s="15" t="n"/>
      <c r="G991" s="17">
        <f>IF(ISBLANK($A991),"",IF($E991="","",$E991-$F991))</f>
        <v/>
      </c>
      <c r="H991" s="18">
        <f>IF(ISBLANK($A991),"",IF($E991=0,"",$F991/$E991))</f>
        <v/>
      </c>
      <c r="I991" s="14">
        <f>IF(ISBLANK($A991),"",IF(OR(ISBLANK($B991),ISBLANK($C991),ISBLANK($D991),ISBLANK($E991),ISBLANK($F991)),"EKSİK","OK"))</f>
        <v/>
      </c>
    </row>
    <row r="992">
      <c r="A992" s="15" t="n"/>
      <c r="B992" s="15" t="n"/>
      <c r="C992" s="15" t="n"/>
      <c r="D992" s="15" t="n"/>
      <c r="E992" s="15" t="n"/>
      <c r="F992" s="15" t="n"/>
      <c r="G992" s="17">
        <f>IF(ISBLANK($A992),"",IF($E992="","",$E992-$F992))</f>
        <v/>
      </c>
      <c r="H992" s="18">
        <f>IF(ISBLANK($A992),"",IF($E992=0,"",$F992/$E992))</f>
        <v/>
      </c>
      <c r="I992" s="14">
        <f>IF(ISBLANK($A992),"",IF(OR(ISBLANK($B992),ISBLANK($C992),ISBLANK($D992),ISBLANK($E992),ISBLANK($F992)),"EKSİK","OK"))</f>
        <v/>
      </c>
    </row>
    <row r="993">
      <c r="A993" s="15" t="n"/>
      <c r="B993" s="15" t="n"/>
      <c r="C993" s="15" t="n"/>
      <c r="D993" s="15" t="n"/>
      <c r="E993" s="15" t="n"/>
      <c r="F993" s="15" t="n"/>
      <c r="G993" s="17">
        <f>IF(ISBLANK($A993),"",IF($E993="","",$E993-$F993))</f>
        <v/>
      </c>
      <c r="H993" s="18">
        <f>IF(ISBLANK($A993),"",IF($E993=0,"",$F993/$E993))</f>
        <v/>
      </c>
      <c r="I993" s="14">
        <f>IF(ISBLANK($A993),"",IF(OR(ISBLANK($B993),ISBLANK($C993),ISBLANK($D993),ISBLANK($E993),ISBLANK($F993)),"EKSİK","OK"))</f>
        <v/>
      </c>
    </row>
    <row r="994">
      <c r="A994" s="15" t="n"/>
      <c r="B994" s="15" t="n"/>
      <c r="C994" s="15" t="n"/>
      <c r="D994" s="15" t="n"/>
      <c r="E994" s="15" t="n"/>
      <c r="F994" s="15" t="n"/>
      <c r="G994" s="17">
        <f>IF(ISBLANK($A994),"",IF($E994="","",$E994-$F994))</f>
        <v/>
      </c>
      <c r="H994" s="18">
        <f>IF(ISBLANK($A994),"",IF($E994=0,"",$F994/$E994))</f>
        <v/>
      </c>
      <c r="I994" s="14">
        <f>IF(ISBLANK($A994),"",IF(OR(ISBLANK($B994),ISBLANK($C994),ISBLANK($D994),ISBLANK($E994),ISBLANK($F994)),"EKSİK","OK"))</f>
        <v/>
      </c>
    </row>
    <row r="995">
      <c r="A995" s="15" t="n"/>
      <c r="B995" s="15" t="n"/>
      <c r="C995" s="15" t="n"/>
      <c r="D995" s="15" t="n"/>
      <c r="E995" s="15" t="n"/>
      <c r="F995" s="15" t="n"/>
      <c r="G995" s="17">
        <f>IF(ISBLANK($A995),"",IF($E995="","",$E995-$F995))</f>
        <v/>
      </c>
      <c r="H995" s="18">
        <f>IF(ISBLANK($A995),"",IF($E995=0,"",$F995/$E995))</f>
        <v/>
      </c>
      <c r="I995" s="14">
        <f>IF(ISBLANK($A995),"",IF(OR(ISBLANK($B995),ISBLANK($C995),ISBLANK($D995),ISBLANK($E995),ISBLANK($F995)),"EKSİK","OK"))</f>
        <v/>
      </c>
    </row>
    <row r="996">
      <c r="A996" s="15" t="n"/>
      <c r="B996" s="15" t="n"/>
      <c r="C996" s="15" t="n"/>
      <c r="D996" s="15" t="n"/>
      <c r="E996" s="15" t="n"/>
      <c r="F996" s="15" t="n"/>
      <c r="G996" s="17">
        <f>IF(ISBLANK($A996),"",IF($E996="","",$E996-$F996))</f>
        <v/>
      </c>
      <c r="H996" s="18">
        <f>IF(ISBLANK($A996),"",IF($E996=0,"",$F996/$E996))</f>
        <v/>
      </c>
      <c r="I996" s="14">
        <f>IF(ISBLANK($A996),"",IF(OR(ISBLANK($B996),ISBLANK($C996),ISBLANK($D996),ISBLANK($E996),ISBLANK($F996)),"EKSİK","OK"))</f>
        <v/>
      </c>
    </row>
    <row r="997">
      <c r="A997" s="15" t="n"/>
      <c r="B997" s="15" t="n"/>
      <c r="C997" s="15" t="n"/>
      <c r="D997" s="15" t="n"/>
      <c r="E997" s="15" t="n"/>
      <c r="F997" s="15" t="n"/>
      <c r="G997" s="17">
        <f>IF(ISBLANK($A997),"",IF($E997="","",$E997-$F997))</f>
        <v/>
      </c>
      <c r="H997" s="18">
        <f>IF(ISBLANK($A997),"",IF($E997=0,"",$F997/$E997))</f>
        <v/>
      </c>
      <c r="I997" s="14">
        <f>IF(ISBLANK($A997),"",IF(OR(ISBLANK($B997),ISBLANK($C997),ISBLANK($D997),ISBLANK($E997),ISBLANK($F997)),"EKSİK","OK"))</f>
        <v/>
      </c>
    </row>
    <row r="998">
      <c r="A998" s="15" t="n"/>
      <c r="B998" s="15" t="n"/>
      <c r="C998" s="15" t="n"/>
      <c r="D998" s="15" t="n"/>
      <c r="E998" s="15" t="n"/>
      <c r="F998" s="15" t="n"/>
      <c r="G998" s="17">
        <f>IF(ISBLANK($A998),"",IF($E998="","",$E998-$F998))</f>
        <v/>
      </c>
      <c r="H998" s="18">
        <f>IF(ISBLANK($A998),"",IF($E998=0,"",$F998/$E998))</f>
        <v/>
      </c>
      <c r="I998" s="14">
        <f>IF(ISBLANK($A998),"",IF(OR(ISBLANK($B998),ISBLANK($C998),ISBLANK($D998),ISBLANK($E998),ISBLANK($F998)),"EKSİK","OK"))</f>
        <v/>
      </c>
    </row>
    <row r="999">
      <c r="A999" s="15" t="n"/>
      <c r="B999" s="15" t="n"/>
      <c r="C999" s="15" t="n"/>
      <c r="D999" s="15" t="n"/>
      <c r="E999" s="15" t="n"/>
      <c r="F999" s="15" t="n"/>
      <c r="G999" s="17">
        <f>IF(ISBLANK($A999),"",IF($E999="","",$E999-$F999))</f>
        <v/>
      </c>
      <c r="H999" s="18">
        <f>IF(ISBLANK($A999),"",IF($E999=0,"",$F999/$E999))</f>
        <v/>
      </c>
      <c r="I999" s="14">
        <f>IF(ISBLANK($A999),"",IF(OR(ISBLANK($B999),ISBLANK($C999),ISBLANK($D999),ISBLANK($E999),ISBLANK($F999)),"EKSİK","OK"))</f>
        <v/>
      </c>
    </row>
    <row r="1000">
      <c r="A1000" s="15" t="n"/>
      <c r="B1000" s="15" t="n"/>
      <c r="C1000" s="15" t="n"/>
      <c r="D1000" s="15" t="n"/>
      <c r="E1000" s="15" t="n"/>
      <c r="F1000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H6:H1000">
    <cfRule type="cellIs" priority="1" operator="lessThan" dxfId="1">
      <formula>1</formula>
    </cfRule>
    <cfRule type="cellIs" priority="2" operator="between" dxfId="2">
      <formula>1</formula>
      <formula>0.7</formula>
    </cfRule>
    <cfRule type="cellIs" priority="3" operator="greaterThan" dxfId="0">
      <formula>0.7</formula>
    </cfRule>
  </conditionalFormatting>
  <conditionalFormatting sqref="G6:G1000">
    <cfRule type="cellIs" priority="4" operator="lessThan" dxfId="3">
      <formula>0</formula>
    </cfRule>
  </conditionalFormatting>
  <conditionalFormatting sqref="I6:I1000">
    <cfRule type="cellIs" priority="5" operator="equal" dxfId="1">
      <formula>"EKSİK"</formula>
    </cfRule>
    <cfRule type="cellIs" priority="6" operator="equal" dxfId="0">
      <formula>"OK"</formula>
    </cfRule>
  </conditionalFormatting>
  <dataValidations count="2">
    <dataValidation sqref="C6:C1000" showDropDown="0" showInputMessage="1" showErrorMessage="1" allowBlank="1" errorTitle="Geçersiz Ürün" error="Lütfen listeden bir ürün türü seçin." promptTitle="Ürün Türü" prompt="Listeden ürün türünü seçin." type="list" errorStyle="stop">
      <formula1>ListeUrunTuru</formula1>
    </dataValidation>
    <dataValidation sqref="D6:D1000" showDropDown="0" showInputMessage="1" showErrorMessage="1" allowBlank="1" errorTitle="Geçersiz Birim" error="Lütfen geçerli bir para birimi girin." promptTitle="Para Birimi" prompt="TRY, USD veya EUR seçin." type="list" errorStyle="stop">
      <formula1>ListeParaBirimi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7A4D"/>
    <outlinePr summaryBelow="1" summaryRight="1"/>
    <pageSetUpPr/>
  </sheetPr>
  <dimension ref="A1:AN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22" customWidth="1" min="4" max="4"/>
    <col width="13" customWidth="1" min="5" max="5"/>
    <col width="14" customWidth="1" min="6" max="6"/>
    <col width="14" customWidth="1" min="7" max="7"/>
    <col width="15" customWidth="1" min="8" max="8"/>
    <col width="11" customWidth="1" min="9" max="9"/>
    <col width="10" customWidth="1" min="10" max="10"/>
    <col width="11" customWidth="1" min="11" max="11"/>
    <col width="12" customWidth="1" min="12" max="12"/>
    <col width="22" customWidth="1" min="13" max="13"/>
    <col width="10" customWidth="1" min="14" max="14"/>
  </cols>
  <sheetData>
    <row r="1" ht="26" customHeight="1">
      <c r="A1" s="1" t="inlineStr">
        <is>
          <t>KREDILER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KREDİ PORTFÖYÜ — sözleşme, bakiye, maliyet, vade ve taksit bilgileri.</t>
        </is>
      </c>
    </row>
    <row r="4"/>
    <row r="5" ht="30" customHeight="1">
      <c r="A5" s="11" t="inlineStr">
        <is>
          <t>Kredi ID</t>
        </is>
      </c>
      <c r="B5" s="11" t="inlineStr">
        <is>
          <t>Banka</t>
        </is>
      </c>
      <c r="C5" s="11" t="inlineStr">
        <is>
          <t>Şube</t>
        </is>
      </c>
      <c r="D5" s="11" t="inlineStr">
        <is>
          <t>Ürün Türü</t>
        </is>
      </c>
      <c r="E5" s="11" t="inlineStr">
        <is>
          <t>Para Birimi</t>
        </is>
      </c>
      <c r="F5" s="11" t="inlineStr">
        <is>
          <t>Kullandırım Tarihi</t>
        </is>
      </c>
      <c r="G5" s="11" t="inlineStr">
        <is>
          <t>Anapara</t>
        </is>
      </c>
      <c r="H5" s="11" t="inlineStr">
        <is>
          <t>Güncel Bakiye</t>
        </is>
      </c>
      <c r="I5" s="11" t="inlineStr">
        <is>
          <t>Yıllık Faiz</t>
        </is>
      </c>
      <c r="J5" s="11" t="inlineStr">
        <is>
          <t>Vade Ay</t>
        </is>
      </c>
      <c r="K5" s="11" t="inlineStr">
        <is>
          <t>Aylık Taksit</t>
        </is>
      </c>
      <c r="L5" s="11" t="inlineStr">
        <is>
          <t>Bitiş Tarihi</t>
        </is>
      </c>
      <c r="M5" s="11" t="inlineStr">
        <is>
          <t>Açıklama</t>
        </is>
      </c>
      <c r="N5" s="11" t="inlineStr">
        <is>
          <t>Kontrol</t>
        </is>
      </c>
    </row>
    <row r="6">
      <c r="A6" s="12" t="inlineStr">
        <is>
          <t>KRD-001</t>
        </is>
      </c>
      <c r="B6" s="12" t="inlineStr">
        <is>
          <t>Türkiye İş Bankası</t>
        </is>
      </c>
      <c r="C6" s="12" t="inlineStr">
        <is>
          <t>Maslak Ticari</t>
        </is>
      </c>
      <c r="D6" s="12" t="inlineStr">
        <is>
          <t>Taksitli Ticari Kredi</t>
        </is>
      </c>
      <c r="E6" s="12" t="inlineStr">
        <is>
          <t>TRY</t>
        </is>
      </c>
      <c r="F6" s="19" t="n">
        <v>45597</v>
      </c>
      <c r="G6" s="16" t="n">
        <v>12000000</v>
      </c>
      <c r="H6" s="16" t="n">
        <v>8400000</v>
      </c>
      <c r="I6" s="20" t="n">
        <v>0.32</v>
      </c>
      <c r="J6" s="13" t="n">
        <v>24</v>
      </c>
      <c r="K6" s="20" t="inlineStr">
        <is>
          <t>Yatırım kredisi</t>
        </is>
      </c>
      <c r="L6" s="21">
        <f>IF(ISBLANK($A6),"",IF($F6="","",EOMONTH($F6,$J6)))</f>
        <v/>
      </c>
      <c r="M6" s="15" t="n"/>
      <c r="N6" s="14">
        <f>IF(ISBLANK($A6),"",IF(OR(ISBLANK($B6),ISBLANK($C6),ISBLANK($D6),ISBLANK($E6),ISBLANK($F6),ISBLANK($G6),ISBLANK($H6),ISBLANK($I6),ISBLANK($J6),ISBLANK($K6),ISBLANK($L6)),"EKSİK","OK"))</f>
        <v/>
      </c>
    </row>
    <row r="7">
      <c r="A7" s="12" t="inlineStr">
        <is>
          <t>KRD-002</t>
        </is>
      </c>
      <c r="B7" s="12" t="inlineStr">
        <is>
          <t>Akbank</t>
        </is>
      </c>
      <c r="C7" s="12" t="inlineStr">
        <is>
          <t>Levent Ticari</t>
        </is>
      </c>
      <c r="D7" s="12" t="inlineStr">
        <is>
          <t>Leasing</t>
        </is>
      </c>
      <c r="E7" s="12" t="inlineStr">
        <is>
          <t>TRY</t>
        </is>
      </c>
      <c r="F7" s="19" t="n">
        <v>45717</v>
      </c>
      <c r="G7" s="16" t="n">
        <v>7500000</v>
      </c>
      <c r="H7" s="16" t="n">
        <v>6100000</v>
      </c>
      <c r="I7" s="20" t="n">
        <v>0.34</v>
      </c>
      <c r="J7" s="13" t="n">
        <v>36</v>
      </c>
      <c r="K7" s="20" t="inlineStr">
        <is>
          <t>Makine leasing</t>
        </is>
      </c>
      <c r="L7" s="21">
        <f>IF(ISBLANK($A7),"",IF($F7="","",EOMONTH($F7,$J7)))</f>
        <v/>
      </c>
      <c r="M7" s="15" t="n"/>
      <c r="N7" s="14">
        <f>IF(ISBLANK($A7),"",IF(OR(ISBLANK($B7),ISBLANK($C7),ISBLANK($D7),ISBLANK($E7),ISBLANK($F7),ISBLANK($G7),ISBLANK($H7),ISBLANK($I7),ISBLANK($J7),ISBLANK($K7),ISBLANK($L7)),"EKSİK","OK"))</f>
        <v/>
      </c>
    </row>
    <row r="8">
      <c r="A8" s="12" t="inlineStr">
        <is>
          <t>KRD-003</t>
        </is>
      </c>
      <c r="B8" s="12" t="inlineStr">
        <is>
          <t>Garanti BBVA</t>
        </is>
      </c>
      <c r="C8" s="12" t="inlineStr">
        <is>
          <t>İkitelli Ticari</t>
        </is>
      </c>
      <c r="D8" s="12" t="inlineStr">
        <is>
          <t>Rotatif Kredi</t>
        </is>
      </c>
      <c r="E8" s="12" t="inlineStr">
        <is>
          <t>USD</t>
        </is>
      </c>
      <c r="F8" s="19" t="n">
        <v>45809</v>
      </c>
      <c r="G8" s="16" t="n">
        <v>200000</v>
      </c>
      <c r="H8" s="16" t="n">
        <v>180000</v>
      </c>
      <c r="I8" s="20" t="n">
        <v>0.08500000000000001</v>
      </c>
      <c r="J8" s="13" t="n">
        <v>12</v>
      </c>
      <c r="K8" s="20" t="inlineStr">
        <is>
          <t>İhracat rotatifi</t>
        </is>
      </c>
      <c r="L8" s="21">
        <f>IF(ISBLANK($A8),"",IF($F8="","",EOMONTH($F8,$J8)))</f>
        <v/>
      </c>
      <c r="M8" s="15" t="n"/>
      <c r="N8" s="14">
        <f>IF(ISBLANK($A8),"",IF(OR(ISBLANK($B8),ISBLANK($C8),ISBLANK($D8),ISBLANK($E8),ISBLANK($F8),ISBLANK($G8),ISBLANK($H8),ISBLANK($I8),ISBLANK($J8),ISBLANK($K8),ISBLANK($L8)),"EKSİK","OK"))</f>
        <v/>
      </c>
    </row>
    <row r="9">
      <c r="A9" s="12" t="inlineStr">
        <is>
          <t>KRD-004</t>
        </is>
      </c>
      <c r="B9" s="12" t="inlineStr">
        <is>
          <t>Türkiye İş Bankası</t>
        </is>
      </c>
      <c r="C9" s="12" t="inlineStr">
        <is>
          <t>Maslak Ticari</t>
        </is>
      </c>
      <c r="D9" s="12" t="inlineStr">
        <is>
          <t>Spot Kredi</t>
        </is>
      </c>
      <c r="E9" s="12" t="inlineStr">
        <is>
          <t>TRY</t>
        </is>
      </c>
      <c r="F9" s="19" t="n">
        <v>46023</v>
      </c>
      <c r="G9" s="16" t="n">
        <v>2200000</v>
      </c>
      <c r="H9" s="16" t="n">
        <v>2200000</v>
      </c>
      <c r="I9" s="20" t="n">
        <v>0.36</v>
      </c>
      <c r="J9" s="13" t="n">
        <v>12</v>
      </c>
      <c r="K9" s="20" t="inlineStr">
        <is>
          <t>İşletme sermayesi</t>
        </is>
      </c>
      <c r="L9" s="21">
        <f>IF(ISBLANK($A9),"",IF($F9="","",EOMONTH($F9,$J9)))</f>
        <v/>
      </c>
      <c r="M9" s="15" t="n"/>
      <c r="N9" s="14">
        <f>IF(ISBLANK($A9),"",IF(OR(ISBLANK($B9),ISBLANK($C9),ISBLANK($D9),ISBLANK($E9),ISBLANK($F9),ISBLANK($G9),ISBLANK($H9),ISBLANK($I9),ISBLANK($J9),ISBLANK($K9),ISBLANK($L9)),"EKSİK","OK"))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8">
        <f>IF(ISBLANK($A10),"",IF($I10="","",$I10/AySayisi))</f>
        <v/>
      </c>
      <c r="L10" s="21">
        <f>IF(ISBLANK($A10),"",IF($F10="","",EOMONTH($F10,$J10)))</f>
        <v/>
      </c>
      <c r="M10" s="15" t="n"/>
      <c r="N10" s="14">
        <f>IF(ISBLANK($A10),"",IF(OR(ISBLANK($B10),ISBLANK($C10),ISBLANK($D10),ISBLANK($E10),ISBLANK($F10),ISBLANK($G10),ISBLANK($H10),ISBLANK($I10),ISBLANK($J10),ISBLANK($K10),ISBLANK($L10)),"EKSİK","OK"))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8">
        <f>IF(ISBLANK($A11),"",IF($I11="","",$I11/AySayisi))</f>
        <v/>
      </c>
      <c r="L11" s="21">
        <f>IF(ISBLANK($A11),"",IF($F11="","",EOMONTH($F11,$J11)))</f>
        <v/>
      </c>
      <c r="M11" s="15" t="n"/>
      <c r="N11" s="14">
        <f>IF(ISBLANK($A11),"",IF(OR(ISBLANK($B11),ISBLANK($C11),ISBLANK($D11),ISBLANK($E11),ISBLANK($F11),ISBLANK($G11),ISBLANK($H11),ISBLANK($I11),ISBLANK($J11),ISBLANK($K11),ISBLANK($L11)),"EKSİK","OK"))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8">
        <f>IF(ISBLANK($A12),"",IF($I12="","",$I12/AySayisi))</f>
        <v/>
      </c>
      <c r="L12" s="21">
        <f>IF(ISBLANK($A12),"",IF($F12="","",EOMONTH($F12,$J12)))</f>
        <v/>
      </c>
      <c r="M12" s="15" t="n"/>
      <c r="N12" s="14">
        <f>IF(ISBLANK($A12),"",IF(OR(ISBLANK($B12),ISBLANK($C12),ISBLANK($D12),ISBLANK($E12),ISBLANK($F12),ISBLANK($G12),ISBLANK($H12),ISBLANK($I12),ISBLANK($J12),ISBLANK($K12),ISBLANK($L12)),"EKSİK","OK"))</f>
        <v/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8">
        <f>IF(ISBLANK($A13),"",IF($I13="","",$I13/AySayisi))</f>
        <v/>
      </c>
      <c r="L13" s="21">
        <f>IF(ISBLANK($A13),"",IF($F13="","",EOMONTH($F13,$J13)))</f>
        <v/>
      </c>
      <c r="M13" s="15" t="n"/>
      <c r="N13" s="14">
        <f>IF(ISBLANK($A13),"",IF(OR(ISBLANK($B13),ISBLANK($C13),ISBLANK($D13),ISBLANK($E13),ISBLANK($F13),ISBLANK($G13),ISBLANK($H13),ISBLANK($I13),ISBLANK($J13),ISBLANK($K13),ISBLANK($L13)),"EKSİK","OK"))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8">
        <f>IF(ISBLANK($A14),"",IF($I14="","",$I14/AySayisi))</f>
        <v/>
      </c>
      <c r="L14" s="21">
        <f>IF(ISBLANK($A14),"",IF($F14="","",EOMONTH($F14,$J14)))</f>
        <v/>
      </c>
      <c r="M14" s="15" t="n"/>
      <c r="N14" s="14">
        <f>IF(ISBLANK($A14),"",IF(OR(ISBLANK($B14),ISBLANK($C14),ISBLANK($D14),ISBLANK($E14),ISBLANK($F14),ISBLANK($G14),ISBLANK($H14),ISBLANK($I14),ISBLANK($J14),ISBLANK($K14),ISBLANK($L14)),"EKSİK","OK"))</f>
        <v/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8">
        <f>IF(ISBLANK($A15),"",IF($I15="","",$I15/AySayisi))</f>
        <v/>
      </c>
      <c r="L15" s="21">
        <f>IF(ISBLANK($A15),"",IF($F15="","",EOMONTH($F15,$J15)))</f>
        <v/>
      </c>
      <c r="M15" s="15" t="n"/>
      <c r="N15" s="14">
        <f>IF(ISBLANK($A15),"",IF(OR(ISBLANK($B15),ISBLANK($C15),ISBLANK($D15),ISBLANK($E15),ISBLANK($F15),ISBLANK($G15),ISBLANK($H15),ISBLANK($I15),ISBLANK($J15),ISBLANK($K15),ISBLANK($L15)),"EKSİK","OK"))</f>
        <v/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8">
        <f>IF(ISBLANK($A16),"",IF($I16="","",$I16/AySayisi))</f>
        <v/>
      </c>
      <c r="L16" s="21">
        <f>IF(ISBLANK($A16),"",IF($F16="","",EOMONTH($F16,$J16)))</f>
        <v/>
      </c>
      <c r="M16" s="15" t="n"/>
      <c r="N16" s="14">
        <f>IF(ISBLANK($A16),"",IF(OR(ISBLANK($B16),ISBLANK($C16),ISBLANK($D16),ISBLANK($E16),ISBLANK($F16),ISBLANK($G16),ISBLANK($H16),ISBLANK($I16),ISBLANK($J16),ISBLANK($K16),ISBLANK($L16)),"EKSİK","OK"))</f>
        <v/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8">
        <f>IF(ISBLANK($A17),"",IF($I17="","",$I17/AySayisi))</f>
        <v/>
      </c>
      <c r="L17" s="21">
        <f>IF(ISBLANK($A17),"",IF($F17="","",EOMONTH($F17,$J17)))</f>
        <v/>
      </c>
      <c r="M17" s="15" t="n"/>
      <c r="N17" s="14">
        <f>IF(ISBLANK($A17),"",IF(OR(ISBLANK($B17),ISBLANK($C17),ISBLANK($D17),ISBLANK($E17),ISBLANK($F17),ISBLANK($G17),ISBLANK($H17),ISBLANK($I17),ISBLANK($J17),ISBLANK($K17),ISBLANK($L17)),"EKSİK","OK"))</f>
        <v/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8">
        <f>IF(ISBLANK($A18),"",IF($I18="","",$I18/AySayisi))</f>
        <v/>
      </c>
      <c r="L18" s="21">
        <f>IF(ISBLANK($A18),"",IF($F18="","",EOMONTH($F18,$J18)))</f>
        <v/>
      </c>
      <c r="M18" s="15" t="n"/>
      <c r="N18" s="14">
        <f>IF(ISBLANK($A18),"",IF(OR(ISBLANK($B18),ISBLANK($C18),ISBLANK($D18),ISBLANK($E18),ISBLANK($F18),ISBLANK($G18),ISBLANK($H18),ISBLANK($I18),ISBLANK($J18),ISBLANK($K18),ISBLANK($L18)),"EKSİK","OK"))</f>
        <v/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8">
        <f>IF(ISBLANK($A19),"",IF($I19="","",$I19/AySayisi))</f>
        <v/>
      </c>
      <c r="L19" s="21">
        <f>IF(ISBLANK($A19),"",IF($F19="","",EOMONTH($F19,$J19)))</f>
        <v/>
      </c>
      <c r="M19" s="15" t="n"/>
      <c r="N19" s="14">
        <f>IF(ISBLANK($A19),"",IF(OR(ISBLANK($B19),ISBLANK($C19),ISBLANK($D19),ISBLANK($E19),ISBLANK($F19),ISBLANK($G19),ISBLANK($H19),ISBLANK($I19),ISBLANK($J19),ISBLANK($K19),ISBLANK($L19)),"EKSİK","OK"))</f>
        <v/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8">
        <f>IF(ISBLANK($A20),"",IF($I20="","",$I20/AySayisi))</f>
        <v/>
      </c>
      <c r="L20" s="21">
        <f>IF(ISBLANK($A20),"",IF($F20="","",EOMONTH($F20,$J20)))</f>
        <v/>
      </c>
      <c r="M20" s="15" t="n"/>
      <c r="N20" s="14">
        <f>IF(ISBLANK($A20),"",IF(OR(ISBLANK($B20),ISBLANK($C20),ISBLANK($D20),ISBLANK($E20),ISBLANK($F20),ISBLANK($G20),ISBLANK($H20),ISBLANK($I20),ISBLANK($J20),ISBLANK($K20),ISBLANK($L20)),"EKSİK","OK"))</f>
        <v/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8">
        <f>IF(ISBLANK($A21),"",IF($I21="","",$I21/AySayisi))</f>
        <v/>
      </c>
      <c r="L21" s="21">
        <f>IF(ISBLANK($A21),"",IF($F21="","",EOMONTH($F21,$J21)))</f>
        <v/>
      </c>
      <c r="M21" s="15" t="n"/>
      <c r="N21" s="14">
        <f>IF(ISBLANK($A21),"",IF(OR(ISBLANK($B21),ISBLANK($C21),ISBLANK($D21),ISBLANK($E21),ISBLANK($F21),ISBLANK($G21),ISBLANK($H21),ISBLANK($I21),ISBLANK($J21),ISBLANK($K21),ISBLANK($L21)),"EKSİK","OK"))</f>
        <v/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8">
        <f>IF(ISBLANK($A22),"",IF($I22="","",$I22/AySayisi))</f>
        <v/>
      </c>
      <c r="L22" s="21">
        <f>IF(ISBLANK($A22),"",IF($F22="","",EOMONTH($F22,$J22)))</f>
        <v/>
      </c>
      <c r="M22" s="15" t="n"/>
      <c r="N22" s="14">
        <f>IF(ISBLANK($A22),"",IF(OR(ISBLANK($B22),ISBLANK($C22),ISBLANK($D22),ISBLANK($E22),ISBLANK($F22),ISBLANK($G22),ISBLANK($H22),ISBLANK($I22),ISBLANK($J22),ISBLANK($K22),ISBLANK($L22)),"EKSİK","OK"))</f>
        <v/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8">
        <f>IF(ISBLANK($A23),"",IF($I23="","",$I23/AySayisi))</f>
        <v/>
      </c>
      <c r="L23" s="21">
        <f>IF(ISBLANK($A23),"",IF($F23="","",EOMONTH($F23,$J23)))</f>
        <v/>
      </c>
      <c r="M23" s="15" t="n"/>
      <c r="N23" s="14">
        <f>IF(ISBLANK($A23),"",IF(OR(ISBLANK($B23),ISBLANK($C23),ISBLANK($D23),ISBLANK($E23),ISBLANK($F23),ISBLANK($G23),ISBLANK($H23),ISBLANK($I23),ISBLANK($J23),ISBLANK($K23),ISBLANK($L23)),"EKSİK","OK"))</f>
        <v/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8">
        <f>IF(ISBLANK($A24),"",IF($I24="","",$I24/AySayisi))</f>
        <v/>
      </c>
      <c r="L24" s="21">
        <f>IF(ISBLANK($A24),"",IF($F24="","",EOMONTH($F24,$J24)))</f>
        <v/>
      </c>
      <c r="M24" s="15" t="n"/>
      <c r="N24" s="14">
        <f>IF(ISBLANK($A24),"",IF(OR(ISBLANK($B24),ISBLANK($C24),ISBLANK($D24),ISBLANK($E24),ISBLANK($F24),ISBLANK($G24),ISBLANK($H24),ISBLANK($I24),ISBLANK($J24),ISBLANK($K24),ISBLANK($L24)),"EKSİK","OK"))</f>
        <v/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8">
        <f>IF(ISBLANK($A25),"",IF($I25="","",$I25/AySayisi))</f>
        <v/>
      </c>
      <c r="L25" s="21">
        <f>IF(ISBLANK($A25),"",IF($F25="","",EOMONTH($F25,$J25)))</f>
        <v/>
      </c>
      <c r="M25" s="15" t="n"/>
      <c r="N25" s="14">
        <f>IF(ISBLANK($A25),"",IF(OR(ISBLANK($B25),ISBLANK($C25),ISBLANK($D25),ISBLANK($E25),ISBLANK($F25),ISBLANK($G25),ISBLANK($H25),ISBLANK($I25),ISBLANK($J25),ISBLANK($K25),ISBLANK($L25)),"EKSİK","OK"))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8">
        <f>IF(ISBLANK($A26),"",IF($I26="","",$I26/AySayisi))</f>
        <v/>
      </c>
      <c r="L26" s="21">
        <f>IF(ISBLANK($A26),"",IF($F26="","",EOMONTH($F26,$J26)))</f>
        <v/>
      </c>
      <c r="M26" s="15" t="n"/>
      <c r="N26" s="14">
        <f>IF(ISBLANK($A26),"",IF(OR(ISBLANK($B26),ISBLANK($C26),ISBLANK($D26),ISBLANK($E26),ISBLANK($F26),ISBLANK($G26),ISBLANK($H26),ISBLANK($I26),ISBLANK($J26),ISBLANK($K26),ISBLANK($L26)),"EKSİK","OK"))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8">
        <f>IF(ISBLANK($A27),"",IF($I27="","",$I27/AySayisi))</f>
        <v/>
      </c>
      <c r="L27" s="21">
        <f>IF(ISBLANK($A27),"",IF($F27="","",EOMONTH($F27,$J27)))</f>
        <v/>
      </c>
      <c r="M27" s="15" t="n"/>
      <c r="N27" s="14">
        <f>IF(ISBLANK($A27),"",IF(OR(ISBLANK($B27),ISBLANK($C27),ISBLANK($D27),ISBLANK($E27),ISBLANK($F27),ISBLANK($G27),ISBLANK($H27),ISBLANK($I27),ISBLANK($J27),ISBLANK($K27),ISBLANK($L27)),"EKSİK","OK"))</f>
        <v/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8">
        <f>IF(ISBLANK($A28),"",IF($I28="","",$I28/AySayisi))</f>
        <v/>
      </c>
      <c r="L28" s="21">
        <f>IF(ISBLANK($A28),"",IF($F28="","",EOMONTH($F28,$J28)))</f>
        <v/>
      </c>
      <c r="M28" s="15" t="n"/>
      <c r="N28" s="14">
        <f>IF(ISBLANK($A28),"",IF(OR(ISBLANK($B28),ISBLANK($C28),ISBLANK($D28),ISBLANK($E28),ISBLANK($F28),ISBLANK($G28),ISBLANK($H28),ISBLANK($I28),ISBLANK($J28),ISBLANK($K28),ISBLANK($L28)),"EKSİK","OK"))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8">
        <f>IF(ISBLANK($A29),"",IF($I29="","",$I29/AySayisi))</f>
        <v/>
      </c>
      <c r="L29" s="21">
        <f>IF(ISBLANK($A29),"",IF($F29="","",EOMONTH($F29,$J29)))</f>
        <v/>
      </c>
      <c r="M29" s="15" t="n"/>
      <c r="N29" s="14">
        <f>IF(ISBLANK($A29),"",IF(OR(ISBLANK($B29),ISBLANK($C29),ISBLANK($D29),ISBLANK($E29),ISBLANK($F29),ISBLANK($G29),ISBLANK($H29),ISBLANK($I29),ISBLANK($J29),ISBLANK($K29),ISBLANK($L29)),"EKSİK","OK"))</f>
        <v/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8">
        <f>IF(ISBLANK($A30),"",IF($I30="","",$I30/AySayisi))</f>
        <v/>
      </c>
      <c r="L30" s="21">
        <f>IF(ISBLANK($A30),"",IF($F30="","",EOMONTH($F30,$J30)))</f>
        <v/>
      </c>
      <c r="M30" s="15" t="n"/>
      <c r="N30" s="14">
        <f>IF(ISBLANK($A30),"",IF(OR(ISBLANK($B30),ISBLANK($C30),ISBLANK($D30),ISBLANK($E30),ISBLANK($F30),ISBLANK($G30),ISBLANK($H30),ISBLANK($I30),ISBLANK($J30),ISBLANK($K30),ISBLANK($L30)),"EKSİK","OK"))</f>
        <v/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8">
        <f>IF(ISBLANK($A31),"",IF($I31="","",$I31/AySayisi))</f>
        <v/>
      </c>
      <c r="L31" s="21">
        <f>IF(ISBLANK($A31),"",IF($F31="","",EOMONTH($F31,$J31)))</f>
        <v/>
      </c>
      <c r="M31" s="15" t="n"/>
      <c r="N31" s="14">
        <f>IF(ISBLANK($A31),"",IF(OR(ISBLANK($B31),ISBLANK($C31),ISBLANK($D31),ISBLANK($E31),ISBLANK($F31),ISBLANK($G31),ISBLANK($H31),ISBLANK($I31),ISBLANK($J31),ISBLANK($K31),ISBLANK($L31)),"EKSİK","OK"))</f>
        <v/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8">
        <f>IF(ISBLANK($A32),"",IF($I32="","",$I32/AySayisi))</f>
        <v/>
      </c>
      <c r="L32" s="21">
        <f>IF(ISBLANK($A32),"",IF($F32="","",EOMONTH($F32,$J32)))</f>
        <v/>
      </c>
      <c r="M32" s="15" t="n"/>
      <c r="N32" s="14">
        <f>IF(ISBLANK($A32),"",IF(OR(ISBLANK($B32),ISBLANK($C32),ISBLANK($D32),ISBLANK($E32),ISBLANK($F32),ISBLANK($G32),ISBLANK($H32),ISBLANK($I32),ISBLANK($J32),ISBLANK($K32),ISBLANK($L32)),"EKSİK","OK"))</f>
        <v/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8">
        <f>IF(ISBLANK($A33),"",IF($I33="","",$I33/AySayisi))</f>
        <v/>
      </c>
      <c r="L33" s="21">
        <f>IF(ISBLANK($A33),"",IF($F33="","",EOMONTH($F33,$J33)))</f>
        <v/>
      </c>
      <c r="M33" s="15" t="n"/>
      <c r="N33" s="14">
        <f>IF(ISBLANK($A33),"",IF(OR(ISBLANK($B33),ISBLANK($C33),ISBLANK($D33),ISBLANK($E33),ISBLANK($F33),ISBLANK($G33),ISBLANK($H33),ISBLANK($I33),ISBLANK($J33),ISBLANK($K33),ISBLANK($L33)),"EKSİK","OK"))</f>
        <v/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8">
        <f>IF(ISBLANK($A34),"",IF($I34="","",$I34/AySayisi))</f>
        <v/>
      </c>
      <c r="L34" s="21">
        <f>IF(ISBLANK($A34),"",IF($F34="","",EOMONTH($F34,$J34)))</f>
        <v/>
      </c>
      <c r="M34" s="15" t="n"/>
      <c r="N34" s="14">
        <f>IF(ISBLANK($A34),"",IF(OR(ISBLANK($B34),ISBLANK($C34),ISBLANK($D34),ISBLANK($E34),ISBLANK($F34),ISBLANK($G34),ISBLANK($H34),ISBLANK($I34),ISBLANK($J34),ISBLANK($K34),ISBLANK($L34)),"EKSİK","OK"))</f>
        <v/>
      </c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8">
        <f>IF(ISBLANK($A35),"",IF($I35="","",$I35/AySayisi))</f>
        <v/>
      </c>
      <c r="L35" s="21">
        <f>IF(ISBLANK($A35),"",IF($F35="","",EOMONTH($F35,$J35)))</f>
        <v/>
      </c>
      <c r="M35" s="15" t="n"/>
      <c r="N35" s="14">
        <f>IF(ISBLANK($A35),"",IF(OR(ISBLANK($B35),ISBLANK($C35),ISBLANK($D35),ISBLANK($E35),ISBLANK($F35),ISBLANK($G35),ISBLANK($H35),ISBLANK($I35),ISBLANK($J35),ISBLANK($K35),ISBLANK($L35)),"EKSİK","OK"))</f>
        <v/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8">
        <f>IF(ISBLANK($A36),"",IF($I36="","",$I36/AySayisi))</f>
        <v/>
      </c>
      <c r="L36" s="21">
        <f>IF(ISBLANK($A36),"",IF($F36="","",EOMONTH($F36,$J36)))</f>
        <v/>
      </c>
      <c r="M36" s="15" t="n"/>
      <c r="N36" s="14">
        <f>IF(ISBLANK($A36),"",IF(OR(ISBLANK($B36),ISBLANK($C36),ISBLANK($D36),ISBLANK($E36),ISBLANK($F36),ISBLANK($G36),ISBLANK($H36),ISBLANK($I36),ISBLANK($J36),ISBLANK($K36),ISBLANK($L36)),"EKSİK","OK"))</f>
        <v/>
      </c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8">
        <f>IF(ISBLANK($A37),"",IF($I37="","",$I37/AySayisi))</f>
        <v/>
      </c>
      <c r="L37" s="21">
        <f>IF(ISBLANK($A37),"",IF($F37="","",EOMONTH($F37,$J37)))</f>
        <v/>
      </c>
      <c r="M37" s="15" t="n"/>
      <c r="N37" s="14">
        <f>IF(ISBLANK($A37),"",IF(OR(ISBLANK($B37),ISBLANK($C37),ISBLANK($D37),ISBLANK($E37),ISBLANK($F37),ISBLANK($G37),ISBLANK($H37),ISBLANK($I37),ISBLANK($J37),ISBLANK($K37),ISBLANK($L37)),"EKSİK","OK"))</f>
        <v/>
      </c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8">
        <f>IF(ISBLANK($A38),"",IF($I38="","",$I38/AySayisi))</f>
        <v/>
      </c>
      <c r="L38" s="21">
        <f>IF(ISBLANK($A38),"",IF($F38="","",EOMONTH($F38,$J38)))</f>
        <v/>
      </c>
      <c r="M38" s="15" t="n"/>
      <c r="N38" s="14">
        <f>IF(ISBLANK($A38),"",IF(OR(ISBLANK($B38),ISBLANK($C38),ISBLANK($D38),ISBLANK($E38),ISBLANK($F38),ISBLANK($G38),ISBLANK($H38),ISBLANK($I38),ISBLANK($J38),ISBLANK($K38),ISBLANK($L38)),"EKSİK","OK"))</f>
        <v/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8">
        <f>IF(ISBLANK($A39),"",IF($I39="","",$I39/AySayisi))</f>
        <v/>
      </c>
      <c r="L39" s="21">
        <f>IF(ISBLANK($A39),"",IF($F39="","",EOMONTH($F39,$J39)))</f>
        <v/>
      </c>
      <c r="M39" s="15" t="n"/>
      <c r="N39" s="14">
        <f>IF(ISBLANK($A39),"",IF(OR(ISBLANK($B39),ISBLANK($C39),ISBLANK($D39),ISBLANK($E39),ISBLANK($F39),ISBLANK($G39),ISBLANK($H39),ISBLANK($I39),ISBLANK($J39),ISBLANK($K39),ISBLANK($L39)),"EKSİK","OK"))</f>
        <v/>
      </c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8">
        <f>IF(ISBLANK($A40),"",IF($I40="","",$I40/AySayisi))</f>
        <v/>
      </c>
      <c r="L40" s="21">
        <f>IF(ISBLANK($A40),"",IF($F40="","",EOMONTH($F40,$J40)))</f>
        <v/>
      </c>
      <c r="M40" s="15" t="n"/>
      <c r="N40" s="14">
        <f>IF(ISBLANK($A40),"",IF(OR(ISBLANK($B40),ISBLANK($C40),ISBLANK($D40),ISBLANK($E40),ISBLANK($F40),ISBLANK($G40),ISBLANK($H40),ISBLANK($I40),ISBLANK($J40),ISBLANK($K40),ISBLANK($L40)),"EKSİK","OK"))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8">
        <f>IF(ISBLANK($A41),"",IF($I41="","",$I41/AySayisi))</f>
        <v/>
      </c>
      <c r="L41" s="21">
        <f>IF(ISBLANK($A41),"",IF($F41="","",EOMONTH($F41,$J41)))</f>
        <v/>
      </c>
      <c r="M41" s="15" t="n"/>
      <c r="N41" s="14">
        <f>IF(ISBLANK($A41),"",IF(OR(ISBLANK($B41),ISBLANK($C41),ISBLANK($D41),ISBLANK($E41),ISBLANK($F41),ISBLANK($G41),ISBLANK($H41),ISBLANK($I41),ISBLANK($J41),ISBLANK($K41),ISBLANK($L41)),"EKSİK","OK"))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8">
        <f>IF(ISBLANK($A42),"",IF($I42="","",$I42/AySayisi))</f>
        <v/>
      </c>
      <c r="L42" s="21">
        <f>IF(ISBLANK($A42),"",IF($F42="","",EOMONTH($F42,$J42)))</f>
        <v/>
      </c>
      <c r="M42" s="15" t="n"/>
      <c r="N42" s="14">
        <f>IF(ISBLANK($A42),"",IF(OR(ISBLANK($B42),ISBLANK($C42),ISBLANK($D42),ISBLANK($E42),ISBLANK($F42),ISBLANK($G42),ISBLANK($H42),ISBLANK($I42),ISBLANK($J42),ISBLANK($K42),ISBLANK($L42)),"EKSİK","OK"))</f>
        <v/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8">
        <f>IF(ISBLANK($A43),"",IF($I43="","",$I43/AySayisi))</f>
        <v/>
      </c>
      <c r="L43" s="21">
        <f>IF(ISBLANK($A43),"",IF($F43="","",EOMONTH($F43,$J43)))</f>
        <v/>
      </c>
      <c r="M43" s="15" t="n"/>
      <c r="N43" s="14">
        <f>IF(ISBLANK($A43),"",IF(OR(ISBLANK($B43),ISBLANK($C43),ISBLANK($D43),ISBLANK($E43),ISBLANK($F43),ISBLANK($G43),ISBLANK($H43),ISBLANK($I43),ISBLANK($J43),ISBLANK($K43),ISBLANK($L43)),"EKSİK","OK"))</f>
        <v/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8">
        <f>IF(ISBLANK($A44),"",IF($I44="","",$I44/AySayisi))</f>
        <v/>
      </c>
      <c r="L44" s="21">
        <f>IF(ISBLANK($A44),"",IF($F44="","",EOMONTH($F44,$J44)))</f>
        <v/>
      </c>
      <c r="M44" s="15" t="n"/>
      <c r="N44" s="14">
        <f>IF(ISBLANK($A44),"",IF(OR(ISBLANK($B44),ISBLANK($C44),ISBLANK($D44),ISBLANK($E44),ISBLANK($F44),ISBLANK($G44),ISBLANK($H44),ISBLANK($I44),ISBLANK($J44),ISBLANK($K44),ISBLANK($L44)),"EKSİK","OK"))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8">
        <f>IF(ISBLANK($A45),"",IF($I45="","",$I45/AySayisi))</f>
        <v/>
      </c>
      <c r="L45" s="21">
        <f>IF(ISBLANK($A45),"",IF($F45="","",EOMONTH($F45,$J45)))</f>
        <v/>
      </c>
      <c r="M45" s="15" t="n"/>
      <c r="N45" s="14">
        <f>IF(ISBLANK($A45),"",IF(OR(ISBLANK($B45),ISBLANK($C45),ISBLANK($D45),ISBLANK($E45),ISBLANK($F45),ISBLANK($G45),ISBLANK($H45),ISBLANK($I45),ISBLANK($J45),ISBLANK($K45),ISBLANK($L45)),"EKSİK","OK"))</f>
        <v/>
      </c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8">
        <f>IF(ISBLANK($A46),"",IF($I46="","",$I46/AySayisi))</f>
        <v/>
      </c>
      <c r="L46" s="21">
        <f>IF(ISBLANK($A46),"",IF($F46="","",EOMONTH($F46,$J46)))</f>
        <v/>
      </c>
      <c r="M46" s="15" t="n"/>
      <c r="N46" s="14">
        <f>IF(ISBLANK($A46),"",IF(OR(ISBLANK($B46),ISBLANK($C46),ISBLANK($D46),ISBLANK($E46),ISBLANK($F46),ISBLANK($G46),ISBLANK($H46),ISBLANK($I46),ISBLANK($J46),ISBLANK($K46),ISBLANK($L46)),"EKSİK","OK"))</f>
        <v/>
      </c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8">
        <f>IF(ISBLANK($A47),"",IF($I47="","",$I47/AySayisi))</f>
        <v/>
      </c>
      <c r="L47" s="21">
        <f>IF(ISBLANK($A47),"",IF($F47="","",EOMONTH($F47,$J47)))</f>
        <v/>
      </c>
      <c r="M47" s="15" t="n"/>
      <c r="N47" s="14">
        <f>IF(ISBLANK($A47),"",IF(OR(ISBLANK($B47),ISBLANK($C47),ISBLANK($D47),ISBLANK($E47),ISBLANK($F47),ISBLANK($G47),ISBLANK($H47),ISBLANK($I47),ISBLANK($J47),ISBLANK($K47),ISBLANK($L47)),"EKSİK","OK"))</f>
        <v/>
      </c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8">
        <f>IF(ISBLANK($A48),"",IF($I48="","",$I48/AySayisi))</f>
        <v/>
      </c>
      <c r="L48" s="21">
        <f>IF(ISBLANK($A48),"",IF($F48="","",EOMONTH($F48,$J48)))</f>
        <v/>
      </c>
      <c r="M48" s="15" t="n"/>
      <c r="N48" s="14">
        <f>IF(ISBLANK($A48),"",IF(OR(ISBLANK($B48),ISBLANK($C48),ISBLANK($D48),ISBLANK($E48),ISBLANK($F48),ISBLANK($G48),ISBLANK($H48),ISBLANK($I48),ISBLANK($J48),ISBLANK($K48),ISBLANK($L48)),"EKSİK","OK"))</f>
        <v/>
      </c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8">
        <f>IF(ISBLANK($A49),"",IF($I49="","",$I49/AySayisi))</f>
        <v/>
      </c>
      <c r="L49" s="21">
        <f>IF(ISBLANK($A49),"",IF($F49="","",EOMONTH($F49,$J49)))</f>
        <v/>
      </c>
      <c r="M49" s="15" t="n"/>
      <c r="N49" s="14">
        <f>IF(ISBLANK($A49),"",IF(OR(ISBLANK($B49),ISBLANK($C49),ISBLANK($D49),ISBLANK($E49),ISBLANK($F49),ISBLANK($G49),ISBLANK($H49),ISBLANK($I49),ISBLANK($J49),ISBLANK($K49),ISBLANK($L49)),"EKSİK","OK"))</f>
        <v/>
      </c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8">
        <f>IF(ISBLANK($A50),"",IF($I50="","",$I50/AySayisi))</f>
        <v/>
      </c>
      <c r="L50" s="21">
        <f>IF(ISBLANK($A50),"",IF($F50="","",EOMONTH($F50,$J50)))</f>
        <v/>
      </c>
      <c r="M50" s="15" t="n"/>
      <c r="N50" s="14">
        <f>IF(ISBLANK($A50),"",IF(OR(ISBLANK($B50),ISBLANK($C50),ISBLANK($D50),ISBLANK($E50),ISBLANK($F50),ISBLANK($G50),ISBLANK($H50),ISBLANK($I50),ISBLANK($J50),ISBLANK($K50),ISBLANK($L50)),"EKSİK","OK"))</f>
        <v/>
      </c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8">
        <f>IF(ISBLANK($A51),"",IF($I51="","",$I51/AySayisi))</f>
        <v/>
      </c>
      <c r="L51" s="21">
        <f>IF(ISBLANK($A51),"",IF($F51="","",EOMONTH($F51,$J51)))</f>
        <v/>
      </c>
      <c r="M51" s="15" t="n"/>
      <c r="N51" s="14">
        <f>IF(ISBLANK($A51),"",IF(OR(ISBLANK($B51),ISBLANK($C51),ISBLANK($D51),ISBLANK($E51),ISBLANK($F51),ISBLANK($G51),ISBLANK($H51),ISBLANK($I51),ISBLANK($J51),ISBLANK($K51),ISBLANK($L51)),"EKSİK","OK"))</f>
        <v/>
      </c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8">
        <f>IF(ISBLANK($A52),"",IF($I52="","",$I52/AySayisi))</f>
        <v/>
      </c>
      <c r="L52" s="21">
        <f>IF(ISBLANK($A52),"",IF($F52="","",EOMONTH($F52,$J52)))</f>
        <v/>
      </c>
      <c r="M52" s="15" t="n"/>
      <c r="N52" s="14">
        <f>IF(ISBLANK($A52),"",IF(OR(ISBLANK($B52),ISBLANK($C52),ISBLANK($D52),ISBLANK($E52),ISBLANK($F52),ISBLANK($G52),ISBLANK($H52),ISBLANK($I52),ISBLANK($J52),ISBLANK($K52),ISBLANK($L52)),"EKSİK","OK"))</f>
        <v/>
      </c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8">
        <f>IF(ISBLANK($A53),"",IF($I53="","",$I53/AySayisi))</f>
        <v/>
      </c>
      <c r="L53" s="21">
        <f>IF(ISBLANK($A53),"",IF($F53="","",EOMONTH($F53,$J53)))</f>
        <v/>
      </c>
      <c r="M53" s="15" t="n"/>
      <c r="N53" s="14">
        <f>IF(ISBLANK($A53),"",IF(OR(ISBLANK($B53),ISBLANK($C53),ISBLANK($D53),ISBLANK($E53),ISBLANK($F53),ISBLANK($G53),ISBLANK($H53),ISBLANK($I53),ISBLANK($J53),ISBLANK($K53),ISBLANK($L53)),"EKSİK","OK"))</f>
        <v/>
      </c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8">
        <f>IF(ISBLANK($A54),"",IF($I54="","",$I54/AySayisi))</f>
        <v/>
      </c>
      <c r="L54" s="21">
        <f>IF(ISBLANK($A54),"",IF($F54="","",EOMONTH($F54,$J54)))</f>
        <v/>
      </c>
      <c r="M54" s="15" t="n"/>
      <c r="N54" s="14">
        <f>IF(ISBLANK($A54),"",IF(OR(ISBLANK($B54),ISBLANK($C54),ISBLANK($D54),ISBLANK($E54),ISBLANK($F54),ISBLANK($G54),ISBLANK($H54),ISBLANK($I54),ISBLANK($J54),ISBLANK($K54),ISBLANK($L54)),"EKSİK","OK"))</f>
        <v/>
      </c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8">
        <f>IF(ISBLANK($A55),"",IF($I55="","",$I55/AySayisi))</f>
        <v/>
      </c>
      <c r="L55" s="21">
        <f>IF(ISBLANK($A55),"",IF($F55="","",EOMONTH($F55,$J55)))</f>
        <v/>
      </c>
      <c r="M55" s="15" t="n"/>
      <c r="N55" s="14">
        <f>IF(ISBLANK($A55),"",IF(OR(ISBLANK($B55),ISBLANK($C55),ISBLANK($D55),ISBLANK($E55),ISBLANK($F55),ISBLANK($G55),ISBLANK($H55),ISBLANK($I55),ISBLANK($J55),ISBLANK($K55),ISBLANK($L55)),"EKSİK","OK"))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8">
        <f>IF(ISBLANK($A56),"",IF($I56="","",$I56/AySayisi))</f>
        <v/>
      </c>
      <c r="L56" s="21">
        <f>IF(ISBLANK($A56),"",IF($F56="","",EOMONTH($F56,$J56)))</f>
        <v/>
      </c>
      <c r="M56" s="15" t="n"/>
      <c r="N56" s="14">
        <f>IF(ISBLANK($A56),"",IF(OR(ISBLANK($B56),ISBLANK($C56),ISBLANK($D56),ISBLANK($E56),ISBLANK($F56),ISBLANK($G56),ISBLANK($H56),ISBLANK($I56),ISBLANK($J56),ISBLANK($K56),ISBLANK($L56)),"EKSİK","OK"))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8">
        <f>IF(ISBLANK($A57),"",IF($I57="","",$I57/AySayisi))</f>
        <v/>
      </c>
      <c r="L57" s="21">
        <f>IF(ISBLANK($A57),"",IF($F57="","",EOMONTH($F57,$J57)))</f>
        <v/>
      </c>
      <c r="M57" s="15" t="n"/>
      <c r="N57" s="14">
        <f>IF(ISBLANK($A57),"",IF(OR(ISBLANK($B57),ISBLANK($C57),ISBLANK($D57),ISBLANK($E57),ISBLANK($F57),ISBLANK($G57),ISBLANK($H57),ISBLANK($I57),ISBLANK($J57),ISBLANK($K57),ISBLANK($L57)),"EKSİK","OK"))</f>
        <v/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8">
        <f>IF(ISBLANK($A58),"",IF($I58="","",$I58/AySayisi))</f>
        <v/>
      </c>
      <c r="L58" s="21">
        <f>IF(ISBLANK($A58),"",IF($F58="","",EOMONTH($F58,$J58)))</f>
        <v/>
      </c>
      <c r="M58" s="15" t="n"/>
      <c r="N58" s="14">
        <f>IF(ISBLANK($A58),"",IF(OR(ISBLANK($B58),ISBLANK($C58),ISBLANK($D58),ISBLANK($E58),ISBLANK($F58),ISBLANK($G58),ISBLANK($H58),ISBLANK($I58),ISBLANK($J58),ISBLANK($K58),ISBLANK($L58)),"EKSİK","OK"))</f>
        <v/>
      </c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8">
        <f>IF(ISBLANK($A59),"",IF($I59="","",$I59/AySayisi))</f>
        <v/>
      </c>
      <c r="L59" s="21">
        <f>IF(ISBLANK($A59),"",IF($F59="","",EOMONTH($F59,$J59)))</f>
        <v/>
      </c>
      <c r="M59" s="15" t="n"/>
      <c r="N59" s="14">
        <f>IF(ISBLANK($A59),"",IF(OR(ISBLANK($B59),ISBLANK($C59),ISBLANK($D59),ISBLANK($E59),ISBLANK($F59),ISBLANK($G59),ISBLANK($H59),ISBLANK($I59),ISBLANK($J59),ISBLANK($K59),ISBLANK($L59)),"EKSİK","OK"))</f>
        <v/>
      </c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8">
        <f>IF(ISBLANK($A60),"",IF($I60="","",$I60/AySayisi))</f>
        <v/>
      </c>
      <c r="L60" s="21">
        <f>IF(ISBLANK($A60),"",IF($F60="","",EOMONTH($F60,$J60)))</f>
        <v/>
      </c>
      <c r="M60" s="15" t="n"/>
      <c r="N60" s="14">
        <f>IF(ISBLANK($A60),"",IF(OR(ISBLANK($B60),ISBLANK($C60),ISBLANK($D60),ISBLANK($E60),ISBLANK($F60),ISBLANK($G60),ISBLANK($H60),ISBLANK($I60),ISBLANK($J60),ISBLANK($K60),ISBLANK($L60)),"EKSİK","OK"))</f>
        <v/>
      </c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8">
        <f>IF(ISBLANK($A61),"",IF($I61="","",$I61/AySayisi))</f>
        <v/>
      </c>
      <c r="L61" s="21">
        <f>IF(ISBLANK($A61),"",IF($F61="","",EOMONTH($F61,$J61)))</f>
        <v/>
      </c>
      <c r="M61" s="15" t="n"/>
      <c r="N61" s="14">
        <f>IF(ISBLANK($A61),"",IF(OR(ISBLANK($B61),ISBLANK($C61),ISBLANK($D61),ISBLANK($E61),ISBLANK($F61),ISBLANK($G61),ISBLANK($H61),ISBLANK($I61),ISBLANK($J61),ISBLANK($K61),ISBLANK($L61)),"EKSİK","OK"))</f>
        <v/>
      </c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8">
        <f>IF(ISBLANK($A62),"",IF($I62="","",$I62/AySayisi))</f>
        <v/>
      </c>
      <c r="L62" s="21">
        <f>IF(ISBLANK($A62),"",IF($F62="","",EOMONTH($F62,$J62)))</f>
        <v/>
      </c>
      <c r="M62" s="15" t="n"/>
      <c r="N62" s="14">
        <f>IF(ISBLANK($A62),"",IF(OR(ISBLANK($B62),ISBLANK($C62),ISBLANK($D62),ISBLANK($E62),ISBLANK($F62),ISBLANK($G62),ISBLANK($H62),ISBLANK($I62),ISBLANK($J62),ISBLANK($K62),ISBLANK($L62)),"EKSİK","OK"))</f>
        <v/>
      </c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8">
        <f>IF(ISBLANK($A63),"",IF($I63="","",$I63/AySayisi))</f>
        <v/>
      </c>
      <c r="L63" s="21">
        <f>IF(ISBLANK($A63),"",IF($F63="","",EOMONTH($F63,$J63)))</f>
        <v/>
      </c>
      <c r="M63" s="15" t="n"/>
      <c r="N63" s="14">
        <f>IF(ISBLANK($A63),"",IF(OR(ISBLANK($B63),ISBLANK($C63),ISBLANK($D63),ISBLANK($E63),ISBLANK($F63),ISBLANK($G63),ISBLANK($H63),ISBLANK($I63),ISBLANK($J63),ISBLANK($K63),ISBLANK($L63)),"EKSİK","OK"))</f>
        <v/>
      </c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8">
        <f>IF(ISBLANK($A64),"",IF($I64="","",$I64/AySayisi))</f>
        <v/>
      </c>
      <c r="L64" s="21">
        <f>IF(ISBLANK($A64),"",IF($F64="","",EOMONTH($F64,$J64)))</f>
        <v/>
      </c>
      <c r="M64" s="15" t="n"/>
      <c r="N64" s="14">
        <f>IF(ISBLANK($A64),"",IF(OR(ISBLANK($B64),ISBLANK($C64),ISBLANK($D64),ISBLANK($E64),ISBLANK($F64),ISBLANK($G64),ISBLANK($H64),ISBLANK($I64),ISBLANK($J64),ISBLANK($K64),ISBLANK($L64)),"EKSİK","OK"))</f>
        <v/>
      </c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8">
        <f>IF(ISBLANK($A65),"",IF($I65="","",$I65/AySayisi))</f>
        <v/>
      </c>
      <c r="L65" s="21">
        <f>IF(ISBLANK($A65),"",IF($F65="","",EOMONTH($F65,$J65)))</f>
        <v/>
      </c>
      <c r="M65" s="15" t="n"/>
      <c r="N65" s="14">
        <f>IF(ISBLANK($A65),"",IF(OR(ISBLANK($B65),ISBLANK($C65),ISBLANK($D65),ISBLANK($E65),ISBLANK($F65),ISBLANK($G65),ISBLANK($H65),ISBLANK($I65),ISBLANK($J65),ISBLANK($K65),ISBLANK($L65)),"EKSİK","OK"))</f>
        <v/>
      </c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8">
        <f>IF(ISBLANK($A66),"",IF($I66="","",$I66/AySayisi))</f>
        <v/>
      </c>
      <c r="L66" s="21">
        <f>IF(ISBLANK($A66),"",IF($F66="","",EOMONTH($F66,$J66)))</f>
        <v/>
      </c>
      <c r="M66" s="15" t="n"/>
      <c r="N66" s="14">
        <f>IF(ISBLANK($A66),"",IF(OR(ISBLANK($B66),ISBLANK($C66),ISBLANK($D66),ISBLANK($E66),ISBLANK($F66),ISBLANK($G66),ISBLANK($H66),ISBLANK($I66),ISBLANK($J66),ISBLANK($K66),ISBLANK($L66)),"EKSİK","OK"))</f>
        <v/>
      </c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8">
        <f>IF(ISBLANK($A67),"",IF($I67="","",$I67/AySayisi))</f>
        <v/>
      </c>
      <c r="L67" s="21">
        <f>IF(ISBLANK($A67),"",IF($F67="","",EOMONTH($F67,$J67)))</f>
        <v/>
      </c>
      <c r="M67" s="15" t="n"/>
      <c r="N67" s="14">
        <f>IF(ISBLANK($A67),"",IF(OR(ISBLANK($B67),ISBLANK($C67),ISBLANK($D67),ISBLANK($E67),ISBLANK($F67),ISBLANK($G67),ISBLANK($H67),ISBLANK($I67),ISBLANK($J67),ISBLANK($K67),ISBLANK($L67)),"EKSİK","OK"))</f>
        <v/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8">
        <f>IF(ISBLANK($A68),"",IF($I68="","",$I68/AySayisi))</f>
        <v/>
      </c>
      <c r="L68" s="21">
        <f>IF(ISBLANK($A68),"",IF($F68="","",EOMONTH($F68,$J68)))</f>
        <v/>
      </c>
      <c r="M68" s="15" t="n"/>
      <c r="N68" s="14">
        <f>IF(ISBLANK($A68),"",IF(OR(ISBLANK($B68),ISBLANK($C68),ISBLANK($D68),ISBLANK($E68),ISBLANK($F68),ISBLANK($G68),ISBLANK($H68),ISBLANK($I68),ISBLANK($J68),ISBLANK($K68),ISBLANK($L68)),"EKSİK","OK"))</f>
        <v/>
      </c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8">
        <f>IF(ISBLANK($A69),"",IF($I69="","",$I69/AySayisi))</f>
        <v/>
      </c>
      <c r="L69" s="21">
        <f>IF(ISBLANK($A69),"",IF($F69="","",EOMONTH($F69,$J69)))</f>
        <v/>
      </c>
      <c r="M69" s="15" t="n"/>
      <c r="N69" s="14">
        <f>IF(ISBLANK($A69),"",IF(OR(ISBLANK($B69),ISBLANK($C69),ISBLANK($D69),ISBLANK($E69),ISBLANK($F69),ISBLANK($G69),ISBLANK($H69),ISBLANK($I69),ISBLANK($J69),ISBLANK($K69),ISBLANK($L69)),"EKSİK","OK"))</f>
        <v/>
      </c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8">
        <f>IF(ISBLANK($A70),"",IF($I70="","",$I70/AySayisi))</f>
        <v/>
      </c>
      <c r="L70" s="21">
        <f>IF(ISBLANK($A70),"",IF($F70="","",EOMONTH($F70,$J70)))</f>
        <v/>
      </c>
      <c r="M70" s="15" t="n"/>
      <c r="N70" s="14">
        <f>IF(ISBLANK($A70),"",IF(OR(ISBLANK($B70),ISBLANK($C70),ISBLANK($D70),ISBLANK($E70),ISBLANK($F70),ISBLANK($G70),ISBLANK($H70),ISBLANK($I70),ISBLANK($J70),ISBLANK($K70),ISBLANK($L70)),"EKSİK","OK"))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8">
        <f>IF(ISBLANK($A71),"",IF($I71="","",$I71/AySayisi))</f>
        <v/>
      </c>
      <c r="L71" s="21">
        <f>IF(ISBLANK($A71),"",IF($F71="","",EOMONTH($F71,$J71)))</f>
        <v/>
      </c>
      <c r="M71" s="15" t="n"/>
      <c r="N71" s="14">
        <f>IF(ISBLANK($A71),"",IF(OR(ISBLANK($B71),ISBLANK($C71),ISBLANK($D71),ISBLANK($E71),ISBLANK($F71),ISBLANK($G71),ISBLANK($H71),ISBLANK($I71),ISBLANK($J71),ISBLANK($K71),ISBLANK($L71)),"EKSİK","OK"))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8">
        <f>IF(ISBLANK($A72),"",IF($I72="","",$I72/AySayisi))</f>
        <v/>
      </c>
      <c r="L72" s="21">
        <f>IF(ISBLANK($A72),"",IF($F72="","",EOMONTH($F72,$J72)))</f>
        <v/>
      </c>
      <c r="M72" s="15" t="n"/>
      <c r="N72" s="14">
        <f>IF(ISBLANK($A72),"",IF(OR(ISBLANK($B72),ISBLANK($C72),ISBLANK($D72),ISBLANK($E72),ISBLANK($F72),ISBLANK($G72),ISBLANK($H72),ISBLANK($I72),ISBLANK($J72),ISBLANK($K72),ISBLANK($L72)),"EKSİK","OK"))</f>
        <v/>
      </c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8">
        <f>IF(ISBLANK($A73),"",IF($I73="","",$I73/AySayisi))</f>
        <v/>
      </c>
      <c r="L73" s="21">
        <f>IF(ISBLANK($A73),"",IF($F73="","",EOMONTH($F73,$J73)))</f>
        <v/>
      </c>
      <c r="M73" s="15" t="n"/>
      <c r="N73" s="14">
        <f>IF(ISBLANK($A73),"",IF(OR(ISBLANK($B73),ISBLANK($C73),ISBLANK($D73),ISBLANK($E73),ISBLANK($F73),ISBLANK($G73),ISBLANK($H73),ISBLANK($I73),ISBLANK($J73),ISBLANK($K73),ISBLANK($L73)),"EKSİK","OK"))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8">
        <f>IF(ISBLANK($A74),"",IF($I74="","",$I74/AySayisi))</f>
        <v/>
      </c>
      <c r="L74" s="21">
        <f>IF(ISBLANK($A74),"",IF($F74="","",EOMONTH($F74,$J74)))</f>
        <v/>
      </c>
      <c r="M74" s="15" t="n"/>
      <c r="N74" s="14">
        <f>IF(ISBLANK($A74),"",IF(OR(ISBLANK($B74),ISBLANK($C74),ISBLANK($D74),ISBLANK($E74),ISBLANK($F74),ISBLANK($G74),ISBLANK($H74),ISBLANK($I74),ISBLANK($J74),ISBLANK($K74),ISBLANK($L74)),"EKSİK","OK"))</f>
        <v/>
      </c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8">
        <f>IF(ISBLANK($A75),"",IF($I75="","",$I75/AySayisi))</f>
        <v/>
      </c>
      <c r="L75" s="21">
        <f>IF(ISBLANK($A75),"",IF($F75="","",EOMONTH($F75,$J75)))</f>
        <v/>
      </c>
      <c r="M75" s="15" t="n"/>
      <c r="N75" s="14">
        <f>IF(ISBLANK($A75),"",IF(OR(ISBLANK($B75),ISBLANK($C75),ISBLANK($D75),ISBLANK($E75),ISBLANK($F75),ISBLANK($G75),ISBLANK($H75),ISBLANK($I75),ISBLANK($J75),ISBLANK($K75),ISBLANK($L75)),"EKSİK","OK"))</f>
        <v/>
      </c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8">
        <f>IF(ISBLANK($A76),"",IF($I76="","",$I76/AySayisi))</f>
        <v/>
      </c>
      <c r="L76" s="21">
        <f>IF(ISBLANK($A76),"",IF($F76="","",EOMONTH($F76,$J76)))</f>
        <v/>
      </c>
      <c r="M76" s="15" t="n"/>
      <c r="N76" s="14">
        <f>IF(ISBLANK($A76),"",IF(OR(ISBLANK($B76),ISBLANK($C76),ISBLANK($D76),ISBLANK($E76),ISBLANK($F76),ISBLANK($G76),ISBLANK($H76),ISBLANK($I76),ISBLANK($J76),ISBLANK($K76),ISBLANK($L76)),"EKSİK","OK"))</f>
        <v/>
      </c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8">
        <f>IF(ISBLANK($A77),"",IF($I77="","",$I77/AySayisi))</f>
        <v/>
      </c>
      <c r="L77" s="21">
        <f>IF(ISBLANK($A77),"",IF($F77="","",EOMONTH($F77,$J77)))</f>
        <v/>
      </c>
      <c r="M77" s="15" t="n"/>
      <c r="N77" s="14">
        <f>IF(ISBLANK($A77),"",IF(OR(ISBLANK($B77),ISBLANK($C77),ISBLANK($D77),ISBLANK($E77),ISBLANK($F77),ISBLANK($G77),ISBLANK($H77),ISBLANK($I77),ISBLANK($J77),ISBLANK($K77),ISBLANK($L77)),"EKSİK","OK"))</f>
        <v/>
      </c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8">
        <f>IF(ISBLANK($A78),"",IF($I78="","",$I78/AySayisi))</f>
        <v/>
      </c>
      <c r="L78" s="21">
        <f>IF(ISBLANK($A78),"",IF($F78="","",EOMONTH($F78,$J78)))</f>
        <v/>
      </c>
      <c r="M78" s="15" t="n"/>
      <c r="N78" s="14">
        <f>IF(ISBLANK($A78),"",IF(OR(ISBLANK($B78),ISBLANK($C78),ISBLANK($D78),ISBLANK($E78),ISBLANK($F78),ISBLANK($G78),ISBLANK($H78),ISBLANK($I78),ISBLANK($J78),ISBLANK($K78),ISBLANK($L78)),"EKSİK","OK"))</f>
        <v/>
      </c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8">
        <f>IF(ISBLANK($A79),"",IF($I79="","",$I79/AySayisi))</f>
        <v/>
      </c>
      <c r="L79" s="21">
        <f>IF(ISBLANK($A79),"",IF($F79="","",EOMONTH($F79,$J79)))</f>
        <v/>
      </c>
      <c r="M79" s="15" t="n"/>
      <c r="N79" s="14">
        <f>IF(ISBLANK($A79),"",IF(OR(ISBLANK($B79),ISBLANK($C79),ISBLANK($D79),ISBLANK($E79),ISBLANK($F79),ISBLANK($G79),ISBLANK($H79),ISBLANK($I79),ISBLANK($J79),ISBLANK($K79),ISBLANK($L79)),"EKSİK","OK"))</f>
        <v/>
      </c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8">
        <f>IF(ISBLANK($A80),"",IF($I80="","",$I80/AySayisi))</f>
        <v/>
      </c>
      <c r="L80" s="21">
        <f>IF(ISBLANK($A80),"",IF($F80="","",EOMONTH($F80,$J80)))</f>
        <v/>
      </c>
      <c r="M80" s="15" t="n"/>
      <c r="N80" s="14">
        <f>IF(ISBLANK($A80),"",IF(OR(ISBLANK($B80),ISBLANK($C80),ISBLANK($D80),ISBLANK($E80),ISBLANK($F80),ISBLANK($G80),ISBLANK($H80),ISBLANK($I80),ISBLANK($J80),ISBLANK($K80),ISBLANK($L80)),"EKSİK","OK"))</f>
        <v/>
      </c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8">
        <f>IF(ISBLANK($A81),"",IF($I81="","",$I81/AySayisi))</f>
        <v/>
      </c>
      <c r="L81" s="21">
        <f>IF(ISBLANK($A81),"",IF($F81="","",EOMONTH($F81,$J81)))</f>
        <v/>
      </c>
      <c r="M81" s="15" t="n"/>
      <c r="N81" s="14">
        <f>IF(ISBLANK($A81),"",IF(OR(ISBLANK($B81),ISBLANK($C81),ISBLANK($D81),ISBLANK($E81),ISBLANK($F81),ISBLANK($G81),ISBLANK($H81),ISBLANK($I81),ISBLANK($J81),ISBLANK($K81),ISBLANK($L81)),"EKSİK","OK"))</f>
        <v/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8">
        <f>IF(ISBLANK($A82),"",IF($I82="","",$I82/AySayisi))</f>
        <v/>
      </c>
      <c r="L82" s="21">
        <f>IF(ISBLANK($A82),"",IF($F82="","",EOMONTH($F82,$J82)))</f>
        <v/>
      </c>
      <c r="M82" s="15" t="n"/>
      <c r="N82" s="14">
        <f>IF(ISBLANK($A82),"",IF(OR(ISBLANK($B82),ISBLANK($C82),ISBLANK($D82),ISBLANK($E82),ISBLANK($F82),ISBLANK($G82),ISBLANK($H82),ISBLANK($I82),ISBLANK($J82),ISBLANK($K82),ISBLANK($L82)),"EKSİK","OK"))</f>
        <v/>
      </c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8">
        <f>IF(ISBLANK($A83),"",IF($I83="","",$I83/AySayisi))</f>
        <v/>
      </c>
      <c r="L83" s="21">
        <f>IF(ISBLANK($A83),"",IF($F83="","",EOMONTH($F83,$J83)))</f>
        <v/>
      </c>
      <c r="M83" s="15" t="n"/>
      <c r="N83" s="14">
        <f>IF(ISBLANK($A83),"",IF(OR(ISBLANK($B83),ISBLANK($C83),ISBLANK($D83),ISBLANK($E83),ISBLANK($F83),ISBLANK($G83),ISBLANK($H83),ISBLANK($I83),ISBLANK($J83),ISBLANK($K83),ISBLANK($L83)),"EKSİK","OK"))</f>
        <v/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8">
        <f>IF(ISBLANK($A84),"",IF($I84="","",$I84/AySayisi))</f>
        <v/>
      </c>
      <c r="L84" s="21">
        <f>IF(ISBLANK($A84),"",IF($F84="","",EOMONTH($F84,$J84)))</f>
        <v/>
      </c>
      <c r="M84" s="15" t="n"/>
      <c r="N84" s="14">
        <f>IF(ISBLANK($A84),"",IF(OR(ISBLANK($B84),ISBLANK($C84),ISBLANK($D84),ISBLANK($E84),ISBLANK($F84),ISBLANK($G84),ISBLANK($H84),ISBLANK($I84),ISBLANK($J84),ISBLANK($K84),ISBLANK($L84)),"EKSİK","OK"))</f>
        <v/>
      </c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8">
        <f>IF(ISBLANK($A85),"",IF($I85="","",$I85/AySayisi))</f>
        <v/>
      </c>
      <c r="L85" s="21">
        <f>IF(ISBLANK($A85),"",IF($F85="","",EOMONTH($F85,$J85)))</f>
        <v/>
      </c>
      <c r="M85" s="15" t="n"/>
      <c r="N85" s="14">
        <f>IF(ISBLANK($A85),"",IF(OR(ISBLANK($B85),ISBLANK($C85),ISBLANK($D85),ISBLANK($E85),ISBLANK($F85),ISBLANK($G85),ISBLANK($H85),ISBLANK($I85),ISBLANK($J85),ISBLANK($K85),ISBLANK($L85)),"EKSİK","OK"))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8">
        <f>IF(ISBLANK($A86),"",IF($I86="","",$I86/AySayisi))</f>
        <v/>
      </c>
      <c r="L86" s="21">
        <f>IF(ISBLANK($A86),"",IF($F86="","",EOMONTH($F86,$J86)))</f>
        <v/>
      </c>
      <c r="M86" s="15" t="n"/>
      <c r="N86" s="14">
        <f>IF(ISBLANK($A86),"",IF(OR(ISBLANK($B86),ISBLANK($C86),ISBLANK($D86),ISBLANK($E86),ISBLANK($F86),ISBLANK($G86),ISBLANK($H86),ISBLANK($I86),ISBLANK($J86),ISBLANK($K86),ISBLANK($L86)),"EKSİK","OK"))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8">
        <f>IF(ISBLANK($A87),"",IF($I87="","",$I87/AySayisi))</f>
        <v/>
      </c>
      <c r="L87" s="21">
        <f>IF(ISBLANK($A87),"",IF($F87="","",EOMONTH($F87,$J87)))</f>
        <v/>
      </c>
      <c r="M87" s="15" t="n"/>
      <c r="N87" s="14">
        <f>IF(ISBLANK($A87),"",IF(OR(ISBLANK($B87),ISBLANK($C87),ISBLANK($D87),ISBLANK($E87),ISBLANK($F87),ISBLANK($G87),ISBLANK($H87),ISBLANK($I87),ISBLANK($J87),ISBLANK($K87),ISBLANK($L87)),"EKSİK","OK"))</f>
        <v/>
      </c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8">
        <f>IF(ISBLANK($A88),"",IF($I88="","",$I88/AySayisi))</f>
        <v/>
      </c>
      <c r="L88" s="21">
        <f>IF(ISBLANK($A88),"",IF($F88="","",EOMONTH($F88,$J88)))</f>
        <v/>
      </c>
      <c r="M88" s="15" t="n"/>
      <c r="N88" s="14">
        <f>IF(ISBLANK($A88),"",IF(OR(ISBLANK($B88),ISBLANK($C88),ISBLANK($D88),ISBLANK($E88),ISBLANK($F88),ISBLANK($G88),ISBLANK($H88),ISBLANK($I88),ISBLANK($J88),ISBLANK($K88),ISBLANK($L88)),"EKSİK","OK"))</f>
        <v/>
      </c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8">
        <f>IF(ISBLANK($A89),"",IF($I89="","",$I89/AySayisi))</f>
        <v/>
      </c>
      <c r="L89" s="21">
        <f>IF(ISBLANK($A89),"",IF($F89="","",EOMONTH($F89,$J89)))</f>
        <v/>
      </c>
      <c r="M89" s="15" t="n"/>
      <c r="N89" s="14">
        <f>IF(ISBLANK($A89),"",IF(OR(ISBLANK($B89),ISBLANK($C89),ISBLANK($D89),ISBLANK($E89),ISBLANK($F89),ISBLANK($G89),ISBLANK($H89),ISBLANK($I89),ISBLANK($J89),ISBLANK($K89),ISBLANK($L89)),"EKSİK","OK"))</f>
        <v/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8">
        <f>IF(ISBLANK($A90),"",IF($I90="","",$I90/AySayisi))</f>
        <v/>
      </c>
      <c r="L90" s="21">
        <f>IF(ISBLANK($A90),"",IF($F90="","",EOMONTH($F90,$J90)))</f>
        <v/>
      </c>
      <c r="M90" s="15" t="n"/>
      <c r="N90" s="14">
        <f>IF(ISBLANK($A90),"",IF(OR(ISBLANK($B90),ISBLANK($C90),ISBLANK($D90),ISBLANK($E90),ISBLANK($F90),ISBLANK($G90),ISBLANK($H90),ISBLANK($I90),ISBLANK($J90),ISBLANK($K90),ISBLANK($L90)),"EKSİK","OK"))</f>
        <v/>
      </c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8">
        <f>IF(ISBLANK($A91),"",IF($I91="","",$I91/AySayisi))</f>
        <v/>
      </c>
      <c r="L91" s="21">
        <f>IF(ISBLANK($A91),"",IF($F91="","",EOMONTH($F91,$J91)))</f>
        <v/>
      </c>
      <c r="M91" s="15" t="n"/>
      <c r="N91" s="14">
        <f>IF(ISBLANK($A91),"",IF(OR(ISBLANK($B91),ISBLANK($C91),ISBLANK($D91),ISBLANK($E91),ISBLANK($F91),ISBLANK($G91),ISBLANK($H91),ISBLANK($I91),ISBLANK($J91),ISBLANK($K91),ISBLANK($L91)),"EKSİK","OK"))</f>
        <v/>
      </c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8">
        <f>IF(ISBLANK($A92),"",IF($I92="","",$I92/AySayisi))</f>
        <v/>
      </c>
      <c r="L92" s="21">
        <f>IF(ISBLANK($A92),"",IF($F92="","",EOMONTH($F92,$J92)))</f>
        <v/>
      </c>
      <c r="M92" s="15" t="n"/>
      <c r="N92" s="14">
        <f>IF(ISBLANK($A92),"",IF(OR(ISBLANK($B92),ISBLANK($C92),ISBLANK($D92),ISBLANK($E92),ISBLANK($F92),ISBLANK($G92),ISBLANK($H92),ISBLANK($I92),ISBLANK($J92),ISBLANK($K92),ISBLANK($L92)),"EKSİK","OK"))</f>
        <v/>
      </c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8">
        <f>IF(ISBLANK($A93),"",IF($I93="","",$I93/AySayisi))</f>
        <v/>
      </c>
      <c r="L93" s="21">
        <f>IF(ISBLANK($A93),"",IF($F93="","",EOMONTH($F93,$J93)))</f>
        <v/>
      </c>
      <c r="M93" s="15" t="n"/>
      <c r="N93" s="14">
        <f>IF(ISBLANK($A93),"",IF(OR(ISBLANK($B93),ISBLANK($C93),ISBLANK($D93),ISBLANK($E93),ISBLANK($F93),ISBLANK($G93),ISBLANK($H93),ISBLANK($I93),ISBLANK($J93),ISBLANK($K93),ISBLANK($L93)),"EKSİK","OK"))</f>
        <v/>
      </c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8">
        <f>IF(ISBLANK($A94),"",IF($I94="","",$I94/AySayisi))</f>
        <v/>
      </c>
      <c r="L94" s="21">
        <f>IF(ISBLANK($A94),"",IF($F94="","",EOMONTH($F94,$J94)))</f>
        <v/>
      </c>
      <c r="M94" s="15" t="n"/>
      <c r="N94" s="14">
        <f>IF(ISBLANK($A94),"",IF(OR(ISBLANK($B94),ISBLANK($C94),ISBLANK($D94),ISBLANK($E94),ISBLANK($F94),ISBLANK($G94),ISBLANK($H94),ISBLANK($I94),ISBLANK($J94),ISBLANK($K94),ISBLANK($L94)),"EKSİK","OK"))</f>
        <v/>
      </c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8">
        <f>IF(ISBLANK($A95),"",IF($I95="","",$I95/AySayisi))</f>
        <v/>
      </c>
      <c r="L95" s="21">
        <f>IF(ISBLANK($A95),"",IF($F95="","",EOMONTH($F95,$J95)))</f>
        <v/>
      </c>
      <c r="M95" s="15" t="n"/>
      <c r="N95" s="14">
        <f>IF(ISBLANK($A95),"",IF(OR(ISBLANK($B95),ISBLANK($C95),ISBLANK($D95),ISBLANK($E95),ISBLANK($F95),ISBLANK($G95),ISBLANK($H95),ISBLANK($I95),ISBLANK($J95),ISBLANK($K95),ISBLANK($L95)),"EKSİK","OK"))</f>
        <v/>
      </c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8">
        <f>IF(ISBLANK($A96),"",IF($I96="","",$I96/AySayisi))</f>
        <v/>
      </c>
      <c r="L96" s="21">
        <f>IF(ISBLANK($A96),"",IF($F96="","",EOMONTH($F96,$J96)))</f>
        <v/>
      </c>
      <c r="M96" s="15" t="n"/>
      <c r="N96" s="14">
        <f>IF(ISBLANK($A96),"",IF(OR(ISBLANK($B96),ISBLANK($C96),ISBLANK($D96),ISBLANK($E96),ISBLANK($F96),ISBLANK($G96),ISBLANK($H96),ISBLANK($I96),ISBLANK($J96),ISBLANK($K96),ISBLANK($L96)),"EKSİK","OK"))</f>
        <v/>
      </c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8">
        <f>IF(ISBLANK($A97),"",IF($I97="","",$I97/AySayisi))</f>
        <v/>
      </c>
      <c r="L97" s="21">
        <f>IF(ISBLANK($A97),"",IF($F97="","",EOMONTH($F97,$J97)))</f>
        <v/>
      </c>
      <c r="M97" s="15" t="n"/>
      <c r="N97" s="14">
        <f>IF(ISBLANK($A97),"",IF(OR(ISBLANK($B97),ISBLANK($C97),ISBLANK($D97),ISBLANK($E97),ISBLANK($F97),ISBLANK($G97),ISBLANK($H97),ISBLANK($I97),ISBLANK($J97),ISBLANK($K97),ISBLANK($L97)),"EKSİK","OK"))</f>
        <v/>
      </c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8">
        <f>IF(ISBLANK($A98),"",IF($I98="","",$I98/AySayisi))</f>
        <v/>
      </c>
      <c r="L98" s="21">
        <f>IF(ISBLANK($A98),"",IF($F98="","",EOMONTH($F98,$J98)))</f>
        <v/>
      </c>
      <c r="M98" s="15" t="n"/>
      <c r="N98" s="14">
        <f>IF(ISBLANK($A98),"",IF(OR(ISBLANK($B98),ISBLANK($C98),ISBLANK($D98),ISBLANK($E98),ISBLANK($F98),ISBLANK($G98),ISBLANK($H98),ISBLANK($I98),ISBLANK($J98),ISBLANK($K98),ISBLANK($L98)),"EKSİK","OK"))</f>
        <v/>
      </c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8">
        <f>IF(ISBLANK($A99),"",IF($I99="","",$I99/AySayisi))</f>
        <v/>
      </c>
      <c r="L99" s="21">
        <f>IF(ISBLANK($A99),"",IF($F99="","",EOMONTH($F99,$J99)))</f>
        <v/>
      </c>
      <c r="M99" s="15" t="n"/>
      <c r="N99" s="14">
        <f>IF(ISBLANK($A99),"",IF(OR(ISBLANK($B99),ISBLANK($C99),ISBLANK($D99),ISBLANK($E99),ISBLANK($F99),ISBLANK($G99),ISBLANK($H99),ISBLANK($I99),ISBLANK($J99),ISBLANK($K99),ISBLANK($L99)),"EKSİK","OK"))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8">
        <f>IF(ISBLANK($A100),"",IF($I100="","",$I100/AySayisi))</f>
        <v/>
      </c>
      <c r="L100" s="21">
        <f>IF(ISBLANK($A100),"",IF($F100="","",EOMONTH($F100,$J100)))</f>
        <v/>
      </c>
      <c r="M100" s="15" t="n"/>
      <c r="N100" s="14">
        <f>IF(ISBLANK($A100),"",IF(OR(ISBLANK($B100),ISBLANK($C100),ISBLANK($D100),ISBLANK($E100),ISBLANK($F100),ISBLANK($G100),ISBLANK($H100),ISBLANK($I100),ISBLANK($J100),ISBLANK($K100),ISBLANK($L100)),"EKSİK","OK"))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8">
        <f>IF(ISBLANK($A101),"",IF($I101="","",$I101/AySayisi))</f>
        <v/>
      </c>
      <c r="L101" s="21">
        <f>IF(ISBLANK($A101),"",IF($F101="","",EOMONTH($F101,$J101)))</f>
        <v/>
      </c>
      <c r="M101" s="15" t="n"/>
      <c r="N101" s="14">
        <f>IF(ISBLANK($A101),"",IF(OR(ISBLANK($B101),ISBLANK($C101),ISBLANK($D101),ISBLANK($E101),ISBLANK($F101),ISBLANK($G101),ISBLANK($H101),ISBLANK($I101),ISBLANK($J101),ISBLANK($K101),ISBLANK($L101)),"EKSİK","OK"))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8">
        <f>IF(ISBLANK($A102),"",IF($I102="","",$I102/AySayisi))</f>
        <v/>
      </c>
      <c r="L102" s="21">
        <f>IF(ISBLANK($A102),"",IF($F102="","",EOMONTH($F102,$J102)))</f>
        <v/>
      </c>
      <c r="M102" s="15" t="n"/>
      <c r="N102" s="14">
        <f>IF(ISBLANK($A102),"",IF(OR(ISBLANK($B102),ISBLANK($C102),ISBLANK($D102),ISBLANK($E102),ISBLANK($F102),ISBLANK($G102),ISBLANK($H102),ISBLANK($I102),ISBLANK($J102),ISBLANK($K102),ISBLANK($L102)),"EKSİK","OK"))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8">
        <f>IF(ISBLANK($A103),"",IF($I103="","",$I103/AySayisi))</f>
        <v/>
      </c>
      <c r="L103" s="21">
        <f>IF(ISBLANK($A103),"",IF($F103="","",EOMONTH($F103,$J103)))</f>
        <v/>
      </c>
      <c r="M103" s="15" t="n"/>
      <c r="N103" s="14">
        <f>IF(ISBLANK($A103),"",IF(OR(ISBLANK($B103),ISBLANK($C103),ISBLANK($D103),ISBLANK($E103),ISBLANK($F103),ISBLANK($G103),ISBLANK($H103),ISBLANK($I103),ISBLANK($J103),ISBLANK($K103),ISBLANK($L103)),"EKSİK","OK"))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8">
        <f>IF(ISBLANK($A104),"",IF($I104="","",$I104/AySayisi))</f>
        <v/>
      </c>
      <c r="L104" s="21">
        <f>IF(ISBLANK($A104),"",IF($F104="","",EOMONTH($F104,$J104)))</f>
        <v/>
      </c>
      <c r="M104" s="15" t="n"/>
      <c r="N104" s="14">
        <f>IF(ISBLANK($A104),"",IF(OR(ISBLANK($B104),ISBLANK($C104),ISBLANK($D104),ISBLANK($E104),ISBLANK($F104),ISBLANK($G104),ISBLANK($H104),ISBLANK($I104),ISBLANK($J104),ISBLANK($K104),ISBLANK($L104)),"EKSİK","OK"))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8">
        <f>IF(ISBLANK($A105),"",IF($I105="","",$I105/AySayisi))</f>
        <v/>
      </c>
      <c r="L105" s="21">
        <f>IF(ISBLANK($A105),"",IF($F105="","",EOMONTH($F105,$J105)))</f>
        <v/>
      </c>
      <c r="M105" s="15" t="n"/>
      <c r="N105" s="14">
        <f>IF(ISBLANK($A105),"",IF(OR(ISBLANK($B105),ISBLANK($C105),ISBLANK($D105),ISBLANK($E105),ISBLANK($F105),ISBLANK($G105),ISBLANK($H105),ISBLANK($I105),ISBLANK($J105),ISBLANK($K105),ISBLANK($L105)),"EKSİK","OK"))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8">
        <f>IF(ISBLANK($A106),"",IF($I106="","",$I106/AySayisi))</f>
        <v/>
      </c>
      <c r="L106" s="21">
        <f>IF(ISBLANK($A106),"",IF($F106="","",EOMONTH($F106,$J106)))</f>
        <v/>
      </c>
      <c r="M106" s="15" t="n"/>
      <c r="N106" s="14">
        <f>IF(ISBLANK($A106),"",IF(OR(ISBLANK($B106),ISBLANK($C106),ISBLANK($D106),ISBLANK($E106),ISBLANK($F106),ISBLANK($G106),ISBLANK($H106),ISBLANK($I106),ISBLANK($J106),ISBLANK($K106),ISBLANK($L106)),"EKSİK","OK"))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8">
        <f>IF(ISBLANK($A107),"",IF($I107="","",$I107/AySayisi))</f>
        <v/>
      </c>
      <c r="L107" s="21">
        <f>IF(ISBLANK($A107),"",IF($F107="","",EOMONTH($F107,$J107)))</f>
        <v/>
      </c>
      <c r="M107" s="15" t="n"/>
      <c r="N107" s="14">
        <f>IF(ISBLANK($A107),"",IF(OR(ISBLANK($B107),ISBLANK($C107),ISBLANK($D107),ISBLANK($E107),ISBLANK($F107),ISBLANK($G107),ISBLANK($H107),ISBLANK($I107),ISBLANK($J107),ISBLANK($K107),ISBLANK($L107)),"EKSİK","OK"))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8">
        <f>IF(ISBLANK($A108),"",IF($I108="","",$I108/AySayisi))</f>
        <v/>
      </c>
      <c r="L108" s="21">
        <f>IF(ISBLANK($A108),"",IF($F108="","",EOMONTH($F108,$J108)))</f>
        <v/>
      </c>
      <c r="M108" s="15" t="n"/>
      <c r="N108" s="14">
        <f>IF(ISBLANK($A108),"",IF(OR(ISBLANK($B108),ISBLANK($C108),ISBLANK($D108),ISBLANK($E108),ISBLANK($F108),ISBLANK($G108),ISBLANK($H108),ISBLANK($I108),ISBLANK($J108),ISBLANK($K108),ISBLANK($L108)),"EKSİK","OK"))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8">
        <f>IF(ISBLANK($A109),"",IF($I109="","",$I109/AySayisi))</f>
        <v/>
      </c>
      <c r="L109" s="21">
        <f>IF(ISBLANK($A109),"",IF($F109="","",EOMONTH($F109,$J109)))</f>
        <v/>
      </c>
      <c r="M109" s="15" t="n"/>
      <c r="N109" s="14">
        <f>IF(ISBLANK($A109),"",IF(OR(ISBLANK($B109),ISBLANK($C109),ISBLANK($D109),ISBLANK($E109),ISBLANK($F109),ISBLANK($G109),ISBLANK($H109),ISBLANK($I109),ISBLANK($J109),ISBLANK($K109),ISBLANK($L109)),"EKSİK","OK"))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8">
        <f>IF(ISBLANK($A110),"",IF($I110="","",$I110/AySayisi))</f>
        <v/>
      </c>
      <c r="L110" s="21">
        <f>IF(ISBLANK($A110),"",IF($F110="","",EOMONTH($F110,$J110)))</f>
        <v/>
      </c>
      <c r="M110" s="15" t="n"/>
      <c r="N110" s="14">
        <f>IF(ISBLANK($A110),"",IF(OR(ISBLANK($B110),ISBLANK($C110),ISBLANK($D110),ISBLANK($E110),ISBLANK($F110),ISBLANK($G110),ISBLANK($H110),ISBLANK($I110),ISBLANK($J110),ISBLANK($K110),ISBLANK($L110)),"EKSİK","OK"))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8">
        <f>IF(ISBLANK($A111),"",IF($I111="","",$I111/AySayisi))</f>
        <v/>
      </c>
      <c r="L111" s="21">
        <f>IF(ISBLANK($A111),"",IF($F111="","",EOMONTH($F111,$J111)))</f>
        <v/>
      </c>
      <c r="M111" s="15" t="n"/>
      <c r="N111" s="14">
        <f>IF(ISBLANK($A111),"",IF(OR(ISBLANK($B111),ISBLANK($C111),ISBLANK($D111),ISBLANK($E111),ISBLANK($F111),ISBLANK($G111),ISBLANK($H111),ISBLANK($I111),ISBLANK($J111),ISBLANK($K111),ISBLANK($L111)),"EKSİK","OK"))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8">
        <f>IF(ISBLANK($A112),"",IF($I112="","",$I112/AySayisi))</f>
        <v/>
      </c>
      <c r="L112" s="21">
        <f>IF(ISBLANK($A112),"",IF($F112="","",EOMONTH($F112,$J112)))</f>
        <v/>
      </c>
      <c r="M112" s="15" t="n"/>
      <c r="N112" s="14">
        <f>IF(ISBLANK($A112),"",IF(OR(ISBLANK($B112),ISBLANK($C112),ISBLANK($D112),ISBLANK($E112),ISBLANK($F112),ISBLANK($G112),ISBLANK($H112),ISBLANK($I112),ISBLANK($J112),ISBLANK($K112),ISBLANK($L112)),"EKSİK","OK"))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8">
        <f>IF(ISBLANK($A113),"",IF($I113="","",$I113/AySayisi))</f>
        <v/>
      </c>
      <c r="L113" s="21">
        <f>IF(ISBLANK($A113),"",IF($F113="","",EOMONTH($F113,$J113)))</f>
        <v/>
      </c>
      <c r="M113" s="15" t="n"/>
      <c r="N113" s="14">
        <f>IF(ISBLANK($A113),"",IF(OR(ISBLANK($B113),ISBLANK($C113),ISBLANK($D113),ISBLANK($E113),ISBLANK($F113),ISBLANK($G113),ISBLANK($H113),ISBLANK($I113),ISBLANK($J113),ISBLANK($K113),ISBLANK($L113)),"EKSİK","OK"))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8">
        <f>IF(ISBLANK($A114),"",IF($I114="","",$I114/AySayisi))</f>
        <v/>
      </c>
      <c r="L114" s="21">
        <f>IF(ISBLANK($A114),"",IF($F114="","",EOMONTH($F114,$J114)))</f>
        <v/>
      </c>
      <c r="M114" s="15" t="n"/>
      <c r="N114" s="14">
        <f>IF(ISBLANK($A114),"",IF(OR(ISBLANK($B114),ISBLANK($C114),ISBLANK($D114),ISBLANK($E114),ISBLANK($F114),ISBLANK($G114),ISBLANK($H114),ISBLANK($I114),ISBLANK($J114),ISBLANK($K114),ISBLANK($L114)),"EKSİK","OK"))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8">
        <f>IF(ISBLANK($A115),"",IF($I115="","",$I115/AySayisi))</f>
        <v/>
      </c>
      <c r="L115" s="21">
        <f>IF(ISBLANK($A115),"",IF($F115="","",EOMONTH($F115,$J115)))</f>
        <v/>
      </c>
      <c r="M115" s="15" t="n"/>
      <c r="N115" s="14">
        <f>IF(ISBLANK($A115),"",IF(OR(ISBLANK($B115),ISBLANK($C115),ISBLANK($D115),ISBLANK($E115),ISBLANK($F115),ISBLANK($G115),ISBLANK($H115),ISBLANK($I115),ISBLANK($J115),ISBLANK($K115),ISBLANK($L115)),"EKSİK","OK"))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8">
        <f>IF(ISBLANK($A116),"",IF($I116="","",$I116/AySayisi))</f>
        <v/>
      </c>
      <c r="L116" s="21">
        <f>IF(ISBLANK($A116),"",IF($F116="","",EOMONTH($F116,$J116)))</f>
        <v/>
      </c>
      <c r="M116" s="15" t="n"/>
      <c r="N116" s="14">
        <f>IF(ISBLANK($A116),"",IF(OR(ISBLANK($B116),ISBLANK($C116),ISBLANK($D116),ISBLANK($E116),ISBLANK($F116),ISBLANK($G116),ISBLANK($H116),ISBLANK($I116),ISBLANK($J116),ISBLANK($K116),ISBLANK($L116)),"EKSİK","OK"))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8">
        <f>IF(ISBLANK($A117),"",IF($I117="","",$I117/AySayisi))</f>
        <v/>
      </c>
      <c r="L117" s="21">
        <f>IF(ISBLANK($A117),"",IF($F117="","",EOMONTH($F117,$J117)))</f>
        <v/>
      </c>
      <c r="M117" s="15" t="n"/>
      <c r="N117" s="14">
        <f>IF(ISBLANK($A117),"",IF(OR(ISBLANK($B117),ISBLANK($C117),ISBLANK($D117),ISBLANK($E117),ISBLANK($F117),ISBLANK($G117),ISBLANK($H117),ISBLANK($I117),ISBLANK($J117),ISBLANK($K117),ISBLANK($L117)),"EKSİK","OK"))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8">
        <f>IF(ISBLANK($A118),"",IF($I118="","",$I118/AySayisi))</f>
        <v/>
      </c>
      <c r="L118" s="21">
        <f>IF(ISBLANK($A118),"",IF($F118="","",EOMONTH($F118,$J118)))</f>
        <v/>
      </c>
      <c r="M118" s="15" t="n"/>
      <c r="N118" s="14">
        <f>IF(ISBLANK($A118),"",IF(OR(ISBLANK($B118),ISBLANK($C118),ISBLANK($D118),ISBLANK($E118),ISBLANK($F118),ISBLANK($G118),ISBLANK($H118),ISBLANK($I118),ISBLANK($J118),ISBLANK($K118),ISBLANK($L118)),"EKSİK","OK"))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8">
        <f>IF(ISBLANK($A119),"",IF($I119="","",$I119/AySayisi))</f>
        <v/>
      </c>
      <c r="L119" s="21">
        <f>IF(ISBLANK($A119),"",IF($F119="","",EOMONTH($F119,$J119)))</f>
        <v/>
      </c>
      <c r="M119" s="15" t="n"/>
      <c r="N119" s="14">
        <f>IF(ISBLANK($A119),"",IF(OR(ISBLANK($B119),ISBLANK($C119),ISBLANK($D119),ISBLANK($E119),ISBLANK($F119),ISBLANK($G119),ISBLANK($H119),ISBLANK($I119),ISBLANK($J119),ISBLANK($K119),ISBLANK($L119)),"EKSİK","OK"))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8">
        <f>IF(ISBLANK($A120),"",IF($I120="","",$I120/AySayisi))</f>
        <v/>
      </c>
      <c r="L120" s="21">
        <f>IF(ISBLANK($A120),"",IF($F120="","",EOMONTH($F120,$J120)))</f>
        <v/>
      </c>
      <c r="M120" s="15" t="n"/>
      <c r="N120" s="14">
        <f>IF(ISBLANK($A120),"",IF(OR(ISBLANK($B120),ISBLANK($C120),ISBLANK($D120),ISBLANK($E120),ISBLANK($F120),ISBLANK($G120),ISBLANK($H120),ISBLANK($I120),ISBLANK($J120),ISBLANK($K120),ISBLANK($L120)),"EKSİK","OK"))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8">
        <f>IF(ISBLANK($A121),"",IF($I121="","",$I121/AySayisi))</f>
        <v/>
      </c>
      <c r="L121" s="21">
        <f>IF(ISBLANK($A121),"",IF($F121="","",EOMONTH($F121,$J121)))</f>
        <v/>
      </c>
      <c r="M121" s="15" t="n"/>
      <c r="N121" s="14">
        <f>IF(ISBLANK($A121),"",IF(OR(ISBLANK($B121),ISBLANK($C121),ISBLANK($D121),ISBLANK($E121),ISBLANK($F121),ISBLANK($G121),ISBLANK($H121),ISBLANK($I121),ISBLANK($J121),ISBLANK($K121),ISBLANK($L121)),"EKSİK","OK"))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8">
        <f>IF(ISBLANK($A122),"",IF($I122="","",$I122/AySayisi))</f>
        <v/>
      </c>
      <c r="L122" s="21">
        <f>IF(ISBLANK($A122),"",IF($F122="","",EOMONTH($F122,$J122)))</f>
        <v/>
      </c>
      <c r="M122" s="15" t="n"/>
      <c r="N122" s="14">
        <f>IF(ISBLANK($A122),"",IF(OR(ISBLANK($B122),ISBLANK($C122),ISBLANK($D122),ISBLANK($E122),ISBLANK($F122),ISBLANK($G122),ISBLANK($H122),ISBLANK($I122),ISBLANK($J122),ISBLANK($K122),ISBLANK($L122)),"EKSİK","OK"))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8">
        <f>IF(ISBLANK($A123),"",IF($I123="","",$I123/AySayisi))</f>
        <v/>
      </c>
      <c r="L123" s="21">
        <f>IF(ISBLANK($A123),"",IF($F123="","",EOMONTH($F123,$J123)))</f>
        <v/>
      </c>
      <c r="M123" s="15" t="n"/>
      <c r="N123" s="14">
        <f>IF(ISBLANK($A123),"",IF(OR(ISBLANK($B123),ISBLANK($C123),ISBLANK($D123),ISBLANK($E123),ISBLANK($F123),ISBLANK($G123),ISBLANK($H123),ISBLANK($I123),ISBLANK($J123),ISBLANK($K123),ISBLANK($L123)),"EKSİK","OK"))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8">
        <f>IF(ISBLANK($A124),"",IF($I124="","",$I124/AySayisi))</f>
        <v/>
      </c>
      <c r="L124" s="21">
        <f>IF(ISBLANK($A124),"",IF($F124="","",EOMONTH($F124,$J124)))</f>
        <v/>
      </c>
      <c r="M124" s="15" t="n"/>
      <c r="N124" s="14">
        <f>IF(ISBLANK($A124),"",IF(OR(ISBLANK($B124),ISBLANK($C124),ISBLANK($D124),ISBLANK($E124),ISBLANK($F124),ISBLANK($G124),ISBLANK($H124),ISBLANK($I124),ISBLANK($J124),ISBLANK($K124),ISBLANK($L124)),"EKSİK","OK"))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8">
        <f>IF(ISBLANK($A125),"",IF($I125="","",$I125/AySayisi))</f>
        <v/>
      </c>
      <c r="L125" s="21">
        <f>IF(ISBLANK($A125),"",IF($F125="","",EOMONTH($F125,$J125)))</f>
        <v/>
      </c>
      <c r="M125" s="15" t="n"/>
      <c r="N125" s="14">
        <f>IF(ISBLANK($A125),"",IF(OR(ISBLANK($B125),ISBLANK($C125),ISBLANK($D125),ISBLANK($E125),ISBLANK($F125),ISBLANK($G125),ISBLANK($H125),ISBLANK($I125),ISBLANK($J125),ISBLANK($K125),ISBLANK($L125)),"EKSİK","OK"))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8">
        <f>IF(ISBLANK($A126),"",IF($I126="","",$I126/AySayisi))</f>
        <v/>
      </c>
      <c r="L126" s="21">
        <f>IF(ISBLANK($A126),"",IF($F126="","",EOMONTH($F126,$J126)))</f>
        <v/>
      </c>
      <c r="M126" s="15" t="n"/>
      <c r="N126" s="14">
        <f>IF(ISBLANK($A126),"",IF(OR(ISBLANK($B126),ISBLANK($C126),ISBLANK($D126),ISBLANK($E126),ISBLANK($F126),ISBLANK($G126),ISBLANK($H126),ISBLANK($I126),ISBLANK($J126),ISBLANK($K126),ISBLANK($L126)),"EKSİK","OK"))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8">
        <f>IF(ISBLANK($A127),"",IF($I127="","",$I127/AySayisi))</f>
        <v/>
      </c>
      <c r="L127" s="21">
        <f>IF(ISBLANK($A127),"",IF($F127="","",EOMONTH($F127,$J127)))</f>
        <v/>
      </c>
      <c r="M127" s="15" t="n"/>
      <c r="N127" s="14">
        <f>IF(ISBLANK($A127),"",IF(OR(ISBLANK($B127),ISBLANK($C127),ISBLANK($D127),ISBLANK($E127),ISBLANK($F127),ISBLANK($G127),ISBLANK($H127),ISBLANK($I127),ISBLANK($J127),ISBLANK($K127),ISBLANK($L127)),"EKSİK","OK"))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8">
        <f>IF(ISBLANK($A128),"",IF($I128="","",$I128/AySayisi))</f>
        <v/>
      </c>
      <c r="L128" s="21">
        <f>IF(ISBLANK($A128),"",IF($F128="","",EOMONTH($F128,$J128)))</f>
        <v/>
      </c>
      <c r="M128" s="15" t="n"/>
      <c r="N128" s="14">
        <f>IF(ISBLANK($A128),"",IF(OR(ISBLANK($B128),ISBLANK($C128),ISBLANK($D128),ISBLANK($E128),ISBLANK($F128),ISBLANK($G128),ISBLANK($H128),ISBLANK($I128),ISBLANK($J128),ISBLANK($K128),ISBLANK($L128)),"EKSİK","OK"))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8">
        <f>IF(ISBLANK($A129),"",IF($I129="","",$I129/AySayisi))</f>
        <v/>
      </c>
      <c r="L129" s="21">
        <f>IF(ISBLANK($A129),"",IF($F129="","",EOMONTH($F129,$J129)))</f>
        <v/>
      </c>
      <c r="M129" s="15" t="n"/>
      <c r="N129" s="14">
        <f>IF(ISBLANK($A129),"",IF(OR(ISBLANK($B129),ISBLANK($C129),ISBLANK($D129),ISBLANK($E129),ISBLANK($F129),ISBLANK($G129),ISBLANK($H129),ISBLANK($I129),ISBLANK($J129),ISBLANK($K129),ISBLANK($L129)),"EKSİK","OK"))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8">
        <f>IF(ISBLANK($A130),"",IF($I130="","",$I130/AySayisi))</f>
        <v/>
      </c>
      <c r="L130" s="21">
        <f>IF(ISBLANK($A130),"",IF($F130="","",EOMONTH($F130,$J130)))</f>
        <v/>
      </c>
      <c r="M130" s="15" t="n"/>
      <c r="N130" s="14">
        <f>IF(ISBLANK($A130),"",IF(OR(ISBLANK($B130),ISBLANK($C130),ISBLANK($D130),ISBLANK($E130),ISBLANK($F130),ISBLANK($G130),ISBLANK($H130),ISBLANK($I130),ISBLANK($J130),ISBLANK($K130),ISBLANK($L130)),"EKSİK","OK"))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8">
        <f>IF(ISBLANK($A131),"",IF($I131="","",$I131/AySayisi))</f>
        <v/>
      </c>
      <c r="L131" s="21">
        <f>IF(ISBLANK($A131),"",IF($F131="","",EOMONTH($F131,$J131)))</f>
        <v/>
      </c>
      <c r="M131" s="15" t="n"/>
      <c r="N131" s="14">
        <f>IF(ISBLANK($A131),"",IF(OR(ISBLANK($B131),ISBLANK($C131),ISBLANK($D131),ISBLANK($E131),ISBLANK($F131),ISBLANK($G131),ISBLANK($H131),ISBLANK($I131),ISBLANK($J131),ISBLANK($K131),ISBLANK($L131)),"EKSİK","OK"))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8">
        <f>IF(ISBLANK($A132),"",IF($I132="","",$I132/AySayisi))</f>
        <v/>
      </c>
      <c r="L132" s="21">
        <f>IF(ISBLANK($A132),"",IF($F132="","",EOMONTH($F132,$J132)))</f>
        <v/>
      </c>
      <c r="M132" s="15" t="n"/>
      <c r="N132" s="14">
        <f>IF(ISBLANK($A132),"",IF(OR(ISBLANK($B132),ISBLANK($C132),ISBLANK($D132),ISBLANK($E132),ISBLANK($F132),ISBLANK($G132),ISBLANK($H132),ISBLANK($I132),ISBLANK($J132),ISBLANK($K132),ISBLANK($L132)),"EKSİK","OK"))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8">
        <f>IF(ISBLANK($A133),"",IF($I133="","",$I133/AySayisi))</f>
        <v/>
      </c>
      <c r="L133" s="21">
        <f>IF(ISBLANK($A133),"",IF($F133="","",EOMONTH($F133,$J133)))</f>
        <v/>
      </c>
      <c r="M133" s="15" t="n"/>
      <c r="N133" s="14">
        <f>IF(ISBLANK($A133),"",IF(OR(ISBLANK($B133),ISBLANK($C133),ISBLANK($D133),ISBLANK($E133),ISBLANK($F133),ISBLANK($G133),ISBLANK($H133),ISBLANK($I133),ISBLANK($J133),ISBLANK($K133),ISBLANK($L133)),"EKSİK","OK"))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8">
        <f>IF(ISBLANK($A134),"",IF($I134="","",$I134/AySayisi))</f>
        <v/>
      </c>
      <c r="L134" s="21">
        <f>IF(ISBLANK($A134),"",IF($F134="","",EOMONTH($F134,$J134)))</f>
        <v/>
      </c>
      <c r="M134" s="15" t="n"/>
      <c r="N134" s="14">
        <f>IF(ISBLANK($A134),"",IF(OR(ISBLANK($B134),ISBLANK($C134),ISBLANK($D134),ISBLANK($E134),ISBLANK($F134),ISBLANK($G134),ISBLANK($H134),ISBLANK($I134),ISBLANK($J134),ISBLANK($K134),ISBLANK($L134)),"EKSİK","OK"))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8">
        <f>IF(ISBLANK($A135),"",IF($I135="","",$I135/AySayisi))</f>
        <v/>
      </c>
      <c r="L135" s="21">
        <f>IF(ISBLANK($A135),"",IF($F135="","",EOMONTH($F135,$J135)))</f>
        <v/>
      </c>
      <c r="M135" s="15" t="n"/>
      <c r="N135" s="14">
        <f>IF(ISBLANK($A135),"",IF(OR(ISBLANK($B135),ISBLANK($C135),ISBLANK($D135),ISBLANK($E135),ISBLANK($F135),ISBLANK($G135),ISBLANK($H135),ISBLANK($I135),ISBLANK($J135),ISBLANK($K135),ISBLANK($L135)),"EKSİK","OK"))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8">
        <f>IF(ISBLANK($A136),"",IF($I136="","",$I136/AySayisi))</f>
        <v/>
      </c>
      <c r="L136" s="21">
        <f>IF(ISBLANK($A136),"",IF($F136="","",EOMONTH($F136,$J136)))</f>
        <v/>
      </c>
      <c r="M136" s="15" t="n"/>
      <c r="N136" s="14">
        <f>IF(ISBLANK($A136),"",IF(OR(ISBLANK($B136),ISBLANK($C136),ISBLANK($D136),ISBLANK($E136),ISBLANK($F136),ISBLANK($G136),ISBLANK($H136),ISBLANK($I136),ISBLANK($J136),ISBLANK($K136),ISBLANK($L136)),"EKSİK","OK"))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8">
        <f>IF(ISBLANK($A137),"",IF($I137="","",$I137/AySayisi))</f>
        <v/>
      </c>
      <c r="L137" s="21">
        <f>IF(ISBLANK($A137),"",IF($F137="","",EOMONTH($F137,$J137)))</f>
        <v/>
      </c>
      <c r="M137" s="15" t="n"/>
      <c r="N137" s="14">
        <f>IF(ISBLANK($A137),"",IF(OR(ISBLANK($B137),ISBLANK($C137),ISBLANK($D137),ISBLANK($E137),ISBLANK($F137),ISBLANK($G137),ISBLANK($H137),ISBLANK($I137),ISBLANK($J137),ISBLANK($K137),ISBLANK($L137)),"EKSİK","OK"))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8">
        <f>IF(ISBLANK($A138),"",IF($I138="","",$I138/AySayisi))</f>
        <v/>
      </c>
      <c r="L138" s="21">
        <f>IF(ISBLANK($A138),"",IF($F138="","",EOMONTH($F138,$J138)))</f>
        <v/>
      </c>
      <c r="M138" s="15" t="n"/>
      <c r="N138" s="14">
        <f>IF(ISBLANK($A138),"",IF(OR(ISBLANK($B138),ISBLANK($C138),ISBLANK($D138),ISBLANK($E138),ISBLANK($F138),ISBLANK($G138),ISBLANK($H138),ISBLANK($I138),ISBLANK($J138),ISBLANK($K138),ISBLANK($L138)),"EKSİK","OK"))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8">
        <f>IF(ISBLANK($A139),"",IF($I139="","",$I139/AySayisi))</f>
        <v/>
      </c>
      <c r="L139" s="21">
        <f>IF(ISBLANK($A139),"",IF($F139="","",EOMONTH($F139,$J139)))</f>
        <v/>
      </c>
      <c r="M139" s="15" t="n"/>
      <c r="N139" s="14">
        <f>IF(ISBLANK($A139),"",IF(OR(ISBLANK($B139),ISBLANK($C139),ISBLANK($D139),ISBLANK($E139),ISBLANK($F139),ISBLANK($G139),ISBLANK($H139),ISBLANK($I139),ISBLANK($J139),ISBLANK($K139),ISBLANK($L139)),"EKSİK","OK"))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8">
        <f>IF(ISBLANK($A140),"",IF($I140="","",$I140/AySayisi))</f>
        <v/>
      </c>
      <c r="L140" s="21">
        <f>IF(ISBLANK($A140),"",IF($F140="","",EOMONTH($F140,$J140)))</f>
        <v/>
      </c>
      <c r="M140" s="15" t="n"/>
      <c r="N140" s="14">
        <f>IF(ISBLANK($A140),"",IF(OR(ISBLANK($B140),ISBLANK($C140),ISBLANK($D140),ISBLANK($E140),ISBLANK($F140),ISBLANK($G140),ISBLANK($H140),ISBLANK($I140),ISBLANK($J140),ISBLANK($K140),ISBLANK($L140)),"EKSİK","OK"))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8">
        <f>IF(ISBLANK($A141),"",IF($I141="","",$I141/AySayisi))</f>
        <v/>
      </c>
      <c r="L141" s="21">
        <f>IF(ISBLANK($A141),"",IF($F141="","",EOMONTH($F141,$J141)))</f>
        <v/>
      </c>
      <c r="M141" s="15" t="n"/>
      <c r="N141" s="14">
        <f>IF(ISBLANK($A141),"",IF(OR(ISBLANK($B141),ISBLANK($C141),ISBLANK($D141),ISBLANK($E141),ISBLANK($F141),ISBLANK($G141),ISBLANK($H141),ISBLANK($I141),ISBLANK($J141),ISBLANK($K141),ISBLANK($L141)),"EKSİK","OK"))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8">
        <f>IF(ISBLANK($A142),"",IF($I142="","",$I142/AySayisi))</f>
        <v/>
      </c>
      <c r="L142" s="21">
        <f>IF(ISBLANK($A142),"",IF($F142="","",EOMONTH($F142,$J142)))</f>
        <v/>
      </c>
      <c r="M142" s="15" t="n"/>
      <c r="N142" s="14">
        <f>IF(ISBLANK($A142),"",IF(OR(ISBLANK($B142),ISBLANK($C142),ISBLANK($D142),ISBLANK($E142),ISBLANK($F142),ISBLANK($G142),ISBLANK($H142),ISBLANK($I142),ISBLANK($J142),ISBLANK($K142),ISBLANK($L142)),"EKSİK","OK"))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8">
        <f>IF(ISBLANK($A143),"",IF($I143="","",$I143/AySayisi))</f>
        <v/>
      </c>
      <c r="L143" s="21">
        <f>IF(ISBLANK($A143),"",IF($F143="","",EOMONTH($F143,$J143)))</f>
        <v/>
      </c>
      <c r="M143" s="15" t="n"/>
      <c r="N143" s="14">
        <f>IF(ISBLANK($A143),"",IF(OR(ISBLANK($B143),ISBLANK($C143),ISBLANK($D143),ISBLANK($E143),ISBLANK($F143),ISBLANK($G143),ISBLANK($H143),ISBLANK($I143),ISBLANK($J143),ISBLANK($K143),ISBLANK($L143)),"EKSİK","OK"))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8">
        <f>IF(ISBLANK($A144),"",IF($I144="","",$I144/AySayisi))</f>
        <v/>
      </c>
      <c r="L144" s="21">
        <f>IF(ISBLANK($A144),"",IF($F144="","",EOMONTH($F144,$J144)))</f>
        <v/>
      </c>
      <c r="M144" s="15" t="n"/>
      <c r="N144" s="14">
        <f>IF(ISBLANK($A144),"",IF(OR(ISBLANK($B144),ISBLANK($C144),ISBLANK($D144),ISBLANK($E144),ISBLANK($F144),ISBLANK($G144),ISBLANK($H144),ISBLANK($I144),ISBLANK($J144),ISBLANK($K144),ISBLANK($L144)),"EKSİK","OK"))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8">
        <f>IF(ISBLANK($A145),"",IF($I145="","",$I145/AySayisi))</f>
        <v/>
      </c>
      <c r="L145" s="21">
        <f>IF(ISBLANK($A145),"",IF($F145="","",EOMONTH($F145,$J145)))</f>
        <v/>
      </c>
      <c r="M145" s="15" t="n"/>
      <c r="N145" s="14">
        <f>IF(ISBLANK($A145),"",IF(OR(ISBLANK($B145),ISBLANK($C145),ISBLANK($D145),ISBLANK($E145),ISBLANK($F145),ISBLANK($G145),ISBLANK($H145),ISBLANK($I145),ISBLANK($J145),ISBLANK($K145),ISBLANK($L145)),"EKSİK","OK"))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8">
        <f>IF(ISBLANK($A146),"",IF($I146="","",$I146/AySayisi))</f>
        <v/>
      </c>
      <c r="L146" s="21">
        <f>IF(ISBLANK($A146),"",IF($F146="","",EOMONTH($F146,$J146)))</f>
        <v/>
      </c>
      <c r="M146" s="15" t="n"/>
      <c r="N146" s="14">
        <f>IF(ISBLANK($A146),"",IF(OR(ISBLANK($B146),ISBLANK($C146),ISBLANK($D146),ISBLANK($E146),ISBLANK($F146),ISBLANK($G146),ISBLANK($H146),ISBLANK($I146),ISBLANK($J146),ISBLANK($K146),ISBLANK($L146)),"EKSİK","OK"))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8">
        <f>IF(ISBLANK($A147),"",IF($I147="","",$I147/AySayisi))</f>
        <v/>
      </c>
      <c r="L147" s="21">
        <f>IF(ISBLANK($A147),"",IF($F147="","",EOMONTH($F147,$J147)))</f>
        <v/>
      </c>
      <c r="M147" s="15" t="n"/>
      <c r="N147" s="14">
        <f>IF(ISBLANK($A147),"",IF(OR(ISBLANK($B147),ISBLANK($C147),ISBLANK($D147),ISBLANK($E147),ISBLANK($F147),ISBLANK($G147),ISBLANK($H147),ISBLANK($I147),ISBLANK($J147),ISBLANK($K147),ISBLANK($L147)),"EKSİK","OK"))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8">
        <f>IF(ISBLANK($A148),"",IF($I148="","",$I148/AySayisi))</f>
        <v/>
      </c>
      <c r="L148" s="21">
        <f>IF(ISBLANK($A148),"",IF($F148="","",EOMONTH($F148,$J148)))</f>
        <v/>
      </c>
      <c r="M148" s="15" t="n"/>
      <c r="N148" s="14">
        <f>IF(ISBLANK($A148),"",IF(OR(ISBLANK($B148),ISBLANK($C148),ISBLANK($D148),ISBLANK($E148),ISBLANK($F148),ISBLANK($G148),ISBLANK($H148),ISBLANK($I148),ISBLANK($J148),ISBLANK($K148),ISBLANK($L148)),"EKSİK","OK"))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8">
        <f>IF(ISBLANK($A149),"",IF($I149="","",$I149/AySayisi))</f>
        <v/>
      </c>
      <c r="L149" s="21">
        <f>IF(ISBLANK($A149),"",IF($F149="","",EOMONTH($F149,$J149)))</f>
        <v/>
      </c>
      <c r="M149" s="15" t="n"/>
      <c r="N149" s="14">
        <f>IF(ISBLANK($A149),"",IF(OR(ISBLANK($B149),ISBLANK($C149),ISBLANK($D149),ISBLANK($E149),ISBLANK($F149),ISBLANK($G149),ISBLANK($H149),ISBLANK($I149),ISBLANK($J149),ISBLANK($K149),ISBLANK($L149)),"EKSİK","OK"))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8">
        <f>IF(ISBLANK($A150),"",IF($I150="","",$I150/AySayisi))</f>
        <v/>
      </c>
      <c r="L150" s="21">
        <f>IF(ISBLANK($A150),"",IF($F150="","",EOMONTH($F150,$J150)))</f>
        <v/>
      </c>
      <c r="M150" s="15" t="n"/>
      <c r="N150" s="14">
        <f>IF(ISBLANK($A150),"",IF(OR(ISBLANK($B150),ISBLANK($C150),ISBLANK($D150),ISBLANK($E150),ISBLANK($F150),ISBLANK($G150),ISBLANK($H150),ISBLANK($I150),ISBLANK($J150),ISBLANK($K150),ISBLANK($L150)),"EKSİK","OK"))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8">
        <f>IF(ISBLANK($A151),"",IF($I151="","",$I151/AySayisi))</f>
        <v/>
      </c>
      <c r="L151" s="21">
        <f>IF(ISBLANK($A151),"",IF($F151="","",EOMONTH($F151,$J151)))</f>
        <v/>
      </c>
      <c r="M151" s="15" t="n"/>
      <c r="N151" s="14">
        <f>IF(ISBLANK($A151),"",IF(OR(ISBLANK($B151),ISBLANK($C151),ISBLANK($D151),ISBLANK($E151),ISBLANK($F151),ISBLANK($G151),ISBLANK($H151),ISBLANK($I151),ISBLANK($J151),ISBLANK($K151),ISBLANK($L151)),"EKSİK","OK"))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8">
        <f>IF(ISBLANK($A152),"",IF($I152="","",$I152/AySayisi))</f>
        <v/>
      </c>
      <c r="L152" s="21">
        <f>IF(ISBLANK($A152),"",IF($F152="","",EOMONTH($F152,$J152)))</f>
        <v/>
      </c>
      <c r="M152" s="15" t="n"/>
      <c r="N152" s="14">
        <f>IF(ISBLANK($A152),"",IF(OR(ISBLANK($B152),ISBLANK($C152),ISBLANK($D152),ISBLANK($E152),ISBLANK($F152),ISBLANK($G152),ISBLANK($H152),ISBLANK($I152),ISBLANK($J152),ISBLANK($K152),ISBLANK($L152)),"EKSİK","OK"))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8">
        <f>IF(ISBLANK($A153),"",IF($I153="","",$I153/AySayisi))</f>
        <v/>
      </c>
      <c r="L153" s="21">
        <f>IF(ISBLANK($A153),"",IF($F153="","",EOMONTH($F153,$J153)))</f>
        <v/>
      </c>
      <c r="M153" s="15" t="n"/>
      <c r="N153" s="14">
        <f>IF(ISBLANK($A153),"",IF(OR(ISBLANK($B153),ISBLANK($C153),ISBLANK($D153),ISBLANK($E153),ISBLANK($F153),ISBLANK($G153),ISBLANK($H153),ISBLANK($I153),ISBLANK($J153),ISBLANK($K153),ISBLANK($L153)),"EKSİK","OK"))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8">
        <f>IF(ISBLANK($A154),"",IF($I154="","",$I154/AySayisi))</f>
        <v/>
      </c>
      <c r="L154" s="21">
        <f>IF(ISBLANK($A154),"",IF($F154="","",EOMONTH($F154,$J154)))</f>
        <v/>
      </c>
      <c r="M154" s="15" t="n"/>
      <c r="N154" s="14">
        <f>IF(ISBLANK($A154),"",IF(OR(ISBLANK($B154),ISBLANK($C154),ISBLANK($D154),ISBLANK($E154),ISBLANK($F154),ISBLANK($G154),ISBLANK($H154),ISBLANK($I154),ISBLANK($J154),ISBLANK($K154),ISBLANK($L154)),"EKSİK","OK"))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8">
        <f>IF(ISBLANK($A155),"",IF($I155="","",$I155/AySayisi))</f>
        <v/>
      </c>
      <c r="L155" s="21">
        <f>IF(ISBLANK($A155),"",IF($F155="","",EOMONTH($F155,$J155)))</f>
        <v/>
      </c>
      <c r="M155" s="15" t="n"/>
      <c r="N155" s="14">
        <f>IF(ISBLANK($A155),"",IF(OR(ISBLANK($B155),ISBLANK($C155),ISBLANK($D155),ISBLANK($E155),ISBLANK($F155),ISBLANK($G155),ISBLANK($H155),ISBLANK($I155),ISBLANK($J155),ISBLANK($K155),ISBLANK($L155)),"EKSİK","OK"))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8">
        <f>IF(ISBLANK($A156),"",IF($I156="","",$I156/AySayisi))</f>
        <v/>
      </c>
      <c r="L156" s="21">
        <f>IF(ISBLANK($A156),"",IF($F156="","",EOMONTH($F156,$J156)))</f>
        <v/>
      </c>
      <c r="M156" s="15" t="n"/>
      <c r="N156" s="14">
        <f>IF(ISBLANK($A156),"",IF(OR(ISBLANK($B156),ISBLANK($C156),ISBLANK($D156),ISBLANK($E156),ISBLANK($F156),ISBLANK($G156),ISBLANK($H156),ISBLANK($I156),ISBLANK($J156),ISBLANK($K156),ISBLANK($L156)),"EKSİK","OK"))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8">
        <f>IF(ISBLANK($A157),"",IF($I157="","",$I157/AySayisi))</f>
        <v/>
      </c>
      <c r="L157" s="21">
        <f>IF(ISBLANK($A157),"",IF($F157="","",EOMONTH($F157,$J157)))</f>
        <v/>
      </c>
      <c r="M157" s="15" t="n"/>
      <c r="N157" s="14">
        <f>IF(ISBLANK($A157),"",IF(OR(ISBLANK($B157),ISBLANK($C157),ISBLANK($D157),ISBLANK($E157),ISBLANK($F157),ISBLANK($G157),ISBLANK($H157),ISBLANK($I157),ISBLANK($J157),ISBLANK($K157),ISBLANK($L157)),"EKSİK","OK"))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8">
        <f>IF(ISBLANK($A158),"",IF($I158="","",$I158/AySayisi))</f>
        <v/>
      </c>
      <c r="L158" s="21">
        <f>IF(ISBLANK($A158),"",IF($F158="","",EOMONTH($F158,$J158)))</f>
        <v/>
      </c>
      <c r="M158" s="15" t="n"/>
      <c r="N158" s="14">
        <f>IF(ISBLANK($A158),"",IF(OR(ISBLANK($B158),ISBLANK($C158),ISBLANK($D158),ISBLANK($E158),ISBLANK($F158),ISBLANK($G158),ISBLANK($H158),ISBLANK($I158),ISBLANK($J158),ISBLANK($K158),ISBLANK($L158)),"EKSİK","OK"))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8">
        <f>IF(ISBLANK($A159),"",IF($I159="","",$I159/AySayisi))</f>
        <v/>
      </c>
      <c r="L159" s="21">
        <f>IF(ISBLANK($A159),"",IF($F159="","",EOMONTH($F159,$J159)))</f>
        <v/>
      </c>
      <c r="M159" s="15" t="n"/>
      <c r="N159" s="14">
        <f>IF(ISBLANK($A159),"",IF(OR(ISBLANK($B159),ISBLANK($C159),ISBLANK($D159),ISBLANK($E159),ISBLANK($F159),ISBLANK($G159),ISBLANK($H159),ISBLANK($I159),ISBLANK($J159),ISBLANK($K159),ISBLANK($L159)),"EKSİK","OK"))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8">
        <f>IF(ISBLANK($A160),"",IF($I160="","",$I160/AySayisi))</f>
        <v/>
      </c>
      <c r="L160" s="21">
        <f>IF(ISBLANK($A160),"",IF($F160="","",EOMONTH($F160,$J160)))</f>
        <v/>
      </c>
      <c r="M160" s="15" t="n"/>
      <c r="N160" s="14">
        <f>IF(ISBLANK($A160),"",IF(OR(ISBLANK($B160),ISBLANK($C160),ISBLANK($D160),ISBLANK($E160),ISBLANK($F160),ISBLANK($G160),ISBLANK($H160),ISBLANK($I160),ISBLANK($J160),ISBLANK($K160),ISBLANK($L160)),"EKSİK","OK"))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8">
        <f>IF(ISBLANK($A161),"",IF($I161="","",$I161/AySayisi))</f>
        <v/>
      </c>
      <c r="L161" s="21">
        <f>IF(ISBLANK($A161),"",IF($F161="","",EOMONTH($F161,$J161)))</f>
        <v/>
      </c>
      <c r="M161" s="15" t="n"/>
      <c r="N161" s="14">
        <f>IF(ISBLANK($A161),"",IF(OR(ISBLANK($B161),ISBLANK($C161),ISBLANK($D161),ISBLANK($E161),ISBLANK($F161),ISBLANK($G161),ISBLANK($H161),ISBLANK($I161),ISBLANK($J161),ISBLANK($K161),ISBLANK($L161)),"EKSİK","OK"))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8">
        <f>IF(ISBLANK($A162),"",IF($I162="","",$I162/AySayisi))</f>
        <v/>
      </c>
      <c r="L162" s="21">
        <f>IF(ISBLANK($A162),"",IF($F162="","",EOMONTH($F162,$J162)))</f>
        <v/>
      </c>
      <c r="M162" s="15" t="n"/>
      <c r="N162" s="14">
        <f>IF(ISBLANK($A162),"",IF(OR(ISBLANK($B162),ISBLANK($C162),ISBLANK($D162),ISBLANK($E162),ISBLANK($F162),ISBLANK($G162),ISBLANK($H162),ISBLANK($I162),ISBLANK($J162),ISBLANK($K162),ISBLANK($L162)),"EKSİK","OK"))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8">
        <f>IF(ISBLANK($A163),"",IF($I163="","",$I163/AySayisi))</f>
        <v/>
      </c>
      <c r="L163" s="21">
        <f>IF(ISBLANK($A163),"",IF($F163="","",EOMONTH($F163,$J163)))</f>
        <v/>
      </c>
      <c r="M163" s="15" t="n"/>
      <c r="N163" s="14">
        <f>IF(ISBLANK($A163),"",IF(OR(ISBLANK($B163),ISBLANK($C163),ISBLANK($D163),ISBLANK($E163),ISBLANK($F163),ISBLANK($G163),ISBLANK($H163),ISBLANK($I163),ISBLANK($J163),ISBLANK($K163),ISBLANK($L163)),"EKSİK","OK"))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8">
        <f>IF(ISBLANK($A164),"",IF($I164="","",$I164/AySayisi))</f>
        <v/>
      </c>
      <c r="L164" s="21">
        <f>IF(ISBLANK($A164),"",IF($F164="","",EOMONTH($F164,$J164)))</f>
        <v/>
      </c>
      <c r="M164" s="15" t="n"/>
      <c r="N164" s="14">
        <f>IF(ISBLANK($A164),"",IF(OR(ISBLANK($B164),ISBLANK($C164),ISBLANK($D164),ISBLANK($E164),ISBLANK($F164),ISBLANK($G164),ISBLANK($H164),ISBLANK($I164),ISBLANK($J164),ISBLANK($K164),ISBLANK($L164)),"EKSİK","OK"))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8">
        <f>IF(ISBLANK($A165),"",IF($I165="","",$I165/AySayisi))</f>
        <v/>
      </c>
      <c r="L165" s="21">
        <f>IF(ISBLANK($A165),"",IF($F165="","",EOMONTH($F165,$J165)))</f>
        <v/>
      </c>
      <c r="M165" s="15" t="n"/>
      <c r="N165" s="14">
        <f>IF(ISBLANK($A165),"",IF(OR(ISBLANK($B165),ISBLANK($C165),ISBLANK($D165),ISBLANK($E165),ISBLANK($F165),ISBLANK($G165),ISBLANK($H165),ISBLANK($I165),ISBLANK($J165),ISBLANK($K165),ISBLANK($L165)),"EKSİK","OK"))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8">
        <f>IF(ISBLANK($A166),"",IF($I166="","",$I166/AySayisi))</f>
        <v/>
      </c>
      <c r="L166" s="21">
        <f>IF(ISBLANK($A166),"",IF($F166="","",EOMONTH($F166,$J166)))</f>
        <v/>
      </c>
      <c r="M166" s="15" t="n"/>
      <c r="N166" s="14">
        <f>IF(ISBLANK($A166),"",IF(OR(ISBLANK($B166),ISBLANK($C166),ISBLANK($D166),ISBLANK($E166),ISBLANK($F166),ISBLANK($G166),ISBLANK($H166),ISBLANK($I166),ISBLANK($J166),ISBLANK($K166),ISBLANK($L166)),"EKSİK","OK"))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8">
        <f>IF(ISBLANK($A167),"",IF($I167="","",$I167/AySayisi))</f>
        <v/>
      </c>
      <c r="L167" s="21">
        <f>IF(ISBLANK($A167),"",IF($F167="","",EOMONTH($F167,$J167)))</f>
        <v/>
      </c>
      <c r="M167" s="15" t="n"/>
      <c r="N167" s="14">
        <f>IF(ISBLANK($A167),"",IF(OR(ISBLANK($B167),ISBLANK($C167),ISBLANK($D167),ISBLANK($E167),ISBLANK($F167),ISBLANK($G167),ISBLANK($H167),ISBLANK($I167),ISBLANK($J167),ISBLANK($K167),ISBLANK($L167)),"EKSİK","OK"))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8">
        <f>IF(ISBLANK($A168),"",IF($I168="","",$I168/AySayisi))</f>
        <v/>
      </c>
      <c r="L168" s="21">
        <f>IF(ISBLANK($A168),"",IF($F168="","",EOMONTH($F168,$J168)))</f>
        <v/>
      </c>
      <c r="M168" s="15" t="n"/>
      <c r="N168" s="14">
        <f>IF(ISBLANK($A168),"",IF(OR(ISBLANK($B168),ISBLANK($C168),ISBLANK($D168),ISBLANK($E168),ISBLANK($F168),ISBLANK($G168),ISBLANK($H168),ISBLANK($I168),ISBLANK($J168),ISBLANK($K168),ISBLANK($L168)),"EKSİK","OK"))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8">
        <f>IF(ISBLANK($A169),"",IF($I169="","",$I169/AySayisi))</f>
        <v/>
      </c>
      <c r="L169" s="21">
        <f>IF(ISBLANK($A169),"",IF($F169="","",EOMONTH($F169,$J169)))</f>
        <v/>
      </c>
      <c r="M169" s="15" t="n"/>
      <c r="N169" s="14">
        <f>IF(ISBLANK($A169),"",IF(OR(ISBLANK($B169),ISBLANK($C169),ISBLANK($D169),ISBLANK($E169),ISBLANK($F169),ISBLANK($G169),ISBLANK($H169),ISBLANK($I169),ISBLANK($J169),ISBLANK($K169),ISBLANK($L169)),"EKSİK","OK"))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8">
        <f>IF(ISBLANK($A170),"",IF($I170="","",$I170/AySayisi))</f>
        <v/>
      </c>
      <c r="L170" s="21">
        <f>IF(ISBLANK($A170),"",IF($F170="","",EOMONTH($F170,$J170)))</f>
        <v/>
      </c>
      <c r="M170" s="15" t="n"/>
      <c r="N170" s="14">
        <f>IF(ISBLANK($A170),"",IF(OR(ISBLANK($B170),ISBLANK($C170),ISBLANK($D170),ISBLANK($E170),ISBLANK($F170),ISBLANK($G170),ISBLANK($H170),ISBLANK($I170),ISBLANK($J170),ISBLANK($K170),ISBLANK($L170)),"EKSİK","OK"))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8">
        <f>IF(ISBLANK($A171),"",IF($I171="","",$I171/AySayisi))</f>
        <v/>
      </c>
      <c r="L171" s="21">
        <f>IF(ISBLANK($A171),"",IF($F171="","",EOMONTH($F171,$J171)))</f>
        <v/>
      </c>
      <c r="M171" s="15" t="n"/>
      <c r="N171" s="14">
        <f>IF(ISBLANK($A171),"",IF(OR(ISBLANK($B171),ISBLANK($C171),ISBLANK($D171),ISBLANK($E171),ISBLANK($F171),ISBLANK($G171),ISBLANK($H171),ISBLANK($I171),ISBLANK($J171),ISBLANK($K171),ISBLANK($L171)),"EKSİK","OK"))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8">
        <f>IF(ISBLANK($A172),"",IF($I172="","",$I172/AySayisi))</f>
        <v/>
      </c>
      <c r="L172" s="21">
        <f>IF(ISBLANK($A172),"",IF($F172="","",EOMONTH($F172,$J172)))</f>
        <v/>
      </c>
      <c r="M172" s="15" t="n"/>
      <c r="N172" s="14">
        <f>IF(ISBLANK($A172),"",IF(OR(ISBLANK($B172),ISBLANK($C172),ISBLANK($D172),ISBLANK($E172),ISBLANK($F172),ISBLANK($G172),ISBLANK($H172),ISBLANK($I172),ISBLANK($J172),ISBLANK($K172),ISBLANK($L172)),"EKSİK","OK"))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8">
        <f>IF(ISBLANK($A173),"",IF($I173="","",$I173/AySayisi))</f>
        <v/>
      </c>
      <c r="L173" s="21">
        <f>IF(ISBLANK($A173),"",IF($F173="","",EOMONTH($F173,$J173)))</f>
        <v/>
      </c>
      <c r="M173" s="15" t="n"/>
      <c r="N173" s="14">
        <f>IF(ISBLANK($A173),"",IF(OR(ISBLANK($B173),ISBLANK($C173),ISBLANK($D173),ISBLANK($E173),ISBLANK($F173),ISBLANK($G173),ISBLANK($H173),ISBLANK($I173),ISBLANK($J173),ISBLANK($K173),ISBLANK($L173)),"EKSİK","OK"))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8">
        <f>IF(ISBLANK($A174),"",IF($I174="","",$I174/AySayisi))</f>
        <v/>
      </c>
      <c r="L174" s="21">
        <f>IF(ISBLANK($A174),"",IF($F174="","",EOMONTH($F174,$J174)))</f>
        <v/>
      </c>
      <c r="M174" s="15" t="n"/>
      <c r="N174" s="14">
        <f>IF(ISBLANK($A174),"",IF(OR(ISBLANK($B174),ISBLANK($C174),ISBLANK($D174),ISBLANK($E174),ISBLANK($F174),ISBLANK($G174),ISBLANK($H174),ISBLANK($I174),ISBLANK($J174),ISBLANK($K174),ISBLANK($L174)),"EKSİK","OK"))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8">
        <f>IF(ISBLANK($A175),"",IF($I175="","",$I175/AySayisi))</f>
        <v/>
      </c>
      <c r="L175" s="21">
        <f>IF(ISBLANK($A175),"",IF($F175="","",EOMONTH($F175,$J175)))</f>
        <v/>
      </c>
      <c r="M175" s="15" t="n"/>
      <c r="N175" s="14">
        <f>IF(ISBLANK($A175),"",IF(OR(ISBLANK($B175),ISBLANK($C175),ISBLANK($D175),ISBLANK($E175),ISBLANK($F175),ISBLANK($G175),ISBLANK($H175),ISBLANK($I175),ISBLANK($J175),ISBLANK($K175),ISBLANK($L175)),"EKSİK","OK"))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8">
        <f>IF(ISBLANK($A176),"",IF($I176="","",$I176/AySayisi))</f>
        <v/>
      </c>
      <c r="L176" s="21">
        <f>IF(ISBLANK($A176),"",IF($F176="","",EOMONTH($F176,$J176)))</f>
        <v/>
      </c>
      <c r="M176" s="15" t="n"/>
      <c r="N176" s="14">
        <f>IF(ISBLANK($A176),"",IF(OR(ISBLANK($B176),ISBLANK($C176),ISBLANK($D176),ISBLANK($E176),ISBLANK($F176),ISBLANK($G176),ISBLANK($H176),ISBLANK($I176),ISBLANK($J176),ISBLANK($K176),ISBLANK($L176)),"EKSİK","OK"))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8">
        <f>IF(ISBLANK($A177),"",IF($I177="","",$I177/AySayisi))</f>
        <v/>
      </c>
      <c r="L177" s="21">
        <f>IF(ISBLANK($A177),"",IF($F177="","",EOMONTH($F177,$J177)))</f>
        <v/>
      </c>
      <c r="M177" s="15" t="n"/>
      <c r="N177" s="14">
        <f>IF(ISBLANK($A177),"",IF(OR(ISBLANK($B177),ISBLANK($C177),ISBLANK($D177),ISBLANK($E177),ISBLANK($F177),ISBLANK($G177),ISBLANK($H177),ISBLANK($I177),ISBLANK($J177),ISBLANK($K177),ISBLANK($L177)),"EKSİK","OK"))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8">
        <f>IF(ISBLANK($A178),"",IF($I178="","",$I178/AySayisi))</f>
        <v/>
      </c>
      <c r="L178" s="21">
        <f>IF(ISBLANK($A178),"",IF($F178="","",EOMONTH($F178,$J178)))</f>
        <v/>
      </c>
      <c r="M178" s="15" t="n"/>
      <c r="N178" s="14">
        <f>IF(ISBLANK($A178),"",IF(OR(ISBLANK($B178),ISBLANK($C178),ISBLANK($D178),ISBLANK($E178),ISBLANK($F178),ISBLANK($G178),ISBLANK($H178),ISBLANK($I178),ISBLANK($J178),ISBLANK($K178),ISBLANK($L178)),"EKSİK","OK"))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8">
        <f>IF(ISBLANK($A179),"",IF($I179="","",$I179/AySayisi))</f>
        <v/>
      </c>
      <c r="L179" s="21">
        <f>IF(ISBLANK($A179),"",IF($F179="","",EOMONTH($F179,$J179)))</f>
        <v/>
      </c>
      <c r="M179" s="15" t="n"/>
      <c r="N179" s="14">
        <f>IF(ISBLANK($A179),"",IF(OR(ISBLANK($B179),ISBLANK($C179),ISBLANK($D179),ISBLANK($E179),ISBLANK($F179),ISBLANK($G179),ISBLANK($H179),ISBLANK($I179),ISBLANK($J179),ISBLANK($K179),ISBLANK($L179)),"EKSİK","OK"))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8">
        <f>IF(ISBLANK($A180),"",IF($I180="","",$I180/AySayisi))</f>
        <v/>
      </c>
      <c r="L180" s="21">
        <f>IF(ISBLANK($A180),"",IF($F180="","",EOMONTH($F180,$J180)))</f>
        <v/>
      </c>
      <c r="M180" s="15" t="n"/>
      <c r="N180" s="14">
        <f>IF(ISBLANK($A180),"",IF(OR(ISBLANK($B180),ISBLANK($C180),ISBLANK($D180),ISBLANK($E180),ISBLANK($F180),ISBLANK($G180),ISBLANK($H180),ISBLANK($I180),ISBLANK($J180),ISBLANK($K180),ISBLANK($L180)),"EKSİK","OK"))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8">
        <f>IF(ISBLANK($A181),"",IF($I181="","",$I181/AySayisi))</f>
        <v/>
      </c>
      <c r="L181" s="21">
        <f>IF(ISBLANK($A181),"",IF($F181="","",EOMONTH($F181,$J181)))</f>
        <v/>
      </c>
      <c r="M181" s="15" t="n"/>
      <c r="N181" s="14">
        <f>IF(ISBLANK($A181),"",IF(OR(ISBLANK($B181),ISBLANK($C181),ISBLANK($D181),ISBLANK($E181),ISBLANK($F181),ISBLANK($G181),ISBLANK($H181),ISBLANK($I181),ISBLANK($J181),ISBLANK($K181),ISBLANK($L181)),"EKSİK","OK"))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8">
        <f>IF(ISBLANK($A182),"",IF($I182="","",$I182/AySayisi))</f>
        <v/>
      </c>
      <c r="L182" s="21">
        <f>IF(ISBLANK($A182),"",IF($F182="","",EOMONTH($F182,$J182)))</f>
        <v/>
      </c>
      <c r="M182" s="15" t="n"/>
      <c r="N182" s="14">
        <f>IF(ISBLANK($A182),"",IF(OR(ISBLANK($B182),ISBLANK($C182),ISBLANK($D182),ISBLANK($E182),ISBLANK($F182),ISBLANK($G182),ISBLANK($H182),ISBLANK($I182),ISBLANK($J182),ISBLANK($K182),ISBLANK($L182)),"EKSİK","OK"))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8">
        <f>IF(ISBLANK($A183),"",IF($I183="","",$I183/AySayisi))</f>
        <v/>
      </c>
      <c r="L183" s="21">
        <f>IF(ISBLANK($A183),"",IF($F183="","",EOMONTH($F183,$J183)))</f>
        <v/>
      </c>
      <c r="M183" s="15" t="n"/>
      <c r="N183" s="14">
        <f>IF(ISBLANK($A183),"",IF(OR(ISBLANK($B183),ISBLANK($C183),ISBLANK($D183),ISBLANK($E183),ISBLANK($F183),ISBLANK($G183),ISBLANK($H183),ISBLANK($I183),ISBLANK($J183),ISBLANK($K183),ISBLANK($L183)),"EKSİK","OK"))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8">
        <f>IF(ISBLANK($A184),"",IF($I184="","",$I184/AySayisi))</f>
        <v/>
      </c>
      <c r="L184" s="21">
        <f>IF(ISBLANK($A184),"",IF($F184="","",EOMONTH($F184,$J184)))</f>
        <v/>
      </c>
      <c r="M184" s="15" t="n"/>
      <c r="N184" s="14">
        <f>IF(ISBLANK($A184),"",IF(OR(ISBLANK($B184),ISBLANK($C184),ISBLANK($D184),ISBLANK($E184),ISBLANK($F184),ISBLANK($G184),ISBLANK($H184),ISBLANK($I184),ISBLANK($J184),ISBLANK($K184),ISBLANK($L184)),"EKSİK","OK"))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8">
        <f>IF(ISBLANK($A185),"",IF($I185="","",$I185/AySayisi))</f>
        <v/>
      </c>
      <c r="L185" s="21">
        <f>IF(ISBLANK($A185),"",IF($F185="","",EOMONTH($F185,$J185)))</f>
        <v/>
      </c>
      <c r="M185" s="15" t="n"/>
      <c r="N185" s="14">
        <f>IF(ISBLANK($A185),"",IF(OR(ISBLANK($B185),ISBLANK($C185),ISBLANK($D185),ISBLANK($E185),ISBLANK($F185),ISBLANK($G185),ISBLANK($H185),ISBLANK($I185),ISBLANK($J185),ISBLANK($K185),ISBLANK($L185)),"EKSİK","OK"))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8">
        <f>IF(ISBLANK($A186),"",IF($I186="","",$I186/AySayisi))</f>
        <v/>
      </c>
      <c r="L186" s="21">
        <f>IF(ISBLANK($A186),"",IF($F186="","",EOMONTH($F186,$J186)))</f>
        <v/>
      </c>
      <c r="M186" s="15" t="n"/>
      <c r="N186" s="14">
        <f>IF(ISBLANK($A186),"",IF(OR(ISBLANK($B186),ISBLANK($C186),ISBLANK($D186),ISBLANK($E186),ISBLANK($F186),ISBLANK($G186),ISBLANK($H186),ISBLANK($I186),ISBLANK($J186),ISBLANK($K186),ISBLANK($L186)),"EKSİK","OK"))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8">
        <f>IF(ISBLANK($A187),"",IF($I187="","",$I187/AySayisi))</f>
        <v/>
      </c>
      <c r="L187" s="21">
        <f>IF(ISBLANK($A187),"",IF($F187="","",EOMONTH($F187,$J187)))</f>
        <v/>
      </c>
      <c r="M187" s="15" t="n"/>
      <c r="N187" s="14">
        <f>IF(ISBLANK($A187),"",IF(OR(ISBLANK($B187),ISBLANK($C187),ISBLANK($D187),ISBLANK($E187),ISBLANK($F187),ISBLANK($G187),ISBLANK($H187),ISBLANK($I187),ISBLANK($J187),ISBLANK($K187),ISBLANK($L187)),"EKSİK","OK"))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8">
        <f>IF(ISBLANK($A188),"",IF($I188="","",$I188/AySayisi))</f>
        <v/>
      </c>
      <c r="L188" s="21">
        <f>IF(ISBLANK($A188),"",IF($F188="","",EOMONTH($F188,$J188)))</f>
        <v/>
      </c>
      <c r="M188" s="15" t="n"/>
      <c r="N188" s="14">
        <f>IF(ISBLANK($A188),"",IF(OR(ISBLANK($B188),ISBLANK($C188),ISBLANK($D188),ISBLANK($E188),ISBLANK($F188),ISBLANK($G188),ISBLANK($H188),ISBLANK($I188),ISBLANK($J188),ISBLANK($K188),ISBLANK($L188)),"EKSİK","OK"))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8">
        <f>IF(ISBLANK($A189),"",IF($I189="","",$I189/AySayisi))</f>
        <v/>
      </c>
      <c r="L189" s="21">
        <f>IF(ISBLANK($A189),"",IF($F189="","",EOMONTH($F189,$J189)))</f>
        <v/>
      </c>
      <c r="M189" s="15" t="n"/>
      <c r="N189" s="14">
        <f>IF(ISBLANK($A189),"",IF(OR(ISBLANK($B189),ISBLANK($C189),ISBLANK($D189),ISBLANK($E189),ISBLANK($F189),ISBLANK($G189),ISBLANK($H189),ISBLANK($I189),ISBLANK($J189),ISBLANK($K189),ISBLANK($L189)),"EKSİK","OK"))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8">
        <f>IF(ISBLANK($A190),"",IF($I190="","",$I190/AySayisi))</f>
        <v/>
      </c>
      <c r="L190" s="21">
        <f>IF(ISBLANK($A190),"",IF($F190="","",EOMONTH($F190,$J190)))</f>
        <v/>
      </c>
      <c r="M190" s="15" t="n"/>
      <c r="N190" s="14">
        <f>IF(ISBLANK($A190),"",IF(OR(ISBLANK($B190),ISBLANK($C190),ISBLANK($D190),ISBLANK($E190),ISBLANK($F190),ISBLANK($G190),ISBLANK($H190),ISBLANK($I190),ISBLANK($J190),ISBLANK($K190),ISBLANK($L190)),"EKSİK","OK"))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8">
        <f>IF(ISBLANK($A191),"",IF($I191="","",$I191/AySayisi))</f>
        <v/>
      </c>
      <c r="L191" s="21">
        <f>IF(ISBLANK($A191),"",IF($F191="","",EOMONTH($F191,$J191)))</f>
        <v/>
      </c>
      <c r="M191" s="15" t="n"/>
      <c r="N191" s="14">
        <f>IF(ISBLANK($A191),"",IF(OR(ISBLANK($B191),ISBLANK($C191),ISBLANK($D191),ISBLANK($E191),ISBLANK($F191),ISBLANK($G191),ISBLANK($H191),ISBLANK($I191),ISBLANK($J191),ISBLANK($K191),ISBLANK($L191)),"EKSİK","OK"))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8">
        <f>IF(ISBLANK($A192),"",IF($I192="","",$I192/AySayisi))</f>
        <v/>
      </c>
      <c r="L192" s="21">
        <f>IF(ISBLANK($A192),"",IF($F192="","",EOMONTH($F192,$J192)))</f>
        <v/>
      </c>
      <c r="M192" s="15" t="n"/>
      <c r="N192" s="14">
        <f>IF(ISBLANK($A192),"",IF(OR(ISBLANK($B192),ISBLANK($C192),ISBLANK($D192),ISBLANK($E192),ISBLANK($F192),ISBLANK($G192),ISBLANK($H192),ISBLANK($I192),ISBLANK($J192),ISBLANK($K192),ISBLANK($L192)),"EKSİK","OK"))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8">
        <f>IF(ISBLANK($A193),"",IF($I193="","",$I193/AySayisi))</f>
        <v/>
      </c>
      <c r="L193" s="21">
        <f>IF(ISBLANK($A193),"",IF($F193="","",EOMONTH($F193,$J193)))</f>
        <v/>
      </c>
      <c r="M193" s="15" t="n"/>
      <c r="N193" s="14">
        <f>IF(ISBLANK($A193),"",IF(OR(ISBLANK($B193),ISBLANK($C193),ISBLANK($D193),ISBLANK($E193),ISBLANK($F193),ISBLANK($G193),ISBLANK($H193),ISBLANK($I193),ISBLANK($J193),ISBLANK($K193),ISBLANK($L193)),"EKSİK","OK"))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8">
        <f>IF(ISBLANK($A194),"",IF($I194="","",$I194/AySayisi))</f>
        <v/>
      </c>
      <c r="L194" s="21">
        <f>IF(ISBLANK($A194),"",IF($F194="","",EOMONTH($F194,$J194)))</f>
        <v/>
      </c>
      <c r="M194" s="15" t="n"/>
      <c r="N194" s="14">
        <f>IF(ISBLANK($A194),"",IF(OR(ISBLANK($B194),ISBLANK($C194),ISBLANK($D194),ISBLANK($E194),ISBLANK($F194),ISBLANK($G194),ISBLANK($H194),ISBLANK($I194),ISBLANK($J194),ISBLANK($K194),ISBLANK($L194)),"EKSİK","OK"))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8">
        <f>IF(ISBLANK($A195),"",IF($I195="","",$I195/AySayisi))</f>
        <v/>
      </c>
      <c r="L195" s="21">
        <f>IF(ISBLANK($A195),"",IF($F195="","",EOMONTH($F195,$J195)))</f>
        <v/>
      </c>
      <c r="M195" s="15" t="n"/>
      <c r="N195" s="14">
        <f>IF(ISBLANK($A195),"",IF(OR(ISBLANK($B195),ISBLANK($C195),ISBLANK($D195),ISBLANK($E195),ISBLANK($F195),ISBLANK($G195),ISBLANK($H195),ISBLANK($I195),ISBLANK($J195),ISBLANK($K195),ISBLANK($L195)),"EKSİK","OK"))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8">
        <f>IF(ISBLANK($A196),"",IF($I196="","",$I196/AySayisi))</f>
        <v/>
      </c>
      <c r="L196" s="21">
        <f>IF(ISBLANK($A196),"",IF($F196="","",EOMONTH($F196,$J196)))</f>
        <v/>
      </c>
      <c r="M196" s="15" t="n"/>
      <c r="N196" s="14">
        <f>IF(ISBLANK($A196),"",IF(OR(ISBLANK($B196),ISBLANK($C196),ISBLANK($D196),ISBLANK($E196),ISBLANK($F196),ISBLANK($G196),ISBLANK($H196),ISBLANK($I196),ISBLANK($J196),ISBLANK($K196),ISBLANK($L196)),"EKSİK","OK"))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8">
        <f>IF(ISBLANK($A197),"",IF($I197="","",$I197/AySayisi))</f>
        <v/>
      </c>
      <c r="L197" s="21">
        <f>IF(ISBLANK($A197),"",IF($F197="","",EOMONTH($F197,$J197)))</f>
        <v/>
      </c>
      <c r="M197" s="15" t="n"/>
      <c r="N197" s="14">
        <f>IF(ISBLANK($A197),"",IF(OR(ISBLANK($B197),ISBLANK($C197),ISBLANK($D197),ISBLANK($E197),ISBLANK($F197),ISBLANK($G197),ISBLANK($H197),ISBLANK($I197),ISBLANK($J197),ISBLANK($K197),ISBLANK($L197)),"EKSİK","OK"))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8">
        <f>IF(ISBLANK($A198),"",IF($I198="","",$I198/AySayisi))</f>
        <v/>
      </c>
      <c r="L198" s="21">
        <f>IF(ISBLANK($A198),"",IF($F198="","",EOMONTH($F198,$J198)))</f>
        <v/>
      </c>
      <c r="M198" s="15" t="n"/>
      <c r="N198" s="14">
        <f>IF(ISBLANK($A198),"",IF(OR(ISBLANK($B198),ISBLANK($C198),ISBLANK($D198),ISBLANK($E198),ISBLANK($F198),ISBLANK($G198),ISBLANK($H198),ISBLANK($I198),ISBLANK($J198),ISBLANK($K198),ISBLANK($L198)),"EKSİK","OK"))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8">
        <f>IF(ISBLANK($A199),"",IF($I199="","",$I199/AySayisi))</f>
        <v/>
      </c>
      <c r="L199" s="21">
        <f>IF(ISBLANK($A199),"",IF($F199="","",EOMONTH($F199,$J199)))</f>
        <v/>
      </c>
      <c r="M199" s="15" t="n"/>
      <c r="N199" s="14">
        <f>IF(ISBLANK($A199),"",IF(OR(ISBLANK($B199),ISBLANK($C199),ISBLANK($D199),ISBLANK($E199),ISBLANK($F199),ISBLANK($G199),ISBLANK($H199),ISBLANK($I199),ISBLANK($J199),ISBLANK($K199),ISBLANK($L199)),"EKSİK","OK"))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8">
        <f>IF(ISBLANK($A200),"",IF($I200="","",$I200/AySayisi))</f>
        <v/>
      </c>
      <c r="L200" s="21">
        <f>IF(ISBLANK($A200),"",IF($F200="","",EOMONTH($F200,$J200)))</f>
        <v/>
      </c>
      <c r="M200" s="15" t="n"/>
      <c r="N200" s="14">
        <f>IF(ISBLANK($A200),"",IF(OR(ISBLANK($B200),ISBLANK($C200),ISBLANK($D200),ISBLANK($E200),ISBLANK($F200),ISBLANK($G200),ISBLANK($H200),ISBLANK($I200),ISBLANK($J200),ISBLANK($K200),ISBLANK($L200)),"EKSİK","OK"))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8">
        <f>IF(ISBLANK($A201),"",IF($I201="","",$I201/AySayisi))</f>
        <v/>
      </c>
      <c r="L201" s="21">
        <f>IF(ISBLANK($A201),"",IF($F201="","",EOMONTH($F201,$J201)))</f>
        <v/>
      </c>
      <c r="M201" s="15" t="n"/>
      <c r="N201" s="14">
        <f>IF(ISBLANK($A201),"",IF(OR(ISBLANK($B201),ISBLANK($C201),ISBLANK($D201),ISBLANK($E201),ISBLANK($F201),ISBLANK($G201),ISBLANK($H201),ISBLANK($I201),ISBLANK($J201),ISBLANK($K201),ISBLANK($L201)),"EKSİK","OK"))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8">
        <f>IF(ISBLANK($A202),"",IF($I202="","",$I202/AySayisi))</f>
        <v/>
      </c>
      <c r="L202" s="21">
        <f>IF(ISBLANK($A202),"",IF($F202="","",EOMONTH($F202,$J202)))</f>
        <v/>
      </c>
      <c r="M202" s="15" t="n"/>
      <c r="N202" s="14">
        <f>IF(ISBLANK($A202),"",IF(OR(ISBLANK($B202),ISBLANK($C202),ISBLANK($D202),ISBLANK($E202),ISBLANK($F202),ISBLANK($G202),ISBLANK($H202),ISBLANK($I202),ISBLANK($J202),ISBLANK($K202),ISBLANK($L202)),"EKSİK","OK"))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8">
        <f>IF(ISBLANK($A203),"",IF($I203="","",$I203/AySayisi))</f>
        <v/>
      </c>
      <c r="L203" s="21">
        <f>IF(ISBLANK($A203),"",IF($F203="","",EOMONTH($F203,$J203)))</f>
        <v/>
      </c>
      <c r="M203" s="15" t="n"/>
      <c r="N203" s="14">
        <f>IF(ISBLANK($A203),"",IF(OR(ISBLANK($B203),ISBLANK($C203),ISBLANK($D203),ISBLANK($E203),ISBLANK($F203),ISBLANK($G203),ISBLANK($H203),ISBLANK($I203),ISBLANK($J203),ISBLANK($K203),ISBLANK($L203)),"EKSİK","OK"))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8">
        <f>IF(ISBLANK($A204),"",IF($I204="","",$I204/AySayisi))</f>
        <v/>
      </c>
      <c r="L204" s="21">
        <f>IF(ISBLANK($A204),"",IF($F204="","",EOMONTH($F204,$J204)))</f>
        <v/>
      </c>
      <c r="M204" s="15" t="n"/>
      <c r="N204" s="14">
        <f>IF(ISBLANK($A204),"",IF(OR(ISBLANK($B204),ISBLANK($C204),ISBLANK($D204),ISBLANK($E204),ISBLANK($F204),ISBLANK($G204),ISBLANK($H204),ISBLANK($I204),ISBLANK($J204),ISBLANK($K204),ISBLANK($L204)),"EKSİK","OK"))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8">
        <f>IF(ISBLANK($A205),"",IF($I205="","",$I205/AySayisi))</f>
        <v/>
      </c>
      <c r="L205" s="21">
        <f>IF(ISBLANK($A205),"",IF($F205="","",EOMONTH($F205,$J205)))</f>
        <v/>
      </c>
      <c r="M205" s="15" t="n"/>
      <c r="N205" s="14">
        <f>IF(ISBLANK($A205),"",IF(OR(ISBLANK($B205),ISBLANK($C205),ISBLANK($D205),ISBLANK($E205),ISBLANK($F205),ISBLANK($G205),ISBLANK($H205),ISBLANK($I205),ISBLANK($J205),ISBLANK($K205),ISBLANK($L205)),"EKSİK","OK"))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8">
        <f>IF(ISBLANK($A206),"",IF($I206="","",$I206/AySayisi))</f>
        <v/>
      </c>
      <c r="L206" s="21">
        <f>IF(ISBLANK($A206),"",IF($F206="","",EOMONTH($F206,$J206)))</f>
        <v/>
      </c>
      <c r="M206" s="15" t="n"/>
      <c r="N206" s="14">
        <f>IF(ISBLANK($A206),"",IF(OR(ISBLANK($B206),ISBLANK($C206),ISBLANK($D206),ISBLANK($E206),ISBLANK($F206),ISBLANK($G206),ISBLANK($H206),ISBLANK($I206),ISBLANK($J206),ISBLANK($K206),ISBLANK($L206)),"EKSİK","OK"))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8">
        <f>IF(ISBLANK($A207),"",IF($I207="","",$I207/AySayisi))</f>
        <v/>
      </c>
      <c r="L207" s="21">
        <f>IF(ISBLANK($A207),"",IF($F207="","",EOMONTH($F207,$J207)))</f>
        <v/>
      </c>
      <c r="M207" s="15" t="n"/>
      <c r="N207" s="14">
        <f>IF(ISBLANK($A207),"",IF(OR(ISBLANK($B207),ISBLANK($C207),ISBLANK($D207),ISBLANK($E207),ISBLANK($F207),ISBLANK($G207),ISBLANK($H207),ISBLANK($I207),ISBLANK($J207),ISBLANK($K207),ISBLANK($L207)),"EKSİK","OK"))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8">
        <f>IF(ISBLANK($A208),"",IF($I208="","",$I208/AySayisi))</f>
        <v/>
      </c>
      <c r="L208" s="21">
        <f>IF(ISBLANK($A208),"",IF($F208="","",EOMONTH($F208,$J208)))</f>
        <v/>
      </c>
      <c r="M208" s="15" t="n"/>
      <c r="N208" s="14">
        <f>IF(ISBLANK($A208),"",IF(OR(ISBLANK($B208),ISBLANK($C208),ISBLANK($D208),ISBLANK($E208),ISBLANK($F208),ISBLANK($G208),ISBLANK($H208),ISBLANK($I208),ISBLANK($J208),ISBLANK($K208),ISBLANK($L208)),"EKSİK","OK"))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8">
        <f>IF(ISBLANK($A209),"",IF($I209="","",$I209/AySayisi))</f>
        <v/>
      </c>
      <c r="L209" s="21">
        <f>IF(ISBLANK($A209),"",IF($F209="","",EOMONTH($F209,$J209)))</f>
        <v/>
      </c>
      <c r="M209" s="15" t="n"/>
      <c r="N209" s="14">
        <f>IF(ISBLANK($A209),"",IF(OR(ISBLANK($B209),ISBLANK($C209),ISBLANK($D209),ISBLANK($E209),ISBLANK($F209),ISBLANK($G209),ISBLANK($H209),ISBLANK($I209),ISBLANK($J209),ISBLANK($K209),ISBLANK($L209)),"EKSİK","OK"))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8">
        <f>IF(ISBLANK($A210),"",IF($I210="","",$I210/AySayisi))</f>
        <v/>
      </c>
      <c r="L210" s="21">
        <f>IF(ISBLANK($A210),"",IF($F210="","",EOMONTH($F210,$J210)))</f>
        <v/>
      </c>
      <c r="M210" s="15" t="n"/>
      <c r="N210" s="14">
        <f>IF(ISBLANK($A210),"",IF(OR(ISBLANK($B210),ISBLANK($C210),ISBLANK($D210),ISBLANK($E210),ISBLANK($F210),ISBLANK($G210),ISBLANK($H210),ISBLANK($I210),ISBLANK($J210),ISBLANK($K210),ISBLANK($L210)),"EKSİK","OK"))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8">
        <f>IF(ISBLANK($A211),"",IF($I211="","",$I211/AySayisi))</f>
        <v/>
      </c>
      <c r="L211" s="21">
        <f>IF(ISBLANK($A211),"",IF($F211="","",EOMONTH($F211,$J211)))</f>
        <v/>
      </c>
      <c r="M211" s="15" t="n"/>
      <c r="N211" s="14">
        <f>IF(ISBLANK($A211),"",IF(OR(ISBLANK($B211),ISBLANK($C211),ISBLANK($D211),ISBLANK($E211),ISBLANK($F211),ISBLANK($G211),ISBLANK($H211),ISBLANK($I211),ISBLANK($J211),ISBLANK($K211),ISBLANK($L211)),"EKSİK","OK"))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8">
        <f>IF(ISBLANK($A212),"",IF($I212="","",$I212/AySayisi))</f>
        <v/>
      </c>
      <c r="L212" s="21">
        <f>IF(ISBLANK($A212),"",IF($F212="","",EOMONTH($F212,$J212)))</f>
        <v/>
      </c>
      <c r="M212" s="15" t="n"/>
      <c r="N212" s="14">
        <f>IF(ISBLANK($A212),"",IF(OR(ISBLANK($B212),ISBLANK($C212),ISBLANK($D212),ISBLANK($E212),ISBLANK($F212),ISBLANK($G212),ISBLANK($H212),ISBLANK($I212),ISBLANK($J212),ISBLANK($K212),ISBLANK($L212)),"EKSİK","OK"))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8">
        <f>IF(ISBLANK($A213),"",IF($I213="","",$I213/AySayisi))</f>
        <v/>
      </c>
      <c r="L213" s="21">
        <f>IF(ISBLANK($A213),"",IF($F213="","",EOMONTH($F213,$J213)))</f>
        <v/>
      </c>
      <c r="M213" s="15" t="n"/>
      <c r="N213" s="14">
        <f>IF(ISBLANK($A213),"",IF(OR(ISBLANK($B213),ISBLANK($C213),ISBLANK($D213),ISBLANK($E213),ISBLANK($F213),ISBLANK($G213),ISBLANK($H213),ISBLANK($I213),ISBLANK($J213),ISBLANK($K213),ISBLANK($L213)),"EKSİK","OK"))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8">
        <f>IF(ISBLANK($A214),"",IF($I214="","",$I214/AySayisi))</f>
        <v/>
      </c>
      <c r="L214" s="21">
        <f>IF(ISBLANK($A214),"",IF($F214="","",EOMONTH($F214,$J214)))</f>
        <v/>
      </c>
      <c r="M214" s="15" t="n"/>
      <c r="N214" s="14">
        <f>IF(ISBLANK($A214),"",IF(OR(ISBLANK($B214),ISBLANK($C214),ISBLANK($D214),ISBLANK($E214),ISBLANK($F214),ISBLANK($G214),ISBLANK($H214),ISBLANK($I214),ISBLANK($J214),ISBLANK($K214),ISBLANK($L214)),"EKSİK","OK"))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8">
        <f>IF(ISBLANK($A215),"",IF($I215="","",$I215/AySayisi))</f>
        <v/>
      </c>
      <c r="L215" s="21">
        <f>IF(ISBLANK($A215),"",IF($F215="","",EOMONTH($F215,$J215)))</f>
        <v/>
      </c>
      <c r="M215" s="15" t="n"/>
      <c r="N215" s="14">
        <f>IF(ISBLANK($A215),"",IF(OR(ISBLANK($B215),ISBLANK($C215),ISBLANK($D215),ISBLANK($E215),ISBLANK($F215),ISBLANK($G215),ISBLANK($H215),ISBLANK($I215),ISBLANK($J215),ISBLANK($K215),ISBLANK($L215)),"EKSİK","OK"))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8">
        <f>IF(ISBLANK($A216),"",IF($I216="","",$I216/AySayisi))</f>
        <v/>
      </c>
      <c r="L216" s="21">
        <f>IF(ISBLANK($A216),"",IF($F216="","",EOMONTH($F216,$J216)))</f>
        <v/>
      </c>
      <c r="M216" s="15" t="n"/>
      <c r="N216" s="14">
        <f>IF(ISBLANK($A216),"",IF(OR(ISBLANK($B216),ISBLANK($C216),ISBLANK($D216),ISBLANK($E216),ISBLANK($F216),ISBLANK($G216),ISBLANK($H216),ISBLANK($I216),ISBLANK($J216),ISBLANK($K216),ISBLANK($L216)),"EKSİK","OK"))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8">
        <f>IF(ISBLANK($A217),"",IF($I217="","",$I217/AySayisi))</f>
        <v/>
      </c>
      <c r="L217" s="21">
        <f>IF(ISBLANK($A217),"",IF($F217="","",EOMONTH($F217,$J217)))</f>
        <v/>
      </c>
      <c r="M217" s="15" t="n"/>
      <c r="N217" s="14">
        <f>IF(ISBLANK($A217),"",IF(OR(ISBLANK($B217),ISBLANK($C217),ISBLANK($D217),ISBLANK($E217),ISBLANK($F217),ISBLANK($G217),ISBLANK($H217),ISBLANK($I217),ISBLANK($J217),ISBLANK($K217),ISBLANK($L217)),"EKSİK","OK"))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8">
        <f>IF(ISBLANK($A218),"",IF($I218="","",$I218/AySayisi))</f>
        <v/>
      </c>
      <c r="L218" s="21">
        <f>IF(ISBLANK($A218),"",IF($F218="","",EOMONTH($F218,$J218)))</f>
        <v/>
      </c>
      <c r="M218" s="15" t="n"/>
      <c r="N218" s="14">
        <f>IF(ISBLANK($A218),"",IF(OR(ISBLANK($B218),ISBLANK($C218),ISBLANK($D218),ISBLANK($E218),ISBLANK($F218),ISBLANK($G218),ISBLANK($H218),ISBLANK($I218),ISBLANK($J218),ISBLANK($K218),ISBLANK($L218)),"EKSİK","OK"))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8">
        <f>IF(ISBLANK($A219),"",IF($I219="","",$I219/AySayisi))</f>
        <v/>
      </c>
      <c r="L219" s="21">
        <f>IF(ISBLANK($A219),"",IF($F219="","",EOMONTH($F219,$J219)))</f>
        <v/>
      </c>
      <c r="M219" s="15" t="n"/>
      <c r="N219" s="14">
        <f>IF(ISBLANK($A219),"",IF(OR(ISBLANK($B219),ISBLANK($C219),ISBLANK($D219),ISBLANK($E219),ISBLANK($F219),ISBLANK($G219),ISBLANK($H219),ISBLANK($I219),ISBLANK($J219),ISBLANK($K219),ISBLANK($L219)),"EKSİK","OK"))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8">
        <f>IF(ISBLANK($A220),"",IF($I220="","",$I220/AySayisi))</f>
        <v/>
      </c>
      <c r="L220" s="21">
        <f>IF(ISBLANK($A220),"",IF($F220="","",EOMONTH($F220,$J220)))</f>
        <v/>
      </c>
      <c r="M220" s="15" t="n"/>
      <c r="N220" s="14">
        <f>IF(ISBLANK($A220),"",IF(OR(ISBLANK($B220),ISBLANK($C220),ISBLANK($D220),ISBLANK($E220),ISBLANK($F220),ISBLANK($G220),ISBLANK($H220),ISBLANK($I220),ISBLANK($J220),ISBLANK($K220),ISBLANK($L220)),"EKSİK","OK"))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8">
        <f>IF(ISBLANK($A221),"",IF($I221="","",$I221/AySayisi))</f>
        <v/>
      </c>
      <c r="L221" s="21">
        <f>IF(ISBLANK($A221),"",IF($F221="","",EOMONTH($F221,$J221)))</f>
        <v/>
      </c>
      <c r="M221" s="15" t="n"/>
      <c r="N221" s="14">
        <f>IF(ISBLANK($A221),"",IF(OR(ISBLANK($B221),ISBLANK($C221),ISBLANK($D221),ISBLANK($E221),ISBLANK($F221),ISBLANK($G221),ISBLANK($H221),ISBLANK($I221),ISBLANK($J221),ISBLANK($K221),ISBLANK($L221)),"EKSİK","OK"))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8">
        <f>IF(ISBLANK($A222),"",IF($I222="","",$I222/AySayisi))</f>
        <v/>
      </c>
      <c r="L222" s="21">
        <f>IF(ISBLANK($A222),"",IF($F222="","",EOMONTH($F222,$J222)))</f>
        <v/>
      </c>
      <c r="M222" s="15" t="n"/>
      <c r="N222" s="14">
        <f>IF(ISBLANK($A222),"",IF(OR(ISBLANK($B222),ISBLANK($C222),ISBLANK($D222),ISBLANK($E222),ISBLANK($F222),ISBLANK($G222),ISBLANK($H222),ISBLANK($I222),ISBLANK($J222),ISBLANK($K222),ISBLANK($L222)),"EKSİK","OK"))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8">
        <f>IF(ISBLANK($A223),"",IF($I223="","",$I223/AySayisi))</f>
        <v/>
      </c>
      <c r="L223" s="21">
        <f>IF(ISBLANK($A223),"",IF($F223="","",EOMONTH($F223,$J223)))</f>
        <v/>
      </c>
      <c r="M223" s="15" t="n"/>
      <c r="N223" s="14">
        <f>IF(ISBLANK($A223),"",IF(OR(ISBLANK($B223),ISBLANK($C223),ISBLANK($D223),ISBLANK($E223),ISBLANK($F223),ISBLANK($G223),ISBLANK($H223),ISBLANK($I223),ISBLANK($J223),ISBLANK($K223),ISBLANK($L223)),"EKSİK","OK"))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8">
        <f>IF(ISBLANK($A224),"",IF($I224="","",$I224/AySayisi))</f>
        <v/>
      </c>
      <c r="L224" s="21">
        <f>IF(ISBLANK($A224),"",IF($F224="","",EOMONTH($F224,$J224)))</f>
        <v/>
      </c>
      <c r="M224" s="15" t="n"/>
      <c r="N224" s="14">
        <f>IF(ISBLANK($A224),"",IF(OR(ISBLANK($B224),ISBLANK($C224),ISBLANK($D224),ISBLANK($E224),ISBLANK($F224),ISBLANK($G224),ISBLANK($H224),ISBLANK($I224),ISBLANK($J224),ISBLANK($K224),ISBLANK($L224)),"EKSİK","OK"))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8">
        <f>IF(ISBLANK($A225),"",IF($I225="","",$I225/AySayisi))</f>
        <v/>
      </c>
      <c r="L225" s="21">
        <f>IF(ISBLANK($A225),"",IF($F225="","",EOMONTH($F225,$J225)))</f>
        <v/>
      </c>
      <c r="M225" s="15" t="n"/>
      <c r="N225" s="14">
        <f>IF(ISBLANK($A225),"",IF(OR(ISBLANK($B225),ISBLANK($C225),ISBLANK($D225),ISBLANK($E225),ISBLANK($F225),ISBLANK($G225),ISBLANK($H225),ISBLANK($I225),ISBLANK($J225),ISBLANK($K225),ISBLANK($L225)),"EKSİK","OK"))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8">
        <f>IF(ISBLANK($A226),"",IF($I226="","",$I226/AySayisi))</f>
        <v/>
      </c>
      <c r="L226" s="21">
        <f>IF(ISBLANK($A226),"",IF($F226="","",EOMONTH($F226,$J226)))</f>
        <v/>
      </c>
      <c r="M226" s="15" t="n"/>
      <c r="N226" s="14">
        <f>IF(ISBLANK($A226),"",IF(OR(ISBLANK($B226),ISBLANK($C226),ISBLANK($D226),ISBLANK($E226),ISBLANK($F226),ISBLANK($G226),ISBLANK($H226),ISBLANK($I226),ISBLANK($J226),ISBLANK($K226),ISBLANK($L226)),"EKSİK","OK"))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8">
        <f>IF(ISBLANK($A227),"",IF($I227="","",$I227/AySayisi))</f>
        <v/>
      </c>
      <c r="L227" s="21">
        <f>IF(ISBLANK($A227),"",IF($F227="","",EOMONTH($F227,$J227)))</f>
        <v/>
      </c>
      <c r="M227" s="15" t="n"/>
      <c r="N227" s="14">
        <f>IF(ISBLANK($A227),"",IF(OR(ISBLANK($B227),ISBLANK($C227),ISBLANK($D227),ISBLANK($E227),ISBLANK($F227),ISBLANK($G227),ISBLANK($H227),ISBLANK($I227),ISBLANK($J227),ISBLANK($K227),ISBLANK($L227)),"EKSİK","OK"))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8">
        <f>IF(ISBLANK($A228),"",IF($I228="","",$I228/AySayisi))</f>
        <v/>
      </c>
      <c r="L228" s="21">
        <f>IF(ISBLANK($A228),"",IF($F228="","",EOMONTH($F228,$J228)))</f>
        <v/>
      </c>
      <c r="M228" s="15" t="n"/>
      <c r="N228" s="14">
        <f>IF(ISBLANK($A228),"",IF(OR(ISBLANK($B228),ISBLANK($C228),ISBLANK($D228),ISBLANK($E228),ISBLANK($F228),ISBLANK($G228),ISBLANK($H228),ISBLANK($I228),ISBLANK($J228),ISBLANK($K228),ISBLANK($L228)),"EKSİK","OK"))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8">
        <f>IF(ISBLANK($A229),"",IF($I229="","",$I229/AySayisi))</f>
        <v/>
      </c>
      <c r="L229" s="21">
        <f>IF(ISBLANK($A229),"",IF($F229="","",EOMONTH($F229,$J229)))</f>
        <v/>
      </c>
      <c r="M229" s="15" t="n"/>
      <c r="N229" s="14">
        <f>IF(ISBLANK($A229),"",IF(OR(ISBLANK($B229),ISBLANK($C229),ISBLANK($D229),ISBLANK($E229),ISBLANK($F229),ISBLANK($G229),ISBLANK($H229),ISBLANK($I229),ISBLANK($J229),ISBLANK($K229),ISBLANK($L229)),"EKSİK","OK"))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8">
        <f>IF(ISBLANK($A230),"",IF($I230="","",$I230/AySayisi))</f>
        <v/>
      </c>
      <c r="L230" s="21">
        <f>IF(ISBLANK($A230),"",IF($F230="","",EOMONTH($F230,$J230)))</f>
        <v/>
      </c>
      <c r="M230" s="15" t="n"/>
      <c r="N230" s="14">
        <f>IF(ISBLANK($A230),"",IF(OR(ISBLANK($B230),ISBLANK($C230),ISBLANK($D230),ISBLANK($E230),ISBLANK($F230),ISBLANK($G230),ISBLANK($H230),ISBLANK($I230),ISBLANK($J230),ISBLANK($K230),ISBLANK($L230)),"EKSİK","OK"))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8">
        <f>IF(ISBLANK($A231),"",IF($I231="","",$I231/AySayisi))</f>
        <v/>
      </c>
      <c r="L231" s="21">
        <f>IF(ISBLANK($A231),"",IF($F231="","",EOMONTH($F231,$J231)))</f>
        <v/>
      </c>
      <c r="M231" s="15" t="n"/>
      <c r="N231" s="14">
        <f>IF(ISBLANK($A231),"",IF(OR(ISBLANK($B231),ISBLANK($C231),ISBLANK($D231),ISBLANK($E231),ISBLANK($F231),ISBLANK($G231),ISBLANK($H231),ISBLANK($I231),ISBLANK($J231),ISBLANK($K231),ISBLANK($L231)),"EKSİK","OK"))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8">
        <f>IF(ISBLANK($A232),"",IF($I232="","",$I232/AySayisi))</f>
        <v/>
      </c>
      <c r="L232" s="21">
        <f>IF(ISBLANK($A232),"",IF($F232="","",EOMONTH($F232,$J232)))</f>
        <v/>
      </c>
      <c r="M232" s="15" t="n"/>
      <c r="N232" s="14">
        <f>IF(ISBLANK($A232),"",IF(OR(ISBLANK($B232),ISBLANK($C232),ISBLANK($D232),ISBLANK($E232),ISBLANK($F232),ISBLANK($G232),ISBLANK($H232),ISBLANK($I232),ISBLANK($J232),ISBLANK($K232),ISBLANK($L232)),"EKSİK","OK"))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8">
        <f>IF(ISBLANK($A233),"",IF($I233="","",$I233/AySayisi))</f>
        <v/>
      </c>
      <c r="L233" s="21">
        <f>IF(ISBLANK($A233),"",IF($F233="","",EOMONTH($F233,$J233)))</f>
        <v/>
      </c>
      <c r="M233" s="15" t="n"/>
      <c r="N233" s="14">
        <f>IF(ISBLANK($A233),"",IF(OR(ISBLANK($B233),ISBLANK($C233),ISBLANK($D233),ISBLANK($E233),ISBLANK($F233),ISBLANK($G233),ISBLANK($H233),ISBLANK($I233),ISBLANK($J233),ISBLANK($K233),ISBLANK($L233)),"EKSİK","OK"))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8">
        <f>IF(ISBLANK($A234),"",IF($I234="","",$I234/AySayisi))</f>
        <v/>
      </c>
      <c r="L234" s="21">
        <f>IF(ISBLANK($A234),"",IF($F234="","",EOMONTH($F234,$J234)))</f>
        <v/>
      </c>
      <c r="M234" s="15" t="n"/>
      <c r="N234" s="14">
        <f>IF(ISBLANK($A234),"",IF(OR(ISBLANK($B234),ISBLANK($C234),ISBLANK($D234),ISBLANK($E234),ISBLANK($F234),ISBLANK($G234),ISBLANK($H234),ISBLANK($I234),ISBLANK($J234),ISBLANK($K234),ISBLANK($L234)),"EKSİK","OK"))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8">
        <f>IF(ISBLANK($A235),"",IF($I235="","",$I235/AySayisi))</f>
        <v/>
      </c>
      <c r="L235" s="21">
        <f>IF(ISBLANK($A235),"",IF($F235="","",EOMONTH($F235,$J235)))</f>
        <v/>
      </c>
      <c r="M235" s="15" t="n"/>
      <c r="N235" s="14">
        <f>IF(ISBLANK($A235),"",IF(OR(ISBLANK($B235),ISBLANK($C235),ISBLANK($D235),ISBLANK($E235),ISBLANK($F235),ISBLANK($G235),ISBLANK($H235),ISBLANK($I235),ISBLANK($J235),ISBLANK($K235),ISBLANK($L235)),"EKSİK","OK"))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8">
        <f>IF(ISBLANK($A236),"",IF($I236="","",$I236/AySayisi))</f>
        <v/>
      </c>
      <c r="L236" s="21">
        <f>IF(ISBLANK($A236),"",IF($F236="","",EOMONTH($F236,$J236)))</f>
        <v/>
      </c>
      <c r="M236" s="15" t="n"/>
      <c r="N236" s="14">
        <f>IF(ISBLANK($A236),"",IF(OR(ISBLANK($B236),ISBLANK($C236),ISBLANK($D236),ISBLANK($E236),ISBLANK($F236),ISBLANK($G236),ISBLANK($H236),ISBLANK($I236),ISBLANK($J236),ISBLANK($K236),ISBLANK($L236)),"EKSİK","OK"))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8">
        <f>IF(ISBLANK($A237),"",IF($I237="","",$I237/AySayisi))</f>
        <v/>
      </c>
      <c r="L237" s="21">
        <f>IF(ISBLANK($A237),"",IF($F237="","",EOMONTH($F237,$J237)))</f>
        <v/>
      </c>
      <c r="M237" s="15" t="n"/>
      <c r="N237" s="14">
        <f>IF(ISBLANK($A237),"",IF(OR(ISBLANK($B237),ISBLANK($C237),ISBLANK($D237),ISBLANK($E237),ISBLANK($F237),ISBLANK($G237),ISBLANK($H237),ISBLANK($I237),ISBLANK($J237),ISBLANK($K237),ISBLANK($L237)),"EKSİK","OK"))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8">
        <f>IF(ISBLANK($A238),"",IF($I238="","",$I238/AySayisi))</f>
        <v/>
      </c>
      <c r="L238" s="21">
        <f>IF(ISBLANK($A238),"",IF($F238="","",EOMONTH($F238,$J238)))</f>
        <v/>
      </c>
      <c r="M238" s="15" t="n"/>
      <c r="N238" s="14">
        <f>IF(ISBLANK($A238),"",IF(OR(ISBLANK($B238),ISBLANK($C238),ISBLANK($D238),ISBLANK($E238),ISBLANK($F238),ISBLANK($G238),ISBLANK($H238),ISBLANK($I238),ISBLANK($J238),ISBLANK($K238),ISBLANK($L238)),"EKSİK","OK"))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8">
        <f>IF(ISBLANK($A239),"",IF($I239="","",$I239/AySayisi))</f>
        <v/>
      </c>
      <c r="L239" s="21">
        <f>IF(ISBLANK($A239),"",IF($F239="","",EOMONTH($F239,$J239)))</f>
        <v/>
      </c>
      <c r="M239" s="15" t="n"/>
      <c r="N239" s="14">
        <f>IF(ISBLANK($A239),"",IF(OR(ISBLANK($B239),ISBLANK($C239),ISBLANK($D239),ISBLANK($E239),ISBLANK($F239),ISBLANK($G239),ISBLANK($H239),ISBLANK($I239),ISBLANK($J239),ISBLANK($K239),ISBLANK($L239)),"EKSİK","OK"))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8">
        <f>IF(ISBLANK($A240),"",IF($I240="","",$I240/AySayisi))</f>
        <v/>
      </c>
      <c r="L240" s="21">
        <f>IF(ISBLANK($A240),"",IF($F240="","",EOMONTH($F240,$J240)))</f>
        <v/>
      </c>
      <c r="M240" s="15" t="n"/>
      <c r="N240" s="14">
        <f>IF(ISBLANK($A240),"",IF(OR(ISBLANK($B240),ISBLANK($C240),ISBLANK($D240),ISBLANK($E240),ISBLANK($F240),ISBLANK($G240),ISBLANK($H240),ISBLANK($I240),ISBLANK($J240),ISBLANK($K240),ISBLANK($L240)),"EKSİK","OK"))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8">
        <f>IF(ISBLANK($A241),"",IF($I241="","",$I241/AySayisi))</f>
        <v/>
      </c>
      <c r="L241" s="21">
        <f>IF(ISBLANK($A241),"",IF($F241="","",EOMONTH($F241,$J241)))</f>
        <v/>
      </c>
      <c r="M241" s="15" t="n"/>
      <c r="N241" s="14">
        <f>IF(ISBLANK($A241),"",IF(OR(ISBLANK($B241),ISBLANK($C241),ISBLANK($D241),ISBLANK($E241),ISBLANK($F241),ISBLANK($G241),ISBLANK($H241),ISBLANK($I241),ISBLANK($J241),ISBLANK($K241),ISBLANK($L241)),"EKSİK","OK"))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8">
        <f>IF(ISBLANK($A242),"",IF($I242="","",$I242/AySayisi))</f>
        <v/>
      </c>
      <c r="L242" s="21">
        <f>IF(ISBLANK($A242),"",IF($F242="","",EOMONTH($F242,$J242)))</f>
        <v/>
      </c>
      <c r="M242" s="15" t="n"/>
      <c r="N242" s="14">
        <f>IF(ISBLANK($A242),"",IF(OR(ISBLANK($B242),ISBLANK($C242),ISBLANK($D242),ISBLANK($E242),ISBLANK($F242),ISBLANK($G242),ISBLANK($H242),ISBLANK($I242),ISBLANK($J242),ISBLANK($K242),ISBLANK($L242)),"EKSİK","OK"))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8">
        <f>IF(ISBLANK($A243),"",IF($I243="","",$I243/AySayisi))</f>
        <v/>
      </c>
      <c r="L243" s="21">
        <f>IF(ISBLANK($A243),"",IF($F243="","",EOMONTH($F243,$J243)))</f>
        <v/>
      </c>
      <c r="M243" s="15" t="n"/>
      <c r="N243" s="14">
        <f>IF(ISBLANK($A243),"",IF(OR(ISBLANK($B243),ISBLANK($C243),ISBLANK($D243),ISBLANK($E243),ISBLANK($F243),ISBLANK($G243),ISBLANK($H243),ISBLANK($I243),ISBLANK($J243),ISBLANK($K243),ISBLANK($L243)),"EKSİK","OK"))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8">
        <f>IF(ISBLANK($A244),"",IF($I244="","",$I244/AySayisi))</f>
        <v/>
      </c>
      <c r="L244" s="21">
        <f>IF(ISBLANK($A244),"",IF($F244="","",EOMONTH($F244,$J244)))</f>
        <v/>
      </c>
      <c r="M244" s="15" t="n"/>
      <c r="N244" s="14">
        <f>IF(ISBLANK($A244),"",IF(OR(ISBLANK($B244),ISBLANK($C244),ISBLANK($D244),ISBLANK($E244),ISBLANK($F244),ISBLANK($G244),ISBLANK($H244),ISBLANK($I244),ISBLANK($J244),ISBLANK($K244),ISBLANK($L244)),"EKSİK","OK"))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8">
        <f>IF(ISBLANK($A245),"",IF($I245="","",$I245/AySayisi))</f>
        <v/>
      </c>
      <c r="L245" s="21">
        <f>IF(ISBLANK($A245),"",IF($F245="","",EOMONTH($F245,$J245)))</f>
        <v/>
      </c>
      <c r="M245" s="15" t="n"/>
      <c r="N245" s="14">
        <f>IF(ISBLANK($A245),"",IF(OR(ISBLANK($B245),ISBLANK($C245),ISBLANK($D245),ISBLANK($E245),ISBLANK($F245),ISBLANK($G245),ISBLANK($H245),ISBLANK($I245),ISBLANK($J245),ISBLANK($K245),ISBLANK($L245)),"EKSİK","OK"))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8">
        <f>IF(ISBLANK($A246),"",IF($I246="","",$I246/AySayisi))</f>
        <v/>
      </c>
      <c r="L246" s="21">
        <f>IF(ISBLANK($A246),"",IF($F246="","",EOMONTH($F246,$J246)))</f>
        <v/>
      </c>
      <c r="M246" s="15" t="n"/>
      <c r="N246" s="14">
        <f>IF(ISBLANK($A246),"",IF(OR(ISBLANK($B246),ISBLANK($C246),ISBLANK($D246),ISBLANK($E246),ISBLANK($F246),ISBLANK($G246),ISBLANK($H246),ISBLANK($I246),ISBLANK($J246),ISBLANK($K246),ISBLANK($L246)),"EKSİK","OK"))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8">
        <f>IF(ISBLANK($A247),"",IF($I247="","",$I247/AySayisi))</f>
        <v/>
      </c>
      <c r="L247" s="21">
        <f>IF(ISBLANK($A247),"",IF($F247="","",EOMONTH($F247,$J247)))</f>
        <v/>
      </c>
      <c r="M247" s="15" t="n"/>
      <c r="N247" s="14">
        <f>IF(ISBLANK($A247),"",IF(OR(ISBLANK($B247),ISBLANK($C247),ISBLANK($D247),ISBLANK($E247),ISBLANK($F247),ISBLANK($G247),ISBLANK($H247),ISBLANK($I247),ISBLANK($J247),ISBLANK($K247),ISBLANK($L247)),"EKSİK","OK"))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8">
        <f>IF(ISBLANK($A248),"",IF($I248="","",$I248/AySayisi))</f>
        <v/>
      </c>
      <c r="L248" s="21">
        <f>IF(ISBLANK($A248),"",IF($F248="","",EOMONTH($F248,$J248)))</f>
        <v/>
      </c>
      <c r="M248" s="15" t="n"/>
      <c r="N248" s="14">
        <f>IF(ISBLANK($A248),"",IF(OR(ISBLANK($B248),ISBLANK($C248),ISBLANK($D248),ISBLANK($E248),ISBLANK($F248),ISBLANK($G248),ISBLANK($H248),ISBLANK($I248),ISBLANK($J248),ISBLANK($K248),ISBLANK($L248)),"EKSİK","OK"))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8">
        <f>IF(ISBLANK($A249),"",IF($I249="","",$I249/AySayisi))</f>
        <v/>
      </c>
      <c r="L249" s="21">
        <f>IF(ISBLANK($A249),"",IF($F249="","",EOMONTH($F249,$J249)))</f>
        <v/>
      </c>
      <c r="M249" s="15" t="n"/>
      <c r="N249" s="14">
        <f>IF(ISBLANK($A249),"",IF(OR(ISBLANK($B249),ISBLANK($C249),ISBLANK($D249),ISBLANK($E249),ISBLANK($F249),ISBLANK($G249),ISBLANK($H249),ISBLANK($I249),ISBLANK($J249),ISBLANK($K249),ISBLANK($L249)),"EKSİK","OK"))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8">
        <f>IF(ISBLANK($A250),"",IF($I250="","",$I250/AySayisi))</f>
        <v/>
      </c>
      <c r="L250" s="21">
        <f>IF(ISBLANK($A250),"",IF($F250="","",EOMONTH($F250,$J250)))</f>
        <v/>
      </c>
      <c r="M250" s="15" t="n"/>
      <c r="N250" s="14">
        <f>IF(ISBLANK($A250),"",IF(OR(ISBLANK($B250),ISBLANK($C250),ISBLANK($D250),ISBLANK($E250),ISBLANK($F250),ISBLANK($G250),ISBLANK($H250),ISBLANK($I250),ISBLANK($J250),ISBLANK($K250),ISBLANK($L250)),"EKSİK","OK"))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8">
        <f>IF(ISBLANK($A251),"",IF($I251="","",$I251/AySayisi))</f>
        <v/>
      </c>
      <c r="L251" s="21">
        <f>IF(ISBLANK($A251),"",IF($F251="","",EOMONTH($F251,$J251)))</f>
        <v/>
      </c>
      <c r="M251" s="15" t="n"/>
      <c r="N251" s="14">
        <f>IF(ISBLANK($A251),"",IF(OR(ISBLANK($B251),ISBLANK($C251),ISBLANK($D251),ISBLANK($E251),ISBLANK($F251),ISBLANK($G251),ISBLANK($H251),ISBLANK($I251),ISBLANK($J251),ISBLANK($K251),ISBLANK($L251)),"EKSİK","OK"))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8">
        <f>IF(ISBLANK($A252),"",IF($I252="","",$I252/AySayisi))</f>
        <v/>
      </c>
      <c r="L252" s="21">
        <f>IF(ISBLANK($A252),"",IF($F252="","",EOMONTH($F252,$J252)))</f>
        <v/>
      </c>
      <c r="M252" s="15" t="n"/>
      <c r="N252" s="14">
        <f>IF(ISBLANK($A252),"",IF(OR(ISBLANK($B252),ISBLANK($C252),ISBLANK($D252),ISBLANK($E252),ISBLANK($F252),ISBLANK($G252),ISBLANK($H252),ISBLANK($I252),ISBLANK($J252),ISBLANK($K252),ISBLANK($L252)),"EKSİK","OK"))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8">
        <f>IF(ISBLANK($A253),"",IF($I253="","",$I253/AySayisi))</f>
        <v/>
      </c>
      <c r="L253" s="21">
        <f>IF(ISBLANK($A253),"",IF($F253="","",EOMONTH($F253,$J253)))</f>
        <v/>
      </c>
      <c r="M253" s="15" t="n"/>
      <c r="N253" s="14">
        <f>IF(ISBLANK($A253),"",IF(OR(ISBLANK($B253),ISBLANK($C253),ISBLANK($D253),ISBLANK($E253),ISBLANK($F253),ISBLANK($G253),ISBLANK($H253),ISBLANK($I253),ISBLANK($J253),ISBLANK($K253),ISBLANK($L253)),"EKSİK","OK"))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8">
        <f>IF(ISBLANK($A254),"",IF($I254="","",$I254/AySayisi))</f>
        <v/>
      </c>
      <c r="L254" s="21">
        <f>IF(ISBLANK($A254),"",IF($F254="","",EOMONTH($F254,$J254)))</f>
        <v/>
      </c>
      <c r="M254" s="15" t="n"/>
      <c r="N254" s="14">
        <f>IF(ISBLANK($A254),"",IF(OR(ISBLANK($B254),ISBLANK($C254),ISBLANK($D254),ISBLANK($E254),ISBLANK($F254),ISBLANK($G254),ISBLANK($H254),ISBLANK($I254),ISBLANK($J254),ISBLANK($K254),ISBLANK($L254)),"EKSİK","OK"))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8">
        <f>IF(ISBLANK($A255),"",IF($I255="","",$I255/AySayisi))</f>
        <v/>
      </c>
      <c r="L255" s="21">
        <f>IF(ISBLANK($A255),"",IF($F255="","",EOMONTH($F255,$J255)))</f>
        <v/>
      </c>
      <c r="M255" s="15" t="n"/>
      <c r="N255" s="14">
        <f>IF(ISBLANK($A255),"",IF(OR(ISBLANK($B255),ISBLANK($C255),ISBLANK($D255),ISBLANK($E255),ISBLANK($F255),ISBLANK($G255),ISBLANK($H255),ISBLANK($I255),ISBLANK($J255),ISBLANK($K255),ISBLANK($L255)),"EKSİK","OK"))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8">
        <f>IF(ISBLANK($A256),"",IF($I256="","",$I256/AySayisi))</f>
        <v/>
      </c>
      <c r="L256" s="21">
        <f>IF(ISBLANK($A256),"",IF($F256="","",EOMONTH($F256,$J256)))</f>
        <v/>
      </c>
      <c r="M256" s="15" t="n"/>
      <c r="N256" s="14">
        <f>IF(ISBLANK($A256),"",IF(OR(ISBLANK($B256),ISBLANK($C256),ISBLANK($D256),ISBLANK($E256),ISBLANK($F256),ISBLANK($G256),ISBLANK($H256),ISBLANK($I256),ISBLANK($J256),ISBLANK($K256),ISBLANK($L256)),"EKSİK","OK"))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8">
        <f>IF(ISBLANK($A257),"",IF($I257="","",$I257/AySayisi))</f>
        <v/>
      </c>
      <c r="L257" s="21">
        <f>IF(ISBLANK($A257),"",IF($F257="","",EOMONTH($F257,$J257)))</f>
        <v/>
      </c>
      <c r="M257" s="15" t="n"/>
      <c r="N257" s="14">
        <f>IF(ISBLANK($A257),"",IF(OR(ISBLANK($B257),ISBLANK($C257),ISBLANK($D257),ISBLANK($E257),ISBLANK($F257),ISBLANK($G257),ISBLANK($H257),ISBLANK($I257),ISBLANK($J257),ISBLANK($K257),ISBLANK($L257)),"EKSİK","OK"))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8">
        <f>IF(ISBLANK($A258),"",IF($I258="","",$I258/AySayisi))</f>
        <v/>
      </c>
      <c r="L258" s="21">
        <f>IF(ISBLANK($A258),"",IF($F258="","",EOMONTH($F258,$J258)))</f>
        <v/>
      </c>
      <c r="M258" s="15" t="n"/>
      <c r="N258" s="14">
        <f>IF(ISBLANK($A258),"",IF(OR(ISBLANK($B258),ISBLANK($C258),ISBLANK($D258),ISBLANK($E258),ISBLANK($F258),ISBLANK($G258),ISBLANK($H258),ISBLANK($I258),ISBLANK($J258),ISBLANK($K258),ISBLANK($L258)),"EKSİK","OK"))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8">
        <f>IF(ISBLANK($A259),"",IF($I259="","",$I259/AySayisi))</f>
        <v/>
      </c>
      <c r="L259" s="21">
        <f>IF(ISBLANK($A259),"",IF($F259="","",EOMONTH($F259,$J259)))</f>
        <v/>
      </c>
      <c r="M259" s="15" t="n"/>
      <c r="N259" s="14">
        <f>IF(ISBLANK($A259),"",IF(OR(ISBLANK($B259),ISBLANK($C259),ISBLANK($D259),ISBLANK($E259),ISBLANK($F259),ISBLANK($G259),ISBLANK($H259),ISBLANK($I259),ISBLANK($J259),ISBLANK($K259),ISBLANK($L259)),"EKSİK","OK"))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8">
        <f>IF(ISBLANK($A260),"",IF($I260="","",$I260/AySayisi))</f>
        <v/>
      </c>
      <c r="L260" s="21">
        <f>IF(ISBLANK($A260),"",IF($F260="","",EOMONTH($F260,$J260)))</f>
        <v/>
      </c>
      <c r="M260" s="15" t="n"/>
      <c r="N260" s="14">
        <f>IF(ISBLANK($A260),"",IF(OR(ISBLANK($B260),ISBLANK($C260),ISBLANK($D260),ISBLANK($E260),ISBLANK($F260),ISBLANK($G260),ISBLANK($H260),ISBLANK($I260),ISBLANK($J260),ISBLANK($K260),ISBLANK($L260)),"EKSİK","OK"))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8">
        <f>IF(ISBLANK($A261),"",IF($I261="","",$I261/AySayisi))</f>
        <v/>
      </c>
      <c r="L261" s="21">
        <f>IF(ISBLANK($A261),"",IF($F261="","",EOMONTH($F261,$J261)))</f>
        <v/>
      </c>
      <c r="M261" s="15" t="n"/>
      <c r="N261" s="14">
        <f>IF(ISBLANK($A261),"",IF(OR(ISBLANK($B261),ISBLANK($C261),ISBLANK($D261),ISBLANK($E261),ISBLANK($F261),ISBLANK($G261),ISBLANK($H261),ISBLANK($I261),ISBLANK($J261),ISBLANK($K261),ISBLANK($L261)),"EKSİK","OK"))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8">
        <f>IF(ISBLANK($A262),"",IF($I262="","",$I262/AySayisi))</f>
        <v/>
      </c>
      <c r="L262" s="21">
        <f>IF(ISBLANK($A262),"",IF($F262="","",EOMONTH($F262,$J262)))</f>
        <v/>
      </c>
      <c r="M262" s="15" t="n"/>
      <c r="N262" s="14">
        <f>IF(ISBLANK($A262),"",IF(OR(ISBLANK($B262),ISBLANK($C262),ISBLANK($D262),ISBLANK($E262),ISBLANK($F262),ISBLANK($G262),ISBLANK($H262),ISBLANK($I262),ISBLANK($J262),ISBLANK($K262),ISBLANK($L262)),"EKSİK","OK"))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8">
        <f>IF(ISBLANK($A263),"",IF($I263="","",$I263/AySayisi))</f>
        <v/>
      </c>
      <c r="L263" s="21">
        <f>IF(ISBLANK($A263),"",IF($F263="","",EOMONTH($F263,$J263)))</f>
        <v/>
      </c>
      <c r="M263" s="15" t="n"/>
      <c r="N263" s="14">
        <f>IF(ISBLANK($A263),"",IF(OR(ISBLANK($B263),ISBLANK($C263),ISBLANK($D263),ISBLANK($E263),ISBLANK($F263),ISBLANK($G263),ISBLANK($H263),ISBLANK($I263),ISBLANK($J263),ISBLANK($K263),ISBLANK($L263)),"EKSİK","OK"))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8">
        <f>IF(ISBLANK($A264),"",IF($I264="","",$I264/AySayisi))</f>
        <v/>
      </c>
      <c r="L264" s="21">
        <f>IF(ISBLANK($A264),"",IF($F264="","",EOMONTH($F264,$J264)))</f>
        <v/>
      </c>
      <c r="M264" s="15" t="n"/>
      <c r="N264" s="14">
        <f>IF(ISBLANK($A264),"",IF(OR(ISBLANK($B264),ISBLANK($C264),ISBLANK($D264),ISBLANK($E264),ISBLANK($F264),ISBLANK($G264),ISBLANK($H264),ISBLANK($I264),ISBLANK($J264),ISBLANK($K264),ISBLANK($L264)),"EKSİK","OK"))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8">
        <f>IF(ISBLANK($A265),"",IF($I265="","",$I265/AySayisi))</f>
        <v/>
      </c>
      <c r="L265" s="21">
        <f>IF(ISBLANK($A265),"",IF($F265="","",EOMONTH($F265,$J265)))</f>
        <v/>
      </c>
      <c r="M265" s="15" t="n"/>
      <c r="N265" s="14">
        <f>IF(ISBLANK($A265),"",IF(OR(ISBLANK($B265),ISBLANK($C265),ISBLANK($D265),ISBLANK($E265),ISBLANK($F265),ISBLANK($G265),ISBLANK($H265),ISBLANK($I265),ISBLANK($J265),ISBLANK($K265),ISBLANK($L265)),"EKSİK","OK"))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8">
        <f>IF(ISBLANK($A266),"",IF($I266="","",$I266/AySayisi))</f>
        <v/>
      </c>
      <c r="L266" s="21">
        <f>IF(ISBLANK($A266),"",IF($F266="","",EOMONTH($F266,$J266)))</f>
        <v/>
      </c>
      <c r="M266" s="15" t="n"/>
      <c r="N266" s="14">
        <f>IF(ISBLANK($A266),"",IF(OR(ISBLANK($B266),ISBLANK($C266),ISBLANK($D266),ISBLANK($E266),ISBLANK($F266),ISBLANK($G266),ISBLANK($H266),ISBLANK($I266),ISBLANK($J266),ISBLANK($K266),ISBLANK($L266)),"EKSİK","OK"))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8">
        <f>IF(ISBLANK($A267),"",IF($I267="","",$I267/AySayisi))</f>
        <v/>
      </c>
      <c r="L267" s="21">
        <f>IF(ISBLANK($A267),"",IF($F267="","",EOMONTH($F267,$J267)))</f>
        <v/>
      </c>
      <c r="M267" s="15" t="n"/>
      <c r="N267" s="14">
        <f>IF(ISBLANK($A267),"",IF(OR(ISBLANK($B267),ISBLANK($C267),ISBLANK($D267),ISBLANK($E267),ISBLANK($F267),ISBLANK($G267),ISBLANK($H267),ISBLANK($I267),ISBLANK($J267),ISBLANK($K267),ISBLANK($L267)),"EKSİK","OK"))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8">
        <f>IF(ISBLANK($A268),"",IF($I268="","",$I268/AySayisi))</f>
        <v/>
      </c>
      <c r="L268" s="21">
        <f>IF(ISBLANK($A268),"",IF($F268="","",EOMONTH($F268,$J268)))</f>
        <v/>
      </c>
      <c r="M268" s="15" t="n"/>
      <c r="N268" s="14">
        <f>IF(ISBLANK($A268),"",IF(OR(ISBLANK($B268),ISBLANK($C268),ISBLANK($D268),ISBLANK($E268),ISBLANK($F268),ISBLANK($G268),ISBLANK($H268),ISBLANK($I268),ISBLANK($J268),ISBLANK($K268),ISBLANK($L268)),"EKSİK","OK"))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8">
        <f>IF(ISBLANK($A269),"",IF($I269="","",$I269/AySayisi))</f>
        <v/>
      </c>
      <c r="L269" s="21">
        <f>IF(ISBLANK($A269),"",IF($F269="","",EOMONTH($F269,$J269)))</f>
        <v/>
      </c>
      <c r="M269" s="15" t="n"/>
      <c r="N269" s="14">
        <f>IF(ISBLANK($A269),"",IF(OR(ISBLANK($B269),ISBLANK($C269),ISBLANK($D269),ISBLANK($E269),ISBLANK($F269),ISBLANK($G269),ISBLANK($H269),ISBLANK($I269),ISBLANK($J269),ISBLANK($K269),ISBLANK($L269)),"EKSİK","OK"))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8">
        <f>IF(ISBLANK($A270),"",IF($I270="","",$I270/AySayisi))</f>
        <v/>
      </c>
      <c r="L270" s="21">
        <f>IF(ISBLANK($A270),"",IF($F270="","",EOMONTH($F270,$J270)))</f>
        <v/>
      </c>
      <c r="M270" s="15" t="n"/>
      <c r="N270" s="14">
        <f>IF(ISBLANK($A270),"",IF(OR(ISBLANK($B270),ISBLANK($C270),ISBLANK($D270),ISBLANK($E270),ISBLANK($F270),ISBLANK($G270),ISBLANK($H270),ISBLANK($I270),ISBLANK($J270),ISBLANK($K270),ISBLANK($L270)),"EKSİK","OK"))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8">
        <f>IF(ISBLANK($A271),"",IF($I271="","",$I271/AySayisi))</f>
        <v/>
      </c>
      <c r="L271" s="21">
        <f>IF(ISBLANK($A271),"",IF($F271="","",EOMONTH($F271,$J271)))</f>
        <v/>
      </c>
      <c r="M271" s="15" t="n"/>
      <c r="N271" s="14">
        <f>IF(ISBLANK($A271),"",IF(OR(ISBLANK($B271),ISBLANK($C271),ISBLANK($D271),ISBLANK($E271),ISBLANK($F271),ISBLANK($G271),ISBLANK($H271),ISBLANK($I271),ISBLANK($J271),ISBLANK($K271),ISBLANK($L271)),"EKSİK","OK"))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8">
        <f>IF(ISBLANK($A272),"",IF($I272="","",$I272/AySayisi))</f>
        <v/>
      </c>
      <c r="L272" s="21">
        <f>IF(ISBLANK($A272),"",IF($F272="","",EOMONTH($F272,$J272)))</f>
        <v/>
      </c>
      <c r="M272" s="15" t="n"/>
      <c r="N272" s="14">
        <f>IF(ISBLANK($A272),"",IF(OR(ISBLANK($B272),ISBLANK($C272),ISBLANK($D272),ISBLANK($E272),ISBLANK($F272),ISBLANK($G272),ISBLANK($H272),ISBLANK($I272),ISBLANK($J272),ISBLANK($K272),ISBLANK($L272)),"EKSİK","OK"))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8">
        <f>IF(ISBLANK($A273),"",IF($I273="","",$I273/AySayisi))</f>
        <v/>
      </c>
      <c r="L273" s="21">
        <f>IF(ISBLANK($A273),"",IF($F273="","",EOMONTH($F273,$J273)))</f>
        <v/>
      </c>
      <c r="M273" s="15" t="n"/>
      <c r="N273" s="14">
        <f>IF(ISBLANK($A273),"",IF(OR(ISBLANK($B273),ISBLANK($C273),ISBLANK($D273),ISBLANK($E273),ISBLANK($F273),ISBLANK($G273),ISBLANK($H273),ISBLANK($I273),ISBLANK($J273),ISBLANK($K273),ISBLANK($L273)),"EKSİK","OK"))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8">
        <f>IF(ISBLANK($A274),"",IF($I274="","",$I274/AySayisi))</f>
        <v/>
      </c>
      <c r="L274" s="21">
        <f>IF(ISBLANK($A274),"",IF($F274="","",EOMONTH($F274,$J274)))</f>
        <v/>
      </c>
      <c r="M274" s="15" t="n"/>
      <c r="N274" s="14">
        <f>IF(ISBLANK($A274),"",IF(OR(ISBLANK($B274),ISBLANK($C274),ISBLANK($D274),ISBLANK($E274),ISBLANK($F274),ISBLANK($G274),ISBLANK($H274),ISBLANK($I274),ISBLANK($J274),ISBLANK($K274),ISBLANK($L274)),"EKSİK","OK"))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8">
        <f>IF(ISBLANK($A275),"",IF($I275="","",$I275/AySayisi))</f>
        <v/>
      </c>
      <c r="L275" s="21">
        <f>IF(ISBLANK($A275),"",IF($F275="","",EOMONTH($F275,$J275)))</f>
        <v/>
      </c>
      <c r="M275" s="15" t="n"/>
      <c r="N275" s="14">
        <f>IF(ISBLANK($A275),"",IF(OR(ISBLANK($B275),ISBLANK($C275),ISBLANK($D275),ISBLANK($E275),ISBLANK($F275),ISBLANK($G275),ISBLANK($H275),ISBLANK($I275),ISBLANK($J275),ISBLANK($K275),ISBLANK($L275)),"EKSİK","OK"))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8">
        <f>IF(ISBLANK($A276),"",IF($I276="","",$I276/AySayisi))</f>
        <v/>
      </c>
      <c r="L276" s="21">
        <f>IF(ISBLANK($A276),"",IF($F276="","",EOMONTH($F276,$J276)))</f>
        <v/>
      </c>
      <c r="M276" s="15" t="n"/>
      <c r="N276" s="14">
        <f>IF(ISBLANK($A276),"",IF(OR(ISBLANK($B276),ISBLANK($C276),ISBLANK($D276),ISBLANK($E276),ISBLANK($F276),ISBLANK($G276),ISBLANK($H276),ISBLANK($I276),ISBLANK($J276),ISBLANK($K276),ISBLANK($L276)),"EKSİK","OK"))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8">
        <f>IF(ISBLANK($A277),"",IF($I277="","",$I277/AySayisi))</f>
        <v/>
      </c>
      <c r="L277" s="21">
        <f>IF(ISBLANK($A277),"",IF($F277="","",EOMONTH($F277,$J277)))</f>
        <v/>
      </c>
      <c r="M277" s="15" t="n"/>
      <c r="N277" s="14">
        <f>IF(ISBLANK($A277),"",IF(OR(ISBLANK($B277),ISBLANK($C277),ISBLANK($D277),ISBLANK($E277),ISBLANK($F277),ISBLANK($G277),ISBLANK($H277),ISBLANK($I277),ISBLANK($J277),ISBLANK($K277),ISBLANK($L277)),"EKSİK","OK"))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8">
        <f>IF(ISBLANK($A278),"",IF($I278="","",$I278/AySayisi))</f>
        <v/>
      </c>
      <c r="L278" s="21">
        <f>IF(ISBLANK($A278),"",IF($F278="","",EOMONTH($F278,$J278)))</f>
        <v/>
      </c>
      <c r="M278" s="15" t="n"/>
      <c r="N278" s="14">
        <f>IF(ISBLANK($A278),"",IF(OR(ISBLANK($B278),ISBLANK($C278),ISBLANK($D278),ISBLANK($E278),ISBLANK($F278),ISBLANK($G278),ISBLANK($H278),ISBLANK($I278),ISBLANK($J278),ISBLANK($K278),ISBLANK($L278)),"EKSİK","OK"))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8">
        <f>IF(ISBLANK($A279),"",IF($I279="","",$I279/AySayisi))</f>
        <v/>
      </c>
      <c r="L279" s="21">
        <f>IF(ISBLANK($A279),"",IF($F279="","",EOMONTH($F279,$J279)))</f>
        <v/>
      </c>
      <c r="M279" s="15" t="n"/>
      <c r="N279" s="14">
        <f>IF(ISBLANK($A279),"",IF(OR(ISBLANK($B279),ISBLANK($C279),ISBLANK($D279),ISBLANK($E279),ISBLANK($F279),ISBLANK($G279),ISBLANK($H279),ISBLANK($I279),ISBLANK($J279),ISBLANK($K279),ISBLANK($L279)),"EKSİK","OK"))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8">
        <f>IF(ISBLANK($A280),"",IF($I280="","",$I280/AySayisi))</f>
        <v/>
      </c>
      <c r="L280" s="21">
        <f>IF(ISBLANK($A280),"",IF($F280="","",EOMONTH($F280,$J280)))</f>
        <v/>
      </c>
      <c r="M280" s="15" t="n"/>
      <c r="N280" s="14">
        <f>IF(ISBLANK($A280),"",IF(OR(ISBLANK($B280),ISBLANK($C280),ISBLANK($D280),ISBLANK($E280),ISBLANK($F280),ISBLANK($G280),ISBLANK($H280),ISBLANK($I280),ISBLANK($J280),ISBLANK($K280),ISBLANK($L280)),"EKSİK","OK"))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8">
        <f>IF(ISBLANK($A281),"",IF($I281="","",$I281/AySayisi))</f>
        <v/>
      </c>
      <c r="L281" s="21">
        <f>IF(ISBLANK($A281),"",IF($F281="","",EOMONTH($F281,$J281)))</f>
        <v/>
      </c>
      <c r="M281" s="15" t="n"/>
      <c r="N281" s="14">
        <f>IF(ISBLANK($A281),"",IF(OR(ISBLANK($B281),ISBLANK($C281),ISBLANK($D281),ISBLANK($E281),ISBLANK($F281),ISBLANK($G281),ISBLANK($H281),ISBLANK($I281),ISBLANK($J281),ISBLANK($K281),ISBLANK($L281)),"EKSİK","OK"))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8">
        <f>IF(ISBLANK($A282),"",IF($I282="","",$I282/AySayisi))</f>
        <v/>
      </c>
      <c r="L282" s="21">
        <f>IF(ISBLANK($A282),"",IF($F282="","",EOMONTH($F282,$J282)))</f>
        <v/>
      </c>
      <c r="M282" s="15" t="n"/>
      <c r="N282" s="14">
        <f>IF(ISBLANK($A282),"",IF(OR(ISBLANK($B282),ISBLANK($C282),ISBLANK($D282),ISBLANK($E282),ISBLANK($F282),ISBLANK($G282),ISBLANK($H282),ISBLANK($I282),ISBLANK($J282),ISBLANK($K282),ISBLANK($L282)),"EKSİK","OK"))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8">
        <f>IF(ISBLANK($A283),"",IF($I283="","",$I283/AySayisi))</f>
        <v/>
      </c>
      <c r="L283" s="21">
        <f>IF(ISBLANK($A283),"",IF($F283="","",EOMONTH($F283,$J283)))</f>
        <v/>
      </c>
      <c r="M283" s="15" t="n"/>
      <c r="N283" s="14">
        <f>IF(ISBLANK($A283),"",IF(OR(ISBLANK($B283),ISBLANK($C283),ISBLANK($D283),ISBLANK($E283),ISBLANK($F283),ISBLANK($G283),ISBLANK($H283),ISBLANK($I283),ISBLANK($J283),ISBLANK($K283),ISBLANK($L283)),"EKSİK","OK"))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8">
        <f>IF(ISBLANK($A284),"",IF($I284="","",$I284/AySayisi))</f>
        <v/>
      </c>
      <c r="L284" s="21">
        <f>IF(ISBLANK($A284),"",IF($F284="","",EOMONTH($F284,$J284)))</f>
        <v/>
      </c>
      <c r="M284" s="15" t="n"/>
      <c r="N284" s="14">
        <f>IF(ISBLANK($A284),"",IF(OR(ISBLANK($B284),ISBLANK($C284),ISBLANK($D284),ISBLANK($E284),ISBLANK($F284),ISBLANK($G284),ISBLANK($H284),ISBLANK($I284),ISBLANK($J284),ISBLANK($K284),ISBLANK($L284)),"EKSİK","OK"))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8">
        <f>IF(ISBLANK($A285),"",IF($I285="","",$I285/AySayisi))</f>
        <v/>
      </c>
      <c r="L285" s="21">
        <f>IF(ISBLANK($A285),"",IF($F285="","",EOMONTH($F285,$J285)))</f>
        <v/>
      </c>
      <c r="M285" s="15" t="n"/>
      <c r="N285" s="14">
        <f>IF(ISBLANK($A285),"",IF(OR(ISBLANK($B285),ISBLANK($C285),ISBLANK($D285),ISBLANK($E285),ISBLANK($F285),ISBLANK($G285),ISBLANK($H285),ISBLANK($I285),ISBLANK($J285),ISBLANK($K285),ISBLANK($L285)),"EKSİK","OK"))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8">
        <f>IF(ISBLANK($A286),"",IF($I286="","",$I286/AySayisi))</f>
        <v/>
      </c>
      <c r="L286" s="21">
        <f>IF(ISBLANK($A286),"",IF($F286="","",EOMONTH($F286,$J286)))</f>
        <v/>
      </c>
      <c r="M286" s="15" t="n"/>
      <c r="N286" s="14">
        <f>IF(ISBLANK($A286),"",IF(OR(ISBLANK($B286),ISBLANK($C286),ISBLANK($D286),ISBLANK($E286),ISBLANK($F286),ISBLANK($G286),ISBLANK($H286),ISBLANK($I286),ISBLANK($J286),ISBLANK($K286),ISBLANK($L286)),"EKSİK","OK"))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8">
        <f>IF(ISBLANK($A287),"",IF($I287="","",$I287/AySayisi))</f>
        <v/>
      </c>
      <c r="L287" s="21">
        <f>IF(ISBLANK($A287),"",IF($F287="","",EOMONTH($F287,$J287)))</f>
        <v/>
      </c>
      <c r="M287" s="15" t="n"/>
      <c r="N287" s="14">
        <f>IF(ISBLANK($A287),"",IF(OR(ISBLANK($B287),ISBLANK($C287),ISBLANK($D287),ISBLANK($E287),ISBLANK($F287),ISBLANK($G287),ISBLANK($H287),ISBLANK($I287),ISBLANK($J287),ISBLANK($K287),ISBLANK($L287)),"EKSİK","OK"))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8">
        <f>IF(ISBLANK($A288),"",IF($I288="","",$I288/AySayisi))</f>
        <v/>
      </c>
      <c r="L288" s="21">
        <f>IF(ISBLANK($A288),"",IF($F288="","",EOMONTH($F288,$J288)))</f>
        <v/>
      </c>
      <c r="M288" s="15" t="n"/>
      <c r="N288" s="14">
        <f>IF(ISBLANK($A288),"",IF(OR(ISBLANK($B288),ISBLANK($C288),ISBLANK($D288),ISBLANK($E288),ISBLANK($F288),ISBLANK($G288),ISBLANK($H288),ISBLANK($I288),ISBLANK($J288),ISBLANK($K288),ISBLANK($L288)),"EKSİK","OK"))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8">
        <f>IF(ISBLANK($A289),"",IF($I289="","",$I289/AySayisi))</f>
        <v/>
      </c>
      <c r="L289" s="21">
        <f>IF(ISBLANK($A289),"",IF($F289="","",EOMONTH($F289,$J289)))</f>
        <v/>
      </c>
      <c r="M289" s="15" t="n"/>
      <c r="N289" s="14">
        <f>IF(ISBLANK($A289),"",IF(OR(ISBLANK($B289),ISBLANK($C289),ISBLANK($D289),ISBLANK($E289),ISBLANK($F289),ISBLANK($G289),ISBLANK($H289),ISBLANK($I289),ISBLANK($J289),ISBLANK($K289),ISBLANK($L289)),"EKSİK","OK"))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8">
        <f>IF(ISBLANK($A290),"",IF($I290="","",$I290/AySayisi))</f>
        <v/>
      </c>
      <c r="L290" s="21">
        <f>IF(ISBLANK($A290),"",IF($F290="","",EOMONTH($F290,$J290)))</f>
        <v/>
      </c>
      <c r="M290" s="15" t="n"/>
      <c r="N290" s="14">
        <f>IF(ISBLANK($A290),"",IF(OR(ISBLANK($B290),ISBLANK($C290),ISBLANK($D290),ISBLANK($E290),ISBLANK($F290),ISBLANK($G290),ISBLANK($H290),ISBLANK($I290),ISBLANK($J290),ISBLANK($K290),ISBLANK($L290)),"EKSİK","OK"))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8">
        <f>IF(ISBLANK($A291),"",IF($I291="","",$I291/AySayisi))</f>
        <v/>
      </c>
      <c r="L291" s="21">
        <f>IF(ISBLANK($A291),"",IF($F291="","",EOMONTH($F291,$J291)))</f>
        <v/>
      </c>
      <c r="M291" s="15" t="n"/>
      <c r="N291" s="14">
        <f>IF(ISBLANK($A291),"",IF(OR(ISBLANK($B291),ISBLANK($C291),ISBLANK($D291),ISBLANK($E291),ISBLANK($F291),ISBLANK($G291),ISBLANK($H291),ISBLANK($I291),ISBLANK($J291),ISBLANK($K291),ISBLANK($L291)),"EKSİK","OK"))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8">
        <f>IF(ISBLANK($A292),"",IF($I292="","",$I292/AySayisi))</f>
        <v/>
      </c>
      <c r="L292" s="21">
        <f>IF(ISBLANK($A292),"",IF($F292="","",EOMONTH($F292,$J292)))</f>
        <v/>
      </c>
      <c r="M292" s="15" t="n"/>
      <c r="N292" s="14">
        <f>IF(ISBLANK($A292),"",IF(OR(ISBLANK($B292),ISBLANK($C292),ISBLANK($D292),ISBLANK($E292),ISBLANK($F292),ISBLANK($G292),ISBLANK($H292),ISBLANK($I292),ISBLANK($J292),ISBLANK($K292),ISBLANK($L292)),"EKSİK","OK"))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8">
        <f>IF(ISBLANK($A293),"",IF($I293="","",$I293/AySayisi))</f>
        <v/>
      </c>
      <c r="L293" s="21">
        <f>IF(ISBLANK($A293),"",IF($F293="","",EOMONTH($F293,$J293)))</f>
        <v/>
      </c>
      <c r="M293" s="15" t="n"/>
      <c r="N293" s="14">
        <f>IF(ISBLANK($A293),"",IF(OR(ISBLANK($B293),ISBLANK($C293),ISBLANK($D293),ISBLANK($E293),ISBLANK($F293),ISBLANK($G293),ISBLANK($H293),ISBLANK($I293),ISBLANK($J293),ISBLANK($K293),ISBLANK($L293)),"EKSİK","OK"))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8">
        <f>IF(ISBLANK($A294),"",IF($I294="","",$I294/AySayisi))</f>
        <v/>
      </c>
      <c r="L294" s="21">
        <f>IF(ISBLANK($A294),"",IF($F294="","",EOMONTH($F294,$J294)))</f>
        <v/>
      </c>
      <c r="M294" s="15" t="n"/>
      <c r="N294" s="14">
        <f>IF(ISBLANK($A294),"",IF(OR(ISBLANK($B294),ISBLANK($C294),ISBLANK($D294),ISBLANK($E294),ISBLANK($F294),ISBLANK($G294),ISBLANK($H294),ISBLANK($I294),ISBLANK($J294),ISBLANK($K294),ISBLANK($L294)),"EKSİK","OK"))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8">
        <f>IF(ISBLANK($A295),"",IF($I295="","",$I295/AySayisi))</f>
        <v/>
      </c>
      <c r="L295" s="21">
        <f>IF(ISBLANK($A295),"",IF($F295="","",EOMONTH($F295,$J295)))</f>
        <v/>
      </c>
      <c r="M295" s="15" t="n"/>
      <c r="N295" s="14">
        <f>IF(ISBLANK($A295),"",IF(OR(ISBLANK($B295),ISBLANK($C295),ISBLANK($D295),ISBLANK($E295),ISBLANK($F295),ISBLANK($G295),ISBLANK($H295),ISBLANK($I295),ISBLANK($J295),ISBLANK($K295),ISBLANK($L295)),"EKSİK","OK"))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8">
        <f>IF(ISBLANK($A296),"",IF($I296="","",$I296/AySayisi))</f>
        <v/>
      </c>
      <c r="L296" s="21">
        <f>IF(ISBLANK($A296),"",IF($F296="","",EOMONTH($F296,$J296)))</f>
        <v/>
      </c>
      <c r="M296" s="15" t="n"/>
      <c r="N296" s="14">
        <f>IF(ISBLANK($A296),"",IF(OR(ISBLANK($B296),ISBLANK($C296),ISBLANK($D296),ISBLANK($E296),ISBLANK($F296),ISBLANK($G296),ISBLANK($H296),ISBLANK($I296),ISBLANK($J296),ISBLANK($K296),ISBLANK($L296)),"EKSİK","OK"))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8">
        <f>IF(ISBLANK($A297),"",IF($I297="","",$I297/AySayisi))</f>
        <v/>
      </c>
      <c r="L297" s="21">
        <f>IF(ISBLANK($A297),"",IF($F297="","",EOMONTH($F297,$J297)))</f>
        <v/>
      </c>
      <c r="M297" s="15" t="n"/>
      <c r="N297" s="14">
        <f>IF(ISBLANK($A297),"",IF(OR(ISBLANK($B297),ISBLANK($C297),ISBLANK($D297),ISBLANK($E297),ISBLANK($F297),ISBLANK($G297),ISBLANK($H297),ISBLANK($I297),ISBLANK($J297),ISBLANK($K297),ISBLANK($L297)),"EKSİK","OK"))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8">
        <f>IF(ISBLANK($A298),"",IF($I298="","",$I298/AySayisi))</f>
        <v/>
      </c>
      <c r="L298" s="21">
        <f>IF(ISBLANK($A298),"",IF($F298="","",EOMONTH($F298,$J298)))</f>
        <v/>
      </c>
      <c r="M298" s="15" t="n"/>
      <c r="N298" s="14">
        <f>IF(ISBLANK($A298),"",IF(OR(ISBLANK($B298),ISBLANK($C298),ISBLANK($D298),ISBLANK($E298),ISBLANK($F298),ISBLANK($G298),ISBLANK($H298),ISBLANK($I298),ISBLANK($J298),ISBLANK($K298),ISBLANK($L298)),"EKSİK","OK"))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8">
        <f>IF(ISBLANK($A299),"",IF($I299="","",$I299/AySayisi))</f>
        <v/>
      </c>
      <c r="L299" s="21">
        <f>IF(ISBLANK($A299),"",IF($F299="","",EOMONTH($F299,$J299)))</f>
        <v/>
      </c>
      <c r="M299" s="15" t="n"/>
      <c r="N299" s="14">
        <f>IF(ISBLANK($A299),"",IF(OR(ISBLANK($B299),ISBLANK($C299),ISBLANK($D299),ISBLANK($E299),ISBLANK($F299),ISBLANK($G299),ISBLANK($H299),ISBLANK($I299),ISBLANK($J299),ISBLANK($K299),ISBLANK($L299)),"EKSİK","OK"))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8">
        <f>IF(ISBLANK($A300),"",IF($I300="","",$I300/AySayisi))</f>
        <v/>
      </c>
      <c r="L300" s="21">
        <f>IF(ISBLANK($A300),"",IF($F300="","",EOMONTH($F300,$J300)))</f>
        <v/>
      </c>
      <c r="M300" s="15" t="n"/>
      <c r="N300" s="14">
        <f>IF(ISBLANK($A300),"",IF(OR(ISBLANK($B300),ISBLANK($C300),ISBLANK($D300),ISBLANK($E300),ISBLANK($F300),ISBLANK($G300),ISBLANK($H300),ISBLANK($I300),ISBLANK($J300),ISBLANK($K300),ISBLANK($L300)),"EKSİK","OK"))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8">
        <f>IF(ISBLANK($A301),"",IF($I301="","",$I301/AySayisi))</f>
        <v/>
      </c>
      <c r="L301" s="21">
        <f>IF(ISBLANK($A301),"",IF($F301="","",EOMONTH($F301,$J301)))</f>
        <v/>
      </c>
      <c r="M301" s="15" t="n"/>
      <c r="N301" s="14">
        <f>IF(ISBLANK($A301),"",IF(OR(ISBLANK($B301),ISBLANK($C301),ISBLANK($D301),ISBLANK($E301),ISBLANK($F301),ISBLANK($G301),ISBLANK($H301),ISBLANK($I301),ISBLANK($J301),ISBLANK($K301),ISBLANK($L301)),"EKSİK","OK"))</f>
        <v/>
      </c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8">
        <f>IF(ISBLANK($A302),"",IF($I302="","",$I302/AySayisi))</f>
        <v/>
      </c>
      <c r="L302" s="21">
        <f>IF(ISBLANK($A302),"",IF($F302="","",EOMONTH($F302,$J302)))</f>
        <v/>
      </c>
      <c r="M302" s="15" t="n"/>
      <c r="N302" s="14">
        <f>IF(ISBLANK($A302),"",IF(OR(ISBLANK($B302),ISBLANK($C302),ISBLANK($D302),ISBLANK($E302),ISBLANK($F302),ISBLANK($G302),ISBLANK($H302),ISBLANK($I302),ISBLANK($J302),ISBLANK($K302),ISBLANK($L302)),"EKSİK","OK"))</f>
        <v/>
      </c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8">
        <f>IF(ISBLANK($A303),"",IF($I303="","",$I303/AySayisi))</f>
        <v/>
      </c>
      <c r="L303" s="21">
        <f>IF(ISBLANK($A303),"",IF($F303="","",EOMONTH($F303,$J303)))</f>
        <v/>
      </c>
      <c r="M303" s="15" t="n"/>
      <c r="N303" s="14">
        <f>IF(ISBLANK($A303),"",IF(OR(ISBLANK($B303),ISBLANK($C303),ISBLANK($D303),ISBLANK($E303),ISBLANK($F303),ISBLANK($G303),ISBLANK($H303),ISBLANK($I303),ISBLANK($J303),ISBLANK($K303),ISBLANK($L303)),"EKSİK","OK"))</f>
        <v/>
      </c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8">
        <f>IF(ISBLANK($A304),"",IF($I304="","",$I304/AySayisi))</f>
        <v/>
      </c>
      <c r="L304" s="21">
        <f>IF(ISBLANK($A304),"",IF($F304="","",EOMONTH($F304,$J304)))</f>
        <v/>
      </c>
      <c r="M304" s="15" t="n"/>
      <c r="N304" s="14">
        <f>IF(ISBLANK($A304),"",IF(OR(ISBLANK($B304),ISBLANK($C304),ISBLANK($D304),ISBLANK($E304),ISBLANK($F304),ISBLANK($G304),ISBLANK($H304),ISBLANK($I304),ISBLANK($J304),ISBLANK($K304),ISBLANK($L304)),"EKSİK","OK"))</f>
        <v/>
      </c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8">
        <f>IF(ISBLANK($A305),"",IF($I305="","",$I305/AySayisi))</f>
        <v/>
      </c>
      <c r="L305" s="21">
        <f>IF(ISBLANK($A305),"",IF($F305="","",EOMONTH($F305,$J305)))</f>
        <v/>
      </c>
      <c r="M305" s="15" t="n"/>
      <c r="N305" s="14">
        <f>IF(ISBLANK($A305),"",IF(OR(ISBLANK($B305),ISBLANK($C305),ISBLANK($D305),ISBLANK($E305),ISBLANK($F305),ISBLANK($G305),ISBLANK($H305),ISBLANK($I305),ISBLANK($J305),ISBLANK($K305),ISBLANK($L305)),"EKSİK","OK"))</f>
        <v/>
      </c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8">
        <f>IF(ISBLANK($A306),"",IF($I306="","",$I306/AySayisi))</f>
        <v/>
      </c>
      <c r="L306" s="21">
        <f>IF(ISBLANK($A306),"",IF($F306="","",EOMONTH($F306,$J306)))</f>
        <v/>
      </c>
      <c r="M306" s="15" t="n"/>
      <c r="N306" s="14">
        <f>IF(ISBLANK($A306),"",IF(OR(ISBLANK($B306),ISBLANK($C306),ISBLANK($D306),ISBLANK($E306),ISBLANK($F306),ISBLANK($G306),ISBLANK($H306),ISBLANK($I306),ISBLANK($J306),ISBLANK($K306),ISBLANK($L306)),"EKSİK","OK"))</f>
        <v/>
      </c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8">
        <f>IF(ISBLANK($A307),"",IF($I307="","",$I307/AySayisi))</f>
        <v/>
      </c>
      <c r="L307" s="21">
        <f>IF(ISBLANK($A307),"",IF($F307="","",EOMONTH($F307,$J307)))</f>
        <v/>
      </c>
      <c r="M307" s="15" t="n"/>
      <c r="N307" s="14">
        <f>IF(ISBLANK($A307),"",IF(OR(ISBLANK($B307),ISBLANK($C307),ISBLANK($D307),ISBLANK($E307),ISBLANK($F307),ISBLANK($G307),ISBLANK($H307),ISBLANK($I307),ISBLANK($J307),ISBLANK($K307),ISBLANK($L307)),"EKSİK","OK"))</f>
        <v/>
      </c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8">
        <f>IF(ISBLANK($A308),"",IF($I308="","",$I308/AySayisi))</f>
        <v/>
      </c>
      <c r="L308" s="21">
        <f>IF(ISBLANK($A308),"",IF($F308="","",EOMONTH($F308,$J308)))</f>
        <v/>
      </c>
      <c r="M308" s="15" t="n"/>
      <c r="N308" s="14">
        <f>IF(ISBLANK($A308),"",IF(OR(ISBLANK($B308),ISBLANK($C308),ISBLANK($D308),ISBLANK($E308),ISBLANK($F308),ISBLANK($G308),ISBLANK($H308),ISBLANK($I308),ISBLANK($J308),ISBLANK($K308),ISBLANK($L308)),"EKSİK","OK"))</f>
        <v/>
      </c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8">
        <f>IF(ISBLANK($A309),"",IF($I309="","",$I309/AySayisi))</f>
        <v/>
      </c>
      <c r="L309" s="21">
        <f>IF(ISBLANK($A309),"",IF($F309="","",EOMONTH($F309,$J309)))</f>
        <v/>
      </c>
      <c r="M309" s="15" t="n"/>
      <c r="N309" s="14">
        <f>IF(ISBLANK($A309),"",IF(OR(ISBLANK($B309),ISBLANK($C309),ISBLANK($D309),ISBLANK($E309),ISBLANK($F309),ISBLANK($G309),ISBLANK($H309),ISBLANK($I309),ISBLANK($J309),ISBLANK($K309),ISBLANK($L309)),"EKSİK","OK"))</f>
        <v/>
      </c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8">
        <f>IF(ISBLANK($A310),"",IF($I310="","",$I310/AySayisi))</f>
        <v/>
      </c>
      <c r="L310" s="21">
        <f>IF(ISBLANK($A310),"",IF($F310="","",EOMONTH($F310,$J310)))</f>
        <v/>
      </c>
      <c r="M310" s="15" t="n"/>
      <c r="N310" s="14">
        <f>IF(ISBLANK($A310),"",IF(OR(ISBLANK($B310),ISBLANK($C310),ISBLANK($D310),ISBLANK($E310),ISBLANK($F310),ISBLANK($G310),ISBLANK($H310),ISBLANK($I310),ISBLANK($J310),ISBLANK($K310),ISBLANK($L310)),"EKSİK","OK"))</f>
        <v/>
      </c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8">
        <f>IF(ISBLANK($A311),"",IF($I311="","",$I311/AySayisi))</f>
        <v/>
      </c>
      <c r="L311" s="21">
        <f>IF(ISBLANK($A311),"",IF($F311="","",EOMONTH($F311,$J311)))</f>
        <v/>
      </c>
      <c r="M311" s="15" t="n"/>
      <c r="N311" s="14">
        <f>IF(ISBLANK($A311),"",IF(OR(ISBLANK($B311),ISBLANK($C311),ISBLANK($D311),ISBLANK($E311),ISBLANK($F311),ISBLANK($G311),ISBLANK($H311),ISBLANK($I311),ISBLANK($J311),ISBLANK($K311),ISBLANK($L311)),"EKSİK","OK"))</f>
        <v/>
      </c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8">
        <f>IF(ISBLANK($A312),"",IF($I312="","",$I312/AySayisi))</f>
        <v/>
      </c>
      <c r="L312" s="21">
        <f>IF(ISBLANK($A312),"",IF($F312="","",EOMONTH($F312,$J312)))</f>
        <v/>
      </c>
      <c r="M312" s="15" t="n"/>
      <c r="N312" s="14">
        <f>IF(ISBLANK($A312),"",IF(OR(ISBLANK($B312),ISBLANK($C312),ISBLANK($D312),ISBLANK($E312),ISBLANK($F312),ISBLANK($G312),ISBLANK($H312),ISBLANK($I312),ISBLANK($J312),ISBLANK($K312),ISBLANK($L312)),"EKSİK","OK"))</f>
        <v/>
      </c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8">
        <f>IF(ISBLANK($A313),"",IF($I313="","",$I313/AySayisi))</f>
        <v/>
      </c>
      <c r="L313" s="21">
        <f>IF(ISBLANK($A313),"",IF($F313="","",EOMONTH($F313,$J313)))</f>
        <v/>
      </c>
      <c r="M313" s="15" t="n"/>
      <c r="N313" s="14">
        <f>IF(ISBLANK($A313),"",IF(OR(ISBLANK($B313),ISBLANK($C313),ISBLANK($D313),ISBLANK($E313),ISBLANK($F313),ISBLANK($G313),ISBLANK($H313),ISBLANK($I313),ISBLANK($J313),ISBLANK($K313),ISBLANK($L313)),"EKSİK","OK"))</f>
        <v/>
      </c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8">
        <f>IF(ISBLANK($A314),"",IF($I314="","",$I314/AySayisi))</f>
        <v/>
      </c>
      <c r="L314" s="21">
        <f>IF(ISBLANK($A314),"",IF($F314="","",EOMONTH($F314,$J314)))</f>
        <v/>
      </c>
      <c r="M314" s="15" t="n"/>
      <c r="N314" s="14">
        <f>IF(ISBLANK($A314),"",IF(OR(ISBLANK($B314),ISBLANK($C314),ISBLANK($D314),ISBLANK($E314),ISBLANK($F314),ISBLANK($G314),ISBLANK($H314),ISBLANK($I314),ISBLANK($J314),ISBLANK($K314),ISBLANK($L314)),"EKSİK","OK"))</f>
        <v/>
      </c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8">
        <f>IF(ISBLANK($A315),"",IF($I315="","",$I315/AySayisi))</f>
        <v/>
      </c>
      <c r="L315" s="21">
        <f>IF(ISBLANK($A315),"",IF($F315="","",EOMONTH($F315,$J315)))</f>
        <v/>
      </c>
      <c r="M315" s="15" t="n"/>
      <c r="N315" s="14">
        <f>IF(ISBLANK($A315),"",IF(OR(ISBLANK($B315),ISBLANK($C315),ISBLANK($D315),ISBLANK($E315),ISBLANK($F315),ISBLANK($G315),ISBLANK($H315),ISBLANK($I315),ISBLANK($J315),ISBLANK($K315),ISBLANK($L315)),"EKSİK","OK"))</f>
        <v/>
      </c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8">
        <f>IF(ISBLANK($A316),"",IF($I316="","",$I316/AySayisi))</f>
        <v/>
      </c>
      <c r="L316" s="21">
        <f>IF(ISBLANK($A316),"",IF($F316="","",EOMONTH($F316,$J316)))</f>
        <v/>
      </c>
      <c r="M316" s="15" t="n"/>
      <c r="N316" s="14">
        <f>IF(ISBLANK($A316),"",IF(OR(ISBLANK($B316),ISBLANK($C316),ISBLANK($D316),ISBLANK($E316),ISBLANK($F316),ISBLANK($G316),ISBLANK($H316),ISBLANK($I316),ISBLANK($J316),ISBLANK($K316),ISBLANK($L316)),"EKSİK","OK"))</f>
        <v/>
      </c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8">
        <f>IF(ISBLANK($A317),"",IF($I317="","",$I317/AySayisi))</f>
        <v/>
      </c>
      <c r="L317" s="21">
        <f>IF(ISBLANK($A317),"",IF($F317="","",EOMONTH($F317,$J317)))</f>
        <v/>
      </c>
      <c r="M317" s="15" t="n"/>
      <c r="N317" s="14">
        <f>IF(ISBLANK($A317),"",IF(OR(ISBLANK($B317),ISBLANK($C317),ISBLANK($D317),ISBLANK($E317),ISBLANK($F317),ISBLANK($G317),ISBLANK($H317),ISBLANK($I317),ISBLANK($J317),ISBLANK($K317),ISBLANK($L317)),"EKSİK","OK"))</f>
        <v/>
      </c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8">
        <f>IF(ISBLANK($A318),"",IF($I318="","",$I318/AySayisi))</f>
        <v/>
      </c>
      <c r="L318" s="21">
        <f>IF(ISBLANK($A318),"",IF($F318="","",EOMONTH($F318,$J318)))</f>
        <v/>
      </c>
      <c r="M318" s="15" t="n"/>
      <c r="N318" s="14">
        <f>IF(ISBLANK($A318),"",IF(OR(ISBLANK($B318),ISBLANK($C318),ISBLANK($D318),ISBLANK($E318),ISBLANK($F318),ISBLANK($G318),ISBLANK($H318),ISBLANK($I318),ISBLANK($J318),ISBLANK($K318),ISBLANK($L318)),"EKSİK","OK"))</f>
        <v/>
      </c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8">
        <f>IF(ISBLANK($A319),"",IF($I319="","",$I319/AySayisi))</f>
        <v/>
      </c>
      <c r="L319" s="21">
        <f>IF(ISBLANK($A319),"",IF($F319="","",EOMONTH($F319,$J319)))</f>
        <v/>
      </c>
      <c r="M319" s="15" t="n"/>
      <c r="N319" s="14">
        <f>IF(ISBLANK($A319),"",IF(OR(ISBLANK($B319),ISBLANK($C319),ISBLANK($D319),ISBLANK($E319),ISBLANK($F319),ISBLANK($G319),ISBLANK($H319),ISBLANK($I319),ISBLANK($J319),ISBLANK($K319),ISBLANK($L319)),"EKSİK","OK"))</f>
        <v/>
      </c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8">
        <f>IF(ISBLANK($A320),"",IF($I320="","",$I320/AySayisi))</f>
        <v/>
      </c>
      <c r="L320" s="21">
        <f>IF(ISBLANK($A320),"",IF($F320="","",EOMONTH($F320,$J320)))</f>
        <v/>
      </c>
      <c r="M320" s="15" t="n"/>
      <c r="N320" s="14">
        <f>IF(ISBLANK($A320),"",IF(OR(ISBLANK($B320),ISBLANK($C320),ISBLANK($D320),ISBLANK($E320),ISBLANK($F320),ISBLANK($G320),ISBLANK($H320),ISBLANK($I320),ISBLANK($J320),ISBLANK($K320),ISBLANK($L320)),"EKSİK","OK"))</f>
        <v/>
      </c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8">
        <f>IF(ISBLANK($A321),"",IF($I321="","",$I321/AySayisi))</f>
        <v/>
      </c>
      <c r="L321" s="21">
        <f>IF(ISBLANK($A321),"",IF($F321="","",EOMONTH($F321,$J321)))</f>
        <v/>
      </c>
      <c r="M321" s="15" t="n"/>
      <c r="N321" s="14">
        <f>IF(ISBLANK($A321),"",IF(OR(ISBLANK($B321),ISBLANK($C321),ISBLANK($D321),ISBLANK($E321),ISBLANK($F321),ISBLANK($G321),ISBLANK($H321),ISBLANK($I321),ISBLANK($J321),ISBLANK($K321),ISBLANK($L321)),"EKSİK","OK"))</f>
        <v/>
      </c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8">
        <f>IF(ISBLANK($A322),"",IF($I322="","",$I322/AySayisi))</f>
        <v/>
      </c>
      <c r="L322" s="21">
        <f>IF(ISBLANK($A322),"",IF($F322="","",EOMONTH($F322,$J322)))</f>
        <v/>
      </c>
      <c r="M322" s="15" t="n"/>
      <c r="N322" s="14">
        <f>IF(ISBLANK($A322),"",IF(OR(ISBLANK($B322),ISBLANK($C322),ISBLANK($D322),ISBLANK($E322),ISBLANK($F322),ISBLANK($G322),ISBLANK($H322),ISBLANK($I322),ISBLANK($J322),ISBLANK($K322),ISBLANK($L322)),"EKSİK","OK"))</f>
        <v/>
      </c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8">
        <f>IF(ISBLANK($A323),"",IF($I323="","",$I323/AySayisi))</f>
        <v/>
      </c>
      <c r="L323" s="21">
        <f>IF(ISBLANK($A323),"",IF($F323="","",EOMONTH($F323,$J323)))</f>
        <v/>
      </c>
      <c r="M323" s="15" t="n"/>
      <c r="N323" s="14">
        <f>IF(ISBLANK($A323),"",IF(OR(ISBLANK($B323),ISBLANK($C323),ISBLANK($D323),ISBLANK($E323),ISBLANK($F323),ISBLANK($G323),ISBLANK($H323),ISBLANK($I323),ISBLANK($J323),ISBLANK($K323),ISBLANK($L323)),"EKSİK","OK"))</f>
        <v/>
      </c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8">
        <f>IF(ISBLANK($A324),"",IF($I324="","",$I324/AySayisi))</f>
        <v/>
      </c>
      <c r="L324" s="21">
        <f>IF(ISBLANK($A324),"",IF($F324="","",EOMONTH($F324,$J324)))</f>
        <v/>
      </c>
      <c r="M324" s="15" t="n"/>
      <c r="N324" s="14">
        <f>IF(ISBLANK($A324),"",IF(OR(ISBLANK($B324),ISBLANK($C324),ISBLANK($D324),ISBLANK($E324),ISBLANK($F324),ISBLANK($G324),ISBLANK($H324),ISBLANK($I324),ISBLANK($J324),ISBLANK($K324),ISBLANK($L324)),"EKSİK","OK"))</f>
        <v/>
      </c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8">
        <f>IF(ISBLANK($A325),"",IF($I325="","",$I325/AySayisi))</f>
        <v/>
      </c>
      <c r="L325" s="21">
        <f>IF(ISBLANK($A325),"",IF($F325="","",EOMONTH($F325,$J325)))</f>
        <v/>
      </c>
      <c r="M325" s="15" t="n"/>
      <c r="N325" s="14">
        <f>IF(ISBLANK($A325),"",IF(OR(ISBLANK($B325),ISBLANK($C325),ISBLANK($D325),ISBLANK($E325),ISBLANK($F325),ISBLANK($G325),ISBLANK($H325),ISBLANK($I325),ISBLANK($J325),ISBLANK($K325),ISBLANK($L325)),"EKSİK","OK"))</f>
        <v/>
      </c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8">
        <f>IF(ISBLANK($A326),"",IF($I326="","",$I326/AySayisi))</f>
        <v/>
      </c>
      <c r="L326" s="21">
        <f>IF(ISBLANK($A326),"",IF($F326="","",EOMONTH($F326,$J326)))</f>
        <v/>
      </c>
      <c r="M326" s="15" t="n"/>
      <c r="N326" s="14">
        <f>IF(ISBLANK($A326),"",IF(OR(ISBLANK($B326),ISBLANK($C326),ISBLANK($D326),ISBLANK($E326),ISBLANK($F326),ISBLANK($G326),ISBLANK($H326),ISBLANK($I326),ISBLANK($J326),ISBLANK($K326),ISBLANK($L326)),"EKSİK","OK"))</f>
        <v/>
      </c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8">
        <f>IF(ISBLANK($A327),"",IF($I327="","",$I327/AySayisi))</f>
        <v/>
      </c>
      <c r="L327" s="21">
        <f>IF(ISBLANK($A327),"",IF($F327="","",EOMONTH($F327,$J327)))</f>
        <v/>
      </c>
      <c r="M327" s="15" t="n"/>
      <c r="N327" s="14">
        <f>IF(ISBLANK($A327),"",IF(OR(ISBLANK($B327),ISBLANK($C327),ISBLANK($D327),ISBLANK($E327),ISBLANK($F327),ISBLANK($G327),ISBLANK($H327),ISBLANK($I327),ISBLANK($J327),ISBLANK($K327),ISBLANK($L327)),"EKSİK","OK"))</f>
        <v/>
      </c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8">
        <f>IF(ISBLANK($A328),"",IF($I328="","",$I328/AySayisi))</f>
        <v/>
      </c>
      <c r="L328" s="21">
        <f>IF(ISBLANK($A328),"",IF($F328="","",EOMONTH($F328,$J328)))</f>
        <v/>
      </c>
      <c r="M328" s="15" t="n"/>
      <c r="N328" s="14">
        <f>IF(ISBLANK($A328),"",IF(OR(ISBLANK($B328),ISBLANK($C328),ISBLANK($D328),ISBLANK($E328),ISBLANK($F328),ISBLANK($G328),ISBLANK($H328),ISBLANK($I328),ISBLANK($J328),ISBLANK($K328),ISBLANK($L328)),"EKSİK","OK"))</f>
        <v/>
      </c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8">
        <f>IF(ISBLANK($A329),"",IF($I329="","",$I329/AySayisi))</f>
        <v/>
      </c>
      <c r="L329" s="21">
        <f>IF(ISBLANK($A329),"",IF($F329="","",EOMONTH($F329,$J329)))</f>
        <v/>
      </c>
      <c r="M329" s="15" t="n"/>
      <c r="N329" s="14">
        <f>IF(ISBLANK($A329),"",IF(OR(ISBLANK($B329),ISBLANK($C329),ISBLANK($D329),ISBLANK($E329),ISBLANK($F329),ISBLANK($G329),ISBLANK($H329),ISBLANK($I329),ISBLANK($J329),ISBLANK($K329),ISBLANK($L329)),"EKSİK","OK"))</f>
        <v/>
      </c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8">
        <f>IF(ISBLANK($A330),"",IF($I330="","",$I330/AySayisi))</f>
        <v/>
      </c>
      <c r="L330" s="21">
        <f>IF(ISBLANK($A330),"",IF($F330="","",EOMONTH($F330,$J330)))</f>
        <v/>
      </c>
      <c r="M330" s="15" t="n"/>
      <c r="N330" s="14">
        <f>IF(ISBLANK($A330),"",IF(OR(ISBLANK($B330),ISBLANK($C330),ISBLANK($D330),ISBLANK($E330),ISBLANK($F330),ISBLANK($G330),ISBLANK($H330),ISBLANK($I330),ISBLANK($J330),ISBLANK($K330),ISBLANK($L330)),"EKSİK","OK"))</f>
        <v/>
      </c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8">
        <f>IF(ISBLANK($A331),"",IF($I331="","",$I331/AySayisi))</f>
        <v/>
      </c>
      <c r="L331" s="21">
        <f>IF(ISBLANK($A331),"",IF($F331="","",EOMONTH($F331,$J331)))</f>
        <v/>
      </c>
      <c r="M331" s="15" t="n"/>
      <c r="N331" s="14">
        <f>IF(ISBLANK($A331),"",IF(OR(ISBLANK($B331),ISBLANK($C331),ISBLANK($D331),ISBLANK($E331),ISBLANK($F331),ISBLANK($G331),ISBLANK($H331),ISBLANK($I331),ISBLANK($J331),ISBLANK($K331),ISBLANK($L331)),"EKSİK","OK"))</f>
        <v/>
      </c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8">
        <f>IF(ISBLANK($A332),"",IF($I332="","",$I332/AySayisi))</f>
        <v/>
      </c>
      <c r="L332" s="21">
        <f>IF(ISBLANK($A332),"",IF($F332="","",EOMONTH($F332,$J332)))</f>
        <v/>
      </c>
      <c r="M332" s="15" t="n"/>
      <c r="N332" s="14">
        <f>IF(ISBLANK($A332),"",IF(OR(ISBLANK($B332),ISBLANK($C332),ISBLANK($D332),ISBLANK($E332),ISBLANK($F332),ISBLANK($G332),ISBLANK($H332),ISBLANK($I332),ISBLANK($J332),ISBLANK($K332),ISBLANK($L332)),"EKSİK","OK"))</f>
        <v/>
      </c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8">
        <f>IF(ISBLANK($A333),"",IF($I333="","",$I333/AySayisi))</f>
        <v/>
      </c>
      <c r="L333" s="21">
        <f>IF(ISBLANK($A333),"",IF($F333="","",EOMONTH($F333,$J333)))</f>
        <v/>
      </c>
      <c r="M333" s="15" t="n"/>
      <c r="N333" s="14">
        <f>IF(ISBLANK($A333),"",IF(OR(ISBLANK($B333),ISBLANK($C333),ISBLANK($D333),ISBLANK($E333),ISBLANK($F333),ISBLANK($G333),ISBLANK($H333),ISBLANK($I333),ISBLANK($J333),ISBLANK($K333),ISBLANK($L333)),"EKSİK","OK"))</f>
        <v/>
      </c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8">
        <f>IF(ISBLANK($A334),"",IF($I334="","",$I334/AySayisi))</f>
        <v/>
      </c>
      <c r="L334" s="21">
        <f>IF(ISBLANK($A334),"",IF($F334="","",EOMONTH($F334,$J334)))</f>
        <v/>
      </c>
      <c r="M334" s="15" t="n"/>
      <c r="N334" s="14">
        <f>IF(ISBLANK($A334),"",IF(OR(ISBLANK($B334),ISBLANK($C334),ISBLANK($D334),ISBLANK($E334),ISBLANK($F334),ISBLANK($G334),ISBLANK($H334),ISBLANK($I334),ISBLANK($J334),ISBLANK($K334),ISBLANK($L334)),"EKSİK","OK"))</f>
        <v/>
      </c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8">
        <f>IF(ISBLANK($A335),"",IF($I335="","",$I335/AySayisi))</f>
        <v/>
      </c>
      <c r="L335" s="21">
        <f>IF(ISBLANK($A335),"",IF($F335="","",EOMONTH($F335,$J335)))</f>
        <v/>
      </c>
      <c r="M335" s="15" t="n"/>
      <c r="N335" s="14">
        <f>IF(ISBLANK($A335),"",IF(OR(ISBLANK($B335),ISBLANK($C335),ISBLANK($D335),ISBLANK($E335),ISBLANK($F335),ISBLANK($G335),ISBLANK($H335),ISBLANK($I335),ISBLANK($J335),ISBLANK($K335),ISBLANK($L335)),"EKSİK","OK"))</f>
        <v/>
      </c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8">
        <f>IF(ISBLANK($A336),"",IF($I336="","",$I336/AySayisi))</f>
        <v/>
      </c>
      <c r="L336" s="21">
        <f>IF(ISBLANK($A336),"",IF($F336="","",EOMONTH($F336,$J336)))</f>
        <v/>
      </c>
      <c r="M336" s="15" t="n"/>
      <c r="N336" s="14">
        <f>IF(ISBLANK($A336),"",IF(OR(ISBLANK($B336),ISBLANK($C336),ISBLANK($D336),ISBLANK($E336),ISBLANK($F336),ISBLANK($G336),ISBLANK($H336),ISBLANK($I336),ISBLANK($J336),ISBLANK($K336),ISBLANK($L336)),"EKSİK","OK"))</f>
        <v/>
      </c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8">
        <f>IF(ISBLANK($A337),"",IF($I337="","",$I337/AySayisi))</f>
        <v/>
      </c>
      <c r="L337" s="21">
        <f>IF(ISBLANK($A337),"",IF($F337="","",EOMONTH($F337,$J337)))</f>
        <v/>
      </c>
      <c r="M337" s="15" t="n"/>
      <c r="N337" s="14">
        <f>IF(ISBLANK($A337),"",IF(OR(ISBLANK($B337),ISBLANK($C337),ISBLANK($D337),ISBLANK($E337),ISBLANK($F337),ISBLANK($G337),ISBLANK($H337),ISBLANK($I337),ISBLANK($J337),ISBLANK($K337),ISBLANK($L337)),"EKSİK","OK"))</f>
        <v/>
      </c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8">
        <f>IF(ISBLANK($A338),"",IF($I338="","",$I338/AySayisi))</f>
        <v/>
      </c>
      <c r="L338" s="21">
        <f>IF(ISBLANK($A338),"",IF($F338="","",EOMONTH($F338,$J338)))</f>
        <v/>
      </c>
      <c r="M338" s="15" t="n"/>
      <c r="N338" s="14">
        <f>IF(ISBLANK($A338),"",IF(OR(ISBLANK($B338),ISBLANK($C338),ISBLANK($D338),ISBLANK($E338),ISBLANK($F338),ISBLANK($G338),ISBLANK($H338),ISBLANK($I338),ISBLANK($J338),ISBLANK($K338),ISBLANK($L338)),"EKSİK","OK"))</f>
        <v/>
      </c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8">
        <f>IF(ISBLANK($A339),"",IF($I339="","",$I339/AySayisi))</f>
        <v/>
      </c>
      <c r="L339" s="21">
        <f>IF(ISBLANK($A339),"",IF($F339="","",EOMONTH($F339,$J339)))</f>
        <v/>
      </c>
      <c r="M339" s="15" t="n"/>
      <c r="N339" s="14">
        <f>IF(ISBLANK($A339),"",IF(OR(ISBLANK($B339),ISBLANK($C339),ISBLANK($D339),ISBLANK($E339),ISBLANK($F339),ISBLANK($G339),ISBLANK($H339),ISBLANK($I339),ISBLANK($J339),ISBLANK($K339),ISBLANK($L339)),"EKSİK","OK"))</f>
        <v/>
      </c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8">
        <f>IF(ISBLANK($A340),"",IF($I340="","",$I340/AySayisi))</f>
        <v/>
      </c>
      <c r="L340" s="21">
        <f>IF(ISBLANK($A340),"",IF($F340="","",EOMONTH($F340,$J340)))</f>
        <v/>
      </c>
      <c r="M340" s="15" t="n"/>
      <c r="N340" s="14">
        <f>IF(ISBLANK($A340),"",IF(OR(ISBLANK($B340),ISBLANK($C340),ISBLANK($D340),ISBLANK($E340),ISBLANK($F340),ISBLANK($G340),ISBLANK($H340),ISBLANK($I340),ISBLANK($J340),ISBLANK($K340),ISBLANK($L340)),"EKSİK","OK"))</f>
        <v/>
      </c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8">
        <f>IF(ISBLANK($A341),"",IF($I341="","",$I341/AySayisi))</f>
        <v/>
      </c>
      <c r="L341" s="21">
        <f>IF(ISBLANK($A341),"",IF($F341="","",EOMONTH($F341,$J341)))</f>
        <v/>
      </c>
      <c r="M341" s="15" t="n"/>
      <c r="N341" s="14">
        <f>IF(ISBLANK($A341),"",IF(OR(ISBLANK($B341),ISBLANK($C341),ISBLANK($D341),ISBLANK($E341),ISBLANK($F341),ISBLANK($G341),ISBLANK($H341),ISBLANK($I341),ISBLANK($J341),ISBLANK($K341),ISBLANK($L341)),"EKSİK","OK"))</f>
        <v/>
      </c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8">
        <f>IF(ISBLANK($A342),"",IF($I342="","",$I342/AySayisi))</f>
        <v/>
      </c>
      <c r="L342" s="21">
        <f>IF(ISBLANK($A342),"",IF($F342="","",EOMONTH($F342,$J342)))</f>
        <v/>
      </c>
      <c r="M342" s="15" t="n"/>
      <c r="N342" s="14">
        <f>IF(ISBLANK($A342),"",IF(OR(ISBLANK($B342),ISBLANK($C342),ISBLANK($D342),ISBLANK($E342),ISBLANK($F342),ISBLANK($G342),ISBLANK($H342),ISBLANK($I342),ISBLANK($J342),ISBLANK($K342),ISBLANK($L342)),"EKSİK","OK"))</f>
        <v/>
      </c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8">
        <f>IF(ISBLANK($A343),"",IF($I343="","",$I343/AySayisi))</f>
        <v/>
      </c>
      <c r="L343" s="21">
        <f>IF(ISBLANK($A343),"",IF($F343="","",EOMONTH($F343,$J343)))</f>
        <v/>
      </c>
      <c r="M343" s="15" t="n"/>
      <c r="N343" s="14">
        <f>IF(ISBLANK($A343),"",IF(OR(ISBLANK($B343),ISBLANK($C343),ISBLANK($D343),ISBLANK($E343),ISBLANK($F343),ISBLANK($G343),ISBLANK($H343),ISBLANK($I343),ISBLANK($J343),ISBLANK($K343),ISBLANK($L343)),"EKSİK","OK"))</f>
        <v/>
      </c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8">
        <f>IF(ISBLANK($A344),"",IF($I344="","",$I344/AySayisi))</f>
        <v/>
      </c>
      <c r="L344" s="21">
        <f>IF(ISBLANK($A344),"",IF($F344="","",EOMONTH($F344,$J344)))</f>
        <v/>
      </c>
      <c r="M344" s="15" t="n"/>
      <c r="N344" s="14">
        <f>IF(ISBLANK($A344),"",IF(OR(ISBLANK($B344),ISBLANK($C344),ISBLANK($D344),ISBLANK($E344),ISBLANK($F344),ISBLANK($G344),ISBLANK($H344),ISBLANK($I344),ISBLANK($J344),ISBLANK($K344),ISBLANK($L344)),"EKSİK","OK"))</f>
        <v/>
      </c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8">
        <f>IF(ISBLANK($A345),"",IF($I345="","",$I345/AySayisi))</f>
        <v/>
      </c>
      <c r="L345" s="21">
        <f>IF(ISBLANK($A345),"",IF($F345="","",EOMONTH($F345,$J345)))</f>
        <v/>
      </c>
      <c r="M345" s="15" t="n"/>
      <c r="N345" s="14">
        <f>IF(ISBLANK($A345),"",IF(OR(ISBLANK($B345),ISBLANK($C345),ISBLANK($D345),ISBLANK($E345),ISBLANK($F345),ISBLANK($G345),ISBLANK($H345),ISBLANK($I345),ISBLANK($J345),ISBLANK($K345),ISBLANK($L345)),"EKSİK","OK"))</f>
        <v/>
      </c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8">
        <f>IF(ISBLANK($A346),"",IF($I346="","",$I346/AySayisi))</f>
        <v/>
      </c>
      <c r="L346" s="21">
        <f>IF(ISBLANK($A346),"",IF($F346="","",EOMONTH($F346,$J346)))</f>
        <v/>
      </c>
      <c r="M346" s="15" t="n"/>
      <c r="N346" s="14">
        <f>IF(ISBLANK($A346),"",IF(OR(ISBLANK($B346),ISBLANK($C346),ISBLANK($D346),ISBLANK($E346),ISBLANK($F346),ISBLANK($G346),ISBLANK($H346),ISBLANK($I346),ISBLANK($J346),ISBLANK($K346),ISBLANK($L346)),"EKSİK","OK"))</f>
        <v/>
      </c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8">
        <f>IF(ISBLANK($A347),"",IF($I347="","",$I347/AySayisi))</f>
        <v/>
      </c>
      <c r="L347" s="21">
        <f>IF(ISBLANK($A347),"",IF($F347="","",EOMONTH($F347,$J347)))</f>
        <v/>
      </c>
      <c r="M347" s="15" t="n"/>
      <c r="N347" s="14">
        <f>IF(ISBLANK($A347),"",IF(OR(ISBLANK($B347),ISBLANK($C347),ISBLANK($D347),ISBLANK($E347),ISBLANK($F347),ISBLANK($G347),ISBLANK($H347),ISBLANK($I347),ISBLANK($J347),ISBLANK($K347),ISBLANK($L347)),"EKSİK","OK"))</f>
        <v/>
      </c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8">
        <f>IF(ISBLANK($A348),"",IF($I348="","",$I348/AySayisi))</f>
        <v/>
      </c>
      <c r="L348" s="21">
        <f>IF(ISBLANK($A348),"",IF($F348="","",EOMONTH($F348,$J348)))</f>
        <v/>
      </c>
      <c r="M348" s="15" t="n"/>
      <c r="N348" s="14">
        <f>IF(ISBLANK($A348),"",IF(OR(ISBLANK($B348),ISBLANK($C348),ISBLANK($D348),ISBLANK($E348),ISBLANK($F348),ISBLANK($G348),ISBLANK($H348),ISBLANK($I348),ISBLANK($J348),ISBLANK($K348),ISBLANK($L348)),"EKSİK","OK"))</f>
        <v/>
      </c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8">
        <f>IF(ISBLANK($A349),"",IF($I349="","",$I349/AySayisi))</f>
        <v/>
      </c>
      <c r="L349" s="21">
        <f>IF(ISBLANK($A349),"",IF($F349="","",EOMONTH($F349,$J349)))</f>
        <v/>
      </c>
      <c r="M349" s="15" t="n"/>
      <c r="N349" s="14">
        <f>IF(ISBLANK($A349),"",IF(OR(ISBLANK($B349),ISBLANK($C349),ISBLANK($D349),ISBLANK($E349),ISBLANK($F349),ISBLANK($G349),ISBLANK($H349),ISBLANK($I349),ISBLANK($J349),ISBLANK($K349),ISBLANK($L349)),"EKSİK","OK"))</f>
        <v/>
      </c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8">
        <f>IF(ISBLANK($A350),"",IF($I350="","",$I350/AySayisi))</f>
        <v/>
      </c>
      <c r="L350" s="21">
        <f>IF(ISBLANK($A350),"",IF($F350="","",EOMONTH($F350,$J350)))</f>
        <v/>
      </c>
      <c r="M350" s="15" t="n"/>
      <c r="N350" s="14">
        <f>IF(ISBLANK($A350),"",IF(OR(ISBLANK($B350),ISBLANK($C350),ISBLANK($D350),ISBLANK($E350),ISBLANK($F350),ISBLANK($G350),ISBLANK($H350),ISBLANK($I350),ISBLANK($J350),ISBLANK($K350),ISBLANK($L350)),"EKSİK","OK"))</f>
        <v/>
      </c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8">
        <f>IF(ISBLANK($A351),"",IF($I351="","",$I351/AySayisi))</f>
        <v/>
      </c>
      <c r="L351" s="21">
        <f>IF(ISBLANK($A351),"",IF($F351="","",EOMONTH($F351,$J351)))</f>
        <v/>
      </c>
      <c r="M351" s="15" t="n"/>
      <c r="N351" s="14">
        <f>IF(ISBLANK($A351),"",IF(OR(ISBLANK($B351),ISBLANK($C351),ISBLANK($D351),ISBLANK($E351),ISBLANK($F351),ISBLANK($G351),ISBLANK($H351),ISBLANK($I351),ISBLANK($J351),ISBLANK($K351),ISBLANK($L351)),"EKSİK","OK"))</f>
        <v/>
      </c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8">
        <f>IF(ISBLANK($A352),"",IF($I352="","",$I352/AySayisi))</f>
        <v/>
      </c>
      <c r="L352" s="21">
        <f>IF(ISBLANK($A352),"",IF($F352="","",EOMONTH($F352,$J352)))</f>
        <v/>
      </c>
      <c r="M352" s="15" t="n"/>
      <c r="N352" s="14">
        <f>IF(ISBLANK($A352),"",IF(OR(ISBLANK($B352),ISBLANK($C352),ISBLANK($D352),ISBLANK($E352),ISBLANK($F352),ISBLANK($G352),ISBLANK($H352),ISBLANK($I352),ISBLANK($J352),ISBLANK($K352),ISBLANK($L352)),"EKSİK","OK"))</f>
        <v/>
      </c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8">
        <f>IF(ISBLANK($A353),"",IF($I353="","",$I353/AySayisi))</f>
        <v/>
      </c>
      <c r="L353" s="21">
        <f>IF(ISBLANK($A353),"",IF($F353="","",EOMONTH($F353,$J353)))</f>
        <v/>
      </c>
      <c r="M353" s="15" t="n"/>
      <c r="N353" s="14">
        <f>IF(ISBLANK($A353),"",IF(OR(ISBLANK($B353),ISBLANK($C353),ISBLANK($D353),ISBLANK($E353),ISBLANK($F353),ISBLANK($G353),ISBLANK($H353),ISBLANK($I353),ISBLANK($J353),ISBLANK($K353),ISBLANK($L353)),"EKSİK","OK"))</f>
        <v/>
      </c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8">
        <f>IF(ISBLANK($A354),"",IF($I354="","",$I354/AySayisi))</f>
        <v/>
      </c>
      <c r="L354" s="21">
        <f>IF(ISBLANK($A354),"",IF($F354="","",EOMONTH($F354,$J354)))</f>
        <v/>
      </c>
      <c r="M354" s="15" t="n"/>
      <c r="N354" s="14">
        <f>IF(ISBLANK($A354),"",IF(OR(ISBLANK($B354),ISBLANK($C354),ISBLANK($D354),ISBLANK($E354),ISBLANK($F354),ISBLANK($G354),ISBLANK($H354),ISBLANK($I354),ISBLANK($J354),ISBLANK($K354),ISBLANK($L354)),"EKSİK","OK"))</f>
        <v/>
      </c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8">
        <f>IF(ISBLANK($A355),"",IF($I355="","",$I355/AySayisi))</f>
        <v/>
      </c>
      <c r="L355" s="21">
        <f>IF(ISBLANK($A355),"",IF($F355="","",EOMONTH($F355,$J355)))</f>
        <v/>
      </c>
      <c r="M355" s="15" t="n"/>
      <c r="N355" s="14">
        <f>IF(ISBLANK($A355),"",IF(OR(ISBLANK($B355),ISBLANK($C355),ISBLANK($D355),ISBLANK($E355),ISBLANK($F355),ISBLANK($G355),ISBLANK($H355),ISBLANK($I355),ISBLANK($J355),ISBLANK($K355),ISBLANK($L355)),"EKSİK","OK"))</f>
        <v/>
      </c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8">
        <f>IF(ISBLANK($A356),"",IF($I356="","",$I356/AySayisi))</f>
        <v/>
      </c>
      <c r="L356" s="21">
        <f>IF(ISBLANK($A356),"",IF($F356="","",EOMONTH($F356,$J356)))</f>
        <v/>
      </c>
      <c r="M356" s="15" t="n"/>
      <c r="N356" s="14">
        <f>IF(ISBLANK($A356),"",IF(OR(ISBLANK($B356),ISBLANK($C356),ISBLANK($D356),ISBLANK($E356),ISBLANK($F356),ISBLANK($G356),ISBLANK($H356),ISBLANK($I356),ISBLANK($J356),ISBLANK($K356),ISBLANK($L356)),"EKSİK","OK"))</f>
        <v/>
      </c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8">
        <f>IF(ISBLANK($A357),"",IF($I357="","",$I357/AySayisi))</f>
        <v/>
      </c>
      <c r="L357" s="21">
        <f>IF(ISBLANK($A357),"",IF($F357="","",EOMONTH($F357,$J357)))</f>
        <v/>
      </c>
      <c r="M357" s="15" t="n"/>
      <c r="N357" s="14">
        <f>IF(ISBLANK($A357),"",IF(OR(ISBLANK($B357),ISBLANK($C357),ISBLANK($D357),ISBLANK($E357),ISBLANK($F357),ISBLANK($G357),ISBLANK($H357),ISBLANK($I357),ISBLANK($J357),ISBLANK($K357),ISBLANK($L357)),"EKSİK","OK"))</f>
        <v/>
      </c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8">
        <f>IF(ISBLANK($A358),"",IF($I358="","",$I358/AySayisi))</f>
        <v/>
      </c>
      <c r="L358" s="21">
        <f>IF(ISBLANK($A358),"",IF($F358="","",EOMONTH($F358,$J358)))</f>
        <v/>
      </c>
      <c r="M358" s="15" t="n"/>
      <c r="N358" s="14">
        <f>IF(ISBLANK($A358),"",IF(OR(ISBLANK($B358),ISBLANK($C358),ISBLANK($D358),ISBLANK($E358),ISBLANK($F358),ISBLANK($G358),ISBLANK($H358),ISBLANK($I358),ISBLANK($J358),ISBLANK($K358),ISBLANK($L358)),"EKSİK","OK"))</f>
        <v/>
      </c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8">
        <f>IF(ISBLANK($A359),"",IF($I359="","",$I359/AySayisi))</f>
        <v/>
      </c>
      <c r="L359" s="21">
        <f>IF(ISBLANK($A359),"",IF($F359="","",EOMONTH($F359,$J359)))</f>
        <v/>
      </c>
      <c r="M359" s="15" t="n"/>
      <c r="N359" s="14">
        <f>IF(ISBLANK($A359),"",IF(OR(ISBLANK($B359),ISBLANK($C359),ISBLANK($D359),ISBLANK($E359),ISBLANK($F359),ISBLANK($G359),ISBLANK($H359),ISBLANK($I359),ISBLANK($J359),ISBLANK($K359),ISBLANK($L359)),"EKSİK","OK"))</f>
        <v/>
      </c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8">
        <f>IF(ISBLANK($A360),"",IF($I360="","",$I360/AySayisi))</f>
        <v/>
      </c>
      <c r="L360" s="21">
        <f>IF(ISBLANK($A360),"",IF($F360="","",EOMONTH($F360,$J360)))</f>
        <v/>
      </c>
      <c r="M360" s="15" t="n"/>
      <c r="N360" s="14">
        <f>IF(ISBLANK($A360),"",IF(OR(ISBLANK($B360),ISBLANK($C360),ISBLANK($D360),ISBLANK($E360),ISBLANK($F360),ISBLANK($G360),ISBLANK($H360),ISBLANK($I360),ISBLANK($J360),ISBLANK($K360),ISBLANK($L360)),"EKSİK","OK"))</f>
        <v/>
      </c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8">
        <f>IF(ISBLANK($A361),"",IF($I361="","",$I361/AySayisi))</f>
        <v/>
      </c>
      <c r="L361" s="21">
        <f>IF(ISBLANK($A361),"",IF($F361="","",EOMONTH($F361,$J361)))</f>
        <v/>
      </c>
      <c r="M361" s="15" t="n"/>
      <c r="N361" s="14">
        <f>IF(ISBLANK($A361),"",IF(OR(ISBLANK($B361),ISBLANK($C361),ISBLANK($D361),ISBLANK($E361),ISBLANK($F361),ISBLANK($G361),ISBLANK($H361),ISBLANK($I361),ISBLANK($J361),ISBLANK($K361),ISBLANK($L361)),"EKSİK","OK"))</f>
        <v/>
      </c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8">
        <f>IF(ISBLANK($A362),"",IF($I362="","",$I362/AySayisi))</f>
        <v/>
      </c>
      <c r="L362" s="21">
        <f>IF(ISBLANK($A362),"",IF($F362="","",EOMONTH($F362,$J362)))</f>
        <v/>
      </c>
      <c r="M362" s="15" t="n"/>
      <c r="N362" s="14">
        <f>IF(ISBLANK($A362),"",IF(OR(ISBLANK($B362),ISBLANK($C362),ISBLANK($D362),ISBLANK($E362),ISBLANK($F362),ISBLANK($G362),ISBLANK($H362),ISBLANK($I362),ISBLANK($J362),ISBLANK($K362),ISBLANK($L362)),"EKSİK","OK"))</f>
        <v/>
      </c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8">
        <f>IF(ISBLANK($A363),"",IF($I363="","",$I363/AySayisi))</f>
        <v/>
      </c>
      <c r="L363" s="21">
        <f>IF(ISBLANK($A363),"",IF($F363="","",EOMONTH($F363,$J363)))</f>
        <v/>
      </c>
      <c r="M363" s="15" t="n"/>
      <c r="N363" s="14">
        <f>IF(ISBLANK($A363),"",IF(OR(ISBLANK($B363),ISBLANK($C363),ISBLANK($D363),ISBLANK($E363),ISBLANK($F363),ISBLANK($G363),ISBLANK($H363),ISBLANK($I363),ISBLANK($J363),ISBLANK($K363),ISBLANK($L363)),"EKSİK","OK"))</f>
        <v/>
      </c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8">
        <f>IF(ISBLANK($A364),"",IF($I364="","",$I364/AySayisi))</f>
        <v/>
      </c>
      <c r="L364" s="21">
        <f>IF(ISBLANK($A364),"",IF($F364="","",EOMONTH($F364,$J364)))</f>
        <v/>
      </c>
      <c r="M364" s="15" t="n"/>
      <c r="N364" s="14">
        <f>IF(ISBLANK($A364),"",IF(OR(ISBLANK($B364),ISBLANK($C364),ISBLANK($D364),ISBLANK($E364),ISBLANK($F364),ISBLANK($G364),ISBLANK($H364),ISBLANK($I364),ISBLANK($J364),ISBLANK($K364),ISBLANK($L364)),"EKSİK","OK"))</f>
        <v/>
      </c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8">
        <f>IF(ISBLANK($A365),"",IF($I365="","",$I365/AySayisi))</f>
        <v/>
      </c>
      <c r="L365" s="21">
        <f>IF(ISBLANK($A365),"",IF($F365="","",EOMONTH($F365,$J365)))</f>
        <v/>
      </c>
      <c r="M365" s="15" t="n"/>
      <c r="N365" s="14">
        <f>IF(ISBLANK($A365),"",IF(OR(ISBLANK($B365),ISBLANK($C365),ISBLANK($D365),ISBLANK($E365),ISBLANK($F365),ISBLANK($G365),ISBLANK($H365),ISBLANK($I365),ISBLANK($J365),ISBLANK($K365),ISBLANK($L365)),"EKSİK","OK"))</f>
        <v/>
      </c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8">
        <f>IF(ISBLANK($A366),"",IF($I366="","",$I366/AySayisi))</f>
        <v/>
      </c>
      <c r="L366" s="21">
        <f>IF(ISBLANK($A366),"",IF($F366="","",EOMONTH($F366,$J366)))</f>
        <v/>
      </c>
      <c r="M366" s="15" t="n"/>
      <c r="N366" s="14">
        <f>IF(ISBLANK($A366),"",IF(OR(ISBLANK($B366),ISBLANK($C366),ISBLANK($D366),ISBLANK($E366),ISBLANK($F366),ISBLANK($G366),ISBLANK($H366),ISBLANK($I366),ISBLANK($J366),ISBLANK($K366),ISBLANK($L366)),"EKSİK","OK"))</f>
        <v/>
      </c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8">
        <f>IF(ISBLANK($A367),"",IF($I367="","",$I367/AySayisi))</f>
        <v/>
      </c>
      <c r="L367" s="21">
        <f>IF(ISBLANK($A367),"",IF($F367="","",EOMONTH($F367,$J367)))</f>
        <v/>
      </c>
      <c r="M367" s="15" t="n"/>
      <c r="N367" s="14">
        <f>IF(ISBLANK($A367),"",IF(OR(ISBLANK($B367),ISBLANK($C367),ISBLANK($D367),ISBLANK($E367),ISBLANK($F367),ISBLANK($G367),ISBLANK($H367),ISBLANK($I367),ISBLANK($J367),ISBLANK($K367),ISBLANK($L367)),"EKSİK","OK"))</f>
        <v/>
      </c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8">
        <f>IF(ISBLANK($A368),"",IF($I368="","",$I368/AySayisi))</f>
        <v/>
      </c>
      <c r="L368" s="21">
        <f>IF(ISBLANK($A368),"",IF($F368="","",EOMONTH($F368,$J368)))</f>
        <v/>
      </c>
      <c r="M368" s="15" t="n"/>
      <c r="N368" s="14">
        <f>IF(ISBLANK($A368),"",IF(OR(ISBLANK($B368),ISBLANK($C368),ISBLANK($D368),ISBLANK($E368),ISBLANK($F368),ISBLANK($G368),ISBLANK($H368),ISBLANK($I368),ISBLANK($J368),ISBLANK($K368),ISBLANK($L368)),"EKSİK","OK"))</f>
        <v/>
      </c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8">
        <f>IF(ISBLANK($A369),"",IF($I369="","",$I369/AySayisi))</f>
        <v/>
      </c>
      <c r="L369" s="21">
        <f>IF(ISBLANK($A369),"",IF($F369="","",EOMONTH($F369,$J369)))</f>
        <v/>
      </c>
      <c r="M369" s="15" t="n"/>
      <c r="N369" s="14">
        <f>IF(ISBLANK($A369),"",IF(OR(ISBLANK($B369),ISBLANK($C369),ISBLANK($D369),ISBLANK($E369),ISBLANK($F369),ISBLANK($G369),ISBLANK($H369),ISBLANK($I369),ISBLANK($J369),ISBLANK($K369),ISBLANK($L369)),"EKSİK","OK"))</f>
        <v/>
      </c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8">
        <f>IF(ISBLANK($A370),"",IF($I370="","",$I370/AySayisi))</f>
        <v/>
      </c>
      <c r="L370" s="21">
        <f>IF(ISBLANK($A370),"",IF($F370="","",EOMONTH($F370,$J370)))</f>
        <v/>
      </c>
      <c r="M370" s="15" t="n"/>
      <c r="N370" s="14">
        <f>IF(ISBLANK($A370),"",IF(OR(ISBLANK($B370),ISBLANK($C370),ISBLANK($D370),ISBLANK($E370),ISBLANK($F370),ISBLANK($G370),ISBLANK($H370),ISBLANK($I370),ISBLANK($J370),ISBLANK($K370),ISBLANK($L370)),"EKSİK","OK"))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8">
        <f>IF(ISBLANK($A371),"",IF($I371="","",$I371/AySayisi))</f>
        <v/>
      </c>
      <c r="L371" s="21">
        <f>IF(ISBLANK($A371),"",IF($F371="","",EOMONTH($F371,$J371)))</f>
        <v/>
      </c>
      <c r="M371" s="15" t="n"/>
      <c r="N371" s="14">
        <f>IF(ISBLANK($A371),"",IF(OR(ISBLANK($B371),ISBLANK($C371),ISBLANK($D371),ISBLANK($E371),ISBLANK($F371),ISBLANK($G371),ISBLANK($H371),ISBLANK($I371),ISBLANK($J371),ISBLANK($K371),ISBLANK($L371)),"EKSİK","OK"))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8">
        <f>IF(ISBLANK($A372),"",IF($I372="","",$I372/AySayisi))</f>
        <v/>
      </c>
      <c r="L372" s="21">
        <f>IF(ISBLANK($A372),"",IF($F372="","",EOMONTH($F372,$J372)))</f>
        <v/>
      </c>
      <c r="M372" s="15" t="n"/>
      <c r="N372" s="14">
        <f>IF(ISBLANK($A372),"",IF(OR(ISBLANK($B372),ISBLANK($C372),ISBLANK($D372),ISBLANK($E372),ISBLANK($F372),ISBLANK($G372),ISBLANK($H372),ISBLANK($I372),ISBLANK($J372),ISBLANK($K372),ISBLANK($L372)),"EKSİK","OK"))</f>
        <v/>
      </c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8">
        <f>IF(ISBLANK($A373),"",IF($I373="","",$I373/AySayisi))</f>
        <v/>
      </c>
      <c r="L373" s="21">
        <f>IF(ISBLANK($A373),"",IF($F373="","",EOMONTH($F373,$J373)))</f>
        <v/>
      </c>
      <c r="M373" s="15" t="n"/>
      <c r="N373" s="14">
        <f>IF(ISBLANK($A373),"",IF(OR(ISBLANK($B373),ISBLANK($C373),ISBLANK($D373),ISBLANK($E373),ISBLANK($F373),ISBLANK($G373),ISBLANK($H373),ISBLANK($I373),ISBLANK($J373),ISBLANK($K373),ISBLANK($L373)),"EKSİK","OK"))</f>
        <v/>
      </c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8">
        <f>IF(ISBLANK($A374),"",IF($I374="","",$I374/AySayisi))</f>
        <v/>
      </c>
      <c r="L374" s="21">
        <f>IF(ISBLANK($A374),"",IF($F374="","",EOMONTH($F374,$J374)))</f>
        <v/>
      </c>
      <c r="M374" s="15" t="n"/>
      <c r="N374" s="14">
        <f>IF(ISBLANK($A374),"",IF(OR(ISBLANK($B374),ISBLANK($C374),ISBLANK($D374),ISBLANK($E374),ISBLANK($F374),ISBLANK($G374),ISBLANK($H374),ISBLANK($I374),ISBLANK($J374),ISBLANK($K374),ISBLANK($L374)),"EKSİK","OK"))</f>
        <v/>
      </c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8">
        <f>IF(ISBLANK($A375),"",IF($I375="","",$I375/AySayisi))</f>
        <v/>
      </c>
      <c r="L375" s="21">
        <f>IF(ISBLANK($A375),"",IF($F375="","",EOMONTH($F375,$J375)))</f>
        <v/>
      </c>
      <c r="M375" s="15" t="n"/>
      <c r="N375" s="14">
        <f>IF(ISBLANK($A375),"",IF(OR(ISBLANK($B375),ISBLANK($C375),ISBLANK($D375),ISBLANK($E375),ISBLANK($F375),ISBLANK($G375),ISBLANK($H375),ISBLANK($I375),ISBLANK($J375),ISBLANK($K375),ISBLANK($L375)),"EKSİK","OK"))</f>
        <v/>
      </c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8">
        <f>IF(ISBLANK($A376),"",IF($I376="","",$I376/AySayisi))</f>
        <v/>
      </c>
      <c r="L376" s="21">
        <f>IF(ISBLANK($A376),"",IF($F376="","",EOMONTH($F376,$J376)))</f>
        <v/>
      </c>
      <c r="M376" s="15" t="n"/>
      <c r="N376" s="14">
        <f>IF(ISBLANK($A376),"",IF(OR(ISBLANK($B376),ISBLANK($C376),ISBLANK($D376),ISBLANK($E376),ISBLANK($F376),ISBLANK($G376),ISBLANK($H376),ISBLANK($I376),ISBLANK($J376),ISBLANK($K376),ISBLANK($L376)),"EKSİK","OK"))</f>
        <v/>
      </c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8">
        <f>IF(ISBLANK($A377),"",IF($I377="","",$I377/AySayisi))</f>
        <v/>
      </c>
      <c r="L377" s="21">
        <f>IF(ISBLANK($A377),"",IF($F377="","",EOMONTH($F377,$J377)))</f>
        <v/>
      </c>
      <c r="M377" s="15" t="n"/>
      <c r="N377" s="14">
        <f>IF(ISBLANK($A377),"",IF(OR(ISBLANK($B377),ISBLANK($C377),ISBLANK($D377),ISBLANK($E377),ISBLANK($F377),ISBLANK($G377),ISBLANK($H377),ISBLANK($I377),ISBLANK($J377),ISBLANK($K377),ISBLANK($L377)),"EKSİK","OK"))</f>
        <v/>
      </c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8">
        <f>IF(ISBLANK($A378),"",IF($I378="","",$I378/AySayisi))</f>
        <v/>
      </c>
      <c r="L378" s="21">
        <f>IF(ISBLANK($A378),"",IF($F378="","",EOMONTH($F378,$J378)))</f>
        <v/>
      </c>
      <c r="M378" s="15" t="n"/>
      <c r="N378" s="14">
        <f>IF(ISBLANK($A378),"",IF(OR(ISBLANK($B378),ISBLANK($C378),ISBLANK($D378),ISBLANK($E378),ISBLANK($F378),ISBLANK($G378),ISBLANK($H378),ISBLANK($I378),ISBLANK($J378),ISBLANK($K378),ISBLANK($L378)),"EKSİK","OK"))</f>
        <v/>
      </c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8">
        <f>IF(ISBLANK($A379),"",IF($I379="","",$I379/AySayisi))</f>
        <v/>
      </c>
      <c r="L379" s="21">
        <f>IF(ISBLANK($A379),"",IF($F379="","",EOMONTH($F379,$J379)))</f>
        <v/>
      </c>
      <c r="M379" s="15" t="n"/>
      <c r="N379" s="14">
        <f>IF(ISBLANK($A379),"",IF(OR(ISBLANK($B379),ISBLANK($C379),ISBLANK($D379),ISBLANK($E379),ISBLANK($F379),ISBLANK($G379),ISBLANK($H379),ISBLANK($I379),ISBLANK($J379),ISBLANK($K379),ISBLANK($L379)),"EKSİK","OK"))</f>
        <v/>
      </c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8">
        <f>IF(ISBLANK($A380),"",IF($I380="","",$I380/AySayisi))</f>
        <v/>
      </c>
      <c r="L380" s="21">
        <f>IF(ISBLANK($A380),"",IF($F380="","",EOMONTH($F380,$J380)))</f>
        <v/>
      </c>
      <c r="M380" s="15" t="n"/>
      <c r="N380" s="14">
        <f>IF(ISBLANK($A380),"",IF(OR(ISBLANK($B380),ISBLANK($C380),ISBLANK($D380),ISBLANK($E380),ISBLANK($F380),ISBLANK($G380),ISBLANK($H380),ISBLANK($I380),ISBLANK($J380),ISBLANK($K380),ISBLANK($L380)),"EKSİK","OK"))</f>
        <v/>
      </c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8">
        <f>IF(ISBLANK($A381),"",IF($I381="","",$I381/AySayisi))</f>
        <v/>
      </c>
      <c r="L381" s="21">
        <f>IF(ISBLANK($A381),"",IF($F381="","",EOMONTH($F381,$J381)))</f>
        <v/>
      </c>
      <c r="M381" s="15" t="n"/>
      <c r="N381" s="14">
        <f>IF(ISBLANK($A381),"",IF(OR(ISBLANK($B381),ISBLANK($C381),ISBLANK($D381),ISBLANK($E381),ISBLANK($F381),ISBLANK($G381),ISBLANK($H381),ISBLANK($I381),ISBLANK($J381),ISBLANK($K381),ISBLANK($L381)),"EKSİK","OK"))</f>
        <v/>
      </c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8">
        <f>IF(ISBLANK($A382),"",IF($I382="","",$I382/AySayisi))</f>
        <v/>
      </c>
      <c r="L382" s="21">
        <f>IF(ISBLANK($A382),"",IF($F382="","",EOMONTH($F382,$J382)))</f>
        <v/>
      </c>
      <c r="M382" s="15" t="n"/>
      <c r="N382" s="14">
        <f>IF(ISBLANK($A382),"",IF(OR(ISBLANK($B382),ISBLANK($C382),ISBLANK($D382),ISBLANK($E382),ISBLANK($F382),ISBLANK($G382),ISBLANK($H382),ISBLANK($I382),ISBLANK($J382),ISBLANK($K382),ISBLANK($L382)),"EKSİK","OK"))</f>
        <v/>
      </c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8">
        <f>IF(ISBLANK($A383),"",IF($I383="","",$I383/AySayisi))</f>
        <v/>
      </c>
      <c r="L383" s="21">
        <f>IF(ISBLANK($A383),"",IF($F383="","",EOMONTH($F383,$J383)))</f>
        <v/>
      </c>
      <c r="M383" s="15" t="n"/>
      <c r="N383" s="14">
        <f>IF(ISBLANK($A383),"",IF(OR(ISBLANK($B383),ISBLANK($C383),ISBLANK($D383),ISBLANK($E383),ISBLANK($F383),ISBLANK($G383),ISBLANK($H383),ISBLANK($I383),ISBLANK($J383),ISBLANK($K383),ISBLANK($L383)),"EKSİK","OK"))</f>
        <v/>
      </c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8">
        <f>IF(ISBLANK($A384),"",IF($I384="","",$I384/AySayisi))</f>
        <v/>
      </c>
      <c r="L384" s="21">
        <f>IF(ISBLANK($A384),"",IF($F384="","",EOMONTH($F384,$J384)))</f>
        <v/>
      </c>
      <c r="M384" s="15" t="n"/>
      <c r="N384" s="14">
        <f>IF(ISBLANK($A384),"",IF(OR(ISBLANK($B384),ISBLANK($C384),ISBLANK($D384),ISBLANK($E384),ISBLANK($F384),ISBLANK($G384),ISBLANK($H384),ISBLANK($I384),ISBLANK($J384),ISBLANK($K384),ISBLANK($L384)),"EKSİK","OK"))</f>
        <v/>
      </c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8">
        <f>IF(ISBLANK($A385),"",IF($I385="","",$I385/AySayisi))</f>
        <v/>
      </c>
      <c r="L385" s="21">
        <f>IF(ISBLANK($A385),"",IF($F385="","",EOMONTH($F385,$J385)))</f>
        <v/>
      </c>
      <c r="M385" s="15" t="n"/>
      <c r="N385" s="14">
        <f>IF(ISBLANK($A385),"",IF(OR(ISBLANK($B385),ISBLANK($C385),ISBLANK($D385),ISBLANK($E385),ISBLANK($F385),ISBLANK($G385),ISBLANK($H385),ISBLANK($I385),ISBLANK($J385),ISBLANK($K385),ISBLANK($L385)),"EKSİK","OK"))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8">
        <f>IF(ISBLANK($A386),"",IF($I386="","",$I386/AySayisi))</f>
        <v/>
      </c>
      <c r="L386" s="21">
        <f>IF(ISBLANK($A386),"",IF($F386="","",EOMONTH($F386,$J386)))</f>
        <v/>
      </c>
      <c r="M386" s="15" t="n"/>
      <c r="N386" s="14">
        <f>IF(ISBLANK($A386),"",IF(OR(ISBLANK($B386),ISBLANK($C386),ISBLANK($D386),ISBLANK($E386),ISBLANK($F386),ISBLANK($G386),ISBLANK($H386),ISBLANK($I386),ISBLANK($J386),ISBLANK($K386),ISBLANK($L386)),"EKSİK","OK"))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8">
        <f>IF(ISBLANK($A387),"",IF($I387="","",$I387/AySayisi))</f>
        <v/>
      </c>
      <c r="L387" s="21">
        <f>IF(ISBLANK($A387),"",IF($F387="","",EOMONTH($F387,$J387)))</f>
        <v/>
      </c>
      <c r="M387" s="15" t="n"/>
      <c r="N387" s="14">
        <f>IF(ISBLANK($A387),"",IF(OR(ISBLANK($B387),ISBLANK($C387),ISBLANK($D387),ISBLANK($E387),ISBLANK($F387),ISBLANK($G387),ISBLANK($H387),ISBLANK($I387),ISBLANK($J387),ISBLANK($K387),ISBLANK($L387)),"EKSİK","OK"))</f>
        <v/>
      </c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8">
        <f>IF(ISBLANK($A388),"",IF($I388="","",$I388/AySayisi))</f>
        <v/>
      </c>
      <c r="L388" s="21">
        <f>IF(ISBLANK($A388),"",IF($F388="","",EOMONTH($F388,$J388)))</f>
        <v/>
      </c>
      <c r="M388" s="15" t="n"/>
      <c r="N388" s="14">
        <f>IF(ISBLANK($A388),"",IF(OR(ISBLANK($B388),ISBLANK($C388),ISBLANK($D388),ISBLANK($E388),ISBLANK($F388),ISBLANK($G388),ISBLANK($H388),ISBLANK($I388),ISBLANK($J388),ISBLANK($K388),ISBLANK($L388)),"EKSİK","OK"))</f>
        <v/>
      </c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8">
        <f>IF(ISBLANK($A389),"",IF($I389="","",$I389/AySayisi))</f>
        <v/>
      </c>
      <c r="L389" s="21">
        <f>IF(ISBLANK($A389),"",IF($F389="","",EOMONTH($F389,$J389)))</f>
        <v/>
      </c>
      <c r="M389" s="15" t="n"/>
      <c r="N389" s="14">
        <f>IF(ISBLANK($A389),"",IF(OR(ISBLANK($B389),ISBLANK($C389),ISBLANK($D389),ISBLANK($E389),ISBLANK($F389),ISBLANK($G389),ISBLANK($H389),ISBLANK($I389),ISBLANK($J389),ISBLANK($K389),ISBLANK($L389)),"EKSİK","OK"))</f>
        <v/>
      </c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8">
        <f>IF(ISBLANK($A390),"",IF($I390="","",$I390/AySayisi))</f>
        <v/>
      </c>
      <c r="L390" s="21">
        <f>IF(ISBLANK($A390),"",IF($F390="","",EOMONTH($F390,$J390)))</f>
        <v/>
      </c>
      <c r="M390" s="15" t="n"/>
      <c r="N390" s="14">
        <f>IF(ISBLANK($A390),"",IF(OR(ISBLANK($B390),ISBLANK($C390),ISBLANK($D390),ISBLANK($E390),ISBLANK($F390),ISBLANK($G390),ISBLANK($H390),ISBLANK($I390),ISBLANK($J390),ISBLANK($K390),ISBLANK($L390)),"EKSİK","OK"))</f>
        <v/>
      </c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8">
        <f>IF(ISBLANK($A391),"",IF($I391="","",$I391/AySayisi))</f>
        <v/>
      </c>
      <c r="L391" s="21">
        <f>IF(ISBLANK($A391),"",IF($F391="","",EOMONTH($F391,$J391)))</f>
        <v/>
      </c>
      <c r="M391" s="15" t="n"/>
      <c r="N391" s="14">
        <f>IF(ISBLANK($A391),"",IF(OR(ISBLANK($B391),ISBLANK($C391),ISBLANK($D391),ISBLANK($E391),ISBLANK($F391),ISBLANK($G391),ISBLANK($H391),ISBLANK($I391),ISBLANK($J391),ISBLANK($K391),ISBLANK($L391)),"EKSİK","OK"))</f>
        <v/>
      </c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8">
        <f>IF(ISBLANK($A392),"",IF($I392="","",$I392/AySayisi))</f>
        <v/>
      </c>
      <c r="L392" s="21">
        <f>IF(ISBLANK($A392),"",IF($F392="","",EOMONTH($F392,$J392)))</f>
        <v/>
      </c>
      <c r="M392" s="15" t="n"/>
      <c r="N392" s="14">
        <f>IF(ISBLANK($A392),"",IF(OR(ISBLANK($B392),ISBLANK($C392),ISBLANK($D392),ISBLANK($E392),ISBLANK($F392),ISBLANK($G392),ISBLANK($H392),ISBLANK($I392),ISBLANK($J392),ISBLANK($K392),ISBLANK($L392)),"EKSİK","OK"))</f>
        <v/>
      </c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8">
        <f>IF(ISBLANK($A393),"",IF($I393="","",$I393/AySayisi))</f>
        <v/>
      </c>
      <c r="L393" s="21">
        <f>IF(ISBLANK($A393),"",IF($F393="","",EOMONTH($F393,$J393)))</f>
        <v/>
      </c>
      <c r="M393" s="15" t="n"/>
      <c r="N393" s="14">
        <f>IF(ISBLANK($A393),"",IF(OR(ISBLANK($B393),ISBLANK($C393),ISBLANK($D393),ISBLANK($E393),ISBLANK($F393),ISBLANK($G393),ISBLANK($H393),ISBLANK($I393),ISBLANK($J393),ISBLANK($K393),ISBLANK($L393)),"EKSİK","OK"))</f>
        <v/>
      </c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8">
        <f>IF(ISBLANK($A394),"",IF($I394="","",$I394/AySayisi))</f>
        <v/>
      </c>
      <c r="L394" s="21">
        <f>IF(ISBLANK($A394),"",IF($F394="","",EOMONTH($F394,$J394)))</f>
        <v/>
      </c>
      <c r="M394" s="15" t="n"/>
      <c r="N394" s="14">
        <f>IF(ISBLANK($A394),"",IF(OR(ISBLANK($B394),ISBLANK($C394),ISBLANK($D394),ISBLANK($E394),ISBLANK($F394),ISBLANK($G394),ISBLANK($H394),ISBLANK($I394),ISBLANK($J394),ISBLANK($K394),ISBLANK($L394)),"EKSİK","OK"))</f>
        <v/>
      </c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8">
        <f>IF(ISBLANK($A395),"",IF($I395="","",$I395/AySayisi))</f>
        <v/>
      </c>
      <c r="L395" s="21">
        <f>IF(ISBLANK($A395),"",IF($F395="","",EOMONTH($F395,$J395)))</f>
        <v/>
      </c>
      <c r="M395" s="15" t="n"/>
      <c r="N395" s="14">
        <f>IF(ISBLANK($A395),"",IF(OR(ISBLANK($B395),ISBLANK($C395),ISBLANK($D395),ISBLANK($E395),ISBLANK($F395),ISBLANK($G395),ISBLANK($H395),ISBLANK($I395),ISBLANK($J395),ISBLANK($K395),ISBLANK($L395)),"EKSİK","OK"))</f>
        <v/>
      </c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8">
        <f>IF(ISBLANK($A396),"",IF($I396="","",$I396/AySayisi))</f>
        <v/>
      </c>
      <c r="L396" s="21">
        <f>IF(ISBLANK($A396),"",IF($F396="","",EOMONTH($F396,$J396)))</f>
        <v/>
      </c>
      <c r="M396" s="15" t="n"/>
      <c r="N396" s="14">
        <f>IF(ISBLANK($A396),"",IF(OR(ISBLANK($B396),ISBLANK($C396),ISBLANK($D396),ISBLANK($E396),ISBLANK($F396),ISBLANK($G396),ISBLANK($H396),ISBLANK($I396),ISBLANK($J396),ISBLANK($K396),ISBLANK($L396)),"EKSİK","OK"))</f>
        <v/>
      </c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8">
        <f>IF(ISBLANK($A397),"",IF($I397="","",$I397/AySayisi))</f>
        <v/>
      </c>
      <c r="L397" s="21">
        <f>IF(ISBLANK($A397),"",IF($F397="","",EOMONTH($F397,$J397)))</f>
        <v/>
      </c>
      <c r="M397" s="15" t="n"/>
      <c r="N397" s="14">
        <f>IF(ISBLANK($A397),"",IF(OR(ISBLANK($B397),ISBLANK($C397),ISBLANK($D397),ISBLANK($E397),ISBLANK($F397),ISBLANK($G397),ISBLANK($H397),ISBLANK($I397),ISBLANK($J397),ISBLANK($K397),ISBLANK($L397)),"EKSİK","OK"))</f>
        <v/>
      </c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8">
        <f>IF(ISBLANK($A398),"",IF($I398="","",$I398/AySayisi))</f>
        <v/>
      </c>
      <c r="L398" s="21">
        <f>IF(ISBLANK($A398),"",IF($F398="","",EOMONTH($F398,$J398)))</f>
        <v/>
      </c>
      <c r="M398" s="15" t="n"/>
      <c r="N398" s="14">
        <f>IF(ISBLANK($A398),"",IF(OR(ISBLANK($B398),ISBLANK($C398),ISBLANK($D398),ISBLANK($E398),ISBLANK($F398),ISBLANK($G398),ISBLANK($H398),ISBLANK($I398),ISBLANK($J398),ISBLANK($K398),ISBLANK($L398)),"EKSİK","OK"))</f>
        <v/>
      </c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8">
        <f>IF(ISBLANK($A399),"",IF($I399="","",$I399/AySayisi))</f>
        <v/>
      </c>
      <c r="L399" s="21">
        <f>IF(ISBLANK($A399),"",IF($F399="","",EOMONTH($F399,$J399)))</f>
        <v/>
      </c>
      <c r="M399" s="15" t="n"/>
      <c r="N399" s="14">
        <f>IF(ISBLANK($A399),"",IF(OR(ISBLANK($B399),ISBLANK($C399),ISBLANK($D399),ISBLANK($E399),ISBLANK($F399),ISBLANK($G399),ISBLANK($H399),ISBLANK($I399),ISBLANK($J399),ISBLANK($K399),ISBLANK($L399)),"EKSİK","OK"))</f>
        <v/>
      </c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8">
        <f>IF(ISBLANK($A400),"",IF($I400="","",$I400/AySayisi))</f>
        <v/>
      </c>
      <c r="L400" s="21">
        <f>IF(ISBLANK($A400),"",IF($F400="","",EOMONTH($F400,$J400)))</f>
        <v/>
      </c>
      <c r="M400" s="15" t="n"/>
      <c r="N400" s="14">
        <f>IF(ISBLANK($A400),"",IF(OR(ISBLANK($B400),ISBLANK($C400),ISBLANK($D400),ISBLANK($E400),ISBLANK($F400),ISBLANK($G400),ISBLANK($H400),ISBLANK($I400),ISBLANK($J400),ISBLANK($K400),ISBLANK($L400)),"EKSİK","OK"))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8">
        <f>IF(ISBLANK($A401),"",IF($I401="","",$I401/AySayisi))</f>
        <v/>
      </c>
      <c r="L401" s="21">
        <f>IF(ISBLANK($A401),"",IF($F401="","",EOMONTH($F401,$J401)))</f>
        <v/>
      </c>
      <c r="M401" s="15" t="n"/>
      <c r="N401" s="14">
        <f>IF(ISBLANK($A401),"",IF(OR(ISBLANK($B401),ISBLANK($C401),ISBLANK($D401),ISBLANK($E401),ISBLANK($F401),ISBLANK($G401),ISBLANK($H401),ISBLANK($I401),ISBLANK($J401),ISBLANK($K401),ISBLANK($L401)),"EKSİK","OK"))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8">
        <f>IF(ISBLANK($A402),"",IF($I402="","",$I402/AySayisi))</f>
        <v/>
      </c>
      <c r="L402" s="21">
        <f>IF(ISBLANK($A402),"",IF($F402="","",EOMONTH($F402,$J402)))</f>
        <v/>
      </c>
      <c r="M402" s="15" t="n"/>
      <c r="N402" s="14">
        <f>IF(ISBLANK($A402),"",IF(OR(ISBLANK($B402),ISBLANK($C402),ISBLANK($D402),ISBLANK($E402),ISBLANK($F402),ISBLANK($G402),ISBLANK($H402),ISBLANK($I402),ISBLANK($J402),ISBLANK($K402),ISBLANK($L402)),"EKSİK","OK"))</f>
        <v/>
      </c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8">
        <f>IF(ISBLANK($A403),"",IF($I403="","",$I403/AySayisi))</f>
        <v/>
      </c>
      <c r="L403" s="21">
        <f>IF(ISBLANK($A403),"",IF($F403="","",EOMONTH($F403,$J403)))</f>
        <v/>
      </c>
      <c r="M403" s="15" t="n"/>
      <c r="N403" s="14">
        <f>IF(ISBLANK($A403),"",IF(OR(ISBLANK($B403),ISBLANK($C403),ISBLANK($D403),ISBLANK($E403),ISBLANK($F403),ISBLANK($G403),ISBLANK($H403),ISBLANK($I403),ISBLANK($J403),ISBLANK($K403),ISBLANK($L403)),"EKSİK","OK"))</f>
        <v/>
      </c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8">
        <f>IF(ISBLANK($A404),"",IF($I404="","",$I404/AySayisi))</f>
        <v/>
      </c>
      <c r="L404" s="21">
        <f>IF(ISBLANK($A404),"",IF($F404="","",EOMONTH($F404,$J404)))</f>
        <v/>
      </c>
      <c r="M404" s="15" t="n"/>
      <c r="N404" s="14">
        <f>IF(ISBLANK($A404),"",IF(OR(ISBLANK($B404),ISBLANK($C404),ISBLANK($D404),ISBLANK($E404),ISBLANK($F404),ISBLANK($G404),ISBLANK($H404),ISBLANK($I404),ISBLANK($J404),ISBLANK($K404),ISBLANK($L404)),"EKSİK","OK"))</f>
        <v/>
      </c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8">
        <f>IF(ISBLANK($A405),"",IF($I405="","",$I405/AySayisi))</f>
        <v/>
      </c>
      <c r="L405" s="21">
        <f>IF(ISBLANK($A405),"",IF($F405="","",EOMONTH($F405,$J405)))</f>
        <v/>
      </c>
      <c r="M405" s="15" t="n"/>
      <c r="N405" s="14">
        <f>IF(ISBLANK($A405),"",IF(OR(ISBLANK($B405),ISBLANK($C405),ISBLANK($D405),ISBLANK($E405),ISBLANK($F405),ISBLANK($G405),ISBLANK($H405),ISBLANK($I405),ISBLANK($J405),ISBLANK($K405),ISBLANK($L405)),"EKSİK","OK"))</f>
        <v/>
      </c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8">
        <f>IF(ISBLANK($A406),"",IF($I406="","",$I406/AySayisi))</f>
        <v/>
      </c>
      <c r="L406" s="21">
        <f>IF(ISBLANK($A406),"",IF($F406="","",EOMONTH($F406,$J406)))</f>
        <v/>
      </c>
      <c r="M406" s="15" t="n"/>
      <c r="N406" s="14">
        <f>IF(ISBLANK($A406),"",IF(OR(ISBLANK($B406),ISBLANK($C406),ISBLANK($D406),ISBLANK($E406),ISBLANK($F406),ISBLANK($G406),ISBLANK($H406),ISBLANK($I406),ISBLANK($J406),ISBLANK($K406),ISBLANK($L406)),"EKSİK","OK"))</f>
        <v/>
      </c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8">
        <f>IF(ISBLANK($A407),"",IF($I407="","",$I407/AySayisi))</f>
        <v/>
      </c>
      <c r="L407" s="21">
        <f>IF(ISBLANK($A407),"",IF($F407="","",EOMONTH($F407,$J407)))</f>
        <v/>
      </c>
      <c r="M407" s="15" t="n"/>
      <c r="N407" s="14">
        <f>IF(ISBLANK($A407),"",IF(OR(ISBLANK($B407),ISBLANK($C407),ISBLANK($D407),ISBLANK($E407),ISBLANK($F407),ISBLANK($G407),ISBLANK($H407),ISBLANK($I407),ISBLANK($J407),ISBLANK($K407),ISBLANK($L407)),"EKSİK","OK"))</f>
        <v/>
      </c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8">
        <f>IF(ISBLANK($A408),"",IF($I408="","",$I408/AySayisi))</f>
        <v/>
      </c>
      <c r="L408" s="21">
        <f>IF(ISBLANK($A408),"",IF($F408="","",EOMONTH($F408,$J408)))</f>
        <v/>
      </c>
      <c r="M408" s="15" t="n"/>
      <c r="N408" s="14">
        <f>IF(ISBLANK($A408),"",IF(OR(ISBLANK($B408),ISBLANK($C408),ISBLANK($D408),ISBLANK($E408),ISBLANK($F408),ISBLANK($G408),ISBLANK($H408),ISBLANK($I408),ISBLANK($J408),ISBLANK($K408),ISBLANK($L408)),"EKSİK","OK"))</f>
        <v/>
      </c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8">
        <f>IF(ISBLANK($A409),"",IF($I409="","",$I409/AySayisi))</f>
        <v/>
      </c>
      <c r="L409" s="21">
        <f>IF(ISBLANK($A409),"",IF($F409="","",EOMONTH($F409,$J409)))</f>
        <v/>
      </c>
      <c r="M409" s="15" t="n"/>
      <c r="N409" s="14">
        <f>IF(ISBLANK($A409),"",IF(OR(ISBLANK($B409),ISBLANK($C409),ISBLANK($D409),ISBLANK($E409),ISBLANK($F409),ISBLANK($G409),ISBLANK($H409),ISBLANK($I409),ISBLANK($J409),ISBLANK($K409),ISBLANK($L409)),"EKSİK","OK"))</f>
        <v/>
      </c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8">
        <f>IF(ISBLANK($A410),"",IF($I410="","",$I410/AySayisi))</f>
        <v/>
      </c>
      <c r="L410" s="21">
        <f>IF(ISBLANK($A410),"",IF($F410="","",EOMONTH($F410,$J410)))</f>
        <v/>
      </c>
      <c r="M410" s="15" t="n"/>
      <c r="N410" s="14">
        <f>IF(ISBLANK($A410),"",IF(OR(ISBLANK($B410),ISBLANK($C410),ISBLANK($D410),ISBLANK($E410),ISBLANK($F410),ISBLANK($G410),ISBLANK($H410),ISBLANK($I410),ISBLANK($J410),ISBLANK($K410),ISBLANK($L410)),"EKSİK","OK"))</f>
        <v/>
      </c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8">
        <f>IF(ISBLANK($A411),"",IF($I411="","",$I411/AySayisi))</f>
        <v/>
      </c>
      <c r="L411" s="21">
        <f>IF(ISBLANK($A411),"",IF($F411="","",EOMONTH($F411,$J411)))</f>
        <v/>
      </c>
      <c r="M411" s="15" t="n"/>
      <c r="N411" s="14">
        <f>IF(ISBLANK($A411),"",IF(OR(ISBLANK($B411),ISBLANK($C411),ISBLANK($D411),ISBLANK($E411),ISBLANK($F411),ISBLANK($G411),ISBLANK($H411),ISBLANK($I411),ISBLANK($J411),ISBLANK($K411),ISBLANK($L411)),"EKSİK","OK"))</f>
        <v/>
      </c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8">
        <f>IF(ISBLANK($A412),"",IF($I412="","",$I412/AySayisi))</f>
        <v/>
      </c>
      <c r="L412" s="21">
        <f>IF(ISBLANK($A412),"",IF($F412="","",EOMONTH($F412,$J412)))</f>
        <v/>
      </c>
      <c r="M412" s="15" t="n"/>
      <c r="N412" s="14">
        <f>IF(ISBLANK($A412),"",IF(OR(ISBLANK($B412),ISBLANK($C412),ISBLANK($D412),ISBLANK($E412),ISBLANK($F412),ISBLANK($G412),ISBLANK($H412),ISBLANK($I412),ISBLANK($J412),ISBLANK($K412),ISBLANK($L412)),"EKSİK","OK"))</f>
        <v/>
      </c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8">
        <f>IF(ISBLANK($A413),"",IF($I413="","",$I413/AySayisi))</f>
        <v/>
      </c>
      <c r="L413" s="21">
        <f>IF(ISBLANK($A413),"",IF($F413="","",EOMONTH($F413,$J413)))</f>
        <v/>
      </c>
      <c r="M413" s="15" t="n"/>
      <c r="N413" s="14">
        <f>IF(ISBLANK($A413),"",IF(OR(ISBLANK($B413),ISBLANK($C413),ISBLANK($D413),ISBLANK($E413),ISBLANK($F413),ISBLANK($G413),ISBLANK($H413),ISBLANK($I413),ISBLANK($J413),ISBLANK($K413),ISBLANK($L413)),"EKSİK","OK"))</f>
        <v/>
      </c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8">
        <f>IF(ISBLANK($A414),"",IF($I414="","",$I414/AySayisi))</f>
        <v/>
      </c>
      <c r="L414" s="21">
        <f>IF(ISBLANK($A414),"",IF($F414="","",EOMONTH($F414,$J414)))</f>
        <v/>
      </c>
      <c r="M414" s="15" t="n"/>
      <c r="N414" s="14">
        <f>IF(ISBLANK($A414),"",IF(OR(ISBLANK($B414),ISBLANK($C414),ISBLANK($D414),ISBLANK($E414),ISBLANK($F414),ISBLANK($G414),ISBLANK($H414),ISBLANK($I414),ISBLANK($J414),ISBLANK($K414),ISBLANK($L414)),"EKSİK","OK"))</f>
        <v/>
      </c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8">
        <f>IF(ISBLANK($A415),"",IF($I415="","",$I415/AySayisi))</f>
        <v/>
      </c>
      <c r="L415" s="21">
        <f>IF(ISBLANK($A415),"",IF($F415="","",EOMONTH($F415,$J415)))</f>
        <v/>
      </c>
      <c r="M415" s="15" t="n"/>
      <c r="N415" s="14">
        <f>IF(ISBLANK($A415),"",IF(OR(ISBLANK($B415),ISBLANK($C415),ISBLANK($D415),ISBLANK($E415),ISBLANK($F415),ISBLANK($G415),ISBLANK($H415),ISBLANK($I415),ISBLANK($J415),ISBLANK($K415),ISBLANK($L415)),"EKSİK","OK"))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8">
        <f>IF(ISBLANK($A416),"",IF($I416="","",$I416/AySayisi))</f>
        <v/>
      </c>
      <c r="L416" s="21">
        <f>IF(ISBLANK($A416),"",IF($F416="","",EOMONTH($F416,$J416)))</f>
        <v/>
      </c>
      <c r="M416" s="15" t="n"/>
      <c r="N416" s="14">
        <f>IF(ISBLANK($A416),"",IF(OR(ISBLANK($B416),ISBLANK($C416),ISBLANK($D416),ISBLANK($E416),ISBLANK($F416),ISBLANK($G416),ISBLANK($H416),ISBLANK($I416),ISBLANK($J416),ISBLANK($K416),ISBLANK($L416)),"EKSİK","OK"))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8">
        <f>IF(ISBLANK($A417),"",IF($I417="","",$I417/AySayisi))</f>
        <v/>
      </c>
      <c r="L417" s="21">
        <f>IF(ISBLANK($A417),"",IF($F417="","",EOMONTH($F417,$J417)))</f>
        <v/>
      </c>
      <c r="M417" s="15" t="n"/>
      <c r="N417" s="14">
        <f>IF(ISBLANK($A417),"",IF(OR(ISBLANK($B417),ISBLANK($C417),ISBLANK($D417),ISBLANK($E417),ISBLANK($F417),ISBLANK($G417),ISBLANK($H417),ISBLANK($I417),ISBLANK($J417),ISBLANK($K417),ISBLANK($L417)),"EKSİK","OK"))</f>
        <v/>
      </c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8">
        <f>IF(ISBLANK($A418),"",IF($I418="","",$I418/AySayisi))</f>
        <v/>
      </c>
      <c r="L418" s="21">
        <f>IF(ISBLANK($A418),"",IF($F418="","",EOMONTH($F418,$J418)))</f>
        <v/>
      </c>
      <c r="M418" s="15" t="n"/>
      <c r="N418" s="14">
        <f>IF(ISBLANK($A418),"",IF(OR(ISBLANK($B418),ISBLANK($C418),ISBLANK($D418),ISBLANK($E418),ISBLANK($F418),ISBLANK($G418),ISBLANK($H418),ISBLANK($I418),ISBLANK($J418),ISBLANK($K418),ISBLANK($L418)),"EKSİK","OK"))</f>
        <v/>
      </c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8">
        <f>IF(ISBLANK($A419),"",IF($I419="","",$I419/AySayisi))</f>
        <v/>
      </c>
      <c r="L419" s="21">
        <f>IF(ISBLANK($A419),"",IF($F419="","",EOMONTH($F419,$J419)))</f>
        <v/>
      </c>
      <c r="M419" s="15" t="n"/>
      <c r="N419" s="14">
        <f>IF(ISBLANK($A419),"",IF(OR(ISBLANK($B419),ISBLANK($C419),ISBLANK($D419),ISBLANK($E419),ISBLANK($F419),ISBLANK($G419),ISBLANK($H419),ISBLANK($I419),ISBLANK($J419),ISBLANK($K419),ISBLANK($L419)),"EKSİK","OK"))</f>
        <v/>
      </c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8">
        <f>IF(ISBLANK($A420),"",IF($I420="","",$I420/AySayisi))</f>
        <v/>
      </c>
      <c r="L420" s="21">
        <f>IF(ISBLANK($A420),"",IF($F420="","",EOMONTH($F420,$J420)))</f>
        <v/>
      </c>
      <c r="M420" s="15" t="n"/>
      <c r="N420" s="14">
        <f>IF(ISBLANK($A420),"",IF(OR(ISBLANK($B420),ISBLANK($C420),ISBLANK($D420),ISBLANK($E420),ISBLANK($F420),ISBLANK($G420),ISBLANK($H420),ISBLANK($I420),ISBLANK($J420),ISBLANK($K420),ISBLANK($L420)),"EKSİK","OK"))</f>
        <v/>
      </c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8">
        <f>IF(ISBLANK($A421),"",IF($I421="","",$I421/AySayisi))</f>
        <v/>
      </c>
      <c r="L421" s="21">
        <f>IF(ISBLANK($A421),"",IF($F421="","",EOMONTH($F421,$J421)))</f>
        <v/>
      </c>
      <c r="M421" s="15" t="n"/>
      <c r="N421" s="14">
        <f>IF(ISBLANK($A421),"",IF(OR(ISBLANK($B421),ISBLANK($C421),ISBLANK($D421),ISBLANK($E421),ISBLANK($F421),ISBLANK($G421),ISBLANK($H421),ISBLANK($I421),ISBLANK($J421),ISBLANK($K421),ISBLANK($L421)),"EKSİK","OK"))</f>
        <v/>
      </c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8">
        <f>IF(ISBLANK($A422),"",IF($I422="","",$I422/AySayisi))</f>
        <v/>
      </c>
      <c r="L422" s="21">
        <f>IF(ISBLANK($A422),"",IF($F422="","",EOMONTH($F422,$J422)))</f>
        <v/>
      </c>
      <c r="M422" s="15" t="n"/>
      <c r="N422" s="14">
        <f>IF(ISBLANK($A422),"",IF(OR(ISBLANK($B422),ISBLANK($C422),ISBLANK($D422),ISBLANK($E422),ISBLANK($F422),ISBLANK($G422),ISBLANK($H422),ISBLANK($I422),ISBLANK($J422),ISBLANK($K422),ISBLANK($L422)),"EKSİK","OK"))</f>
        <v/>
      </c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8">
        <f>IF(ISBLANK($A423),"",IF($I423="","",$I423/AySayisi))</f>
        <v/>
      </c>
      <c r="L423" s="21">
        <f>IF(ISBLANK($A423),"",IF($F423="","",EOMONTH($F423,$J423)))</f>
        <v/>
      </c>
      <c r="M423" s="15" t="n"/>
      <c r="N423" s="14">
        <f>IF(ISBLANK($A423),"",IF(OR(ISBLANK($B423),ISBLANK($C423),ISBLANK($D423),ISBLANK($E423),ISBLANK($F423),ISBLANK($G423),ISBLANK($H423),ISBLANK($I423),ISBLANK($J423),ISBLANK($K423),ISBLANK($L423)),"EKSİK","OK"))</f>
        <v/>
      </c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8">
        <f>IF(ISBLANK($A424),"",IF($I424="","",$I424/AySayisi))</f>
        <v/>
      </c>
      <c r="L424" s="21">
        <f>IF(ISBLANK($A424),"",IF($F424="","",EOMONTH($F424,$J424)))</f>
        <v/>
      </c>
      <c r="M424" s="15" t="n"/>
      <c r="N424" s="14">
        <f>IF(ISBLANK($A424),"",IF(OR(ISBLANK($B424),ISBLANK($C424),ISBLANK($D424),ISBLANK($E424),ISBLANK($F424),ISBLANK($G424),ISBLANK($H424),ISBLANK($I424),ISBLANK($J424),ISBLANK($K424),ISBLANK($L424)),"EKSİK","OK"))</f>
        <v/>
      </c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8">
        <f>IF(ISBLANK($A425),"",IF($I425="","",$I425/AySayisi))</f>
        <v/>
      </c>
      <c r="L425" s="21">
        <f>IF(ISBLANK($A425),"",IF($F425="","",EOMONTH($F425,$J425)))</f>
        <v/>
      </c>
      <c r="M425" s="15" t="n"/>
      <c r="N425" s="14">
        <f>IF(ISBLANK($A425),"",IF(OR(ISBLANK($B425),ISBLANK($C425),ISBLANK($D425),ISBLANK($E425),ISBLANK($F425),ISBLANK($G425),ISBLANK($H425),ISBLANK($I425),ISBLANK($J425),ISBLANK($K425),ISBLANK($L425)),"EKSİK","OK"))</f>
        <v/>
      </c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8">
        <f>IF(ISBLANK($A426),"",IF($I426="","",$I426/AySayisi))</f>
        <v/>
      </c>
      <c r="L426" s="21">
        <f>IF(ISBLANK($A426),"",IF($F426="","",EOMONTH($F426,$J426)))</f>
        <v/>
      </c>
      <c r="M426" s="15" t="n"/>
      <c r="N426" s="14">
        <f>IF(ISBLANK($A426),"",IF(OR(ISBLANK($B426),ISBLANK($C426),ISBLANK($D426),ISBLANK($E426),ISBLANK($F426),ISBLANK($G426),ISBLANK($H426),ISBLANK($I426),ISBLANK($J426),ISBLANK($K426),ISBLANK($L426)),"EKSİK","OK"))</f>
        <v/>
      </c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8">
        <f>IF(ISBLANK($A427),"",IF($I427="","",$I427/AySayisi))</f>
        <v/>
      </c>
      <c r="L427" s="21">
        <f>IF(ISBLANK($A427),"",IF($F427="","",EOMONTH($F427,$J427)))</f>
        <v/>
      </c>
      <c r="M427" s="15" t="n"/>
      <c r="N427" s="14">
        <f>IF(ISBLANK($A427),"",IF(OR(ISBLANK($B427),ISBLANK($C427),ISBLANK($D427),ISBLANK($E427),ISBLANK($F427),ISBLANK($G427),ISBLANK($H427),ISBLANK($I427),ISBLANK($J427),ISBLANK($K427),ISBLANK($L427)),"EKSİK","OK"))</f>
        <v/>
      </c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8">
        <f>IF(ISBLANK($A428),"",IF($I428="","",$I428/AySayisi))</f>
        <v/>
      </c>
      <c r="L428" s="21">
        <f>IF(ISBLANK($A428),"",IF($F428="","",EOMONTH($F428,$J428)))</f>
        <v/>
      </c>
      <c r="M428" s="15" t="n"/>
      <c r="N428" s="14">
        <f>IF(ISBLANK($A428),"",IF(OR(ISBLANK($B428),ISBLANK($C428),ISBLANK($D428),ISBLANK($E428),ISBLANK($F428),ISBLANK($G428),ISBLANK($H428),ISBLANK($I428),ISBLANK($J428),ISBLANK($K428),ISBLANK($L428)),"EKSİK","OK"))</f>
        <v/>
      </c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8">
        <f>IF(ISBLANK($A429),"",IF($I429="","",$I429/AySayisi))</f>
        <v/>
      </c>
      <c r="L429" s="21">
        <f>IF(ISBLANK($A429),"",IF($F429="","",EOMONTH($F429,$J429)))</f>
        <v/>
      </c>
      <c r="M429" s="15" t="n"/>
      <c r="N429" s="14">
        <f>IF(ISBLANK($A429),"",IF(OR(ISBLANK($B429),ISBLANK($C429),ISBLANK($D429),ISBLANK($E429),ISBLANK($F429),ISBLANK($G429),ISBLANK($H429),ISBLANK($I429),ISBLANK($J429),ISBLANK($K429),ISBLANK($L429)),"EKSİK","OK"))</f>
        <v/>
      </c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8">
        <f>IF(ISBLANK($A430),"",IF($I430="","",$I430/AySayisi))</f>
        <v/>
      </c>
      <c r="L430" s="21">
        <f>IF(ISBLANK($A430),"",IF($F430="","",EOMONTH($F430,$J430)))</f>
        <v/>
      </c>
      <c r="M430" s="15" t="n"/>
      <c r="N430" s="14">
        <f>IF(ISBLANK($A430),"",IF(OR(ISBLANK($B430),ISBLANK($C430),ISBLANK($D430),ISBLANK($E430),ISBLANK($F430),ISBLANK($G430),ISBLANK($H430),ISBLANK($I430),ISBLANK($J430),ISBLANK($K430),ISBLANK($L430)),"EKSİK","OK"))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8">
        <f>IF(ISBLANK($A431),"",IF($I431="","",$I431/AySayisi))</f>
        <v/>
      </c>
      <c r="L431" s="21">
        <f>IF(ISBLANK($A431),"",IF($F431="","",EOMONTH($F431,$J431)))</f>
        <v/>
      </c>
      <c r="M431" s="15" t="n"/>
      <c r="N431" s="14">
        <f>IF(ISBLANK($A431),"",IF(OR(ISBLANK($B431),ISBLANK($C431),ISBLANK($D431),ISBLANK($E431),ISBLANK($F431),ISBLANK($G431),ISBLANK($H431),ISBLANK($I431),ISBLANK($J431),ISBLANK($K431),ISBLANK($L431)),"EKSİK","OK"))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8">
        <f>IF(ISBLANK($A432),"",IF($I432="","",$I432/AySayisi))</f>
        <v/>
      </c>
      <c r="L432" s="21">
        <f>IF(ISBLANK($A432),"",IF($F432="","",EOMONTH($F432,$J432)))</f>
        <v/>
      </c>
      <c r="M432" s="15" t="n"/>
      <c r="N432" s="14">
        <f>IF(ISBLANK($A432),"",IF(OR(ISBLANK($B432),ISBLANK($C432),ISBLANK($D432),ISBLANK($E432),ISBLANK($F432),ISBLANK($G432),ISBLANK($H432),ISBLANK($I432),ISBLANK($J432),ISBLANK($K432),ISBLANK($L432)),"EKSİK","OK"))</f>
        <v/>
      </c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8">
        <f>IF(ISBLANK($A433),"",IF($I433="","",$I433/AySayisi))</f>
        <v/>
      </c>
      <c r="L433" s="21">
        <f>IF(ISBLANK($A433),"",IF($F433="","",EOMONTH($F433,$J433)))</f>
        <v/>
      </c>
      <c r="M433" s="15" t="n"/>
      <c r="N433" s="14">
        <f>IF(ISBLANK($A433),"",IF(OR(ISBLANK($B433),ISBLANK($C433),ISBLANK($D433),ISBLANK($E433),ISBLANK($F433),ISBLANK($G433),ISBLANK($H433),ISBLANK($I433),ISBLANK($J433),ISBLANK($K433),ISBLANK($L433)),"EKSİK","OK"))</f>
        <v/>
      </c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8">
        <f>IF(ISBLANK($A434),"",IF($I434="","",$I434/AySayisi))</f>
        <v/>
      </c>
      <c r="L434" s="21">
        <f>IF(ISBLANK($A434),"",IF($F434="","",EOMONTH($F434,$J434)))</f>
        <v/>
      </c>
      <c r="M434" s="15" t="n"/>
      <c r="N434" s="14">
        <f>IF(ISBLANK($A434),"",IF(OR(ISBLANK($B434),ISBLANK($C434),ISBLANK($D434),ISBLANK($E434),ISBLANK($F434),ISBLANK($G434),ISBLANK($H434),ISBLANK($I434),ISBLANK($J434),ISBLANK($K434),ISBLANK($L434)),"EKSİK","OK"))</f>
        <v/>
      </c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8">
        <f>IF(ISBLANK($A435),"",IF($I435="","",$I435/AySayisi))</f>
        <v/>
      </c>
      <c r="L435" s="21">
        <f>IF(ISBLANK($A435),"",IF($F435="","",EOMONTH($F435,$J435)))</f>
        <v/>
      </c>
      <c r="M435" s="15" t="n"/>
      <c r="N435" s="14">
        <f>IF(ISBLANK($A435),"",IF(OR(ISBLANK($B435),ISBLANK($C435),ISBLANK($D435),ISBLANK($E435),ISBLANK($F435),ISBLANK($G435),ISBLANK($H435),ISBLANK($I435),ISBLANK($J435),ISBLANK($K435),ISBLANK($L435)),"EKSİK","OK"))</f>
        <v/>
      </c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8">
        <f>IF(ISBLANK($A436),"",IF($I436="","",$I436/AySayisi))</f>
        <v/>
      </c>
      <c r="L436" s="21">
        <f>IF(ISBLANK($A436),"",IF($F436="","",EOMONTH($F436,$J436)))</f>
        <v/>
      </c>
      <c r="M436" s="15" t="n"/>
      <c r="N436" s="14">
        <f>IF(ISBLANK($A436),"",IF(OR(ISBLANK($B436),ISBLANK($C436),ISBLANK($D436),ISBLANK($E436),ISBLANK($F436),ISBLANK($G436),ISBLANK($H436),ISBLANK($I436),ISBLANK($J436),ISBLANK($K436),ISBLANK($L436)),"EKSİK","OK"))</f>
        <v/>
      </c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8">
        <f>IF(ISBLANK($A437),"",IF($I437="","",$I437/AySayisi))</f>
        <v/>
      </c>
      <c r="L437" s="21">
        <f>IF(ISBLANK($A437),"",IF($F437="","",EOMONTH($F437,$J437)))</f>
        <v/>
      </c>
      <c r="M437" s="15" t="n"/>
      <c r="N437" s="14">
        <f>IF(ISBLANK($A437),"",IF(OR(ISBLANK($B437),ISBLANK($C437),ISBLANK($D437),ISBLANK($E437),ISBLANK($F437),ISBLANK($G437),ISBLANK($H437),ISBLANK($I437),ISBLANK($J437),ISBLANK($K437),ISBLANK($L437)),"EKSİK","OK"))</f>
        <v/>
      </c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8">
        <f>IF(ISBLANK($A438),"",IF($I438="","",$I438/AySayisi))</f>
        <v/>
      </c>
      <c r="L438" s="21">
        <f>IF(ISBLANK($A438),"",IF($F438="","",EOMONTH($F438,$J438)))</f>
        <v/>
      </c>
      <c r="M438" s="15" t="n"/>
      <c r="N438" s="14">
        <f>IF(ISBLANK($A438),"",IF(OR(ISBLANK($B438),ISBLANK($C438),ISBLANK($D438),ISBLANK($E438),ISBLANK($F438),ISBLANK($G438),ISBLANK($H438),ISBLANK($I438),ISBLANK($J438),ISBLANK($K438),ISBLANK($L438)),"EKSİK","OK"))</f>
        <v/>
      </c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8">
        <f>IF(ISBLANK($A439),"",IF($I439="","",$I439/AySayisi))</f>
        <v/>
      </c>
      <c r="L439" s="21">
        <f>IF(ISBLANK($A439),"",IF($F439="","",EOMONTH($F439,$J439)))</f>
        <v/>
      </c>
      <c r="M439" s="15" t="n"/>
      <c r="N439" s="14">
        <f>IF(ISBLANK($A439),"",IF(OR(ISBLANK($B439),ISBLANK($C439),ISBLANK($D439),ISBLANK($E439),ISBLANK($F439),ISBLANK($G439),ISBLANK($H439),ISBLANK($I439),ISBLANK($J439),ISBLANK($K439),ISBLANK($L439)),"EKSİK","OK"))</f>
        <v/>
      </c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8">
        <f>IF(ISBLANK($A440),"",IF($I440="","",$I440/AySayisi))</f>
        <v/>
      </c>
      <c r="L440" s="21">
        <f>IF(ISBLANK($A440),"",IF($F440="","",EOMONTH($F440,$J440)))</f>
        <v/>
      </c>
      <c r="M440" s="15" t="n"/>
      <c r="N440" s="14">
        <f>IF(ISBLANK($A440),"",IF(OR(ISBLANK($B440),ISBLANK($C440),ISBLANK($D440),ISBLANK($E440),ISBLANK($F440),ISBLANK($G440),ISBLANK($H440),ISBLANK($I440),ISBLANK($J440),ISBLANK($K440),ISBLANK($L440)),"EKSİK","OK"))</f>
        <v/>
      </c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8">
        <f>IF(ISBLANK($A441),"",IF($I441="","",$I441/AySayisi))</f>
        <v/>
      </c>
      <c r="L441" s="21">
        <f>IF(ISBLANK($A441),"",IF($F441="","",EOMONTH($F441,$J441)))</f>
        <v/>
      </c>
      <c r="M441" s="15" t="n"/>
      <c r="N441" s="14">
        <f>IF(ISBLANK($A441),"",IF(OR(ISBLANK($B441),ISBLANK($C441),ISBLANK($D441),ISBLANK($E441),ISBLANK($F441),ISBLANK($G441),ISBLANK($H441),ISBLANK($I441),ISBLANK($J441),ISBLANK($K441),ISBLANK($L441)),"EKSİK","OK"))</f>
        <v/>
      </c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8">
        <f>IF(ISBLANK($A442),"",IF($I442="","",$I442/AySayisi))</f>
        <v/>
      </c>
      <c r="L442" s="21">
        <f>IF(ISBLANK($A442),"",IF($F442="","",EOMONTH($F442,$J442)))</f>
        <v/>
      </c>
      <c r="M442" s="15" t="n"/>
      <c r="N442" s="14">
        <f>IF(ISBLANK($A442),"",IF(OR(ISBLANK($B442),ISBLANK($C442),ISBLANK($D442),ISBLANK($E442),ISBLANK($F442),ISBLANK($G442),ISBLANK($H442),ISBLANK($I442),ISBLANK($J442),ISBLANK($K442),ISBLANK($L442)),"EKSİK","OK"))</f>
        <v/>
      </c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8">
        <f>IF(ISBLANK($A443),"",IF($I443="","",$I443/AySayisi))</f>
        <v/>
      </c>
      <c r="L443" s="21">
        <f>IF(ISBLANK($A443),"",IF($F443="","",EOMONTH($F443,$J443)))</f>
        <v/>
      </c>
      <c r="M443" s="15" t="n"/>
      <c r="N443" s="14">
        <f>IF(ISBLANK($A443),"",IF(OR(ISBLANK($B443),ISBLANK($C443),ISBLANK($D443),ISBLANK($E443),ISBLANK($F443),ISBLANK($G443),ISBLANK($H443),ISBLANK($I443),ISBLANK($J443),ISBLANK($K443),ISBLANK($L443)),"EKSİK","OK"))</f>
        <v/>
      </c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8">
        <f>IF(ISBLANK($A444),"",IF($I444="","",$I444/AySayisi))</f>
        <v/>
      </c>
      <c r="L444" s="21">
        <f>IF(ISBLANK($A444),"",IF($F444="","",EOMONTH($F444,$J444)))</f>
        <v/>
      </c>
      <c r="M444" s="15" t="n"/>
      <c r="N444" s="14">
        <f>IF(ISBLANK($A444),"",IF(OR(ISBLANK($B444),ISBLANK($C444),ISBLANK($D444),ISBLANK($E444),ISBLANK($F444),ISBLANK($G444),ISBLANK($H444),ISBLANK($I444),ISBLANK($J444),ISBLANK($K444),ISBLANK($L444)),"EKSİK","OK"))</f>
        <v/>
      </c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8">
        <f>IF(ISBLANK($A445),"",IF($I445="","",$I445/AySayisi))</f>
        <v/>
      </c>
      <c r="L445" s="21">
        <f>IF(ISBLANK($A445),"",IF($F445="","",EOMONTH($F445,$J445)))</f>
        <v/>
      </c>
      <c r="M445" s="15" t="n"/>
      <c r="N445" s="14">
        <f>IF(ISBLANK($A445),"",IF(OR(ISBLANK($B445),ISBLANK($C445),ISBLANK($D445),ISBLANK($E445),ISBLANK($F445),ISBLANK($G445),ISBLANK($H445),ISBLANK($I445),ISBLANK($J445),ISBLANK($K445),ISBLANK($L445)),"EKSİK","OK"))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8">
        <f>IF(ISBLANK($A446),"",IF($I446="","",$I446/AySayisi))</f>
        <v/>
      </c>
      <c r="L446" s="21">
        <f>IF(ISBLANK($A446),"",IF($F446="","",EOMONTH($F446,$J446)))</f>
        <v/>
      </c>
      <c r="M446" s="15" t="n"/>
      <c r="N446" s="14">
        <f>IF(ISBLANK($A446),"",IF(OR(ISBLANK($B446),ISBLANK($C446),ISBLANK($D446),ISBLANK($E446),ISBLANK($F446),ISBLANK($G446),ISBLANK($H446),ISBLANK($I446),ISBLANK($J446),ISBLANK($K446),ISBLANK($L446)),"EKSİK","OK"))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8">
        <f>IF(ISBLANK($A447),"",IF($I447="","",$I447/AySayisi))</f>
        <v/>
      </c>
      <c r="L447" s="21">
        <f>IF(ISBLANK($A447),"",IF($F447="","",EOMONTH($F447,$J447)))</f>
        <v/>
      </c>
      <c r="M447" s="15" t="n"/>
      <c r="N447" s="14">
        <f>IF(ISBLANK($A447),"",IF(OR(ISBLANK($B447),ISBLANK($C447),ISBLANK($D447),ISBLANK($E447),ISBLANK($F447),ISBLANK($G447),ISBLANK($H447),ISBLANK($I447),ISBLANK($J447),ISBLANK($K447),ISBLANK($L447)),"EKSİK","OK"))</f>
        <v/>
      </c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8">
        <f>IF(ISBLANK($A448),"",IF($I448="","",$I448/AySayisi))</f>
        <v/>
      </c>
      <c r="L448" s="21">
        <f>IF(ISBLANK($A448),"",IF($F448="","",EOMONTH($F448,$J448)))</f>
        <v/>
      </c>
      <c r="M448" s="15" t="n"/>
      <c r="N448" s="14">
        <f>IF(ISBLANK($A448),"",IF(OR(ISBLANK($B448),ISBLANK($C448),ISBLANK($D448),ISBLANK($E448),ISBLANK($F448),ISBLANK($G448),ISBLANK($H448),ISBLANK($I448),ISBLANK($J448),ISBLANK($K448),ISBLANK($L448)),"EKSİK","OK"))</f>
        <v/>
      </c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8">
        <f>IF(ISBLANK($A449),"",IF($I449="","",$I449/AySayisi))</f>
        <v/>
      </c>
      <c r="L449" s="21">
        <f>IF(ISBLANK($A449),"",IF($F449="","",EOMONTH($F449,$J449)))</f>
        <v/>
      </c>
      <c r="M449" s="15" t="n"/>
      <c r="N449" s="14">
        <f>IF(ISBLANK($A449),"",IF(OR(ISBLANK($B449),ISBLANK($C449),ISBLANK($D449),ISBLANK($E449),ISBLANK($F449),ISBLANK($G449),ISBLANK($H449),ISBLANK($I449),ISBLANK($J449),ISBLANK($K449),ISBLANK($L449)),"EKSİK","OK"))</f>
        <v/>
      </c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8">
        <f>IF(ISBLANK($A450),"",IF($I450="","",$I450/AySayisi))</f>
        <v/>
      </c>
      <c r="L450" s="21">
        <f>IF(ISBLANK($A450),"",IF($F450="","",EOMONTH($F450,$J450)))</f>
        <v/>
      </c>
      <c r="M450" s="15" t="n"/>
      <c r="N450" s="14">
        <f>IF(ISBLANK($A450),"",IF(OR(ISBLANK($B450),ISBLANK($C450),ISBLANK($D450),ISBLANK($E450),ISBLANK($F450),ISBLANK($G450),ISBLANK($H450),ISBLANK($I450),ISBLANK($J450),ISBLANK($K450),ISBLANK($L450)),"EKSİK","OK"))</f>
        <v/>
      </c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8">
        <f>IF(ISBLANK($A451),"",IF($I451="","",$I451/AySayisi))</f>
        <v/>
      </c>
      <c r="L451" s="21">
        <f>IF(ISBLANK($A451),"",IF($F451="","",EOMONTH($F451,$J451)))</f>
        <v/>
      </c>
      <c r="M451" s="15" t="n"/>
      <c r="N451" s="14">
        <f>IF(ISBLANK($A451),"",IF(OR(ISBLANK($B451),ISBLANK($C451),ISBLANK($D451),ISBLANK($E451),ISBLANK($F451),ISBLANK($G451),ISBLANK($H451),ISBLANK($I451),ISBLANK($J451),ISBLANK($K451),ISBLANK($L451)),"EKSİK","OK"))</f>
        <v/>
      </c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8">
        <f>IF(ISBLANK($A452),"",IF($I452="","",$I452/AySayisi))</f>
        <v/>
      </c>
      <c r="L452" s="21">
        <f>IF(ISBLANK($A452),"",IF($F452="","",EOMONTH($F452,$J452)))</f>
        <v/>
      </c>
      <c r="M452" s="15" t="n"/>
      <c r="N452" s="14">
        <f>IF(ISBLANK($A452),"",IF(OR(ISBLANK($B452),ISBLANK($C452),ISBLANK($D452),ISBLANK($E452),ISBLANK($F452),ISBLANK($G452),ISBLANK($H452),ISBLANK($I452),ISBLANK($J452),ISBLANK($K452),ISBLANK($L452)),"EKSİK","OK"))</f>
        <v/>
      </c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8">
        <f>IF(ISBLANK($A453),"",IF($I453="","",$I453/AySayisi))</f>
        <v/>
      </c>
      <c r="L453" s="21">
        <f>IF(ISBLANK($A453),"",IF($F453="","",EOMONTH($F453,$J453)))</f>
        <v/>
      </c>
      <c r="M453" s="15" t="n"/>
      <c r="N453" s="14">
        <f>IF(ISBLANK($A453),"",IF(OR(ISBLANK($B453),ISBLANK($C453),ISBLANK($D453),ISBLANK($E453),ISBLANK($F453),ISBLANK($G453),ISBLANK($H453),ISBLANK($I453),ISBLANK($J453),ISBLANK($K453),ISBLANK($L453)),"EKSİK","OK"))</f>
        <v/>
      </c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8">
        <f>IF(ISBLANK($A454),"",IF($I454="","",$I454/AySayisi))</f>
        <v/>
      </c>
      <c r="L454" s="21">
        <f>IF(ISBLANK($A454),"",IF($F454="","",EOMONTH($F454,$J454)))</f>
        <v/>
      </c>
      <c r="M454" s="15" t="n"/>
      <c r="N454" s="14">
        <f>IF(ISBLANK($A454),"",IF(OR(ISBLANK($B454),ISBLANK($C454),ISBLANK($D454),ISBLANK($E454),ISBLANK($F454),ISBLANK($G454),ISBLANK($H454),ISBLANK($I454),ISBLANK($J454),ISBLANK($K454),ISBLANK($L454)),"EKSİK","OK"))</f>
        <v/>
      </c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8">
        <f>IF(ISBLANK($A455),"",IF($I455="","",$I455/AySayisi))</f>
        <v/>
      </c>
      <c r="L455" s="21">
        <f>IF(ISBLANK($A455),"",IF($F455="","",EOMONTH($F455,$J455)))</f>
        <v/>
      </c>
      <c r="M455" s="15" t="n"/>
      <c r="N455" s="14">
        <f>IF(ISBLANK($A455),"",IF(OR(ISBLANK($B455),ISBLANK($C455),ISBLANK($D455),ISBLANK($E455),ISBLANK($F455),ISBLANK($G455),ISBLANK($H455),ISBLANK($I455),ISBLANK($J455),ISBLANK($K455),ISBLANK($L455)),"EKSİK","OK"))</f>
        <v/>
      </c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8">
        <f>IF(ISBLANK($A456),"",IF($I456="","",$I456/AySayisi))</f>
        <v/>
      </c>
      <c r="L456" s="21">
        <f>IF(ISBLANK($A456),"",IF($F456="","",EOMONTH($F456,$J456)))</f>
        <v/>
      </c>
      <c r="M456" s="15" t="n"/>
      <c r="N456" s="14">
        <f>IF(ISBLANK($A456),"",IF(OR(ISBLANK($B456),ISBLANK($C456),ISBLANK($D456),ISBLANK($E456),ISBLANK($F456),ISBLANK($G456),ISBLANK($H456),ISBLANK($I456),ISBLANK($J456),ISBLANK($K456),ISBLANK($L456)),"EKSİK","OK"))</f>
        <v/>
      </c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8">
        <f>IF(ISBLANK($A457),"",IF($I457="","",$I457/AySayisi))</f>
        <v/>
      </c>
      <c r="L457" s="21">
        <f>IF(ISBLANK($A457),"",IF($F457="","",EOMONTH($F457,$J457)))</f>
        <v/>
      </c>
      <c r="M457" s="15" t="n"/>
      <c r="N457" s="14">
        <f>IF(ISBLANK($A457),"",IF(OR(ISBLANK($B457),ISBLANK($C457),ISBLANK($D457),ISBLANK($E457),ISBLANK($F457),ISBLANK($G457),ISBLANK($H457),ISBLANK($I457),ISBLANK($J457),ISBLANK($K457),ISBLANK($L457)),"EKSİK","OK"))</f>
        <v/>
      </c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8">
        <f>IF(ISBLANK($A458),"",IF($I458="","",$I458/AySayisi))</f>
        <v/>
      </c>
      <c r="L458" s="21">
        <f>IF(ISBLANK($A458),"",IF($F458="","",EOMONTH($F458,$J458)))</f>
        <v/>
      </c>
      <c r="M458" s="15" t="n"/>
      <c r="N458" s="14">
        <f>IF(ISBLANK($A458),"",IF(OR(ISBLANK($B458),ISBLANK($C458),ISBLANK($D458),ISBLANK($E458),ISBLANK($F458),ISBLANK($G458),ISBLANK($H458),ISBLANK($I458),ISBLANK($J458),ISBLANK($K458),ISBLANK($L458)),"EKSİK","OK"))</f>
        <v/>
      </c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8">
        <f>IF(ISBLANK($A459),"",IF($I459="","",$I459/AySayisi))</f>
        <v/>
      </c>
      <c r="L459" s="21">
        <f>IF(ISBLANK($A459),"",IF($F459="","",EOMONTH($F459,$J459)))</f>
        <v/>
      </c>
      <c r="M459" s="15" t="n"/>
      <c r="N459" s="14">
        <f>IF(ISBLANK($A459),"",IF(OR(ISBLANK($B459),ISBLANK($C459),ISBLANK($D459),ISBLANK($E459),ISBLANK($F459),ISBLANK($G459),ISBLANK($H459),ISBLANK($I459),ISBLANK($J459),ISBLANK($K459),ISBLANK($L459)),"EKSİK","OK"))</f>
        <v/>
      </c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8">
        <f>IF(ISBLANK($A460),"",IF($I460="","",$I460/AySayisi))</f>
        <v/>
      </c>
      <c r="L460" s="21">
        <f>IF(ISBLANK($A460),"",IF($F460="","",EOMONTH($F460,$J460)))</f>
        <v/>
      </c>
      <c r="M460" s="15" t="n"/>
      <c r="N460" s="14">
        <f>IF(ISBLANK($A460),"",IF(OR(ISBLANK($B460),ISBLANK($C460),ISBLANK($D460),ISBLANK($E460),ISBLANK($F460),ISBLANK($G460),ISBLANK($H460),ISBLANK($I460),ISBLANK($J460),ISBLANK($K460),ISBLANK($L460)),"EKSİK","OK"))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8">
        <f>IF(ISBLANK($A461),"",IF($I461="","",$I461/AySayisi))</f>
        <v/>
      </c>
      <c r="L461" s="21">
        <f>IF(ISBLANK($A461),"",IF($F461="","",EOMONTH($F461,$J461)))</f>
        <v/>
      </c>
      <c r="M461" s="15" t="n"/>
      <c r="N461" s="14">
        <f>IF(ISBLANK($A461),"",IF(OR(ISBLANK($B461),ISBLANK($C461),ISBLANK($D461),ISBLANK($E461),ISBLANK($F461),ISBLANK($G461),ISBLANK($H461),ISBLANK($I461),ISBLANK($J461),ISBLANK($K461),ISBLANK($L461)),"EKSİK","OK"))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8">
        <f>IF(ISBLANK($A462),"",IF($I462="","",$I462/AySayisi))</f>
        <v/>
      </c>
      <c r="L462" s="21">
        <f>IF(ISBLANK($A462),"",IF($F462="","",EOMONTH($F462,$J462)))</f>
        <v/>
      </c>
      <c r="M462" s="15" t="n"/>
      <c r="N462" s="14">
        <f>IF(ISBLANK($A462),"",IF(OR(ISBLANK($B462),ISBLANK($C462),ISBLANK($D462),ISBLANK($E462),ISBLANK($F462),ISBLANK($G462),ISBLANK($H462),ISBLANK($I462),ISBLANK($J462),ISBLANK($K462),ISBLANK($L462)),"EKSİK","OK"))</f>
        <v/>
      </c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8">
        <f>IF(ISBLANK($A463),"",IF($I463="","",$I463/AySayisi))</f>
        <v/>
      </c>
      <c r="L463" s="21">
        <f>IF(ISBLANK($A463),"",IF($F463="","",EOMONTH($F463,$J463)))</f>
        <v/>
      </c>
      <c r="M463" s="15" t="n"/>
      <c r="N463" s="14">
        <f>IF(ISBLANK($A463),"",IF(OR(ISBLANK($B463),ISBLANK($C463),ISBLANK($D463),ISBLANK($E463),ISBLANK($F463),ISBLANK($G463),ISBLANK($H463),ISBLANK($I463),ISBLANK($J463),ISBLANK($K463),ISBLANK($L463)),"EKSİK","OK"))</f>
        <v/>
      </c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8">
        <f>IF(ISBLANK($A464),"",IF($I464="","",$I464/AySayisi))</f>
        <v/>
      </c>
      <c r="L464" s="21">
        <f>IF(ISBLANK($A464),"",IF($F464="","",EOMONTH($F464,$J464)))</f>
        <v/>
      </c>
      <c r="M464" s="15" t="n"/>
      <c r="N464" s="14">
        <f>IF(ISBLANK($A464),"",IF(OR(ISBLANK($B464),ISBLANK($C464),ISBLANK($D464),ISBLANK($E464),ISBLANK($F464),ISBLANK($G464),ISBLANK($H464),ISBLANK($I464),ISBLANK($J464),ISBLANK($K464),ISBLANK($L464)),"EKSİK","OK"))</f>
        <v/>
      </c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8">
        <f>IF(ISBLANK($A465),"",IF($I465="","",$I465/AySayisi))</f>
        <v/>
      </c>
      <c r="L465" s="21">
        <f>IF(ISBLANK($A465),"",IF($F465="","",EOMONTH($F465,$J465)))</f>
        <v/>
      </c>
      <c r="M465" s="15" t="n"/>
      <c r="N465" s="14">
        <f>IF(ISBLANK($A465),"",IF(OR(ISBLANK($B465),ISBLANK($C465),ISBLANK($D465),ISBLANK($E465),ISBLANK($F465),ISBLANK($G465),ISBLANK($H465),ISBLANK($I465),ISBLANK($J465),ISBLANK($K465),ISBLANK($L465)),"EKSİK","OK"))</f>
        <v/>
      </c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8">
        <f>IF(ISBLANK($A466),"",IF($I466="","",$I466/AySayisi))</f>
        <v/>
      </c>
      <c r="L466" s="21">
        <f>IF(ISBLANK($A466),"",IF($F466="","",EOMONTH($F466,$J466)))</f>
        <v/>
      </c>
      <c r="M466" s="15" t="n"/>
      <c r="N466" s="14">
        <f>IF(ISBLANK($A466),"",IF(OR(ISBLANK($B466),ISBLANK($C466),ISBLANK($D466),ISBLANK($E466),ISBLANK($F466),ISBLANK($G466),ISBLANK($H466),ISBLANK($I466),ISBLANK($J466),ISBLANK($K466),ISBLANK($L466)),"EKSİK","OK"))</f>
        <v/>
      </c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8">
        <f>IF(ISBLANK($A467),"",IF($I467="","",$I467/AySayisi))</f>
        <v/>
      </c>
      <c r="L467" s="21">
        <f>IF(ISBLANK($A467),"",IF($F467="","",EOMONTH($F467,$J467)))</f>
        <v/>
      </c>
      <c r="M467" s="15" t="n"/>
      <c r="N467" s="14">
        <f>IF(ISBLANK($A467),"",IF(OR(ISBLANK($B467),ISBLANK($C467),ISBLANK($D467),ISBLANK($E467),ISBLANK($F467),ISBLANK($G467),ISBLANK($H467),ISBLANK($I467),ISBLANK($J467),ISBLANK($K467),ISBLANK($L467)),"EKSİK","OK"))</f>
        <v/>
      </c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8">
        <f>IF(ISBLANK($A468),"",IF($I468="","",$I468/AySayisi))</f>
        <v/>
      </c>
      <c r="L468" s="21">
        <f>IF(ISBLANK($A468),"",IF($F468="","",EOMONTH($F468,$J468)))</f>
        <v/>
      </c>
      <c r="M468" s="15" t="n"/>
      <c r="N468" s="14">
        <f>IF(ISBLANK($A468),"",IF(OR(ISBLANK($B468),ISBLANK($C468),ISBLANK($D468),ISBLANK($E468),ISBLANK($F468),ISBLANK($G468),ISBLANK($H468),ISBLANK($I468),ISBLANK($J468),ISBLANK($K468),ISBLANK($L468)),"EKSİK","OK"))</f>
        <v/>
      </c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8">
        <f>IF(ISBLANK($A469),"",IF($I469="","",$I469/AySayisi))</f>
        <v/>
      </c>
      <c r="L469" s="21">
        <f>IF(ISBLANK($A469),"",IF($F469="","",EOMONTH($F469,$J469)))</f>
        <v/>
      </c>
      <c r="M469" s="15" t="n"/>
      <c r="N469" s="14">
        <f>IF(ISBLANK($A469),"",IF(OR(ISBLANK($B469),ISBLANK($C469),ISBLANK($D469),ISBLANK($E469),ISBLANK($F469),ISBLANK($G469),ISBLANK($H469),ISBLANK($I469),ISBLANK($J469),ISBLANK($K469),ISBLANK($L469)),"EKSİK","OK"))</f>
        <v/>
      </c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8">
        <f>IF(ISBLANK($A470),"",IF($I470="","",$I470/AySayisi))</f>
        <v/>
      </c>
      <c r="L470" s="21">
        <f>IF(ISBLANK($A470),"",IF($F470="","",EOMONTH($F470,$J470)))</f>
        <v/>
      </c>
      <c r="M470" s="15" t="n"/>
      <c r="N470" s="14">
        <f>IF(ISBLANK($A470),"",IF(OR(ISBLANK($B470),ISBLANK($C470),ISBLANK($D470),ISBLANK($E470),ISBLANK($F470),ISBLANK($G470),ISBLANK($H470),ISBLANK($I470),ISBLANK($J470),ISBLANK($K470),ISBLANK($L470)),"EKSİK","OK"))</f>
        <v/>
      </c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8">
        <f>IF(ISBLANK($A471),"",IF($I471="","",$I471/AySayisi))</f>
        <v/>
      </c>
      <c r="L471" s="21">
        <f>IF(ISBLANK($A471),"",IF($F471="","",EOMONTH($F471,$J471)))</f>
        <v/>
      </c>
      <c r="M471" s="15" t="n"/>
      <c r="N471" s="14">
        <f>IF(ISBLANK($A471),"",IF(OR(ISBLANK($B471),ISBLANK($C471),ISBLANK($D471),ISBLANK($E471),ISBLANK($F471),ISBLANK($G471),ISBLANK($H471),ISBLANK($I471),ISBLANK($J471),ISBLANK($K471),ISBLANK($L471)),"EKSİK","OK"))</f>
        <v/>
      </c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8">
        <f>IF(ISBLANK($A472),"",IF($I472="","",$I472/AySayisi))</f>
        <v/>
      </c>
      <c r="L472" s="21">
        <f>IF(ISBLANK($A472),"",IF($F472="","",EOMONTH($F472,$J472)))</f>
        <v/>
      </c>
      <c r="M472" s="15" t="n"/>
      <c r="N472" s="14">
        <f>IF(ISBLANK($A472),"",IF(OR(ISBLANK($B472),ISBLANK($C472),ISBLANK($D472),ISBLANK($E472),ISBLANK($F472),ISBLANK($G472),ISBLANK($H472),ISBLANK($I472),ISBLANK($J472),ISBLANK($K472),ISBLANK($L472)),"EKSİK","OK"))</f>
        <v/>
      </c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8">
        <f>IF(ISBLANK($A473),"",IF($I473="","",$I473/AySayisi))</f>
        <v/>
      </c>
      <c r="L473" s="21">
        <f>IF(ISBLANK($A473),"",IF($F473="","",EOMONTH($F473,$J473)))</f>
        <v/>
      </c>
      <c r="M473" s="15" t="n"/>
      <c r="N473" s="14">
        <f>IF(ISBLANK($A473),"",IF(OR(ISBLANK($B473),ISBLANK($C473),ISBLANK($D473),ISBLANK($E473),ISBLANK($F473),ISBLANK($G473),ISBLANK($H473),ISBLANK($I473),ISBLANK($J473),ISBLANK($K473),ISBLANK($L473)),"EKSİK","OK"))</f>
        <v/>
      </c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8">
        <f>IF(ISBLANK($A474),"",IF($I474="","",$I474/AySayisi))</f>
        <v/>
      </c>
      <c r="L474" s="21">
        <f>IF(ISBLANK($A474),"",IF($F474="","",EOMONTH($F474,$J474)))</f>
        <v/>
      </c>
      <c r="M474" s="15" t="n"/>
      <c r="N474" s="14">
        <f>IF(ISBLANK($A474),"",IF(OR(ISBLANK($B474),ISBLANK($C474),ISBLANK($D474),ISBLANK($E474),ISBLANK($F474),ISBLANK($G474),ISBLANK($H474),ISBLANK($I474),ISBLANK($J474),ISBLANK($K474),ISBLANK($L474)),"EKSİK","OK"))</f>
        <v/>
      </c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8">
        <f>IF(ISBLANK($A475),"",IF($I475="","",$I475/AySayisi))</f>
        <v/>
      </c>
      <c r="L475" s="21">
        <f>IF(ISBLANK($A475),"",IF($F475="","",EOMONTH($F475,$J475)))</f>
        <v/>
      </c>
      <c r="M475" s="15" t="n"/>
      <c r="N475" s="14">
        <f>IF(ISBLANK($A475),"",IF(OR(ISBLANK($B475),ISBLANK($C475),ISBLANK($D475),ISBLANK($E475),ISBLANK($F475),ISBLANK($G475),ISBLANK($H475),ISBLANK($I475),ISBLANK($J475),ISBLANK($K475),ISBLANK($L475)),"EKSİK","OK"))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8">
        <f>IF(ISBLANK($A476),"",IF($I476="","",$I476/AySayisi))</f>
        <v/>
      </c>
      <c r="L476" s="21">
        <f>IF(ISBLANK($A476),"",IF($F476="","",EOMONTH($F476,$J476)))</f>
        <v/>
      </c>
      <c r="M476" s="15" t="n"/>
      <c r="N476" s="14">
        <f>IF(ISBLANK($A476),"",IF(OR(ISBLANK($B476),ISBLANK($C476),ISBLANK($D476),ISBLANK($E476),ISBLANK($F476),ISBLANK($G476),ISBLANK($H476),ISBLANK($I476),ISBLANK($J476),ISBLANK($K476),ISBLANK($L476)),"EKSİK","OK"))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8">
        <f>IF(ISBLANK($A477),"",IF($I477="","",$I477/AySayisi))</f>
        <v/>
      </c>
      <c r="L477" s="21">
        <f>IF(ISBLANK($A477),"",IF($F477="","",EOMONTH($F477,$J477)))</f>
        <v/>
      </c>
      <c r="M477" s="15" t="n"/>
      <c r="N477" s="14">
        <f>IF(ISBLANK($A477),"",IF(OR(ISBLANK($B477),ISBLANK($C477),ISBLANK($D477),ISBLANK($E477),ISBLANK($F477),ISBLANK($G477),ISBLANK($H477),ISBLANK($I477),ISBLANK($J477),ISBLANK($K477),ISBLANK($L477)),"EKSİK","OK"))</f>
        <v/>
      </c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8">
        <f>IF(ISBLANK($A478),"",IF($I478="","",$I478/AySayisi))</f>
        <v/>
      </c>
      <c r="L478" s="21">
        <f>IF(ISBLANK($A478),"",IF($F478="","",EOMONTH($F478,$J478)))</f>
        <v/>
      </c>
      <c r="M478" s="15" t="n"/>
      <c r="N478" s="14">
        <f>IF(ISBLANK($A478),"",IF(OR(ISBLANK($B478),ISBLANK($C478),ISBLANK($D478),ISBLANK($E478),ISBLANK($F478),ISBLANK($G478),ISBLANK($H478),ISBLANK($I478),ISBLANK($J478),ISBLANK($K478),ISBLANK($L478)),"EKSİK","OK"))</f>
        <v/>
      </c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8">
        <f>IF(ISBLANK($A479),"",IF($I479="","",$I479/AySayisi))</f>
        <v/>
      </c>
      <c r="L479" s="21">
        <f>IF(ISBLANK($A479),"",IF($F479="","",EOMONTH($F479,$J479)))</f>
        <v/>
      </c>
      <c r="M479" s="15" t="n"/>
      <c r="N479" s="14">
        <f>IF(ISBLANK($A479),"",IF(OR(ISBLANK($B479),ISBLANK($C479),ISBLANK($D479),ISBLANK($E479),ISBLANK($F479),ISBLANK($G479),ISBLANK($H479),ISBLANK($I479),ISBLANK($J479),ISBLANK($K479),ISBLANK($L479)),"EKSİK","OK"))</f>
        <v/>
      </c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8">
        <f>IF(ISBLANK($A480),"",IF($I480="","",$I480/AySayisi))</f>
        <v/>
      </c>
      <c r="L480" s="21">
        <f>IF(ISBLANK($A480),"",IF($F480="","",EOMONTH($F480,$J480)))</f>
        <v/>
      </c>
      <c r="M480" s="15" t="n"/>
      <c r="N480" s="14">
        <f>IF(ISBLANK($A480),"",IF(OR(ISBLANK($B480),ISBLANK($C480),ISBLANK($D480),ISBLANK($E480),ISBLANK($F480),ISBLANK($G480),ISBLANK($H480),ISBLANK($I480),ISBLANK($J480),ISBLANK($K480),ISBLANK($L480)),"EKSİK","OK"))</f>
        <v/>
      </c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8">
        <f>IF(ISBLANK($A481),"",IF($I481="","",$I481/AySayisi))</f>
        <v/>
      </c>
      <c r="L481" s="21">
        <f>IF(ISBLANK($A481),"",IF($F481="","",EOMONTH($F481,$J481)))</f>
        <v/>
      </c>
      <c r="M481" s="15" t="n"/>
      <c r="N481" s="14">
        <f>IF(ISBLANK($A481),"",IF(OR(ISBLANK($B481),ISBLANK($C481),ISBLANK($D481),ISBLANK($E481),ISBLANK($F481),ISBLANK($G481),ISBLANK($H481),ISBLANK($I481),ISBLANK($J481),ISBLANK($K481),ISBLANK($L481)),"EKSİK","OK"))</f>
        <v/>
      </c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8">
        <f>IF(ISBLANK($A482),"",IF($I482="","",$I482/AySayisi))</f>
        <v/>
      </c>
      <c r="L482" s="21">
        <f>IF(ISBLANK($A482),"",IF($F482="","",EOMONTH($F482,$J482)))</f>
        <v/>
      </c>
      <c r="M482" s="15" t="n"/>
      <c r="N482" s="14">
        <f>IF(ISBLANK($A482),"",IF(OR(ISBLANK($B482),ISBLANK($C482),ISBLANK($D482),ISBLANK($E482),ISBLANK($F482),ISBLANK($G482),ISBLANK($H482),ISBLANK($I482),ISBLANK($J482),ISBLANK($K482),ISBLANK($L482)),"EKSİK","OK"))</f>
        <v/>
      </c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8">
        <f>IF(ISBLANK($A483),"",IF($I483="","",$I483/AySayisi))</f>
        <v/>
      </c>
      <c r="L483" s="21">
        <f>IF(ISBLANK($A483),"",IF($F483="","",EOMONTH($F483,$J483)))</f>
        <v/>
      </c>
      <c r="M483" s="15" t="n"/>
      <c r="N483" s="14">
        <f>IF(ISBLANK($A483),"",IF(OR(ISBLANK($B483),ISBLANK($C483),ISBLANK($D483),ISBLANK($E483),ISBLANK($F483),ISBLANK($G483),ISBLANK($H483),ISBLANK($I483),ISBLANK($J483),ISBLANK($K483),ISBLANK($L483)),"EKSİK","OK"))</f>
        <v/>
      </c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8">
        <f>IF(ISBLANK($A484),"",IF($I484="","",$I484/AySayisi))</f>
        <v/>
      </c>
      <c r="L484" s="21">
        <f>IF(ISBLANK($A484),"",IF($F484="","",EOMONTH($F484,$J484)))</f>
        <v/>
      </c>
      <c r="M484" s="15" t="n"/>
      <c r="N484" s="14">
        <f>IF(ISBLANK($A484),"",IF(OR(ISBLANK($B484),ISBLANK($C484),ISBLANK($D484),ISBLANK($E484),ISBLANK($F484),ISBLANK($G484),ISBLANK($H484),ISBLANK($I484),ISBLANK($J484),ISBLANK($K484),ISBLANK($L484)),"EKSİK","OK"))</f>
        <v/>
      </c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8">
        <f>IF(ISBLANK($A485),"",IF($I485="","",$I485/AySayisi))</f>
        <v/>
      </c>
      <c r="L485" s="21">
        <f>IF(ISBLANK($A485),"",IF($F485="","",EOMONTH($F485,$J485)))</f>
        <v/>
      </c>
      <c r="M485" s="15" t="n"/>
      <c r="N485" s="14">
        <f>IF(ISBLANK($A485),"",IF(OR(ISBLANK($B485),ISBLANK($C485),ISBLANK($D485),ISBLANK($E485),ISBLANK($F485),ISBLANK($G485),ISBLANK($H485),ISBLANK($I485),ISBLANK($J485),ISBLANK($K485),ISBLANK($L485)),"EKSİK","OK"))</f>
        <v/>
      </c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8">
        <f>IF(ISBLANK($A486),"",IF($I486="","",$I486/AySayisi))</f>
        <v/>
      </c>
      <c r="L486" s="21">
        <f>IF(ISBLANK($A486),"",IF($F486="","",EOMONTH($F486,$J486)))</f>
        <v/>
      </c>
      <c r="M486" s="15" t="n"/>
      <c r="N486" s="14">
        <f>IF(ISBLANK($A486),"",IF(OR(ISBLANK($B486),ISBLANK($C486),ISBLANK($D486),ISBLANK($E486),ISBLANK($F486),ISBLANK($G486),ISBLANK($H486),ISBLANK($I486),ISBLANK($J486),ISBLANK($K486),ISBLANK($L486)),"EKSİK","OK"))</f>
        <v/>
      </c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8">
        <f>IF(ISBLANK($A487),"",IF($I487="","",$I487/AySayisi))</f>
        <v/>
      </c>
      <c r="L487" s="21">
        <f>IF(ISBLANK($A487),"",IF($F487="","",EOMONTH($F487,$J487)))</f>
        <v/>
      </c>
      <c r="M487" s="15" t="n"/>
      <c r="N487" s="14">
        <f>IF(ISBLANK($A487),"",IF(OR(ISBLANK($B487),ISBLANK($C487),ISBLANK($D487),ISBLANK($E487),ISBLANK($F487),ISBLANK($G487),ISBLANK($H487),ISBLANK($I487),ISBLANK($J487),ISBLANK($K487),ISBLANK($L487)),"EKSİK","OK"))</f>
        <v/>
      </c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8">
        <f>IF(ISBLANK($A488),"",IF($I488="","",$I488/AySayisi))</f>
        <v/>
      </c>
      <c r="L488" s="21">
        <f>IF(ISBLANK($A488),"",IF($F488="","",EOMONTH($F488,$J488)))</f>
        <v/>
      </c>
      <c r="M488" s="15" t="n"/>
      <c r="N488" s="14">
        <f>IF(ISBLANK($A488),"",IF(OR(ISBLANK($B488),ISBLANK($C488),ISBLANK($D488),ISBLANK($E488),ISBLANK($F488),ISBLANK($G488),ISBLANK($H488),ISBLANK($I488),ISBLANK($J488),ISBLANK($K488),ISBLANK($L488)),"EKSİK","OK"))</f>
        <v/>
      </c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8">
        <f>IF(ISBLANK($A489),"",IF($I489="","",$I489/AySayisi))</f>
        <v/>
      </c>
      <c r="L489" s="21">
        <f>IF(ISBLANK($A489),"",IF($F489="","",EOMONTH($F489,$J489)))</f>
        <v/>
      </c>
      <c r="M489" s="15" t="n"/>
      <c r="N489" s="14">
        <f>IF(ISBLANK($A489),"",IF(OR(ISBLANK($B489),ISBLANK($C489),ISBLANK($D489),ISBLANK($E489),ISBLANK($F489),ISBLANK($G489),ISBLANK($H489),ISBLANK($I489),ISBLANK($J489),ISBLANK($K489),ISBLANK($L489)),"EKSİK","OK"))</f>
        <v/>
      </c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8">
        <f>IF(ISBLANK($A490),"",IF($I490="","",$I490/AySayisi))</f>
        <v/>
      </c>
      <c r="L490" s="21">
        <f>IF(ISBLANK($A490),"",IF($F490="","",EOMONTH($F490,$J490)))</f>
        <v/>
      </c>
      <c r="M490" s="15" t="n"/>
      <c r="N490" s="14">
        <f>IF(ISBLANK($A490),"",IF(OR(ISBLANK($B490),ISBLANK($C490),ISBLANK($D490),ISBLANK($E490),ISBLANK($F490),ISBLANK($G490),ISBLANK($H490),ISBLANK($I490),ISBLANK($J490),ISBLANK($K490),ISBLANK($L490)),"EKSİK","OK"))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8">
        <f>IF(ISBLANK($A491),"",IF($I491="","",$I491/AySayisi))</f>
        <v/>
      </c>
      <c r="L491" s="21">
        <f>IF(ISBLANK($A491),"",IF($F491="","",EOMONTH($F491,$J491)))</f>
        <v/>
      </c>
      <c r="M491" s="15" t="n"/>
      <c r="N491" s="14">
        <f>IF(ISBLANK($A491),"",IF(OR(ISBLANK($B491),ISBLANK($C491),ISBLANK($D491),ISBLANK($E491),ISBLANK($F491),ISBLANK($G491),ISBLANK($H491),ISBLANK($I491),ISBLANK($J491),ISBLANK($K491),ISBLANK($L491)),"EKSİK","OK"))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8">
        <f>IF(ISBLANK($A492),"",IF($I492="","",$I492/AySayisi))</f>
        <v/>
      </c>
      <c r="L492" s="21">
        <f>IF(ISBLANK($A492),"",IF($F492="","",EOMONTH($F492,$J492)))</f>
        <v/>
      </c>
      <c r="M492" s="15" t="n"/>
      <c r="N492" s="14">
        <f>IF(ISBLANK($A492),"",IF(OR(ISBLANK($B492),ISBLANK($C492),ISBLANK($D492),ISBLANK($E492),ISBLANK($F492),ISBLANK($G492),ISBLANK($H492),ISBLANK($I492),ISBLANK($J492),ISBLANK($K492),ISBLANK($L492)),"EKSİK","OK"))</f>
        <v/>
      </c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8">
        <f>IF(ISBLANK($A493),"",IF($I493="","",$I493/AySayisi))</f>
        <v/>
      </c>
      <c r="L493" s="21">
        <f>IF(ISBLANK($A493),"",IF($F493="","",EOMONTH($F493,$J493)))</f>
        <v/>
      </c>
      <c r="M493" s="15" t="n"/>
      <c r="N493" s="14">
        <f>IF(ISBLANK($A493),"",IF(OR(ISBLANK($B493),ISBLANK($C493),ISBLANK($D493),ISBLANK($E493),ISBLANK($F493),ISBLANK($G493),ISBLANK($H493),ISBLANK($I493),ISBLANK($J493),ISBLANK($K493),ISBLANK($L493)),"EKSİK","OK"))</f>
        <v/>
      </c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8">
        <f>IF(ISBLANK($A494),"",IF($I494="","",$I494/AySayisi))</f>
        <v/>
      </c>
      <c r="L494" s="21">
        <f>IF(ISBLANK($A494),"",IF($F494="","",EOMONTH($F494,$J494)))</f>
        <v/>
      </c>
      <c r="M494" s="15" t="n"/>
      <c r="N494" s="14">
        <f>IF(ISBLANK($A494),"",IF(OR(ISBLANK($B494),ISBLANK($C494),ISBLANK($D494),ISBLANK($E494),ISBLANK($F494),ISBLANK($G494),ISBLANK($H494),ISBLANK($I494),ISBLANK($J494),ISBLANK($K494),ISBLANK($L494)),"EKSİK","OK"))</f>
        <v/>
      </c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8">
        <f>IF(ISBLANK($A495),"",IF($I495="","",$I495/AySayisi))</f>
        <v/>
      </c>
      <c r="L495" s="21">
        <f>IF(ISBLANK($A495),"",IF($F495="","",EOMONTH($F495,$J495)))</f>
        <v/>
      </c>
      <c r="M495" s="15" t="n"/>
      <c r="N495" s="14">
        <f>IF(ISBLANK($A495),"",IF(OR(ISBLANK($B495),ISBLANK($C495),ISBLANK($D495),ISBLANK($E495),ISBLANK($F495),ISBLANK($G495),ISBLANK($H495),ISBLANK($I495),ISBLANK($J495),ISBLANK($K495),ISBLANK($L495)),"EKSİK","OK"))</f>
        <v/>
      </c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8">
        <f>IF(ISBLANK($A496),"",IF($I496="","",$I496/AySayisi))</f>
        <v/>
      </c>
      <c r="L496" s="21">
        <f>IF(ISBLANK($A496),"",IF($F496="","",EOMONTH($F496,$J496)))</f>
        <v/>
      </c>
      <c r="M496" s="15" t="n"/>
      <c r="N496" s="14">
        <f>IF(ISBLANK($A496),"",IF(OR(ISBLANK($B496),ISBLANK($C496),ISBLANK($D496),ISBLANK($E496),ISBLANK($F496),ISBLANK($G496),ISBLANK($H496),ISBLANK($I496),ISBLANK($J496),ISBLANK($K496),ISBLANK($L496)),"EKSİK","OK"))</f>
        <v/>
      </c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8">
        <f>IF(ISBLANK($A497),"",IF($I497="","",$I497/AySayisi))</f>
        <v/>
      </c>
      <c r="L497" s="21">
        <f>IF(ISBLANK($A497),"",IF($F497="","",EOMONTH($F497,$J497)))</f>
        <v/>
      </c>
      <c r="M497" s="15" t="n"/>
      <c r="N497" s="14">
        <f>IF(ISBLANK($A497),"",IF(OR(ISBLANK($B497),ISBLANK($C497),ISBLANK($D497),ISBLANK($E497),ISBLANK($F497),ISBLANK($G497),ISBLANK($H497),ISBLANK($I497),ISBLANK($J497),ISBLANK($K497),ISBLANK($L497)),"EKSİK","OK"))</f>
        <v/>
      </c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8">
        <f>IF(ISBLANK($A498),"",IF($I498="","",$I498/AySayisi))</f>
        <v/>
      </c>
      <c r="L498" s="21">
        <f>IF(ISBLANK($A498),"",IF($F498="","",EOMONTH($F498,$J498)))</f>
        <v/>
      </c>
      <c r="M498" s="15" t="n"/>
      <c r="N498" s="14">
        <f>IF(ISBLANK($A498),"",IF(OR(ISBLANK($B498),ISBLANK($C498),ISBLANK($D498),ISBLANK($E498),ISBLANK($F498),ISBLANK($G498),ISBLANK($H498),ISBLANK($I498),ISBLANK($J498),ISBLANK($K498),ISBLANK($L498)),"EKSİK","OK"))</f>
        <v/>
      </c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8">
        <f>IF(ISBLANK($A499),"",IF($I499="","",$I499/AySayisi))</f>
        <v/>
      </c>
      <c r="L499" s="21">
        <f>IF(ISBLANK($A499),"",IF($F499="","",EOMONTH($F499,$J499)))</f>
        <v/>
      </c>
      <c r="M499" s="15" t="n"/>
      <c r="N499" s="14">
        <f>IF(ISBLANK($A499),"",IF(OR(ISBLANK($B499),ISBLANK($C499),ISBLANK($D499),ISBLANK($E499),ISBLANK($F499),ISBLANK($G499),ISBLANK($H499),ISBLANK($I499),ISBLANK($J499),ISBLANK($K499),ISBLANK($L499)),"EKSİK","OK"))</f>
        <v/>
      </c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8">
        <f>IF(ISBLANK($A500),"",IF($I500="","",$I500/AySayisi))</f>
        <v/>
      </c>
      <c r="L500" s="21">
        <f>IF(ISBLANK($A500),"",IF($F500="","",EOMONTH($F500,$J500)))</f>
        <v/>
      </c>
      <c r="M500" s="15" t="n"/>
      <c r="N500" s="14">
        <f>IF(ISBLANK($A500),"",IF(OR(ISBLANK($B500),ISBLANK($C500),ISBLANK($D500),ISBLANK($E500),ISBLANK($F500),ISBLANK($G500),ISBLANK($H500),ISBLANK($I500),ISBLANK($J500),ISBLANK($K500),ISBLANK($L500)),"EKSİK","OK"))</f>
        <v/>
      </c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8">
        <f>IF(ISBLANK($A501),"",IF($I501="","",$I501/AySayisi))</f>
        <v/>
      </c>
      <c r="L501" s="21">
        <f>IF(ISBLANK($A501),"",IF($F501="","",EOMONTH($F501,$J501)))</f>
        <v/>
      </c>
      <c r="M501" s="15" t="n"/>
      <c r="N501" s="14">
        <f>IF(ISBLANK($A501),"",IF(OR(ISBLANK($B501),ISBLANK($C501),ISBLANK($D501),ISBLANK($E501),ISBLANK($F501),ISBLANK($G501),ISBLANK($H501),ISBLANK($I501),ISBLANK($J501),ISBLANK($K501),ISBLANK($L501)),"EKSİK","OK"))</f>
        <v/>
      </c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8">
        <f>IF(ISBLANK($A502),"",IF($I502="","",$I502/AySayisi))</f>
        <v/>
      </c>
      <c r="L502" s="21">
        <f>IF(ISBLANK($A502),"",IF($F502="","",EOMONTH($F502,$J502)))</f>
        <v/>
      </c>
      <c r="M502" s="15" t="n"/>
      <c r="N502" s="14">
        <f>IF(ISBLANK($A502),"",IF(OR(ISBLANK($B502),ISBLANK($C502),ISBLANK($D502),ISBLANK($E502),ISBLANK($F502),ISBLANK($G502),ISBLANK($H502),ISBLANK($I502),ISBLANK($J502),ISBLANK($K502),ISBLANK($L502)),"EKSİK","OK"))</f>
        <v/>
      </c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8">
        <f>IF(ISBLANK($A503),"",IF($I503="","",$I503/AySayisi))</f>
        <v/>
      </c>
      <c r="L503" s="21">
        <f>IF(ISBLANK($A503),"",IF($F503="","",EOMONTH($F503,$J503)))</f>
        <v/>
      </c>
      <c r="M503" s="15" t="n"/>
      <c r="N503" s="14">
        <f>IF(ISBLANK($A503),"",IF(OR(ISBLANK($B503),ISBLANK($C503),ISBLANK($D503),ISBLANK($E503),ISBLANK($F503),ISBLANK($G503),ISBLANK($H503),ISBLANK($I503),ISBLANK($J503),ISBLANK($K503),ISBLANK($L503)),"EKSİK","OK"))</f>
        <v/>
      </c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8">
        <f>IF(ISBLANK($A504),"",IF($I504="","",$I504/AySayisi))</f>
        <v/>
      </c>
      <c r="L504" s="21">
        <f>IF(ISBLANK($A504),"",IF($F504="","",EOMONTH($F504,$J504)))</f>
        <v/>
      </c>
      <c r="M504" s="15" t="n"/>
      <c r="N504" s="14">
        <f>IF(ISBLANK($A504),"",IF(OR(ISBLANK($B504),ISBLANK($C504),ISBLANK($D504),ISBLANK($E504),ISBLANK($F504),ISBLANK($G504),ISBLANK($H504),ISBLANK($I504),ISBLANK($J504),ISBLANK($K504),ISBLANK($L504)),"EKSİK","OK"))</f>
        <v/>
      </c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8">
        <f>IF(ISBLANK($A505),"",IF($I505="","",$I505/AySayisi))</f>
        <v/>
      </c>
      <c r="L505" s="21">
        <f>IF(ISBLANK($A505),"",IF($F505="","",EOMONTH($F505,$J505)))</f>
        <v/>
      </c>
      <c r="M505" s="15" t="n"/>
      <c r="N505" s="14">
        <f>IF(ISBLANK($A505),"",IF(OR(ISBLANK($B505),ISBLANK($C505),ISBLANK($D505),ISBLANK($E505),ISBLANK($F505),ISBLANK($G505),ISBLANK($H505),ISBLANK($I505),ISBLANK($J505),ISBLANK($K505),ISBLANK($L505)),"EKSİK","OK"))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8">
        <f>IF(ISBLANK($A506),"",IF($I506="","",$I506/AySayisi))</f>
        <v/>
      </c>
      <c r="L506" s="21">
        <f>IF(ISBLANK($A506),"",IF($F506="","",EOMONTH($F506,$J506)))</f>
        <v/>
      </c>
      <c r="M506" s="15" t="n"/>
      <c r="N506" s="14">
        <f>IF(ISBLANK($A506),"",IF(OR(ISBLANK($B506),ISBLANK($C506),ISBLANK($D506),ISBLANK($E506),ISBLANK($F506),ISBLANK($G506),ISBLANK($H506),ISBLANK($I506),ISBLANK($J506),ISBLANK($K506),ISBLANK($L506)),"EKSİK","OK"))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8">
        <f>IF(ISBLANK($A507),"",IF($I507="","",$I507/AySayisi))</f>
        <v/>
      </c>
      <c r="L507" s="21">
        <f>IF(ISBLANK($A507),"",IF($F507="","",EOMONTH($F507,$J507)))</f>
        <v/>
      </c>
      <c r="M507" s="15" t="n"/>
      <c r="N507" s="14">
        <f>IF(ISBLANK($A507),"",IF(OR(ISBLANK($B507),ISBLANK($C507),ISBLANK($D507),ISBLANK($E507),ISBLANK($F507),ISBLANK($G507),ISBLANK($H507),ISBLANK($I507),ISBLANK($J507),ISBLANK($K507),ISBLANK($L507)),"EKSİK","OK"))</f>
        <v/>
      </c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8">
        <f>IF(ISBLANK($A508),"",IF($I508="","",$I508/AySayisi))</f>
        <v/>
      </c>
      <c r="L508" s="21">
        <f>IF(ISBLANK($A508),"",IF($F508="","",EOMONTH($F508,$J508)))</f>
        <v/>
      </c>
      <c r="M508" s="15" t="n"/>
      <c r="N508" s="14">
        <f>IF(ISBLANK($A508),"",IF(OR(ISBLANK($B508),ISBLANK($C508),ISBLANK($D508),ISBLANK($E508),ISBLANK($F508),ISBLANK($G508),ISBLANK($H508),ISBLANK($I508),ISBLANK($J508),ISBLANK($K508),ISBLANK($L508)),"EKSİK","OK"))</f>
        <v/>
      </c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8">
        <f>IF(ISBLANK($A509),"",IF($I509="","",$I509/AySayisi))</f>
        <v/>
      </c>
      <c r="L509" s="21">
        <f>IF(ISBLANK($A509),"",IF($F509="","",EOMONTH($F509,$J509)))</f>
        <v/>
      </c>
      <c r="M509" s="15" t="n"/>
      <c r="N509" s="14">
        <f>IF(ISBLANK($A509),"",IF(OR(ISBLANK($B509),ISBLANK($C509),ISBLANK($D509),ISBLANK($E509),ISBLANK($F509),ISBLANK($G509),ISBLANK($H509),ISBLANK($I509),ISBLANK($J509),ISBLANK($K509),ISBLANK($L509)),"EKSİK","OK"))</f>
        <v/>
      </c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8">
        <f>IF(ISBLANK($A510),"",IF($I510="","",$I510/AySayisi))</f>
        <v/>
      </c>
      <c r="L510" s="21">
        <f>IF(ISBLANK($A510),"",IF($F510="","",EOMONTH($F510,$J510)))</f>
        <v/>
      </c>
      <c r="M510" s="15" t="n"/>
      <c r="N510" s="14">
        <f>IF(ISBLANK($A510),"",IF(OR(ISBLANK($B510),ISBLANK($C510),ISBLANK($D510),ISBLANK($E510),ISBLANK($F510),ISBLANK($G510),ISBLANK($H510),ISBLANK($I510),ISBLANK($J510),ISBLANK($K510),ISBLANK($L510)),"EKSİK","OK"))</f>
        <v/>
      </c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8">
        <f>IF(ISBLANK($A511),"",IF($I511="","",$I511/AySayisi))</f>
        <v/>
      </c>
      <c r="L511" s="21">
        <f>IF(ISBLANK($A511),"",IF($F511="","",EOMONTH($F511,$J511)))</f>
        <v/>
      </c>
      <c r="M511" s="15" t="n"/>
      <c r="N511" s="14">
        <f>IF(ISBLANK($A511),"",IF(OR(ISBLANK($B511),ISBLANK($C511),ISBLANK($D511),ISBLANK($E511),ISBLANK($F511),ISBLANK($G511),ISBLANK($H511),ISBLANK($I511),ISBLANK($J511),ISBLANK($K511),ISBLANK($L511)),"EKSİK","OK"))</f>
        <v/>
      </c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8">
        <f>IF(ISBLANK($A512),"",IF($I512="","",$I512/AySayisi))</f>
        <v/>
      </c>
      <c r="L512" s="21">
        <f>IF(ISBLANK($A512),"",IF($F512="","",EOMONTH($F512,$J512)))</f>
        <v/>
      </c>
      <c r="M512" s="15" t="n"/>
      <c r="N512" s="14">
        <f>IF(ISBLANK($A512),"",IF(OR(ISBLANK($B512),ISBLANK($C512),ISBLANK($D512),ISBLANK($E512),ISBLANK($F512),ISBLANK($G512),ISBLANK($H512),ISBLANK($I512),ISBLANK($J512),ISBLANK($K512),ISBLANK($L512)),"EKSİK","OK"))</f>
        <v/>
      </c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8">
        <f>IF(ISBLANK($A513),"",IF($I513="","",$I513/AySayisi))</f>
        <v/>
      </c>
      <c r="L513" s="21">
        <f>IF(ISBLANK($A513),"",IF($F513="","",EOMONTH($F513,$J513)))</f>
        <v/>
      </c>
      <c r="M513" s="15" t="n"/>
      <c r="N513" s="14">
        <f>IF(ISBLANK($A513),"",IF(OR(ISBLANK($B513),ISBLANK($C513),ISBLANK($D513),ISBLANK($E513),ISBLANK($F513),ISBLANK($G513),ISBLANK($H513),ISBLANK($I513),ISBLANK($J513),ISBLANK($K513),ISBLANK($L513)),"EKSİK","OK"))</f>
        <v/>
      </c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8">
        <f>IF(ISBLANK($A514),"",IF($I514="","",$I514/AySayisi))</f>
        <v/>
      </c>
      <c r="L514" s="21">
        <f>IF(ISBLANK($A514),"",IF($F514="","",EOMONTH($F514,$J514)))</f>
        <v/>
      </c>
      <c r="M514" s="15" t="n"/>
      <c r="N514" s="14">
        <f>IF(ISBLANK($A514),"",IF(OR(ISBLANK($B514),ISBLANK($C514),ISBLANK($D514),ISBLANK($E514),ISBLANK($F514),ISBLANK($G514),ISBLANK($H514),ISBLANK($I514),ISBLANK($J514),ISBLANK($K514),ISBLANK($L514)),"EKSİK","OK"))</f>
        <v/>
      </c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8">
        <f>IF(ISBLANK($A515),"",IF($I515="","",$I515/AySayisi))</f>
        <v/>
      </c>
      <c r="L515" s="21">
        <f>IF(ISBLANK($A515),"",IF($F515="","",EOMONTH($F515,$J515)))</f>
        <v/>
      </c>
      <c r="M515" s="15" t="n"/>
      <c r="N515" s="14">
        <f>IF(ISBLANK($A515),"",IF(OR(ISBLANK($B515),ISBLANK($C515),ISBLANK($D515),ISBLANK($E515),ISBLANK($F515),ISBLANK($G515),ISBLANK($H515),ISBLANK($I515),ISBLANK($J515),ISBLANK($K515),ISBLANK($L515)),"EKSİK","OK"))</f>
        <v/>
      </c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8">
        <f>IF(ISBLANK($A516),"",IF($I516="","",$I516/AySayisi))</f>
        <v/>
      </c>
      <c r="L516" s="21">
        <f>IF(ISBLANK($A516),"",IF($F516="","",EOMONTH($F516,$J516)))</f>
        <v/>
      </c>
      <c r="M516" s="15" t="n"/>
      <c r="N516" s="14">
        <f>IF(ISBLANK($A516),"",IF(OR(ISBLANK($B516),ISBLANK($C516),ISBLANK($D516),ISBLANK($E516),ISBLANK($F516),ISBLANK($G516),ISBLANK($H516),ISBLANK($I516),ISBLANK($J516),ISBLANK($K516),ISBLANK($L516)),"EKSİK","OK"))</f>
        <v/>
      </c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8">
        <f>IF(ISBLANK($A517),"",IF($I517="","",$I517/AySayisi))</f>
        <v/>
      </c>
      <c r="L517" s="21">
        <f>IF(ISBLANK($A517),"",IF($F517="","",EOMONTH($F517,$J517)))</f>
        <v/>
      </c>
      <c r="M517" s="15" t="n"/>
      <c r="N517" s="14">
        <f>IF(ISBLANK($A517),"",IF(OR(ISBLANK($B517),ISBLANK($C517),ISBLANK($D517),ISBLANK($E517),ISBLANK($F517),ISBLANK($G517),ISBLANK($H517),ISBLANK($I517),ISBLANK($J517),ISBLANK($K517),ISBLANK($L517)),"EKSİK","OK"))</f>
        <v/>
      </c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8">
        <f>IF(ISBLANK($A518),"",IF($I518="","",$I518/AySayisi))</f>
        <v/>
      </c>
      <c r="L518" s="21">
        <f>IF(ISBLANK($A518),"",IF($F518="","",EOMONTH($F518,$J518)))</f>
        <v/>
      </c>
      <c r="M518" s="15" t="n"/>
      <c r="N518" s="14">
        <f>IF(ISBLANK($A518),"",IF(OR(ISBLANK($B518),ISBLANK($C518),ISBLANK($D518),ISBLANK($E518),ISBLANK($F518),ISBLANK($G518),ISBLANK($H518),ISBLANK($I518),ISBLANK($J518),ISBLANK($K518),ISBLANK($L518)),"EKSİK","OK"))</f>
        <v/>
      </c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8">
        <f>IF(ISBLANK($A519),"",IF($I519="","",$I519/AySayisi))</f>
        <v/>
      </c>
      <c r="L519" s="21">
        <f>IF(ISBLANK($A519),"",IF($F519="","",EOMONTH($F519,$J519)))</f>
        <v/>
      </c>
      <c r="M519" s="15" t="n"/>
      <c r="N519" s="14">
        <f>IF(ISBLANK($A519),"",IF(OR(ISBLANK($B519),ISBLANK($C519),ISBLANK($D519),ISBLANK($E519),ISBLANK($F519),ISBLANK($G519),ISBLANK($H519),ISBLANK($I519),ISBLANK($J519),ISBLANK($K519),ISBLANK($L519)),"EKSİK","OK"))</f>
        <v/>
      </c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8">
        <f>IF(ISBLANK($A520),"",IF($I520="","",$I520/AySayisi))</f>
        <v/>
      </c>
      <c r="L520" s="21">
        <f>IF(ISBLANK($A520),"",IF($F520="","",EOMONTH($F520,$J520)))</f>
        <v/>
      </c>
      <c r="M520" s="15" t="n"/>
      <c r="N520" s="14">
        <f>IF(ISBLANK($A520),"",IF(OR(ISBLANK($B520),ISBLANK($C520),ISBLANK($D520),ISBLANK($E520),ISBLANK($F520),ISBLANK($G520),ISBLANK($H520),ISBLANK($I520),ISBLANK($J520),ISBLANK($K520),ISBLANK($L520)),"EKSİK","OK"))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8">
        <f>IF(ISBLANK($A521),"",IF($I521="","",$I521/AySayisi))</f>
        <v/>
      </c>
      <c r="L521" s="21">
        <f>IF(ISBLANK($A521),"",IF($F521="","",EOMONTH($F521,$J521)))</f>
        <v/>
      </c>
      <c r="M521" s="15" t="n"/>
      <c r="N521" s="14">
        <f>IF(ISBLANK($A521),"",IF(OR(ISBLANK($B521),ISBLANK($C521),ISBLANK($D521),ISBLANK($E521),ISBLANK($F521),ISBLANK($G521),ISBLANK($H521),ISBLANK($I521),ISBLANK($J521),ISBLANK($K521),ISBLANK($L521)),"EKSİK","OK"))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8">
        <f>IF(ISBLANK($A522),"",IF($I522="","",$I522/AySayisi))</f>
        <v/>
      </c>
      <c r="L522" s="21">
        <f>IF(ISBLANK($A522),"",IF($F522="","",EOMONTH($F522,$J522)))</f>
        <v/>
      </c>
      <c r="M522" s="15" t="n"/>
      <c r="N522" s="14">
        <f>IF(ISBLANK($A522),"",IF(OR(ISBLANK($B522),ISBLANK($C522),ISBLANK($D522),ISBLANK($E522),ISBLANK($F522),ISBLANK($G522),ISBLANK($H522),ISBLANK($I522),ISBLANK($J522),ISBLANK($K522),ISBLANK($L522)),"EKSİK","OK"))</f>
        <v/>
      </c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8">
        <f>IF(ISBLANK($A523),"",IF($I523="","",$I523/AySayisi))</f>
        <v/>
      </c>
      <c r="L523" s="21">
        <f>IF(ISBLANK($A523),"",IF($F523="","",EOMONTH($F523,$J523)))</f>
        <v/>
      </c>
      <c r="M523" s="15" t="n"/>
      <c r="N523" s="14">
        <f>IF(ISBLANK($A523),"",IF(OR(ISBLANK($B523),ISBLANK($C523),ISBLANK($D523),ISBLANK($E523),ISBLANK($F523),ISBLANK($G523),ISBLANK($H523),ISBLANK($I523),ISBLANK($J523),ISBLANK($K523),ISBLANK($L523)),"EKSİK","OK"))</f>
        <v/>
      </c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8">
        <f>IF(ISBLANK($A524),"",IF($I524="","",$I524/AySayisi))</f>
        <v/>
      </c>
      <c r="L524" s="21">
        <f>IF(ISBLANK($A524),"",IF($F524="","",EOMONTH($F524,$J524)))</f>
        <v/>
      </c>
      <c r="M524" s="15" t="n"/>
      <c r="N524" s="14">
        <f>IF(ISBLANK($A524),"",IF(OR(ISBLANK($B524),ISBLANK($C524),ISBLANK($D524),ISBLANK($E524),ISBLANK($F524),ISBLANK($G524),ISBLANK($H524),ISBLANK($I524),ISBLANK($J524),ISBLANK($K524),ISBLANK($L524)),"EKSİK","OK"))</f>
        <v/>
      </c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8">
        <f>IF(ISBLANK($A525),"",IF($I525="","",$I525/AySayisi))</f>
        <v/>
      </c>
      <c r="L525" s="21">
        <f>IF(ISBLANK($A525),"",IF($F525="","",EOMONTH($F525,$J525)))</f>
        <v/>
      </c>
      <c r="M525" s="15" t="n"/>
      <c r="N525" s="14">
        <f>IF(ISBLANK($A525),"",IF(OR(ISBLANK($B525),ISBLANK($C525),ISBLANK($D525),ISBLANK($E525),ISBLANK($F525),ISBLANK($G525),ISBLANK($H525),ISBLANK($I525),ISBLANK($J525),ISBLANK($K525),ISBLANK($L525)),"EKSİK","OK"))</f>
        <v/>
      </c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8">
        <f>IF(ISBLANK($A526),"",IF($I526="","",$I526/AySayisi))</f>
        <v/>
      </c>
      <c r="L526" s="21">
        <f>IF(ISBLANK($A526),"",IF($F526="","",EOMONTH($F526,$J526)))</f>
        <v/>
      </c>
      <c r="M526" s="15" t="n"/>
      <c r="N526" s="14">
        <f>IF(ISBLANK($A526),"",IF(OR(ISBLANK($B526),ISBLANK($C526),ISBLANK($D526),ISBLANK($E526),ISBLANK($F526),ISBLANK($G526),ISBLANK($H526),ISBLANK($I526),ISBLANK($J526),ISBLANK($K526),ISBLANK($L526)),"EKSİK","OK"))</f>
        <v/>
      </c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8">
        <f>IF(ISBLANK($A527),"",IF($I527="","",$I527/AySayisi))</f>
        <v/>
      </c>
      <c r="L527" s="21">
        <f>IF(ISBLANK($A527),"",IF($F527="","",EOMONTH($F527,$J527)))</f>
        <v/>
      </c>
      <c r="M527" s="15" t="n"/>
      <c r="N527" s="14">
        <f>IF(ISBLANK($A527),"",IF(OR(ISBLANK($B527),ISBLANK($C527),ISBLANK($D527),ISBLANK($E527),ISBLANK($F527),ISBLANK($G527),ISBLANK($H527),ISBLANK($I527),ISBLANK($J527),ISBLANK($K527),ISBLANK($L527)),"EKSİK","OK"))</f>
        <v/>
      </c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8">
        <f>IF(ISBLANK($A528),"",IF($I528="","",$I528/AySayisi))</f>
        <v/>
      </c>
      <c r="L528" s="21">
        <f>IF(ISBLANK($A528),"",IF($F528="","",EOMONTH($F528,$J528)))</f>
        <v/>
      </c>
      <c r="M528" s="15" t="n"/>
      <c r="N528" s="14">
        <f>IF(ISBLANK($A528),"",IF(OR(ISBLANK($B528),ISBLANK($C528),ISBLANK($D528),ISBLANK($E528),ISBLANK($F528),ISBLANK($G528),ISBLANK($H528),ISBLANK($I528),ISBLANK($J528),ISBLANK($K528),ISBLANK($L528)),"EKSİK","OK"))</f>
        <v/>
      </c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8">
        <f>IF(ISBLANK($A529),"",IF($I529="","",$I529/AySayisi))</f>
        <v/>
      </c>
      <c r="L529" s="21">
        <f>IF(ISBLANK($A529),"",IF($F529="","",EOMONTH($F529,$J529)))</f>
        <v/>
      </c>
      <c r="M529" s="15" t="n"/>
      <c r="N529" s="14">
        <f>IF(ISBLANK($A529),"",IF(OR(ISBLANK($B529),ISBLANK($C529),ISBLANK($D529),ISBLANK($E529),ISBLANK($F529),ISBLANK($G529),ISBLANK($H529),ISBLANK($I529),ISBLANK($J529),ISBLANK($K529),ISBLANK($L529)),"EKSİK","OK"))</f>
        <v/>
      </c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8">
        <f>IF(ISBLANK($A530),"",IF($I530="","",$I530/AySayisi))</f>
        <v/>
      </c>
      <c r="L530" s="21">
        <f>IF(ISBLANK($A530),"",IF($F530="","",EOMONTH($F530,$J530)))</f>
        <v/>
      </c>
      <c r="M530" s="15" t="n"/>
      <c r="N530" s="14">
        <f>IF(ISBLANK($A530),"",IF(OR(ISBLANK($B530),ISBLANK($C530),ISBLANK($D530),ISBLANK($E530),ISBLANK($F530),ISBLANK($G530),ISBLANK($H530),ISBLANK($I530),ISBLANK($J530),ISBLANK($K530),ISBLANK($L530)),"EKSİK","OK"))</f>
        <v/>
      </c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8">
        <f>IF(ISBLANK($A531),"",IF($I531="","",$I531/AySayisi))</f>
        <v/>
      </c>
      <c r="L531" s="21">
        <f>IF(ISBLANK($A531),"",IF($F531="","",EOMONTH($F531,$J531)))</f>
        <v/>
      </c>
      <c r="M531" s="15" t="n"/>
      <c r="N531" s="14">
        <f>IF(ISBLANK($A531),"",IF(OR(ISBLANK($B531),ISBLANK($C531),ISBLANK($D531),ISBLANK($E531),ISBLANK($F531),ISBLANK($G531),ISBLANK($H531),ISBLANK($I531),ISBLANK($J531),ISBLANK($K531),ISBLANK($L531)),"EKSİK","OK"))</f>
        <v/>
      </c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8">
        <f>IF(ISBLANK($A532),"",IF($I532="","",$I532/AySayisi))</f>
        <v/>
      </c>
      <c r="L532" s="21">
        <f>IF(ISBLANK($A532),"",IF($F532="","",EOMONTH($F532,$J532)))</f>
        <v/>
      </c>
      <c r="M532" s="15" t="n"/>
      <c r="N532" s="14">
        <f>IF(ISBLANK($A532),"",IF(OR(ISBLANK($B532),ISBLANK($C532),ISBLANK($D532),ISBLANK($E532),ISBLANK($F532),ISBLANK($G532),ISBLANK($H532),ISBLANK($I532),ISBLANK($J532),ISBLANK($K532),ISBLANK($L532)),"EKSİK","OK"))</f>
        <v/>
      </c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8">
        <f>IF(ISBLANK($A533),"",IF($I533="","",$I533/AySayisi))</f>
        <v/>
      </c>
      <c r="L533" s="21">
        <f>IF(ISBLANK($A533),"",IF($F533="","",EOMONTH($F533,$J533)))</f>
        <v/>
      </c>
      <c r="M533" s="15" t="n"/>
      <c r="N533" s="14">
        <f>IF(ISBLANK($A533),"",IF(OR(ISBLANK($B533),ISBLANK($C533),ISBLANK($D533),ISBLANK($E533),ISBLANK($F533),ISBLANK($G533),ISBLANK($H533),ISBLANK($I533),ISBLANK($J533),ISBLANK($K533),ISBLANK($L533)),"EKSİK","OK"))</f>
        <v/>
      </c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8">
        <f>IF(ISBLANK($A534),"",IF($I534="","",$I534/AySayisi))</f>
        <v/>
      </c>
      <c r="L534" s="21">
        <f>IF(ISBLANK($A534),"",IF($F534="","",EOMONTH($F534,$J534)))</f>
        <v/>
      </c>
      <c r="M534" s="15" t="n"/>
      <c r="N534" s="14">
        <f>IF(ISBLANK($A534),"",IF(OR(ISBLANK($B534),ISBLANK($C534),ISBLANK($D534),ISBLANK($E534),ISBLANK($F534),ISBLANK($G534),ISBLANK($H534),ISBLANK($I534),ISBLANK($J534),ISBLANK($K534),ISBLANK($L534)),"EKSİK","OK"))</f>
        <v/>
      </c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8">
        <f>IF(ISBLANK($A535),"",IF($I535="","",$I535/AySayisi))</f>
        <v/>
      </c>
      <c r="L535" s="21">
        <f>IF(ISBLANK($A535),"",IF($F535="","",EOMONTH($F535,$J535)))</f>
        <v/>
      </c>
      <c r="M535" s="15" t="n"/>
      <c r="N535" s="14">
        <f>IF(ISBLANK($A535),"",IF(OR(ISBLANK($B535),ISBLANK($C535),ISBLANK($D535),ISBLANK($E535),ISBLANK($F535),ISBLANK($G535),ISBLANK($H535),ISBLANK($I535),ISBLANK($J535),ISBLANK($K535),ISBLANK($L535)),"EKSİK","OK"))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8">
        <f>IF(ISBLANK($A536),"",IF($I536="","",$I536/AySayisi))</f>
        <v/>
      </c>
      <c r="L536" s="21">
        <f>IF(ISBLANK($A536),"",IF($F536="","",EOMONTH($F536,$J536)))</f>
        <v/>
      </c>
      <c r="M536" s="15" t="n"/>
      <c r="N536" s="14">
        <f>IF(ISBLANK($A536),"",IF(OR(ISBLANK($B536),ISBLANK($C536),ISBLANK($D536),ISBLANK($E536),ISBLANK($F536),ISBLANK($G536),ISBLANK($H536),ISBLANK($I536),ISBLANK($J536),ISBLANK($K536),ISBLANK($L536)),"EKSİK","OK"))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8">
        <f>IF(ISBLANK($A537),"",IF($I537="","",$I537/AySayisi))</f>
        <v/>
      </c>
      <c r="L537" s="21">
        <f>IF(ISBLANK($A537),"",IF($F537="","",EOMONTH($F537,$J537)))</f>
        <v/>
      </c>
      <c r="M537" s="15" t="n"/>
      <c r="N537" s="14">
        <f>IF(ISBLANK($A537),"",IF(OR(ISBLANK($B537),ISBLANK($C537),ISBLANK($D537),ISBLANK($E537),ISBLANK($F537),ISBLANK($G537),ISBLANK($H537),ISBLANK($I537),ISBLANK($J537),ISBLANK($K537),ISBLANK($L537)),"EKSİK","OK"))</f>
        <v/>
      </c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8">
        <f>IF(ISBLANK($A538),"",IF($I538="","",$I538/AySayisi))</f>
        <v/>
      </c>
      <c r="L538" s="21">
        <f>IF(ISBLANK($A538),"",IF($F538="","",EOMONTH($F538,$J538)))</f>
        <v/>
      </c>
      <c r="M538" s="15" t="n"/>
      <c r="N538" s="14">
        <f>IF(ISBLANK($A538),"",IF(OR(ISBLANK($B538),ISBLANK($C538),ISBLANK($D538),ISBLANK($E538),ISBLANK($F538),ISBLANK($G538),ISBLANK($H538),ISBLANK($I538),ISBLANK($J538),ISBLANK($K538),ISBLANK($L538)),"EKSİK","OK"))</f>
        <v/>
      </c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8">
        <f>IF(ISBLANK($A539),"",IF($I539="","",$I539/AySayisi))</f>
        <v/>
      </c>
      <c r="L539" s="21">
        <f>IF(ISBLANK($A539),"",IF($F539="","",EOMONTH($F539,$J539)))</f>
        <v/>
      </c>
      <c r="M539" s="15" t="n"/>
      <c r="N539" s="14">
        <f>IF(ISBLANK($A539),"",IF(OR(ISBLANK($B539),ISBLANK($C539),ISBLANK($D539),ISBLANK($E539),ISBLANK($F539),ISBLANK($G539),ISBLANK($H539),ISBLANK($I539),ISBLANK($J539),ISBLANK($K539),ISBLANK($L539)),"EKSİK","OK"))</f>
        <v/>
      </c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8">
        <f>IF(ISBLANK($A540),"",IF($I540="","",$I540/AySayisi))</f>
        <v/>
      </c>
      <c r="L540" s="21">
        <f>IF(ISBLANK($A540),"",IF($F540="","",EOMONTH($F540,$J540)))</f>
        <v/>
      </c>
      <c r="M540" s="15" t="n"/>
      <c r="N540" s="14">
        <f>IF(ISBLANK($A540),"",IF(OR(ISBLANK($B540),ISBLANK($C540),ISBLANK($D540),ISBLANK($E540),ISBLANK($F540),ISBLANK($G540),ISBLANK($H540),ISBLANK($I540),ISBLANK($J540),ISBLANK($K540),ISBLANK($L540)),"EKSİK","OK"))</f>
        <v/>
      </c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8">
        <f>IF(ISBLANK($A541),"",IF($I541="","",$I541/AySayisi))</f>
        <v/>
      </c>
      <c r="L541" s="21">
        <f>IF(ISBLANK($A541),"",IF($F541="","",EOMONTH($F541,$J541)))</f>
        <v/>
      </c>
      <c r="M541" s="15" t="n"/>
      <c r="N541" s="14">
        <f>IF(ISBLANK($A541),"",IF(OR(ISBLANK($B541),ISBLANK($C541),ISBLANK($D541),ISBLANK($E541),ISBLANK($F541),ISBLANK($G541),ISBLANK($H541),ISBLANK($I541),ISBLANK($J541),ISBLANK($K541),ISBLANK($L541)),"EKSİK","OK"))</f>
        <v/>
      </c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8">
        <f>IF(ISBLANK($A542),"",IF($I542="","",$I542/AySayisi))</f>
        <v/>
      </c>
      <c r="L542" s="21">
        <f>IF(ISBLANK($A542),"",IF($F542="","",EOMONTH($F542,$J542)))</f>
        <v/>
      </c>
      <c r="M542" s="15" t="n"/>
      <c r="N542" s="14">
        <f>IF(ISBLANK($A542),"",IF(OR(ISBLANK($B542),ISBLANK($C542),ISBLANK($D542),ISBLANK($E542),ISBLANK($F542),ISBLANK($G542),ISBLANK($H542),ISBLANK($I542),ISBLANK($J542),ISBLANK($K542),ISBLANK($L542)),"EKSİK","OK"))</f>
        <v/>
      </c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8">
        <f>IF(ISBLANK($A543),"",IF($I543="","",$I543/AySayisi))</f>
        <v/>
      </c>
      <c r="L543" s="21">
        <f>IF(ISBLANK($A543),"",IF($F543="","",EOMONTH($F543,$J543)))</f>
        <v/>
      </c>
      <c r="M543" s="15" t="n"/>
      <c r="N543" s="14">
        <f>IF(ISBLANK($A543),"",IF(OR(ISBLANK($B543),ISBLANK($C543),ISBLANK($D543),ISBLANK($E543),ISBLANK($F543),ISBLANK($G543),ISBLANK($H543),ISBLANK($I543),ISBLANK($J543),ISBLANK($K543),ISBLANK($L543)),"EKSİK","OK"))</f>
        <v/>
      </c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8">
        <f>IF(ISBLANK($A544),"",IF($I544="","",$I544/AySayisi))</f>
        <v/>
      </c>
      <c r="L544" s="21">
        <f>IF(ISBLANK($A544),"",IF($F544="","",EOMONTH($F544,$J544)))</f>
        <v/>
      </c>
      <c r="M544" s="15" t="n"/>
      <c r="N544" s="14">
        <f>IF(ISBLANK($A544),"",IF(OR(ISBLANK($B544),ISBLANK($C544),ISBLANK($D544),ISBLANK($E544),ISBLANK($F544),ISBLANK($G544),ISBLANK($H544),ISBLANK($I544),ISBLANK($J544),ISBLANK($K544),ISBLANK($L544)),"EKSİK","OK"))</f>
        <v/>
      </c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8">
        <f>IF(ISBLANK($A545),"",IF($I545="","",$I545/AySayisi))</f>
        <v/>
      </c>
      <c r="L545" s="21">
        <f>IF(ISBLANK($A545),"",IF($F545="","",EOMONTH($F545,$J545)))</f>
        <v/>
      </c>
      <c r="M545" s="15" t="n"/>
      <c r="N545" s="14">
        <f>IF(ISBLANK($A545),"",IF(OR(ISBLANK($B545),ISBLANK($C545),ISBLANK($D545),ISBLANK($E545),ISBLANK($F545),ISBLANK($G545),ISBLANK($H545),ISBLANK($I545),ISBLANK($J545),ISBLANK($K545),ISBLANK($L545)),"EKSİK","OK"))</f>
        <v/>
      </c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8">
        <f>IF(ISBLANK($A546),"",IF($I546="","",$I546/AySayisi))</f>
        <v/>
      </c>
      <c r="L546" s="21">
        <f>IF(ISBLANK($A546),"",IF($F546="","",EOMONTH($F546,$J546)))</f>
        <v/>
      </c>
      <c r="M546" s="15" t="n"/>
      <c r="N546" s="14">
        <f>IF(ISBLANK($A546),"",IF(OR(ISBLANK($B546),ISBLANK($C546),ISBLANK($D546),ISBLANK($E546),ISBLANK($F546),ISBLANK($G546),ISBLANK($H546),ISBLANK($I546),ISBLANK($J546),ISBLANK($K546),ISBLANK($L546)),"EKSİK","OK"))</f>
        <v/>
      </c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8">
        <f>IF(ISBLANK($A547),"",IF($I547="","",$I547/AySayisi))</f>
        <v/>
      </c>
      <c r="L547" s="21">
        <f>IF(ISBLANK($A547),"",IF($F547="","",EOMONTH($F547,$J547)))</f>
        <v/>
      </c>
      <c r="M547" s="15" t="n"/>
      <c r="N547" s="14">
        <f>IF(ISBLANK($A547),"",IF(OR(ISBLANK($B547),ISBLANK($C547),ISBLANK($D547),ISBLANK($E547),ISBLANK($F547),ISBLANK($G547),ISBLANK($H547),ISBLANK($I547),ISBLANK($J547),ISBLANK($K547),ISBLANK($L547)),"EKSİK","OK"))</f>
        <v/>
      </c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8">
        <f>IF(ISBLANK($A548),"",IF($I548="","",$I548/AySayisi))</f>
        <v/>
      </c>
      <c r="L548" s="21">
        <f>IF(ISBLANK($A548),"",IF($F548="","",EOMONTH($F548,$J548)))</f>
        <v/>
      </c>
      <c r="M548" s="15" t="n"/>
      <c r="N548" s="14">
        <f>IF(ISBLANK($A548),"",IF(OR(ISBLANK($B548),ISBLANK($C548),ISBLANK($D548),ISBLANK($E548),ISBLANK($F548),ISBLANK($G548),ISBLANK($H548),ISBLANK($I548),ISBLANK($J548),ISBLANK($K548),ISBLANK($L548)),"EKSİK","OK"))</f>
        <v/>
      </c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8">
        <f>IF(ISBLANK($A549),"",IF($I549="","",$I549/AySayisi))</f>
        <v/>
      </c>
      <c r="L549" s="21">
        <f>IF(ISBLANK($A549),"",IF($F549="","",EOMONTH($F549,$J549)))</f>
        <v/>
      </c>
      <c r="M549" s="15" t="n"/>
      <c r="N549" s="14">
        <f>IF(ISBLANK($A549),"",IF(OR(ISBLANK($B549),ISBLANK($C549),ISBLANK($D549),ISBLANK($E549),ISBLANK($F549),ISBLANK($G549),ISBLANK($H549),ISBLANK($I549),ISBLANK($J549),ISBLANK($K549),ISBLANK($L549)),"EKSİK","OK"))</f>
        <v/>
      </c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8">
        <f>IF(ISBLANK($A550),"",IF($I550="","",$I550/AySayisi))</f>
        <v/>
      </c>
      <c r="L550" s="21">
        <f>IF(ISBLANK($A550),"",IF($F550="","",EOMONTH($F550,$J550)))</f>
        <v/>
      </c>
      <c r="M550" s="15" t="n"/>
      <c r="N550" s="14">
        <f>IF(ISBLANK($A550),"",IF(OR(ISBLANK($B550),ISBLANK($C550),ISBLANK($D550),ISBLANK($E550),ISBLANK($F550),ISBLANK($G550),ISBLANK($H550),ISBLANK($I550),ISBLANK($J550),ISBLANK($K550),ISBLANK($L550)),"EKSİK","OK"))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8">
        <f>IF(ISBLANK($A551),"",IF($I551="","",$I551/AySayisi))</f>
        <v/>
      </c>
      <c r="L551" s="21">
        <f>IF(ISBLANK($A551),"",IF($F551="","",EOMONTH($F551,$J551)))</f>
        <v/>
      </c>
      <c r="M551" s="15" t="n"/>
      <c r="N551" s="14">
        <f>IF(ISBLANK($A551),"",IF(OR(ISBLANK($B551),ISBLANK($C551),ISBLANK($D551),ISBLANK($E551),ISBLANK($F551),ISBLANK($G551),ISBLANK($H551),ISBLANK($I551),ISBLANK($J551),ISBLANK($K551),ISBLANK($L551)),"EKSİK","OK"))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8">
        <f>IF(ISBLANK($A552),"",IF($I552="","",$I552/AySayisi))</f>
        <v/>
      </c>
      <c r="L552" s="21">
        <f>IF(ISBLANK($A552),"",IF($F552="","",EOMONTH($F552,$J552)))</f>
        <v/>
      </c>
      <c r="M552" s="15" t="n"/>
      <c r="N552" s="14">
        <f>IF(ISBLANK($A552),"",IF(OR(ISBLANK($B552),ISBLANK($C552),ISBLANK($D552),ISBLANK($E552),ISBLANK($F552),ISBLANK($G552),ISBLANK($H552),ISBLANK($I552),ISBLANK($J552),ISBLANK($K552),ISBLANK($L552)),"EKSİK","OK"))</f>
        <v/>
      </c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8">
        <f>IF(ISBLANK($A553),"",IF($I553="","",$I553/AySayisi))</f>
        <v/>
      </c>
      <c r="L553" s="21">
        <f>IF(ISBLANK($A553),"",IF($F553="","",EOMONTH($F553,$J553)))</f>
        <v/>
      </c>
      <c r="M553" s="15" t="n"/>
      <c r="N553" s="14">
        <f>IF(ISBLANK($A553),"",IF(OR(ISBLANK($B553),ISBLANK($C553),ISBLANK($D553),ISBLANK($E553),ISBLANK($F553),ISBLANK($G553),ISBLANK($H553),ISBLANK($I553),ISBLANK($J553),ISBLANK($K553),ISBLANK($L553)),"EKSİK","OK"))</f>
        <v/>
      </c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8">
        <f>IF(ISBLANK($A554),"",IF($I554="","",$I554/AySayisi))</f>
        <v/>
      </c>
      <c r="L554" s="21">
        <f>IF(ISBLANK($A554),"",IF($F554="","",EOMONTH($F554,$J554)))</f>
        <v/>
      </c>
      <c r="M554" s="15" t="n"/>
      <c r="N554" s="14">
        <f>IF(ISBLANK($A554),"",IF(OR(ISBLANK($B554),ISBLANK($C554),ISBLANK($D554),ISBLANK($E554),ISBLANK($F554),ISBLANK($G554),ISBLANK($H554),ISBLANK($I554),ISBLANK($J554),ISBLANK($K554),ISBLANK($L554)),"EKSİK","OK"))</f>
        <v/>
      </c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8">
        <f>IF(ISBLANK($A555),"",IF($I555="","",$I555/AySayisi))</f>
        <v/>
      </c>
      <c r="L555" s="21">
        <f>IF(ISBLANK($A555),"",IF($F555="","",EOMONTH($F555,$J555)))</f>
        <v/>
      </c>
      <c r="M555" s="15" t="n"/>
      <c r="N555" s="14">
        <f>IF(ISBLANK($A555),"",IF(OR(ISBLANK($B555),ISBLANK($C555),ISBLANK($D555),ISBLANK($E555),ISBLANK($F555),ISBLANK($G555),ISBLANK($H555),ISBLANK($I555),ISBLANK($J555),ISBLANK($K555),ISBLANK($L555)),"EKSİK","OK"))</f>
        <v/>
      </c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8">
        <f>IF(ISBLANK($A556),"",IF($I556="","",$I556/AySayisi))</f>
        <v/>
      </c>
      <c r="L556" s="21">
        <f>IF(ISBLANK($A556),"",IF($F556="","",EOMONTH($F556,$J556)))</f>
        <v/>
      </c>
      <c r="M556" s="15" t="n"/>
      <c r="N556" s="14">
        <f>IF(ISBLANK($A556),"",IF(OR(ISBLANK($B556),ISBLANK($C556),ISBLANK($D556),ISBLANK($E556),ISBLANK($F556),ISBLANK($G556),ISBLANK($H556),ISBLANK($I556),ISBLANK($J556),ISBLANK($K556),ISBLANK($L556)),"EKSİK","OK"))</f>
        <v/>
      </c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8">
        <f>IF(ISBLANK($A557),"",IF($I557="","",$I557/AySayisi))</f>
        <v/>
      </c>
      <c r="L557" s="21">
        <f>IF(ISBLANK($A557),"",IF($F557="","",EOMONTH($F557,$J557)))</f>
        <v/>
      </c>
      <c r="M557" s="15" t="n"/>
      <c r="N557" s="14">
        <f>IF(ISBLANK($A557),"",IF(OR(ISBLANK($B557),ISBLANK($C557),ISBLANK($D557),ISBLANK($E557),ISBLANK($F557),ISBLANK($G557),ISBLANK($H557),ISBLANK($I557),ISBLANK($J557),ISBLANK($K557),ISBLANK($L557)),"EKSİK","OK"))</f>
        <v/>
      </c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8">
        <f>IF(ISBLANK($A558),"",IF($I558="","",$I558/AySayisi))</f>
        <v/>
      </c>
      <c r="L558" s="21">
        <f>IF(ISBLANK($A558),"",IF($F558="","",EOMONTH($F558,$J558)))</f>
        <v/>
      </c>
      <c r="M558" s="15" t="n"/>
      <c r="N558" s="14">
        <f>IF(ISBLANK($A558),"",IF(OR(ISBLANK($B558),ISBLANK($C558),ISBLANK($D558),ISBLANK($E558),ISBLANK($F558),ISBLANK($G558),ISBLANK($H558),ISBLANK($I558),ISBLANK($J558),ISBLANK($K558),ISBLANK($L558)),"EKSİK","OK"))</f>
        <v/>
      </c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8">
        <f>IF(ISBLANK($A559),"",IF($I559="","",$I559/AySayisi))</f>
        <v/>
      </c>
      <c r="L559" s="21">
        <f>IF(ISBLANK($A559),"",IF($F559="","",EOMONTH($F559,$J559)))</f>
        <v/>
      </c>
      <c r="M559" s="15" t="n"/>
      <c r="N559" s="14">
        <f>IF(ISBLANK($A559),"",IF(OR(ISBLANK($B559),ISBLANK($C559),ISBLANK($D559),ISBLANK($E559),ISBLANK($F559),ISBLANK($G559),ISBLANK($H559),ISBLANK($I559),ISBLANK($J559),ISBLANK($K559),ISBLANK($L559)),"EKSİK","OK"))</f>
        <v/>
      </c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8">
        <f>IF(ISBLANK($A560),"",IF($I560="","",$I560/AySayisi))</f>
        <v/>
      </c>
      <c r="L560" s="21">
        <f>IF(ISBLANK($A560),"",IF($F560="","",EOMONTH($F560,$J560)))</f>
        <v/>
      </c>
      <c r="M560" s="15" t="n"/>
      <c r="N560" s="14">
        <f>IF(ISBLANK($A560),"",IF(OR(ISBLANK($B560),ISBLANK($C560),ISBLANK($D560),ISBLANK($E560),ISBLANK($F560),ISBLANK($G560),ISBLANK($H560),ISBLANK($I560),ISBLANK($J560),ISBLANK($K560),ISBLANK($L560)),"EKSİK","OK"))</f>
        <v/>
      </c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8">
        <f>IF(ISBLANK($A561),"",IF($I561="","",$I561/AySayisi))</f>
        <v/>
      </c>
      <c r="L561" s="21">
        <f>IF(ISBLANK($A561),"",IF($F561="","",EOMONTH($F561,$J561)))</f>
        <v/>
      </c>
      <c r="M561" s="15" t="n"/>
      <c r="N561" s="14">
        <f>IF(ISBLANK($A561),"",IF(OR(ISBLANK($B561),ISBLANK($C561),ISBLANK($D561),ISBLANK($E561),ISBLANK($F561),ISBLANK($G561),ISBLANK($H561),ISBLANK($I561),ISBLANK($J561),ISBLANK($K561),ISBLANK($L561)),"EKSİK","OK"))</f>
        <v/>
      </c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8">
        <f>IF(ISBLANK($A562),"",IF($I562="","",$I562/AySayisi))</f>
        <v/>
      </c>
      <c r="L562" s="21">
        <f>IF(ISBLANK($A562),"",IF($F562="","",EOMONTH($F562,$J562)))</f>
        <v/>
      </c>
      <c r="M562" s="15" t="n"/>
      <c r="N562" s="14">
        <f>IF(ISBLANK($A562),"",IF(OR(ISBLANK($B562),ISBLANK($C562),ISBLANK($D562),ISBLANK($E562),ISBLANK($F562),ISBLANK($G562),ISBLANK($H562),ISBLANK($I562),ISBLANK($J562),ISBLANK($K562),ISBLANK($L562)),"EKSİK","OK"))</f>
        <v/>
      </c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8">
        <f>IF(ISBLANK($A563),"",IF($I563="","",$I563/AySayisi))</f>
        <v/>
      </c>
      <c r="L563" s="21">
        <f>IF(ISBLANK($A563),"",IF($F563="","",EOMONTH($F563,$J563)))</f>
        <v/>
      </c>
      <c r="M563" s="15" t="n"/>
      <c r="N563" s="14">
        <f>IF(ISBLANK($A563),"",IF(OR(ISBLANK($B563),ISBLANK($C563),ISBLANK($D563),ISBLANK($E563),ISBLANK($F563),ISBLANK($G563),ISBLANK($H563),ISBLANK($I563),ISBLANK($J563),ISBLANK($K563),ISBLANK($L563)),"EKSİK","OK"))</f>
        <v/>
      </c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8">
        <f>IF(ISBLANK($A564),"",IF($I564="","",$I564/AySayisi))</f>
        <v/>
      </c>
      <c r="L564" s="21">
        <f>IF(ISBLANK($A564),"",IF($F564="","",EOMONTH($F564,$J564)))</f>
        <v/>
      </c>
      <c r="M564" s="15" t="n"/>
      <c r="N564" s="14">
        <f>IF(ISBLANK($A564),"",IF(OR(ISBLANK($B564),ISBLANK($C564),ISBLANK($D564),ISBLANK($E564),ISBLANK($F564),ISBLANK($G564),ISBLANK($H564),ISBLANK($I564),ISBLANK($J564),ISBLANK($K564),ISBLANK($L564)),"EKSİK","OK"))</f>
        <v/>
      </c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8">
        <f>IF(ISBLANK($A565),"",IF($I565="","",$I565/AySayisi))</f>
        <v/>
      </c>
      <c r="L565" s="21">
        <f>IF(ISBLANK($A565),"",IF($F565="","",EOMONTH($F565,$J565)))</f>
        <v/>
      </c>
      <c r="M565" s="15" t="n"/>
      <c r="N565" s="14">
        <f>IF(ISBLANK($A565),"",IF(OR(ISBLANK($B565),ISBLANK($C565),ISBLANK($D565),ISBLANK($E565),ISBLANK($F565),ISBLANK($G565),ISBLANK($H565),ISBLANK($I565),ISBLANK($J565),ISBLANK($K565),ISBLANK($L565)),"EKSİK","OK"))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8">
        <f>IF(ISBLANK($A566),"",IF($I566="","",$I566/AySayisi))</f>
        <v/>
      </c>
      <c r="L566" s="21">
        <f>IF(ISBLANK($A566),"",IF($F566="","",EOMONTH($F566,$J566)))</f>
        <v/>
      </c>
      <c r="M566" s="15" t="n"/>
      <c r="N566" s="14">
        <f>IF(ISBLANK($A566),"",IF(OR(ISBLANK($B566),ISBLANK($C566),ISBLANK($D566),ISBLANK($E566),ISBLANK($F566),ISBLANK($G566),ISBLANK($H566),ISBLANK($I566),ISBLANK($J566),ISBLANK($K566),ISBLANK($L566)),"EKSİK","OK"))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8">
        <f>IF(ISBLANK($A567),"",IF($I567="","",$I567/AySayisi))</f>
        <v/>
      </c>
      <c r="L567" s="21">
        <f>IF(ISBLANK($A567),"",IF($F567="","",EOMONTH($F567,$J567)))</f>
        <v/>
      </c>
      <c r="M567" s="15" t="n"/>
      <c r="N567" s="14">
        <f>IF(ISBLANK($A567),"",IF(OR(ISBLANK($B567),ISBLANK($C567),ISBLANK($D567),ISBLANK($E567),ISBLANK($F567),ISBLANK($G567),ISBLANK($H567),ISBLANK($I567),ISBLANK($J567),ISBLANK($K567),ISBLANK($L567)),"EKSİK","OK"))</f>
        <v/>
      </c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8">
        <f>IF(ISBLANK($A568),"",IF($I568="","",$I568/AySayisi))</f>
        <v/>
      </c>
      <c r="L568" s="21">
        <f>IF(ISBLANK($A568),"",IF($F568="","",EOMONTH($F568,$J568)))</f>
        <v/>
      </c>
      <c r="M568" s="15" t="n"/>
      <c r="N568" s="14">
        <f>IF(ISBLANK($A568),"",IF(OR(ISBLANK($B568),ISBLANK($C568),ISBLANK($D568),ISBLANK($E568),ISBLANK($F568),ISBLANK($G568),ISBLANK($H568),ISBLANK($I568),ISBLANK($J568),ISBLANK($K568),ISBLANK($L568)),"EKSİK","OK"))</f>
        <v/>
      </c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8">
        <f>IF(ISBLANK($A569),"",IF($I569="","",$I569/AySayisi))</f>
        <v/>
      </c>
      <c r="L569" s="21">
        <f>IF(ISBLANK($A569),"",IF($F569="","",EOMONTH($F569,$J569)))</f>
        <v/>
      </c>
      <c r="M569" s="15" t="n"/>
      <c r="N569" s="14">
        <f>IF(ISBLANK($A569),"",IF(OR(ISBLANK($B569),ISBLANK($C569),ISBLANK($D569),ISBLANK($E569),ISBLANK($F569),ISBLANK($G569),ISBLANK($H569),ISBLANK($I569),ISBLANK($J569),ISBLANK($K569),ISBLANK($L569)),"EKSİK","OK"))</f>
        <v/>
      </c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8">
        <f>IF(ISBLANK($A570),"",IF($I570="","",$I570/AySayisi))</f>
        <v/>
      </c>
      <c r="L570" s="21">
        <f>IF(ISBLANK($A570),"",IF($F570="","",EOMONTH($F570,$J570)))</f>
        <v/>
      </c>
      <c r="M570" s="15" t="n"/>
      <c r="N570" s="14">
        <f>IF(ISBLANK($A570),"",IF(OR(ISBLANK($B570),ISBLANK($C570),ISBLANK($D570),ISBLANK($E570),ISBLANK($F570),ISBLANK($G570),ISBLANK($H570),ISBLANK($I570),ISBLANK($J570),ISBLANK($K570),ISBLANK($L570)),"EKSİK","OK"))</f>
        <v/>
      </c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8">
        <f>IF(ISBLANK($A571),"",IF($I571="","",$I571/AySayisi))</f>
        <v/>
      </c>
      <c r="L571" s="21">
        <f>IF(ISBLANK($A571),"",IF($F571="","",EOMONTH($F571,$J571)))</f>
        <v/>
      </c>
      <c r="M571" s="15" t="n"/>
      <c r="N571" s="14">
        <f>IF(ISBLANK($A571),"",IF(OR(ISBLANK($B571),ISBLANK($C571),ISBLANK($D571),ISBLANK($E571),ISBLANK($F571),ISBLANK($G571),ISBLANK($H571),ISBLANK($I571),ISBLANK($J571),ISBLANK($K571),ISBLANK($L571)),"EKSİK","OK"))</f>
        <v/>
      </c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8">
        <f>IF(ISBLANK($A572),"",IF($I572="","",$I572/AySayisi))</f>
        <v/>
      </c>
      <c r="L572" s="21">
        <f>IF(ISBLANK($A572),"",IF($F572="","",EOMONTH($F572,$J572)))</f>
        <v/>
      </c>
      <c r="M572" s="15" t="n"/>
      <c r="N572" s="14">
        <f>IF(ISBLANK($A572),"",IF(OR(ISBLANK($B572),ISBLANK($C572),ISBLANK($D572),ISBLANK($E572),ISBLANK($F572),ISBLANK($G572),ISBLANK($H572),ISBLANK($I572),ISBLANK($J572),ISBLANK($K572),ISBLANK($L572)),"EKSİK","OK"))</f>
        <v/>
      </c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8">
        <f>IF(ISBLANK($A573),"",IF($I573="","",$I573/AySayisi))</f>
        <v/>
      </c>
      <c r="L573" s="21">
        <f>IF(ISBLANK($A573),"",IF($F573="","",EOMONTH($F573,$J573)))</f>
        <v/>
      </c>
      <c r="M573" s="15" t="n"/>
      <c r="N573" s="14">
        <f>IF(ISBLANK($A573),"",IF(OR(ISBLANK($B573),ISBLANK($C573),ISBLANK($D573),ISBLANK($E573),ISBLANK($F573),ISBLANK($G573),ISBLANK($H573),ISBLANK($I573),ISBLANK($J573),ISBLANK($K573),ISBLANK($L573)),"EKSİK","OK"))</f>
        <v/>
      </c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8">
        <f>IF(ISBLANK($A574),"",IF($I574="","",$I574/AySayisi))</f>
        <v/>
      </c>
      <c r="L574" s="21">
        <f>IF(ISBLANK($A574),"",IF($F574="","",EOMONTH($F574,$J574)))</f>
        <v/>
      </c>
      <c r="M574" s="15" t="n"/>
      <c r="N574" s="14">
        <f>IF(ISBLANK($A574),"",IF(OR(ISBLANK($B574),ISBLANK($C574),ISBLANK($D574),ISBLANK($E574),ISBLANK($F574),ISBLANK($G574),ISBLANK($H574),ISBLANK($I574),ISBLANK($J574),ISBLANK($K574),ISBLANK($L574)),"EKSİK","OK"))</f>
        <v/>
      </c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8">
        <f>IF(ISBLANK($A575),"",IF($I575="","",$I575/AySayisi))</f>
        <v/>
      </c>
      <c r="L575" s="21">
        <f>IF(ISBLANK($A575),"",IF($F575="","",EOMONTH($F575,$J575)))</f>
        <v/>
      </c>
      <c r="M575" s="15" t="n"/>
      <c r="N575" s="14">
        <f>IF(ISBLANK($A575),"",IF(OR(ISBLANK($B575),ISBLANK($C575),ISBLANK($D575),ISBLANK($E575),ISBLANK($F575),ISBLANK($G575),ISBLANK($H575),ISBLANK($I575),ISBLANK($J575),ISBLANK($K575),ISBLANK($L575)),"EKSİK","OK"))</f>
        <v/>
      </c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8">
        <f>IF(ISBLANK($A576),"",IF($I576="","",$I576/AySayisi))</f>
        <v/>
      </c>
      <c r="L576" s="21">
        <f>IF(ISBLANK($A576),"",IF($F576="","",EOMONTH($F576,$J576)))</f>
        <v/>
      </c>
      <c r="M576" s="15" t="n"/>
      <c r="N576" s="14">
        <f>IF(ISBLANK($A576),"",IF(OR(ISBLANK($B576),ISBLANK($C576),ISBLANK($D576),ISBLANK($E576),ISBLANK($F576),ISBLANK($G576),ISBLANK($H576),ISBLANK($I576),ISBLANK($J576),ISBLANK($K576),ISBLANK($L576)),"EKSİK","OK"))</f>
        <v/>
      </c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8">
        <f>IF(ISBLANK($A577),"",IF($I577="","",$I577/AySayisi))</f>
        <v/>
      </c>
      <c r="L577" s="21">
        <f>IF(ISBLANK($A577),"",IF($F577="","",EOMONTH($F577,$J577)))</f>
        <v/>
      </c>
      <c r="M577" s="15" t="n"/>
      <c r="N577" s="14">
        <f>IF(ISBLANK($A577),"",IF(OR(ISBLANK($B577),ISBLANK($C577),ISBLANK($D577),ISBLANK($E577),ISBLANK($F577),ISBLANK($G577),ISBLANK($H577),ISBLANK($I577),ISBLANK($J577),ISBLANK($K577),ISBLANK($L577)),"EKSİK","OK"))</f>
        <v/>
      </c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8">
        <f>IF(ISBLANK($A578),"",IF($I578="","",$I578/AySayisi))</f>
        <v/>
      </c>
      <c r="L578" s="21">
        <f>IF(ISBLANK($A578),"",IF($F578="","",EOMONTH($F578,$J578)))</f>
        <v/>
      </c>
      <c r="M578" s="15" t="n"/>
      <c r="N578" s="14">
        <f>IF(ISBLANK($A578),"",IF(OR(ISBLANK($B578),ISBLANK($C578),ISBLANK($D578),ISBLANK($E578),ISBLANK($F578),ISBLANK($G578),ISBLANK($H578),ISBLANK($I578),ISBLANK($J578),ISBLANK($K578),ISBLANK($L578)),"EKSİK","OK"))</f>
        <v/>
      </c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8">
        <f>IF(ISBLANK($A579),"",IF($I579="","",$I579/AySayisi))</f>
        <v/>
      </c>
      <c r="L579" s="21">
        <f>IF(ISBLANK($A579),"",IF($F579="","",EOMONTH($F579,$J579)))</f>
        <v/>
      </c>
      <c r="M579" s="15" t="n"/>
      <c r="N579" s="14">
        <f>IF(ISBLANK($A579),"",IF(OR(ISBLANK($B579),ISBLANK($C579),ISBLANK($D579),ISBLANK($E579),ISBLANK($F579),ISBLANK($G579),ISBLANK($H579),ISBLANK($I579),ISBLANK($J579),ISBLANK($K579),ISBLANK($L579)),"EKSİK","OK"))</f>
        <v/>
      </c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8">
        <f>IF(ISBLANK($A580),"",IF($I580="","",$I580/AySayisi))</f>
        <v/>
      </c>
      <c r="L580" s="21">
        <f>IF(ISBLANK($A580),"",IF($F580="","",EOMONTH($F580,$J580)))</f>
        <v/>
      </c>
      <c r="M580" s="15" t="n"/>
      <c r="N580" s="14">
        <f>IF(ISBLANK($A580),"",IF(OR(ISBLANK($B580),ISBLANK($C580),ISBLANK($D580),ISBLANK($E580),ISBLANK($F580),ISBLANK($G580),ISBLANK($H580),ISBLANK($I580),ISBLANK($J580),ISBLANK($K580),ISBLANK($L580)),"EKSİK","OK"))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8">
        <f>IF(ISBLANK($A581),"",IF($I581="","",$I581/AySayisi))</f>
        <v/>
      </c>
      <c r="L581" s="21">
        <f>IF(ISBLANK($A581),"",IF($F581="","",EOMONTH($F581,$J581)))</f>
        <v/>
      </c>
      <c r="M581" s="15" t="n"/>
      <c r="N581" s="14">
        <f>IF(ISBLANK($A581),"",IF(OR(ISBLANK($B581),ISBLANK($C581),ISBLANK($D581),ISBLANK($E581),ISBLANK($F581),ISBLANK($G581),ISBLANK($H581),ISBLANK($I581),ISBLANK($J581),ISBLANK($K581),ISBLANK($L581)),"EKSİK","OK"))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8">
        <f>IF(ISBLANK($A582),"",IF($I582="","",$I582/AySayisi))</f>
        <v/>
      </c>
      <c r="L582" s="21">
        <f>IF(ISBLANK($A582),"",IF($F582="","",EOMONTH($F582,$J582)))</f>
        <v/>
      </c>
      <c r="M582" s="15" t="n"/>
      <c r="N582" s="14">
        <f>IF(ISBLANK($A582),"",IF(OR(ISBLANK($B582),ISBLANK($C582),ISBLANK($D582),ISBLANK($E582),ISBLANK($F582),ISBLANK($G582),ISBLANK($H582),ISBLANK($I582),ISBLANK($J582),ISBLANK($K582),ISBLANK($L582)),"EKSİK","OK"))</f>
        <v/>
      </c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8">
        <f>IF(ISBLANK($A583),"",IF($I583="","",$I583/AySayisi))</f>
        <v/>
      </c>
      <c r="L583" s="21">
        <f>IF(ISBLANK($A583),"",IF($F583="","",EOMONTH($F583,$J583)))</f>
        <v/>
      </c>
      <c r="M583" s="15" t="n"/>
      <c r="N583" s="14">
        <f>IF(ISBLANK($A583),"",IF(OR(ISBLANK($B583),ISBLANK($C583),ISBLANK($D583),ISBLANK($E583),ISBLANK($F583),ISBLANK($G583),ISBLANK($H583),ISBLANK($I583),ISBLANK($J583),ISBLANK($K583),ISBLANK($L583)),"EKSİK","OK"))</f>
        <v/>
      </c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8">
        <f>IF(ISBLANK($A584),"",IF($I584="","",$I584/AySayisi))</f>
        <v/>
      </c>
      <c r="L584" s="21">
        <f>IF(ISBLANK($A584),"",IF($F584="","",EOMONTH($F584,$J584)))</f>
        <v/>
      </c>
      <c r="M584" s="15" t="n"/>
      <c r="N584" s="14">
        <f>IF(ISBLANK($A584),"",IF(OR(ISBLANK($B584),ISBLANK($C584),ISBLANK($D584),ISBLANK($E584),ISBLANK($F584),ISBLANK($G584),ISBLANK($H584),ISBLANK($I584),ISBLANK($J584),ISBLANK($K584),ISBLANK($L584)),"EKSİK","OK"))</f>
        <v/>
      </c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8">
        <f>IF(ISBLANK($A585),"",IF($I585="","",$I585/AySayisi))</f>
        <v/>
      </c>
      <c r="L585" s="21">
        <f>IF(ISBLANK($A585),"",IF($F585="","",EOMONTH($F585,$J585)))</f>
        <v/>
      </c>
      <c r="M585" s="15" t="n"/>
      <c r="N585" s="14">
        <f>IF(ISBLANK($A585),"",IF(OR(ISBLANK($B585),ISBLANK($C585),ISBLANK($D585),ISBLANK($E585),ISBLANK($F585),ISBLANK($G585),ISBLANK($H585),ISBLANK($I585),ISBLANK($J585),ISBLANK($K585),ISBLANK($L585)),"EKSİK","OK"))</f>
        <v/>
      </c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8">
        <f>IF(ISBLANK($A586),"",IF($I586="","",$I586/AySayisi))</f>
        <v/>
      </c>
      <c r="L586" s="21">
        <f>IF(ISBLANK($A586),"",IF($F586="","",EOMONTH($F586,$J586)))</f>
        <v/>
      </c>
      <c r="M586" s="15" t="n"/>
      <c r="N586" s="14">
        <f>IF(ISBLANK($A586),"",IF(OR(ISBLANK($B586),ISBLANK($C586),ISBLANK($D586),ISBLANK($E586),ISBLANK($F586),ISBLANK($G586),ISBLANK($H586),ISBLANK($I586),ISBLANK($J586),ISBLANK($K586),ISBLANK($L586)),"EKSİK","OK"))</f>
        <v/>
      </c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8">
        <f>IF(ISBLANK($A587),"",IF($I587="","",$I587/AySayisi))</f>
        <v/>
      </c>
      <c r="L587" s="21">
        <f>IF(ISBLANK($A587),"",IF($F587="","",EOMONTH($F587,$J587)))</f>
        <v/>
      </c>
      <c r="M587" s="15" t="n"/>
      <c r="N587" s="14">
        <f>IF(ISBLANK($A587),"",IF(OR(ISBLANK($B587),ISBLANK($C587),ISBLANK($D587),ISBLANK($E587),ISBLANK($F587),ISBLANK($G587),ISBLANK($H587),ISBLANK($I587),ISBLANK($J587),ISBLANK($K587),ISBLANK($L587)),"EKSİK","OK"))</f>
        <v/>
      </c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8">
        <f>IF(ISBLANK($A588),"",IF($I588="","",$I588/AySayisi))</f>
        <v/>
      </c>
      <c r="L588" s="21">
        <f>IF(ISBLANK($A588),"",IF($F588="","",EOMONTH($F588,$J588)))</f>
        <v/>
      </c>
      <c r="M588" s="15" t="n"/>
      <c r="N588" s="14">
        <f>IF(ISBLANK($A588),"",IF(OR(ISBLANK($B588),ISBLANK($C588),ISBLANK($D588),ISBLANK($E588),ISBLANK($F588),ISBLANK($G588),ISBLANK($H588),ISBLANK($I588),ISBLANK($J588),ISBLANK($K588),ISBLANK($L588)),"EKSİK","OK"))</f>
        <v/>
      </c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8">
        <f>IF(ISBLANK($A589),"",IF($I589="","",$I589/AySayisi))</f>
        <v/>
      </c>
      <c r="L589" s="21">
        <f>IF(ISBLANK($A589),"",IF($F589="","",EOMONTH($F589,$J589)))</f>
        <v/>
      </c>
      <c r="M589" s="15" t="n"/>
      <c r="N589" s="14">
        <f>IF(ISBLANK($A589),"",IF(OR(ISBLANK($B589),ISBLANK($C589),ISBLANK($D589),ISBLANK($E589),ISBLANK($F589),ISBLANK($G589),ISBLANK($H589),ISBLANK($I589),ISBLANK($J589),ISBLANK($K589),ISBLANK($L589)),"EKSİK","OK"))</f>
        <v/>
      </c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8">
        <f>IF(ISBLANK($A590),"",IF($I590="","",$I590/AySayisi))</f>
        <v/>
      </c>
      <c r="L590" s="21">
        <f>IF(ISBLANK($A590),"",IF($F590="","",EOMONTH($F590,$J590)))</f>
        <v/>
      </c>
      <c r="M590" s="15" t="n"/>
      <c r="N590" s="14">
        <f>IF(ISBLANK($A590),"",IF(OR(ISBLANK($B590),ISBLANK($C590),ISBLANK($D590),ISBLANK($E590),ISBLANK($F590),ISBLANK($G590),ISBLANK($H590),ISBLANK($I590),ISBLANK($J590),ISBLANK($K590),ISBLANK($L590)),"EKSİK","OK"))</f>
        <v/>
      </c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8">
        <f>IF(ISBLANK($A591),"",IF($I591="","",$I591/AySayisi))</f>
        <v/>
      </c>
      <c r="L591" s="21">
        <f>IF(ISBLANK($A591),"",IF($F591="","",EOMONTH($F591,$J591)))</f>
        <v/>
      </c>
      <c r="M591" s="15" t="n"/>
      <c r="N591" s="14">
        <f>IF(ISBLANK($A591),"",IF(OR(ISBLANK($B591),ISBLANK($C591),ISBLANK($D591),ISBLANK($E591),ISBLANK($F591),ISBLANK($G591),ISBLANK($H591),ISBLANK($I591),ISBLANK($J591),ISBLANK($K591),ISBLANK($L591)),"EKSİK","OK"))</f>
        <v/>
      </c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8">
        <f>IF(ISBLANK($A592),"",IF($I592="","",$I592/AySayisi))</f>
        <v/>
      </c>
      <c r="L592" s="21">
        <f>IF(ISBLANK($A592),"",IF($F592="","",EOMONTH($F592,$J592)))</f>
        <v/>
      </c>
      <c r="M592" s="15" t="n"/>
      <c r="N592" s="14">
        <f>IF(ISBLANK($A592),"",IF(OR(ISBLANK($B592),ISBLANK($C592),ISBLANK($D592),ISBLANK($E592),ISBLANK($F592),ISBLANK($G592),ISBLANK($H592),ISBLANK($I592),ISBLANK($J592),ISBLANK($K592),ISBLANK($L592)),"EKSİK","OK"))</f>
        <v/>
      </c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8">
        <f>IF(ISBLANK($A593),"",IF($I593="","",$I593/AySayisi))</f>
        <v/>
      </c>
      <c r="L593" s="21">
        <f>IF(ISBLANK($A593),"",IF($F593="","",EOMONTH($F593,$J593)))</f>
        <v/>
      </c>
      <c r="M593" s="15" t="n"/>
      <c r="N593" s="14">
        <f>IF(ISBLANK($A593),"",IF(OR(ISBLANK($B593),ISBLANK($C593),ISBLANK($D593),ISBLANK($E593),ISBLANK($F593),ISBLANK($G593),ISBLANK($H593),ISBLANK($I593),ISBLANK($J593),ISBLANK($K593),ISBLANK($L593)),"EKSİK","OK"))</f>
        <v/>
      </c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8">
        <f>IF(ISBLANK($A594),"",IF($I594="","",$I594/AySayisi))</f>
        <v/>
      </c>
      <c r="L594" s="21">
        <f>IF(ISBLANK($A594),"",IF($F594="","",EOMONTH($F594,$J594)))</f>
        <v/>
      </c>
      <c r="M594" s="15" t="n"/>
      <c r="N594" s="14">
        <f>IF(ISBLANK($A594),"",IF(OR(ISBLANK($B594),ISBLANK($C594),ISBLANK($D594),ISBLANK($E594),ISBLANK($F594),ISBLANK($G594),ISBLANK($H594),ISBLANK($I594),ISBLANK($J594),ISBLANK($K594),ISBLANK($L594)),"EKSİK","OK"))</f>
        <v/>
      </c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8">
        <f>IF(ISBLANK($A595),"",IF($I595="","",$I595/AySayisi))</f>
        <v/>
      </c>
      <c r="L595" s="21">
        <f>IF(ISBLANK($A595),"",IF($F595="","",EOMONTH($F595,$J595)))</f>
        <v/>
      </c>
      <c r="M595" s="15" t="n"/>
      <c r="N595" s="14">
        <f>IF(ISBLANK($A595),"",IF(OR(ISBLANK($B595),ISBLANK($C595),ISBLANK($D595),ISBLANK($E595),ISBLANK($F595),ISBLANK($G595),ISBLANK($H595),ISBLANK($I595),ISBLANK($J595),ISBLANK($K595),ISBLANK($L595)),"EKSİK","OK"))</f>
        <v/>
      </c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8">
        <f>IF(ISBLANK($A596),"",IF($I596="","",$I596/AySayisi))</f>
        <v/>
      </c>
      <c r="L596" s="21">
        <f>IF(ISBLANK($A596),"",IF($F596="","",EOMONTH($F596,$J596)))</f>
        <v/>
      </c>
      <c r="M596" s="15" t="n"/>
      <c r="N596" s="14">
        <f>IF(ISBLANK($A596),"",IF(OR(ISBLANK($B596),ISBLANK($C596),ISBLANK($D596),ISBLANK($E596),ISBLANK($F596),ISBLANK($G596),ISBLANK($H596),ISBLANK($I596),ISBLANK($J596),ISBLANK($K596),ISBLANK($L596)),"EKSİK","OK"))</f>
        <v/>
      </c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8">
        <f>IF(ISBLANK($A597),"",IF($I597="","",$I597/AySayisi))</f>
        <v/>
      </c>
      <c r="L597" s="21">
        <f>IF(ISBLANK($A597),"",IF($F597="","",EOMONTH($F597,$J597)))</f>
        <v/>
      </c>
      <c r="M597" s="15" t="n"/>
      <c r="N597" s="14">
        <f>IF(ISBLANK($A597),"",IF(OR(ISBLANK($B597),ISBLANK($C597),ISBLANK($D597),ISBLANK($E597),ISBLANK($F597),ISBLANK($G597),ISBLANK($H597),ISBLANK($I597),ISBLANK($J597),ISBLANK($K597),ISBLANK($L597)),"EKSİK","OK"))</f>
        <v/>
      </c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8">
        <f>IF(ISBLANK($A598),"",IF($I598="","",$I598/AySayisi))</f>
        <v/>
      </c>
      <c r="L598" s="21">
        <f>IF(ISBLANK($A598),"",IF($F598="","",EOMONTH($F598,$J598)))</f>
        <v/>
      </c>
      <c r="M598" s="15" t="n"/>
      <c r="N598" s="14">
        <f>IF(ISBLANK($A598),"",IF(OR(ISBLANK($B598),ISBLANK($C598),ISBLANK($D598),ISBLANK($E598),ISBLANK($F598),ISBLANK($G598),ISBLANK($H598),ISBLANK($I598),ISBLANK($J598),ISBLANK($K598),ISBLANK($L598)),"EKSİK","OK"))</f>
        <v/>
      </c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8">
        <f>IF(ISBLANK($A599),"",IF($I599="","",$I599/AySayisi))</f>
        <v/>
      </c>
      <c r="L599" s="21">
        <f>IF(ISBLANK($A599),"",IF($F599="","",EOMONTH($F599,$J599)))</f>
        <v/>
      </c>
      <c r="M599" s="15" t="n"/>
      <c r="N599" s="14">
        <f>IF(ISBLANK($A599),"",IF(OR(ISBLANK($B599),ISBLANK($C599),ISBLANK($D599),ISBLANK($E599),ISBLANK($F599),ISBLANK($G599),ISBLANK($H599),ISBLANK($I599),ISBLANK($J599),ISBLANK($K599),ISBLANK($L599)),"EKSİK","OK"))</f>
        <v/>
      </c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8">
        <f>IF(ISBLANK($A600),"",IF($I600="","",$I600/AySayisi))</f>
        <v/>
      </c>
      <c r="L600" s="21">
        <f>IF(ISBLANK($A600),"",IF($F600="","",EOMONTH($F600,$J600)))</f>
        <v/>
      </c>
      <c r="M600" s="15" t="n"/>
      <c r="N600" s="14">
        <f>IF(ISBLANK($A600),"",IF(OR(ISBLANK($B600),ISBLANK($C600),ISBLANK($D600),ISBLANK($E600),ISBLANK($F600),ISBLANK($G600),ISBLANK($H600),ISBLANK($I600),ISBLANK($J600),ISBLANK($K600),ISBLANK($L600)),"EKSİK","OK"))</f>
        <v/>
      </c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8">
        <f>IF(ISBLANK($A601),"",IF($I601="","",$I601/AySayisi))</f>
        <v/>
      </c>
      <c r="L601" s="21">
        <f>IF(ISBLANK($A601),"",IF($F601="","",EOMONTH($F601,$J601)))</f>
        <v/>
      </c>
      <c r="M601" s="15" t="n"/>
      <c r="N601" s="14">
        <f>IF(ISBLANK($A601),"",IF(OR(ISBLANK($B601),ISBLANK($C601),ISBLANK($D601),ISBLANK($E601),ISBLANK($F601),ISBLANK($G601),ISBLANK($H601),ISBLANK($I601),ISBLANK($J601),ISBLANK($K601),ISBLANK($L601)),"EKSİK","OK"))</f>
        <v/>
      </c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8">
        <f>IF(ISBLANK($A602),"",IF($I602="","",$I602/AySayisi))</f>
        <v/>
      </c>
      <c r="L602" s="21">
        <f>IF(ISBLANK($A602),"",IF($F602="","",EOMONTH($F602,$J602)))</f>
        <v/>
      </c>
      <c r="M602" s="15" t="n"/>
      <c r="N602" s="14">
        <f>IF(ISBLANK($A602),"",IF(OR(ISBLANK($B602),ISBLANK($C602),ISBLANK($D602),ISBLANK($E602),ISBLANK($F602),ISBLANK($G602),ISBLANK($H602),ISBLANK($I602),ISBLANK($J602),ISBLANK($K602),ISBLANK($L602)),"EKSİK","OK"))</f>
        <v/>
      </c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8">
        <f>IF(ISBLANK($A603),"",IF($I603="","",$I603/AySayisi))</f>
        <v/>
      </c>
      <c r="L603" s="21">
        <f>IF(ISBLANK($A603),"",IF($F603="","",EOMONTH($F603,$J603)))</f>
        <v/>
      </c>
      <c r="M603" s="15" t="n"/>
      <c r="N603" s="14">
        <f>IF(ISBLANK($A603),"",IF(OR(ISBLANK($B603),ISBLANK($C603),ISBLANK($D603),ISBLANK($E603),ISBLANK($F603),ISBLANK($G603),ISBLANK($H603),ISBLANK($I603),ISBLANK($J603),ISBLANK($K603),ISBLANK($L603)),"EKSİK","OK"))</f>
        <v/>
      </c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8">
        <f>IF(ISBLANK($A604),"",IF($I604="","",$I604/AySayisi))</f>
        <v/>
      </c>
      <c r="L604" s="21">
        <f>IF(ISBLANK($A604),"",IF($F604="","",EOMONTH($F604,$J604)))</f>
        <v/>
      </c>
      <c r="M604" s="15" t="n"/>
      <c r="N604" s="14">
        <f>IF(ISBLANK($A604),"",IF(OR(ISBLANK($B604),ISBLANK($C604),ISBLANK($D604),ISBLANK($E604),ISBLANK($F604),ISBLANK($G604),ISBLANK($H604),ISBLANK($I604),ISBLANK($J604),ISBLANK($K604),ISBLANK($L604)),"EKSİK","OK"))</f>
        <v/>
      </c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8">
        <f>IF(ISBLANK($A605),"",IF($I605="","",$I605/AySayisi))</f>
        <v/>
      </c>
      <c r="L605" s="21">
        <f>IF(ISBLANK($A605),"",IF($F605="","",EOMONTH($F605,$J605)))</f>
        <v/>
      </c>
      <c r="M605" s="15" t="n"/>
      <c r="N605" s="14">
        <f>IF(ISBLANK($A605),"",IF(OR(ISBLANK($B605),ISBLANK($C605),ISBLANK($D605),ISBLANK($E605),ISBLANK($F605),ISBLANK($G605),ISBLANK($H605),ISBLANK($I605),ISBLANK($J605),ISBLANK($K605),ISBLANK($L605)),"EKSİK","OK"))</f>
        <v/>
      </c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8">
        <f>IF(ISBLANK($A606),"",IF($I606="","",$I606/AySayisi))</f>
        <v/>
      </c>
      <c r="L606" s="21">
        <f>IF(ISBLANK($A606),"",IF($F606="","",EOMONTH($F606,$J606)))</f>
        <v/>
      </c>
      <c r="M606" s="15" t="n"/>
      <c r="N606" s="14">
        <f>IF(ISBLANK($A606),"",IF(OR(ISBLANK($B606),ISBLANK($C606),ISBLANK($D606),ISBLANK($E606),ISBLANK($F606),ISBLANK($G606),ISBLANK($H606),ISBLANK($I606),ISBLANK($J606),ISBLANK($K606),ISBLANK($L606)),"EKSİK","OK"))</f>
        <v/>
      </c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8">
        <f>IF(ISBLANK($A607),"",IF($I607="","",$I607/AySayisi))</f>
        <v/>
      </c>
      <c r="L607" s="21">
        <f>IF(ISBLANK($A607),"",IF($F607="","",EOMONTH($F607,$J607)))</f>
        <v/>
      </c>
      <c r="M607" s="15" t="n"/>
      <c r="N607" s="14">
        <f>IF(ISBLANK($A607),"",IF(OR(ISBLANK($B607),ISBLANK($C607),ISBLANK($D607),ISBLANK($E607),ISBLANK($F607),ISBLANK($G607),ISBLANK($H607),ISBLANK($I607),ISBLANK($J607),ISBLANK($K607),ISBLANK($L607)),"EKSİK","OK"))</f>
        <v/>
      </c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8">
        <f>IF(ISBLANK($A608),"",IF($I608="","",$I608/AySayisi))</f>
        <v/>
      </c>
      <c r="L608" s="21">
        <f>IF(ISBLANK($A608),"",IF($F608="","",EOMONTH($F608,$J608)))</f>
        <v/>
      </c>
      <c r="M608" s="15" t="n"/>
      <c r="N608" s="14">
        <f>IF(ISBLANK($A608),"",IF(OR(ISBLANK($B608),ISBLANK($C608),ISBLANK($D608),ISBLANK($E608),ISBLANK($F608),ISBLANK($G608),ISBLANK($H608),ISBLANK($I608),ISBLANK($J608),ISBLANK($K608),ISBLANK($L608)),"EKSİK","OK"))</f>
        <v/>
      </c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8">
        <f>IF(ISBLANK($A609),"",IF($I609="","",$I609/AySayisi))</f>
        <v/>
      </c>
      <c r="L609" s="21">
        <f>IF(ISBLANK($A609),"",IF($F609="","",EOMONTH($F609,$J609)))</f>
        <v/>
      </c>
      <c r="M609" s="15" t="n"/>
      <c r="N609" s="14">
        <f>IF(ISBLANK($A609),"",IF(OR(ISBLANK($B609),ISBLANK($C609),ISBLANK($D609),ISBLANK($E609),ISBLANK($F609),ISBLANK($G609),ISBLANK($H609),ISBLANK($I609),ISBLANK($J609),ISBLANK($K609),ISBLANK($L609)),"EKSİK","OK"))</f>
        <v/>
      </c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8">
        <f>IF(ISBLANK($A610),"",IF($I610="","",$I610/AySayisi))</f>
        <v/>
      </c>
      <c r="L610" s="21">
        <f>IF(ISBLANK($A610),"",IF($F610="","",EOMONTH($F610,$J610)))</f>
        <v/>
      </c>
      <c r="M610" s="15" t="n"/>
      <c r="N610" s="14">
        <f>IF(ISBLANK($A610),"",IF(OR(ISBLANK($B610),ISBLANK($C610),ISBLANK($D610),ISBLANK($E610),ISBLANK($F610),ISBLANK($G610),ISBLANK($H610),ISBLANK($I610),ISBLANK($J610),ISBLANK($K610),ISBLANK($L610)),"EKSİK","OK"))</f>
        <v/>
      </c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8">
        <f>IF(ISBLANK($A611),"",IF($I611="","",$I611/AySayisi))</f>
        <v/>
      </c>
      <c r="L611" s="21">
        <f>IF(ISBLANK($A611),"",IF($F611="","",EOMONTH($F611,$J611)))</f>
        <v/>
      </c>
      <c r="M611" s="15" t="n"/>
      <c r="N611" s="14">
        <f>IF(ISBLANK($A611),"",IF(OR(ISBLANK($B611),ISBLANK($C611),ISBLANK($D611),ISBLANK($E611),ISBLANK($F611),ISBLANK($G611),ISBLANK($H611),ISBLANK($I611),ISBLANK($J611),ISBLANK($K611),ISBLANK($L611)),"EKSİK","OK"))</f>
        <v/>
      </c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8">
        <f>IF(ISBLANK($A612),"",IF($I612="","",$I612/AySayisi))</f>
        <v/>
      </c>
      <c r="L612" s="21">
        <f>IF(ISBLANK($A612),"",IF($F612="","",EOMONTH($F612,$J612)))</f>
        <v/>
      </c>
      <c r="M612" s="15" t="n"/>
      <c r="N612" s="14">
        <f>IF(ISBLANK($A612),"",IF(OR(ISBLANK($B612),ISBLANK($C612),ISBLANK($D612),ISBLANK($E612),ISBLANK($F612),ISBLANK($G612),ISBLANK($H612),ISBLANK($I612),ISBLANK($J612),ISBLANK($K612),ISBLANK($L612)),"EKSİK","OK"))</f>
        <v/>
      </c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8">
        <f>IF(ISBLANK($A613),"",IF($I613="","",$I613/AySayisi))</f>
        <v/>
      </c>
      <c r="L613" s="21">
        <f>IF(ISBLANK($A613),"",IF($F613="","",EOMONTH($F613,$J613)))</f>
        <v/>
      </c>
      <c r="M613" s="15" t="n"/>
      <c r="N613" s="14">
        <f>IF(ISBLANK($A613),"",IF(OR(ISBLANK($B613),ISBLANK($C613),ISBLANK($D613),ISBLANK($E613),ISBLANK($F613),ISBLANK($G613),ISBLANK($H613),ISBLANK($I613),ISBLANK($J613),ISBLANK($K613),ISBLANK($L613)),"EKSİK","OK"))</f>
        <v/>
      </c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8">
        <f>IF(ISBLANK($A614),"",IF($I614="","",$I614/AySayisi))</f>
        <v/>
      </c>
      <c r="L614" s="21">
        <f>IF(ISBLANK($A614),"",IF($F614="","",EOMONTH($F614,$J614)))</f>
        <v/>
      </c>
      <c r="M614" s="15" t="n"/>
      <c r="N614" s="14">
        <f>IF(ISBLANK($A614),"",IF(OR(ISBLANK($B614),ISBLANK($C614),ISBLANK($D614),ISBLANK($E614),ISBLANK($F614),ISBLANK($G614),ISBLANK($H614),ISBLANK($I614),ISBLANK($J614),ISBLANK($K614),ISBLANK($L614)),"EKSİK","OK"))</f>
        <v/>
      </c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8">
        <f>IF(ISBLANK($A615),"",IF($I615="","",$I615/AySayisi))</f>
        <v/>
      </c>
      <c r="L615" s="21">
        <f>IF(ISBLANK($A615),"",IF($F615="","",EOMONTH($F615,$J615)))</f>
        <v/>
      </c>
      <c r="M615" s="15" t="n"/>
      <c r="N615" s="14">
        <f>IF(ISBLANK($A615),"",IF(OR(ISBLANK($B615),ISBLANK($C615),ISBLANK($D615),ISBLANK($E615),ISBLANK($F615),ISBLANK($G615),ISBLANK($H615),ISBLANK($I615),ISBLANK($J615),ISBLANK($K615),ISBLANK($L615)),"EKSİK","OK"))</f>
        <v/>
      </c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8">
        <f>IF(ISBLANK($A616),"",IF($I616="","",$I616/AySayisi))</f>
        <v/>
      </c>
      <c r="L616" s="21">
        <f>IF(ISBLANK($A616),"",IF($F616="","",EOMONTH($F616,$J616)))</f>
        <v/>
      </c>
      <c r="M616" s="15" t="n"/>
      <c r="N616" s="14">
        <f>IF(ISBLANK($A616),"",IF(OR(ISBLANK($B616),ISBLANK($C616),ISBLANK($D616),ISBLANK($E616),ISBLANK($F616),ISBLANK($G616),ISBLANK($H616),ISBLANK($I616),ISBLANK($J616),ISBLANK($K616),ISBLANK($L616)),"EKSİK","OK"))</f>
        <v/>
      </c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8">
        <f>IF(ISBLANK($A617),"",IF($I617="","",$I617/AySayisi))</f>
        <v/>
      </c>
      <c r="L617" s="21">
        <f>IF(ISBLANK($A617),"",IF($F617="","",EOMONTH($F617,$J617)))</f>
        <v/>
      </c>
      <c r="M617" s="15" t="n"/>
      <c r="N617" s="14">
        <f>IF(ISBLANK($A617),"",IF(OR(ISBLANK($B617),ISBLANK($C617),ISBLANK($D617),ISBLANK($E617),ISBLANK($F617),ISBLANK($G617),ISBLANK($H617),ISBLANK($I617),ISBLANK($J617),ISBLANK($K617),ISBLANK($L617)),"EKSİK","OK"))</f>
        <v/>
      </c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8">
        <f>IF(ISBLANK($A618),"",IF($I618="","",$I618/AySayisi))</f>
        <v/>
      </c>
      <c r="L618" s="21">
        <f>IF(ISBLANK($A618),"",IF($F618="","",EOMONTH($F618,$J618)))</f>
        <v/>
      </c>
      <c r="M618" s="15" t="n"/>
      <c r="N618" s="14">
        <f>IF(ISBLANK($A618),"",IF(OR(ISBLANK($B618),ISBLANK($C618),ISBLANK($D618),ISBLANK($E618),ISBLANK($F618),ISBLANK($G618),ISBLANK($H618),ISBLANK($I618),ISBLANK($J618),ISBLANK($K618),ISBLANK($L618)),"EKSİK","OK"))</f>
        <v/>
      </c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8">
        <f>IF(ISBLANK($A619),"",IF($I619="","",$I619/AySayisi))</f>
        <v/>
      </c>
      <c r="L619" s="21">
        <f>IF(ISBLANK($A619),"",IF($F619="","",EOMONTH($F619,$J619)))</f>
        <v/>
      </c>
      <c r="M619" s="15" t="n"/>
      <c r="N619" s="14">
        <f>IF(ISBLANK($A619),"",IF(OR(ISBLANK($B619),ISBLANK($C619),ISBLANK($D619),ISBLANK($E619),ISBLANK($F619),ISBLANK($G619),ISBLANK($H619),ISBLANK($I619),ISBLANK($J619),ISBLANK($K619),ISBLANK($L619)),"EKSİK","OK"))</f>
        <v/>
      </c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8">
        <f>IF(ISBLANK($A620),"",IF($I620="","",$I620/AySayisi))</f>
        <v/>
      </c>
      <c r="L620" s="21">
        <f>IF(ISBLANK($A620),"",IF($F620="","",EOMONTH($F620,$J620)))</f>
        <v/>
      </c>
      <c r="M620" s="15" t="n"/>
      <c r="N620" s="14">
        <f>IF(ISBLANK($A620),"",IF(OR(ISBLANK($B620),ISBLANK($C620),ISBLANK($D620),ISBLANK($E620),ISBLANK($F620),ISBLANK($G620),ISBLANK($H620),ISBLANK($I620),ISBLANK($J620),ISBLANK($K620),ISBLANK($L620)),"EKSİK","OK"))</f>
        <v/>
      </c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8">
        <f>IF(ISBLANK($A621),"",IF($I621="","",$I621/AySayisi))</f>
        <v/>
      </c>
      <c r="L621" s="21">
        <f>IF(ISBLANK($A621),"",IF($F621="","",EOMONTH($F621,$J621)))</f>
        <v/>
      </c>
      <c r="M621" s="15" t="n"/>
      <c r="N621" s="14">
        <f>IF(ISBLANK($A621),"",IF(OR(ISBLANK($B621),ISBLANK($C621),ISBLANK($D621),ISBLANK($E621),ISBLANK($F621),ISBLANK($G621),ISBLANK($H621),ISBLANK($I621),ISBLANK($J621),ISBLANK($K621),ISBLANK($L621)),"EKSİK","OK"))</f>
        <v/>
      </c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8">
        <f>IF(ISBLANK($A622),"",IF($I622="","",$I622/AySayisi))</f>
        <v/>
      </c>
      <c r="L622" s="21">
        <f>IF(ISBLANK($A622),"",IF($F622="","",EOMONTH($F622,$J622)))</f>
        <v/>
      </c>
      <c r="M622" s="15" t="n"/>
      <c r="N622" s="14">
        <f>IF(ISBLANK($A622),"",IF(OR(ISBLANK($B622),ISBLANK($C622),ISBLANK($D622),ISBLANK($E622),ISBLANK($F622),ISBLANK($G622),ISBLANK($H622),ISBLANK($I622),ISBLANK($J622),ISBLANK($K622),ISBLANK($L622)),"EKSİK","OK"))</f>
        <v/>
      </c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8">
        <f>IF(ISBLANK($A623),"",IF($I623="","",$I623/AySayisi))</f>
        <v/>
      </c>
      <c r="L623" s="21">
        <f>IF(ISBLANK($A623),"",IF($F623="","",EOMONTH($F623,$J623)))</f>
        <v/>
      </c>
      <c r="M623" s="15" t="n"/>
      <c r="N623" s="14">
        <f>IF(ISBLANK($A623),"",IF(OR(ISBLANK($B623),ISBLANK($C623),ISBLANK($D623),ISBLANK($E623),ISBLANK($F623),ISBLANK($G623),ISBLANK($H623),ISBLANK($I623),ISBLANK($J623),ISBLANK($K623),ISBLANK($L623)),"EKSİK","OK"))</f>
        <v/>
      </c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8">
        <f>IF(ISBLANK($A624),"",IF($I624="","",$I624/AySayisi))</f>
        <v/>
      </c>
      <c r="L624" s="21">
        <f>IF(ISBLANK($A624),"",IF($F624="","",EOMONTH($F624,$J624)))</f>
        <v/>
      </c>
      <c r="M624" s="15" t="n"/>
      <c r="N624" s="14">
        <f>IF(ISBLANK($A624),"",IF(OR(ISBLANK($B624),ISBLANK($C624),ISBLANK($D624),ISBLANK($E624),ISBLANK($F624),ISBLANK($G624),ISBLANK($H624),ISBLANK($I624),ISBLANK($J624),ISBLANK($K624),ISBLANK($L624)),"EKSİK","OK"))</f>
        <v/>
      </c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8">
        <f>IF(ISBLANK($A625),"",IF($I625="","",$I625/AySayisi))</f>
        <v/>
      </c>
      <c r="L625" s="21">
        <f>IF(ISBLANK($A625),"",IF($F625="","",EOMONTH($F625,$J625)))</f>
        <v/>
      </c>
      <c r="M625" s="15" t="n"/>
      <c r="N625" s="14">
        <f>IF(ISBLANK($A625),"",IF(OR(ISBLANK($B625),ISBLANK($C625),ISBLANK($D625),ISBLANK($E625),ISBLANK($F625),ISBLANK($G625),ISBLANK($H625),ISBLANK($I625),ISBLANK($J625),ISBLANK($K625),ISBLANK($L625)),"EKSİK","OK"))</f>
        <v/>
      </c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8">
        <f>IF(ISBLANK($A626),"",IF($I626="","",$I626/AySayisi))</f>
        <v/>
      </c>
      <c r="L626" s="21">
        <f>IF(ISBLANK($A626),"",IF($F626="","",EOMONTH($F626,$J626)))</f>
        <v/>
      </c>
      <c r="M626" s="15" t="n"/>
      <c r="N626" s="14">
        <f>IF(ISBLANK($A626),"",IF(OR(ISBLANK($B626),ISBLANK($C626),ISBLANK($D626),ISBLANK($E626),ISBLANK($F626),ISBLANK($G626),ISBLANK($H626),ISBLANK($I626),ISBLANK($J626),ISBLANK($K626),ISBLANK($L626)),"EKSİK","OK"))</f>
        <v/>
      </c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8">
        <f>IF(ISBLANK($A627),"",IF($I627="","",$I627/AySayisi))</f>
        <v/>
      </c>
      <c r="L627" s="21">
        <f>IF(ISBLANK($A627),"",IF($F627="","",EOMONTH($F627,$J627)))</f>
        <v/>
      </c>
      <c r="M627" s="15" t="n"/>
      <c r="N627" s="14">
        <f>IF(ISBLANK($A627),"",IF(OR(ISBLANK($B627),ISBLANK($C627),ISBLANK($D627),ISBLANK($E627),ISBLANK($F627),ISBLANK($G627),ISBLANK($H627),ISBLANK($I627),ISBLANK($J627),ISBLANK($K627),ISBLANK($L627)),"EKSİK","OK"))</f>
        <v/>
      </c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8">
        <f>IF(ISBLANK($A628),"",IF($I628="","",$I628/AySayisi))</f>
        <v/>
      </c>
      <c r="L628" s="21">
        <f>IF(ISBLANK($A628),"",IF($F628="","",EOMONTH($F628,$J628)))</f>
        <v/>
      </c>
      <c r="M628" s="15" t="n"/>
      <c r="N628" s="14">
        <f>IF(ISBLANK($A628),"",IF(OR(ISBLANK($B628),ISBLANK($C628),ISBLANK($D628),ISBLANK($E628),ISBLANK($F628),ISBLANK($G628),ISBLANK($H628),ISBLANK($I628),ISBLANK($J628),ISBLANK($K628),ISBLANK($L628)),"EKSİK","OK"))</f>
        <v/>
      </c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8">
        <f>IF(ISBLANK($A629),"",IF($I629="","",$I629/AySayisi))</f>
        <v/>
      </c>
      <c r="L629" s="21">
        <f>IF(ISBLANK($A629),"",IF($F629="","",EOMONTH($F629,$J629)))</f>
        <v/>
      </c>
      <c r="M629" s="15" t="n"/>
      <c r="N629" s="14">
        <f>IF(ISBLANK($A629),"",IF(OR(ISBLANK($B629),ISBLANK($C629),ISBLANK($D629),ISBLANK($E629),ISBLANK($F629),ISBLANK($G629),ISBLANK($H629),ISBLANK($I629),ISBLANK($J629),ISBLANK($K629),ISBLANK($L629)),"EKSİK","OK"))</f>
        <v/>
      </c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8">
        <f>IF(ISBLANK($A630),"",IF($I630="","",$I630/AySayisi))</f>
        <v/>
      </c>
      <c r="L630" s="21">
        <f>IF(ISBLANK($A630),"",IF($F630="","",EOMONTH($F630,$J630)))</f>
        <v/>
      </c>
      <c r="M630" s="15" t="n"/>
      <c r="N630" s="14">
        <f>IF(ISBLANK($A630),"",IF(OR(ISBLANK($B630),ISBLANK($C630),ISBLANK($D630),ISBLANK($E630),ISBLANK($F630),ISBLANK($G630),ISBLANK($H630),ISBLANK($I630),ISBLANK($J630),ISBLANK($K630),ISBLANK($L630)),"EKSİK","OK"))</f>
        <v/>
      </c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8">
        <f>IF(ISBLANK($A631),"",IF($I631="","",$I631/AySayisi))</f>
        <v/>
      </c>
      <c r="L631" s="21">
        <f>IF(ISBLANK($A631),"",IF($F631="","",EOMONTH($F631,$J631)))</f>
        <v/>
      </c>
      <c r="M631" s="15" t="n"/>
      <c r="N631" s="14">
        <f>IF(ISBLANK($A631),"",IF(OR(ISBLANK($B631),ISBLANK($C631),ISBLANK($D631),ISBLANK($E631),ISBLANK($F631),ISBLANK($G631),ISBLANK($H631),ISBLANK($I631),ISBLANK($J631),ISBLANK($K631),ISBLANK($L631)),"EKSİK","OK"))</f>
        <v/>
      </c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8">
        <f>IF(ISBLANK($A632),"",IF($I632="","",$I632/AySayisi))</f>
        <v/>
      </c>
      <c r="L632" s="21">
        <f>IF(ISBLANK($A632),"",IF($F632="","",EOMONTH($F632,$J632)))</f>
        <v/>
      </c>
      <c r="M632" s="15" t="n"/>
      <c r="N632" s="14">
        <f>IF(ISBLANK($A632),"",IF(OR(ISBLANK($B632),ISBLANK($C632),ISBLANK($D632),ISBLANK($E632),ISBLANK($F632),ISBLANK($G632),ISBLANK($H632),ISBLANK($I632),ISBLANK($J632),ISBLANK($K632),ISBLANK($L632)),"EKSİK","OK"))</f>
        <v/>
      </c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8">
        <f>IF(ISBLANK($A633),"",IF($I633="","",$I633/AySayisi))</f>
        <v/>
      </c>
      <c r="L633" s="21">
        <f>IF(ISBLANK($A633),"",IF($F633="","",EOMONTH($F633,$J633)))</f>
        <v/>
      </c>
      <c r="M633" s="15" t="n"/>
      <c r="N633" s="14">
        <f>IF(ISBLANK($A633),"",IF(OR(ISBLANK($B633),ISBLANK($C633),ISBLANK($D633),ISBLANK($E633),ISBLANK($F633),ISBLANK($G633),ISBLANK($H633),ISBLANK($I633),ISBLANK($J633),ISBLANK($K633),ISBLANK($L633)),"EKSİK","OK"))</f>
        <v/>
      </c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8">
        <f>IF(ISBLANK($A634),"",IF($I634="","",$I634/AySayisi))</f>
        <v/>
      </c>
      <c r="L634" s="21">
        <f>IF(ISBLANK($A634),"",IF($F634="","",EOMONTH($F634,$J634)))</f>
        <v/>
      </c>
      <c r="M634" s="15" t="n"/>
      <c r="N634" s="14">
        <f>IF(ISBLANK($A634),"",IF(OR(ISBLANK($B634),ISBLANK($C634),ISBLANK($D634),ISBLANK($E634),ISBLANK($F634),ISBLANK($G634),ISBLANK($H634),ISBLANK($I634),ISBLANK($J634),ISBLANK($K634),ISBLANK($L634)),"EKSİK","OK"))</f>
        <v/>
      </c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8">
        <f>IF(ISBLANK($A635),"",IF($I635="","",$I635/AySayisi))</f>
        <v/>
      </c>
      <c r="L635" s="21">
        <f>IF(ISBLANK($A635),"",IF($F635="","",EOMONTH($F635,$J635)))</f>
        <v/>
      </c>
      <c r="M635" s="15" t="n"/>
      <c r="N635" s="14">
        <f>IF(ISBLANK($A635),"",IF(OR(ISBLANK($B635),ISBLANK($C635),ISBLANK($D635),ISBLANK($E635),ISBLANK($F635),ISBLANK($G635),ISBLANK($H635),ISBLANK($I635),ISBLANK($J635),ISBLANK($K635),ISBLANK($L635)),"EKSİK","OK"))</f>
        <v/>
      </c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8">
        <f>IF(ISBLANK($A636),"",IF($I636="","",$I636/AySayisi))</f>
        <v/>
      </c>
      <c r="L636" s="21">
        <f>IF(ISBLANK($A636),"",IF($F636="","",EOMONTH($F636,$J636)))</f>
        <v/>
      </c>
      <c r="M636" s="15" t="n"/>
      <c r="N636" s="14">
        <f>IF(ISBLANK($A636),"",IF(OR(ISBLANK($B636),ISBLANK($C636),ISBLANK($D636),ISBLANK($E636),ISBLANK($F636),ISBLANK($G636),ISBLANK($H636),ISBLANK($I636),ISBLANK($J636),ISBLANK($K636),ISBLANK($L636)),"EKSİK","OK"))</f>
        <v/>
      </c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8">
        <f>IF(ISBLANK($A637),"",IF($I637="","",$I637/AySayisi))</f>
        <v/>
      </c>
      <c r="L637" s="21">
        <f>IF(ISBLANK($A637),"",IF($F637="","",EOMONTH($F637,$J637)))</f>
        <v/>
      </c>
      <c r="M637" s="15" t="n"/>
      <c r="N637" s="14">
        <f>IF(ISBLANK($A637),"",IF(OR(ISBLANK($B637),ISBLANK($C637),ISBLANK($D637),ISBLANK($E637),ISBLANK($F637),ISBLANK($G637),ISBLANK($H637),ISBLANK($I637),ISBLANK($J637),ISBLANK($K637),ISBLANK($L637)),"EKSİK","OK"))</f>
        <v/>
      </c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8">
        <f>IF(ISBLANK($A638),"",IF($I638="","",$I638/AySayisi))</f>
        <v/>
      </c>
      <c r="L638" s="21">
        <f>IF(ISBLANK($A638),"",IF($F638="","",EOMONTH($F638,$J638)))</f>
        <v/>
      </c>
      <c r="M638" s="15" t="n"/>
      <c r="N638" s="14">
        <f>IF(ISBLANK($A638),"",IF(OR(ISBLANK($B638),ISBLANK($C638),ISBLANK($D638),ISBLANK($E638),ISBLANK($F638),ISBLANK($G638),ISBLANK($H638),ISBLANK($I638),ISBLANK($J638),ISBLANK($K638),ISBLANK($L638)),"EKSİK","OK"))</f>
        <v/>
      </c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8">
        <f>IF(ISBLANK($A639),"",IF($I639="","",$I639/AySayisi))</f>
        <v/>
      </c>
      <c r="L639" s="21">
        <f>IF(ISBLANK($A639),"",IF($F639="","",EOMONTH($F639,$J639)))</f>
        <v/>
      </c>
      <c r="M639" s="15" t="n"/>
      <c r="N639" s="14">
        <f>IF(ISBLANK($A639),"",IF(OR(ISBLANK($B639),ISBLANK($C639),ISBLANK($D639),ISBLANK($E639),ISBLANK($F639),ISBLANK($G639),ISBLANK($H639),ISBLANK($I639),ISBLANK($J639),ISBLANK($K639),ISBLANK($L639)),"EKSİK","OK"))</f>
        <v/>
      </c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8">
        <f>IF(ISBLANK($A640),"",IF($I640="","",$I640/AySayisi))</f>
        <v/>
      </c>
      <c r="L640" s="21">
        <f>IF(ISBLANK($A640),"",IF($F640="","",EOMONTH($F640,$J640)))</f>
        <v/>
      </c>
      <c r="M640" s="15" t="n"/>
      <c r="N640" s="14">
        <f>IF(ISBLANK($A640),"",IF(OR(ISBLANK($B640),ISBLANK($C640),ISBLANK($D640),ISBLANK($E640),ISBLANK($F640),ISBLANK($G640),ISBLANK($H640),ISBLANK($I640),ISBLANK($J640),ISBLANK($K640),ISBLANK($L640)),"EKSİK","OK"))</f>
        <v/>
      </c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8">
        <f>IF(ISBLANK($A641),"",IF($I641="","",$I641/AySayisi))</f>
        <v/>
      </c>
      <c r="L641" s="21">
        <f>IF(ISBLANK($A641),"",IF($F641="","",EOMONTH($F641,$J641)))</f>
        <v/>
      </c>
      <c r="M641" s="15" t="n"/>
      <c r="N641" s="14">
        <f>IF(ISBLANK($A641),"",IF(OR(ISBLANK($B641),ISBLANK($C641),ISBLANK($D641),ISBLANK($E641),ISBLANK($F641),ISBLANK($G641),ISBLANK($H641),ISBLANK($I641),ISBLANK($J641),ISBLANK($K641),ISBLANK($L641)),"EKSİK","OK"))</f>
        <v/>
      </c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8">
        <f>IF(ISBLANK($A642),"",IF($I642="","",$I642/AySayisi))</f>
        <v/>
      </c>
      <c r="L642" s="21">
        <f>IF(ISBLANK($A642),"",IF($F642="","",EOMONTH($F642,$J642)))</f>
        <v/>
      </c>
      <c r="M642" s="15" t="n"/>
      <c r="N642" s="14">
        <f>IF(ISBLANK($A642),"",IF(OR(ISBLANK($B642),ISBLANK($C642),ISBLANK($D642),ISBLANK($E642),ISBLANK($F642),ISBLANK($G642),ISBLANK($H642),ISBLANK($I642),ISBLANK($J642),ISBLANK($K642),ISBLANK($L642)),"EKSİK","OK"))</f>
        <v/>
      </c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8">
        <f>IF(ISBLANK($A643),"",IF($I643="","",$I643/AySayisi))</f>
        <v/>
      </c>
      <c r="L643" s="21">
        <f>IF(ISBLANK($A643),"",IF($F643="","",EOMONTH($F643,$J643)))</f>
        <v/>
      </c>
      <c r="M643" s="15" t="n"/>
      <c r="N643" s="14">
        <f>IF(ISBLANK($A643),"",IF(OR(ISBLANK($B643),ISBLANK($C643),ISBLANK($D643),ISBLANK($E643),ISBLANK($F643),ISBLANK($G643),ISBLANK($H643),ISBLANK($I643),ISBLANK($J643),ISBLANK($K643),ISBLANK($L643)),"EKSİK","OK"))</f>
        <v/>
      </c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8">
        <f>IF(ISBLANK($A644),"",IF($I644="","",$I644/AySayisi))</f>
        <v/>
      </c>
      <c r="L644" s="21">
        <f>IF(ISBLANK($A644),"",IF($F644="","",EOMONTH($F644,$J644)))</f>
        <v/>
      </c>
      <c r="M644" s="15" t="n"/>
      <c r="N644" s="14">
        <f>IF(ISBLANK($A644),"",IF(OR(ISBLANK($B644),ISBLANK($C644),ISBLANK($D644),ISBLANK($E644),ISBLANK($F644),ISBLANK($G644),ISBLANK($H644),ISBLANK($I644),ISBLANK($J644),ISBLANK($K644),ISBLANK($L644)),"EKSİK","OK"))</f>
        <v/>
      </c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8">
        <f>IF(ISBLANK($A645),"",IF($I645="","",$I645/AySayisi))</f>
        <v/>
      </c>
      <c r="L645" s="21">
        <f>IF(ISBLANK($A645),"",IF($F645="","",EOMONTH($F645,$J645)))</f>
        <v/>
      </c>
      <c r="M645" s="15" t="n"/>
      <c r="N645" s="14">
        <f>IF(ISBLANK($A645),"",IF(OR(ISBLANK($B645),ISBLANK($C645),ISBLANK($D645),ISBLANK($E645),ISBLANK($F645),ISBLANK($G645),ISBLANK($H645),ISBLANK($I645),ISBLANK($J645),ISBLANK($K645),ISBLANK($L645)),"EKSİK","OK"))</f>
        <v/>
      </c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8">
        <f>IF(ISBLANK($A646),"",IF($I646="","",$I646/AySayisi))</f>
        <v/>
      </c>
      <c r="L646" s="21">
        <f>IF(ISBLANK($A646),"",IF($F646="","",EOMONTH($F646,$J646)))</f>
        <v/>
      </c>
      <c r="M646" s="15" t="n"/>
      <c r="N646" s="14">
        <f>IF(ISBLANK($A646),"",IF(OR(ISBLANK($B646),ISBLANK($C646),ISBLANK($D646),ISBLANK($E646),ISBLANK($F646),ISBLANK($G646),ISBLANK($H646),ISBLANK($I646),ISBLANK($J646),ISBLANK($K646),ISBLANK($L646)),"EKSİK","OK"))</f>
        <v/>
      </c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8">
        <f>IF(ISBLANK($A647),"",IF($I647="","",$I647/AySayisi))</f>
        <v/>
      </c>
      <c r="L647" s="21">
        <f>IF(ISBLANK($A647),"",IF($F647="","",EOMONTH($F647,$J647)))</f>
        <v/>
      </c>
      <c r="M647" s="15" t="n"/>
      <c r="N647" s="14">
        <f>IF(ISBLANK($A647),"",IF(OR(ISBLANK($B647),ISBLANK($C647),ISBLANK($D647),ISBLANK($E647),ISBLANK($F647),ISBLANK($G647),ISBLANK($H647),ISBLANK($I647),ISBLANK($J647),ISBLANK($K647),ISBLANK($L647)),"EKSİK","OK"))</f>
        <v/>
      </c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8">
        <f>IF(ISBLANK($A648),"",IF($I648="","",$I648/AySayisi))</f>
        <v/>
      </c>
      <c r="L648" s="21">
        <f>IF(ISBLANK($A648),"",IF($F648="","",EOMONTH($F648,$J648)))</f>
        <v/>
      </c>
      <c r="M648" s="15" t="n"/>
      <c r="N648" s="14">
        <f>IF(ISBLANK($A648),"",IF(OR(ISBLANK($B648),ISBLANK($C648),ISBLANK($D648),ISBLANK($E648),ISBLANK($F648),ISBLANK($G648),ISBLANK($H648),ISBLANK($I648),ISBLANK($J648),ISBLANK($K648),ISBLANK($L648)),"EKSİK","OK"))</f>
        <v/>
      </c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8">
        <f>IF(ISBLANK($A649),"",IF($I649="","",$I649/AySayisi))</f>
        <v/>
      </c>
      <c r="L649" s="21">
        <f>IF(ISBLANK($A649),"",IF($F649="","",EOMONTH($F649,$J649)))</f>
        <v/>
      </c>
      <c r="M649" s="15" t="n"/>
      <c r="N649" s="14">
        <f>IF(ISBLANK($A649),"",IF(OR(ISBLANK($B649),ISBLANK($C649),ISBLANK($D649),ISBLANK($E649),ISBLANK($F649),ISBLANK($G649),ISBLANK($H649),ISBLANK($I649),ISBLANK($J649),ISBLANK($K649),ISBLANK($L649)),"EKSİK","OK"))</f>
        <v/>
      </c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8">
        <f>IF(ISBLANK($A650),"",IF($I650="","",$I650/AySayisi))</f>
        <v/>
      </c>
      <c r="L650" s="21">
        <f>IF(ISBLANK($A650),"",IF($F650="","",EOMONTH($F650,$J650)))</f>
        <v/>
      </c>
      <c r="M650" s="15" t="n"/>
      <c r="N650" s="14">
        <f>IF(ISBLANK($A650),"",IF(OR(ISBLANK($B650),ISBLANK($C650),ISBLANK($D650),ISBLANK($E650),ISBLANK($F650),ISBLANK($G650),ISBLANK($H650),ISBLANK($I650),ISBLANK($J650),ISBLANK($K650),ISBLANK($L650)),"EKSİK","OK"))</f>
        <v/>
      </c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8">
        <f>IF(ISBLANK($A651),"",IF($I651="","",$I651/AySayisi))</f>
        <v/>
      </c>
      <c r="L651" s="21">
        <f>IF(ISBLANK($A651),"",IF($F651="","",EOMONTH($F651,$J651)))</f>
        <v/>
      </c>
      <c r="M651" s="15" t="n"/>
      <c r="N651" s="14">
        <f>IF(ISBLANK($A651),"",IF(OR(ISBLANK($B651),ISBLANK($C651),ISBLANK($D651),ISBLANK($E651),ISBLANK($F651),ISBLANK($G651),ISBLANK($H651),ISBLANK($I651),ISBLANK($J651),ISBLANK($K651),ISBLANK($L651)),"EKSİK","OK"))</f>
        <v/>
      </c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8">
        <f>IF(ISBLANK($A652),"",IF($I652="","",$I652/AySayisi))</f>
        <v/>
      </c>
      <c r="L652" s="21">
        <f>IF(ISBLANK($A652),"",IF($F652="","",EOMONTH($F652,$J652)))</f>
        <v/>
      </c>
      <c r="M652" s="15" t="n"/>
      <c r="N652" s="14">
        <f>IF(ISBLANK($A652),"",IF(OR(ISBLANK($B652),ISBLANK($C652),ISBLANK($D652),ISBLANK($E652),ISBLANK($F652),ISBLANK($G652),ISBLANK($H652),ISBLANK($I652),ISBLANK($J652),ISBLANK($K652),ISBLANK($L652)),"EKSİK","OK"))</f>
        <v/>
      </c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8">
        <f>IF(ISBLANK($A653),"",IF($I653="","",$I653/AySayisi))</f>
        <v/>
      </c>
      <c r="L653" s="21">
        <f>IF(ISBLANK($A653),"",IF($F653="","",EOMONTH($F653,$J653)))</f>
        <v/>
      </c>
      <c r="M653" s="15" t="n"/>
      <c r="N653" s="14">
        <f>IF(ISBLANK($A653),"",IF(OR(ISBLANK($B653),ISBLANK($C653),ISBLANK($D653),ISBLANK($E653),ISBLANK($F653),ISBLANK($G653),ISBLANK($H653),ISBLANK($I653),ISBLANK($J653),ISBLANK($K653),ISBLANK($L653)),"EKSİK","OK"))</f>
        <v/>
      </c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8">
        <f>IF(ISBLANK($A654),"",IF($I654="","",$I654/AySayisi))</f>
        <v/>
      </c>
      <c r="L654" s="21">
        <f>IF(ISBLANK($A654),"",IF($F654="","",EOMONTH($F654,$J654)))</f>
        <v/>
      </c>
      <c r="M654" s="15" t="n"/>
      <c r="N654" s="14">
        <f>IF(ISBLANK($A654),"",IF(OR(ISBLANK($B654),ISBLANK($C654),ISBLANK($D654),ISBLANK($E654),ISBLANK($F654),ISBLANK($G654),ISBLANK($H654),ISBLANK($I654),ISBLANK($J654),ISBLANK($K654),ISBLANK($L654)),"EKSİK","OK"))</f>
        <v/>
      </c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8">
        <f>IF(ISBLANK($A655),"",IF($I655="","",$I655/AySayisi))</f>
        <v/>
      </c>
      <c r="L655" s="21">
        <f>IF(ISBLANK($A655),"",IF($F655="","",EOMONTH($F655,$J655)))</f>
        <v/>
      </c>
      <c r="M655" s="15" t="n"/>
      <c r="N655" s="14">
        <f>IF(ISBLANK($A655),"",IF(OR(ISBLANK($B655),ISBLANK($C655),ISBLANK($D655),ISBLANK($E655),ISBLANK($F655),ISBLANK($G655),ISBLANK($H655),ISBLANK($I655),ISBLANK($J655),ISBLANK($K655),ISBLANK($L655)),"EKSİK","OK"))</f>
        <v/>
      </c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8">
        <f>IF(ISBLANK($A656),"",IF($I656="","",$I656/AySayisi))</f>
        <v/>
      </c>
      <c r="L656" s="21">
        <f>IF(ISBLANK($A656),"",IF($F656="","",EOMONTH($F656,$J656)))</f>
        <v/>
      </c>
      <c r="M656" s="15" t="n"/>
      <c r="N656" s="14">
        <f>IF(ISBLANK($A656),"",IF(OR(ISBLANK($B656),ISBLANK($C656),ISBLANK($D656),ISBLANK($E656),ISBLANK($F656),ISBLANK($G656),ISBLANK($H656),ISBLANK($I656),ISBLANK($J656),ISBLANK($K656),ISBLANK($L656)),"EKSİK","OK"))</f>
        <v/>
      </c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8">
        <f>IF(ISBLANK($A657),"",IF($I657="","",$I657/AySayisi))</f>
        <v/>
      </c>
      <c r="L657" s="21">
        <f>IF(ISBLANK($A657),"",IF($F657="","",EOMONTH($F657,$J657)))</f>
        <v/>
      </c>
      <c r="M657" s="15" t="n"/>
      <c r="N657" s="14">
        <f>IF(ISBLANK($A657),"",IF(OR(ISBLANK($B657),ISBLANK($C657),ISBLANK($D657),ISBLANK($E657),ISBLANK($F657),ISBLANK($G657),ISBLANK($H657),ISBLANK($I657),ISBLANK($J657),ISBLANK($K657),ISBLANK($L657)),"EKSİK","OK"))</f>
        <v/>
      </c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8">
        <f>IF(ISBLANK($A658),"",IF($I658="","",$I658/AySayisi))</f>
        <v/>
      </c>
      <c r="L658" s="21">
        <f>IF(ISBLANK($A658),"",IF($F658="","",EOMONTH($F658,$J658)))</f>
        <v/>
      </c>
      <c r="M658" s="15" t="n"/>
      <c r="N658" s="14">
        <f>IF(ISBLANK($A658),"",IF(OR(ISBLANK($B658),ISBLANK($C658),ISBLANK($D658),ISBLANK($E658),ISBLANK($F658),ISBLANK($G658),ISBLANK($H658),ISBLANK($I658),ISBLANK($J658),ISBLANK($K658),ISBLANK($L658)),"EKSİK","OK"))</f>
        <v/>
      </c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8">
        <f>IF(ISBLANK($A659),"",IF($I659="","",$I659/AySayisi))</f>
        <v/>
      </c>
      <c r="L659" s="21">
        <f>IF(ISBLANK($A659),"",IF($F659="","",EOMONTH($F659,$J659)))</f>
        <v/>
      </c>
      <c r="M659" s="15" t="n"/>
      <c r="N659" s="14">
        <f>IF(ISBLANK($A659),"",IF(OR(ISBLANK($B659),ISBLANK($C659),ISBLANK($D659),ISBLANK($E659),ISBLANK($F659),ISBLANK($G659),ISBLANK($H659),ISBLANK($I659),ISBLANK($J659),ISBLANK($K659),ISBLANK($L659)),"EKSİK","OK"))</f>
        <v/>
      </c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8">
        <f>IF(ISBLANK($A660),"",IF($I660="","",$I660/AySayisi))</f>
        <v/>
      </c>
      <c r="L660" s="21">
        <f>IF(ISBLANK($A660),"",IF($F660="","",EOMONTH($F660,$J660)))</f>
        <v/>
      </c>
      <c r="M660" s="15" t="n"/>
      <c r="N660" s="14">
        <f>IF(ISBLANK($A660),"",IF(OR(ISBLANK($B660),ISBLANK($C660),ISBLANK($D660),ISBLANK($E660),ISBLANK($F660),ISBLANK($G660),ISBLANK($H660),ISBLANK($I660),ISBLANK($J660),ISBLANK($K660),ISBLANK($L660)),"EKSİK","OK"))</f>
        <v/>
      </c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8">
        <f>IF(ISBLANK($A661),"",IF($I661="","",$I661/AySayisi))</f>
        <v/>
      </c>
      <c r="L661" s="21">
        <f>IF(ISBLANK($A661),"",IF($F661="","",EOMONTH($F661,$J661)))</f>
        <v/>
      </c>
      <c r="M661" s="15" t="n"/>
      <c r="N661" s="14">
        <f>IF(ISBLANK($A661),"",IF(OR(ISBLANK($B661),ISBLANK($C661),ISBLANK($D661),ISBLANK($E661),ISBLANK($F661),ISBLANK($G661),ISBLANK($H661),ISBLANK($I661),ISBLANK($J661),ISBLANK($K661),ISBLANK($L661)),"EKSİK","OK"))</f>
        <v/>
      </c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8">
        <f>IF(ISBLANK($A662),"",IF($I662="","",$I662/AySayisi))</f>
        <v/>
      </c>
      <c r="L662" s="21">
        <f>IF(ISBLANK($A662),"",IF($F662="","",EOMONTH($F662,$J662)))</f>
        <v/>
      </c>
      <c r="M662" s="15" t="n"/>
      <c r="N662" s="14">
        <f>IF(ISBLANK($A662),"",IF(OR(ISBLANK($B662),ISBLANK($C662),ISBLANK($D662),ISBLANK($E662),ISBLANK($F662),ISBLANK($G662),ISBLANK($H662),ISBLANK($I662),ISBLANK($J662),ISBLANK($K662),ISBLANK($L662)),"EKSİK","OK"))</f>
        <v/>
      </c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8">
        <f>IF(ISBLANK($A663),"",IF($I663="","",$I663/AySayisi))</f>
        <v/>
      </c>
      <c r="L663" s="21">
        <f>IF(ISBLANK($A663),"",IF($F663="","",EOMONTH($F663,$J663)))</f>
        <v/>
      </c>
      <c r="M663" s="15" t="n"/>
      <c r="N663" s="14">
        <f>IF(ISBLANK($A663),"",IF(OR(ISBLANK($B663),ISBLANK($C663),ISBLANK($D663),ISBLANK($E663),ISBLANK($F663),ISBLANK($G663),ISBLANK($H663),ISBLANK($I663),ISBLANK($J663),ISBLANK($K663),ISBLANK($L663)),"EKSİK","OK"))</f>
        <v/>
      </c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8">
        <f>IF(ISBLANK($A664),"",IF($I664="","",$I664/AySayisi))</f>
        <v/>
      </c>
      <c r="L664" s="21">
        <f>IF(ISBLANK($A664),"",IF($F664="","",EOMONTH($F664,$J664)))</f>
        <v/>
      </c>
      <c r="M664" s="15" t="n"/>
      <c r="N664" s="14">
        <f>IF(ISBLANK($A664),"",IF(OR(ISBLANK($B664),ISBLANK($C664),ISBLANK($D664),ISBLANK($E664),ISBLANK($F664),ISBLANK($G664),ISBLANK($H664),ISBLANK($I664),ISBLANK($J664),ISBLANK($K664),ISBLANK($L664)),"EKSİK","OK"))</f>
        <v/>
      </c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8">
        <f>IF(ISBLANK($A665),"",IF($I665="","",$I665/AySayisi))</f>
        <v/>
      </c>
      <c r="L665" s="21">
        <f>IF(ISBLANK($A665),"",IF($F665="","",EOMONTH($F665,$J665)))</f>
        <v/>
      </c>
      <c r="M665" s="15" t="n"/>
      <c r="N665" s="14">
        <f>IF(ISBLANK($A665),"",IF(OR(ISBLANK($B665),ISBLANK($C665),ISBLANK($D665),ISBLANK($E665),ISBLANK($F665),ISBLANK($G665),ISBLANK($H665),ISBLANK($I665),ISBLANK($J665),ISBLANK($K665),ISBLANK($L665)),"EKSİK","OK"))</f>
        <v/>
      </c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8">
        <f>IF(ISBLANK($A666),"",IF($I666="","",$I666/AySayisi))</f>
        <v/>
      </c>
      <c r="L666" s="21">
        <f>IF(ISBLANK($A666),"",IF($F666="","",EOMONTH($F666,$J666)))</f>
        <v/>
      </c>
      <c r="M666" s="15" t="n"/>
      <c r="N666" s="14">
        <f>IF(ISBLANK($A666),"",IF(OR(ISBLANK($B666),ISBLANK($C666),ISBLANK($D666),ISBLANK($E666),ISBLANK($F666),ISBLANK($G666),ISBLANK($H666),ISBLANK($I666),ISBLANK($J666),ISBLANK($K666),ISBLANK($L666)),"EKSİK","OK"))</f>
        <v/>
      </c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8">
        <f>IF(ISBLANK($A667),"",IF($I667="","",$I667/AySayisi))</f>
        <v/>
      </c>
      <c r="L667" s="21">
        <f>IF(ISBLANK($A667),"",IF($F667="","",EOMONTH($F667,$J667)))</f>
        <v/>
      </c>
      <c r="M667" s="15" t="n"/>
      <c r="N667" s="14">
        <f>IF(ISBLANK($A667),"",IF(OR(ISBLANK($B667),ISBLANK($C667),ISBLANK($D667),ISBLANK($E667),ISBLANK($F667),ISBLANK($G667),ISBLANK($H667),ISBLANK($I667),ISBLANK($J667),ISBLANK($K667),ISBLANK($L667)),"EKSİK","OK"))</f>
        <v/>
      </c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8">
        <f>IF(ISBLANK($A668),"",IF($I668="","",$I668/AySayisi))</f>
        <v/>
      </c>
      <c r="L668" s="21">
        <f>IF(ISBLANK($A668),"",IF($F668="","",EOMONTH($F668,$J668)))</f>
        <v/>
      </c>
      <c r="M668" s="15" t="n"/>
      <c r="N668" s="14">
        <f>IF(ISBLANK($A668),"",IF(OR(ISBLANK($B668),ISBLANK($C668),ISBLANK($D668),ISBLANK($E668),ISBLANK($F668),ISBLANK($G668),ISBLANK($H668),ISBLANK($I668),ISBLANK($J668),ISBLANK($K668),ISBLANK($L668)),"EKSİK","OK"))</f>
        <v/>
      </c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8">
        <f>IF(ISBLANK($A669),"",IF($I669="","",$I669/AySayisi))</f>
        <v/>
      </c>
      <c r="L669" s="21">
        <f>IF(ISBLANK($A669),"",IF($F669="","",EOMONTH($F669,$J669)))</f>
        <v/>
      </c>
      <c r="M669" s="15" t="n"/>
      <c r="N669" s="14">
        <f>IF(ISBLANK($A669),"",IF(OR(ISBLANK($B669),ISBLANK($C669),ISBLANK($D669),ISBLANK($E669),ISBLANK($F669),ISBLANK($G669),ISBLANK($H669),ISBLANK($I669),ISBLANK($J669),ISBLANK($K669),ISBLANK($L669)),"EKSİK","OK"))</f>
        <v/>
      </c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8">
        <f>IF(ISBLANK($A670),"",IF($I670="","",$I670/AySayisi))</f>
        <v/>
      </c>
      <c r="L670" s="21">
        <f>IF(ISBLANK($A670),"",IF($F670="","",EOMONTH($F670,$J670)))</f>
        <v/>
      </c>
      <c r="M670" s="15" t="n"/>
      <c r="N670" s="14">
        <f>IF(ISBLANK($A670),"",IF(OR(ISBLANK($B670),ISBLANK($C670),ISBLANK($D670),ISBLANK($E670),ISBLANK($F670),ISBLANK($G670),ISBLANK($H670),ISBLANK($I670),ISBLANK($J670),ISBLANK($K670),ISBLANK($L670)),"EKSİK","OK"))</f>
        <v/>
      </c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8">
        <f>IF(ISBLANK($A671),"",IF($I671="","",$I671/AySayisi))</f>
        <v/>
      </c>
      <c r="L671" s="21">
        <f>IF(ISBLANK($A671),"",IF($F671="","",EOMONTH($F671,$J671)))</f>
        <v/>
      </c>
      <c r="M671" s="15" t="n"/>
      <c r="N671" s="14">
        <f>IF(ISBLANK($A671),"",IF(OR(ISBLANK($B671),ISBLANK($C671),ISBLANK($D671),ISBLANK($E671),ISBLANK($F671),ISBLANK($G671),ISBLANK($H671),ISBLANK($I671),ISBLANK($J671),ISBLANK($K671),ISBLANK($L671)),"EKSİK","OK"))</f>
        <v/>
      </c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8">
        <f>IF(ISBLANK($A672),"",IF($I672="","",$I672/AySayisi))</f>
        <v/>
      </c>
      <c r="L672" s="21">
        <f>IF(ISBLANK($A672),"",IF($F672="","",EOMONTH($F672,$J672)))</f>
        <v/>
      </c>
      <c r="M672" s="15" t="n"/>
      <c r="N672" s="14">
        <f>IF(ISBLANK($A672),"",IF(OR(ISBLANK($B672),ISBLANK($C672),ISBLANK($D672),ISBLANK($E672),ISBLANK($F672),ISBLANK($G672),ISBLANK($H672),ISBLANK($I672),ISBLANK($J672),ISBLANK($K672),ISBLANK($L672)),"EKSİK","OK"))</f>
        <v/>
      </c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8">
        <f>IF(ISBLANK($A673),"",IF($I673="","",$I673/AySayisi))</f>
        <v/>
      </c>
      <c r="L673" s="21">
        <f>IF(ISBLANK($A673),"",IF($F673="","",EOMONTH($F673,$J673)))</f>
        <v/>
      </c>
      <c r="M673" s="15" t="n"/>
      <c r="N673" s="14">
        <f>IF(ISBLANK($A673),"",IF(OR(ISBLANK($B673),ISBLANK($C673),ISBLANK($D673),ISBLANK($E673),ISBLANK($F673),ISBLANK($G673),ISBLANK($H673),ISBLANK($I673),ISBLANK($J673),ISBLANK($K673),ISBLANK($L673)),"EKSİK","OK"))</f>
        <v/>
      </c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8">
        <f>IF(ISBLANK($A674),"",IF($I674="","",$I674/AySayisi))</f>
        <v/>
      </c>
      <c r="L674" s="21">
        <f>IF(ISBLANK($A674),"",IF($F674="","",EOMONTH($F674,$J674)))</f>
        <v/>
      </c>
      <c r="M674" s="15" t="n"/>
      <c r="N674" s="14">
        <f>IF(ISBLANK($A674),"",IF(OR(ISBLANK($B674),ISBLANK($C674),ISBLANK($D674),ISBLANK($E674),ISBLANK($F674),ISBLANK($G674),ISBLANK($H674),ISBLANK($I674),ISBLANK($J674),ISBLANK($K674),ISBLANK($L674)),"EKSİK","OK"))</f>
        <v/>
      </c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8">
        <f>IF(ISBLANK($A675),"",IF($I675="","",$I675/AySayisi))</f>
        <v/>
      </c>
      <c r="L675" s="21">
        <f>IF(ISBLANK($A675),"",IF($F675="","",EOMONTH($F675,$J675)))</f>
        <v/>
      </c>
      <c r="M675" s="15" t="n"/>
      <c r="N675" s="14">
        <f>IF(ISBLANK($A675),"",IF(OR(ISBLANK($B675),ISBLANK($C675),ISBLANK($D675),ISBLANK($E675),ISBLANK($F675),ISBLANK($G675),ISBLANK($H675),ISBLANK($I675),ISBLANK($J675),ISBLANK($K675),ISBLANK($L675)),"EKSİK","OK"))</f>
        <v/>
      </c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8">
        <f>IF(ISBLANK($A676),"",IF($I676="","",$I676/AySayisi))</f>
        <v/>
      </c>
      <c r="L676" s="21">
        <f>IF(ISBLANK($A676),"",IF($F676="","",EOMONTH($F676,$J676)))</f>
        <v/>
      </c>
      <c r="M676" s="15" t="n"/>
      <c r="N676" s="14">
        <f>IF(ISBLANK($A676),"",IF(OR(ISBLANK($B676),ISBLANK($C676),ISBLANK($D676),ISBLANK($E676),ISBLANK($F676),ISBLANK($G676),ISBLANK($H676),ISBLANK($I676),ISBLANK($J676),ISBLANK($K676),ISBLANK($L676)),"EKSİK","OK"))</f>
        <v/>
      </c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8">
        <f>IF(ISBLANK($A677),"",IF($I677="","",$I677/AySayisi))</f>
        <v/>
      </c>
      <c r="L677" s="21">
        <f>IF(ISBLANK($A677),"",IF($F677="","",EOMONTH($F677,$J677)))</f>
        <v/>
      </c>
      <c r="M677" s="15" t="n"/>
      <c r="N677" s="14">
        <f>IF(ISBLANK($A677),"",IF(OR(ISBLANK($B677),ISBLANK($C677),ISBLANK($D677),ISBLANK($E677),ISBLANK($F677),ISBLANK($G677),ISBLANK($H677),ISBLANK($I677),ISBLANK($J677),ISBLANK($K677),ISBLANK($L677)),"EKSİK","OK"))</f>
        <v/>
      </c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8">
        <f>IF(ISBLANK($A678),"",IF($I678="","",$I678/AySayisi))</f>
        <v/>
      </c>
      <c r="L678" s="21">
        <f>IF(ISBLANK($A678),"",IF($F678="","",EOMONTH($F678,$J678)))</f>
        <v/>
      </c>
      <c r="M678" s="15" t="n"/>
      <c r="N678" s="14">
        <f>IF(ISBLANK($A678),"",IF(OR(ISBLANK($B678),ISBLANK($C678),ISBLANK($D678),ISBLANK($E678),ISBLANK($F678),ISBLANK($G678),ISBLANK($H678),ISBLANK($I678),ISBLANK($J678),ISBLANK($K678),ISBLANK($L678)),"EKSİK","OK"))</f>
        <v/>
      </c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8">
        <f>IF(ISBLANK($A679),"",IF($I679="","",$I679/AySayisi))</f>
        <v/>
      </c>
      <c r="L679" s="21">
        <f>IF(ISBLANK($A679),"",IF($F679="","",EOMONTH($F679,$J679)))</f>
        <v/>
      </c>
      <c r="M679" s="15" t="n"/>
      <c r="N679" s="14">
        <f>IF(ISBLANK($A679),"",IF(OR(ISBLANK($B679),ISBLANK($C679),ISBLANK($D679),ISBLANK($E679),ISBLANK($F679),ISBLANK($G679),ISBLANK($H679),ISBLANK($I679),ISBLANK($J679),ISBLANK($K679),ISBLANK($L679)),"EKSİK","OK"))</f>
        <v/>
      </c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8">
        <f>IF(ISBLANK($A680),"",IF($I680="","",$I680/AySayisi))</f>
        <v/>
      </c>
      <c r="L680" s="21">
        <f>IF(ISBLANK($A680),"",IF($F680="","",EOMONTH($F680,$J680)))</f>
        <v/>
      </c>
      <c r="M680" s="15" t="n"/>
      <c r="N680" s="14">
        <f>IF(ISBLANK($A680),"",IF(OR(ISBLANK($B680),ISBLANK($C680),ISBLANK($D680),ISBLANK($E680),ISBLANK($F680),ISBLANK($G680),ISBLANK($H680),ISBLANK($I680),ISBLANK($J680),ISBLANK($K680),ISBLANK($L680)),"EKSİK","OK"))</f>
        <v/>
      </c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8">
        <f>IF(ISBLANK($A681),"",IF($I681="","",$I681/AySayisi))</f>
        <v/>
      </c>
      <c r="L681" s="21">
        <f>IF(ISBLANK($A681),"",IF($F681="","",EOMONTH($F681,$J681)))</f>
        <v/>
      </c>
      <c r="M681" s="15" t="n"/>
      <c r="N681" s="14">
        <f>IF(ISBLANK($A681),"",IF(OR(ISBLANK($B681),ISBLANK($C681),ISBLANK($D681),ISBLANK($E681),ISBLANK($F681),ISBLANK($G681),ISBLANK($H681),ISBLANK($I681),ISBLANK($J681),ISBLANK($K681),ISBLANK($L681)),"EKSİK","OK"))</f>
        <v/>
      </c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8">
        <f>IF(ISBLANK($A682),"",IF($I682="","",$I682/AySayisi))</f>
        <v/>
      </c>
      <c r="L682" s="21">
        <f>IF(ISBLANK($A682),"",IF($F682="","",EOMONTH($F682,$J682)))</f>
        <v/>
      </c>
      <c r="M682" s="15" t="n"/>
      <c r="N682" s="14">
        <f>IF(ISBLANK($A682),"",IF(OR(ISBLANK($B682),ISBLANK($C682),ISBLANK($D682),ISBLANK($E682),ISBLANK($F682),ISBLANK($G682),ISBLANK($H682),ISBLANK($I682),ISBLANK($J682),ISBLANK($K682),ISBLANK($L682)),"EKSİK","OK"))</f>
        <v/>
      </c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8">
        <f>IF(ISBLANK($A683),"",IF($I683="","",$I683/AySayisi))</f>
        <v/>
      </c>
      <c r="L683" s="21">
        <f>IF(ISBLANK($A683),"",IF($F683="","",EOMONTH($F683,$J683)))</f>
        <v/>
      </c>
      <c r="M683" s="15" t="n"/>
      <c r="N683" s="14">
        <f>IF(ISBLANK($A683),"",IF(OR(ISBLANK($B683),ISBLANK($C683),ISBLANK($D683),ISBLANK($E683),ISBLANK($F683),ISBLANK($G683),ISBLANK($H683),ISBLANK($I683),ISBLANK($J683),ISBLANK($K683),ISBLANK($L683)),"EKSİK","OK"))</f>
        <v/>
      </c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8">
        <f>IF(ISBLANK($A684),"",IF($I684="","",$I684/AySayisi))</f>
        <v/>
      </c>
      <c r="L684" s="21">
        <f>IF(ISBLANK($A684),"",IF($F684="","",EOMONTH($F684,$J684)))</f>
        <v/>
      </c>
      <c r="M684" s="15" t="n"/>
      <c r="N684" s="14">
        <f>IF(ISBLANK($A684),"",IF(OR(ISBLANK($B684),ISBLANK($C684),ISBLANK($D684),ISBLANK($E684),ISBLANK($F684),ISBLANK($G684),ISBLANK($H684),ISBLANK($I684),ISBLANK($J684),ISBLANK($K684),ISBLANK($L684)),"EKSİK","OK"))</f>
        <v/>
      </c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8">
        <f>IF(ISBLANK($A685),"",IF($I685="","",$I685/AySayisi))</f>
        <v/>
      </c>
      <c r="L685" s="21">
        <f>IF(ISBLANK($A685),"",IF($F685="","",EOMONTH($F685,$J685)))</f>
        <v/>
      </c>
      <c r="M685" s="15" t="n"/>
      <c r="N685" s="14">
        <f>IF(ISBLANK($A685),"",IF(OR(ISBLANK($B685),ISBLANK($C685),ISBLANK($D685),ISBLANK($E685),ISBLANK($F685),ISBLANK($G685),ISBLANK($H685),ISBLANK($I685),ISBLANK($J685),ISBLANK($K685),ISBLANK($L685)),"EKSİK","OK"))</f>
        <v/>
      </c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8">
        <f>IF(ISBLANK($A686),"",IF($I686="","",$I686/AySayisi))</f>
        <v/>
      </c>
      <c r="L686" s="21">
        <f>IF(ISBLANK($A686),"",IF($F686="","",EOMONTH($F686,$J686)))</f>
        <v/>
      </c>
      <c r="M686" s="15" t="n"/>
      <c r="N686" s="14">
        <f>IF(ISBLANK($A686),"",IF(OR(ISBLANK($B686),ISBLANK($C686),ISBLANK($D686),ISBLANK($E686),ISBLANK($F686),ISBLANK($G686),ISBLANK($H686),ISBLANK($I686),ISBLANK($J686),ISBLANK($K686),ISBLANK($L686)),"EKSİK","OK"))</f>
        <v/>
      </c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8">
        <f>IF(ISBLANK($A687),"",IF($I687="","",$I687/AySayisi))</f>
        <v/>
      </c>
      <c r="L687" s="21">
        <f>IF(ISBLANK($A687),"",IF($F687="","",EOMONTH($F687,$J687)))</f>
        <v/>
      </c>
      <c r="M687" s="15" t="n"/>
      <c r="N687" s="14">
        <f>IF(ISBLANK($A687),"",IF(OR(ISBLANK($B687),ISBLANK($C687),ISBLANK($D687),ISBLANK($E687),ISBLANK($F687),ISBLANK($G687),ISBLANK($H687),ISBLANK($I687),ISBLANK($J687),ISBLANK($K687),ISBLANK($L687)),"EKSİK","OK"))</f>
        <v/>
      </c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8">
        <f>IF(ISBLANK($A688),"",IF($I688="","",$I688/AySayisi))</f>
        <v/>
      </c>
      <c r="L688" s="21">
        <f>IF(ISBLANK($A688),"",IF($F688="","",EOMONTH($F688,$J688)))</f>
        <v/>
      </c>
      <c r="M688" s="15" t="n"/>
      <c r="N688" s="14">
        <f>IF(ISBLANK($A688),"",IF(OR(ISBLANK($B688),ISBLANK($C688),ISBLANK($D688),ISBLANK($E688),ISBLANK($F688),ISBLANK($G688),ISBLANK($H688),ISBLANK($I688),ISBLANK($J688),ISBLANK($K688),ISBLANK($L688)),"EKSİK","OK"))</f>
        <v/>
      </c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8">
        <f>IF(ISBLANK($A689),"",IF($I689="","",$I689/AySayisi))</f>
        <v/>
      </c>
      <c r="L689" s="21">
        <f>IF(ISBLANK($A689),"",IF($F689="","",EOMONTH($F689,$J689)))</f>
        <v/>
      </c>
      <c r="M689" s="15" t="n"/>
      <c r="N689" s="14">
        <f>IF(ISBLANK($A689),"",IF(OR(ISBLANK($B689),ISBLANK($C689),ISBLANK($D689),ISBLANK($E689),ISBLANK($F689),ISBLANK($G689),ISBLANK($H689),ISBLANK($I689),ISBLANK($J689),ISBLANK($K689),ISBLANK($L689)),"EKSİK","OK"))</f>
        <v/>
      </c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8">
        <f>IF(ISBLANK($A690),"",IF($I690="","",$I690/AySayisi))</f>
        <v/>
      </c>
      <c r="L690" s="21">
        <f>IF(ISBLANK($A690),"",IF($F690="","",EOMONTH($F690,$J690)))</f>
        <v/>
      </c>
      <c r="M690" s="15" t="n"/>
      <c r="N690" s="14">
        <f>IF(ISBLANK($A690),"",IF(OR(ISBLANK($B690),ISBLANK($C690),ISBLANK($D690),ISBLANK($E690),ISBLANK($F690),ISBLANK($G690),ISBLANK($H690),ISBLANK($I690),ISBLANK($J690),ISBLANK($K690),ISBLANK($L690)),"EKSİK","OK"))</f>
        <v/>
      </c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8">
        <f>IF(ISBLANK($A691),"",IF($I691="","",$I691/AySayisi))</f>
        <v/>
      </c>
      <c r="L691" s="21">
        <f>IF(ISBLANK($A691),"",IF($F691="","",EOMONTH($F691,$J691)))</f>
        <v/>
      </c>
      <c r="M691" s="15" t="n"/>
      <c r="N691" s="14">
        <f>IF(ISBLANK($A691),"",IF(OR(ISBLANK($B691),ISBLANK($C691),ISBLANK($D691),ISBLANK($E691),ISBLANK($F691),ISBLANK($G691),ISBLANK($H691),ISBLANK($I691),ISBLANK($J691),ISBLANK($K691),ISBLANK($L691)),"EKSİK","OK"))</f>
        <v/>
      </c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8">
        <f>IF(ISBLANK($A692),"",IF($I692="","",$I692/AySayisi))</f>
        <v/>
      </c>
      <c r="L692" s="21">
        <f>IF(ISBLANK($A692),"",IF($F692="","",EOMONTH($F692,$J692)))</f>
        <v/>
      </c>
      <c r="M692" s="15" t="n"/>
      <c r="N692" s="14">
        <f>IF(ISBLANK($A692),"",IF(OR(ISBLANK($B692),ISBLANK($C692),ISBLANK($D692),ISBLANK($E692),ISBLANK($F692),ISBLANK($G692),ISBLANK($H692),ISBLANK($I692),ISBLANK($J692),ISBLANK($K692),ISBLANK($L692)),"EKSİK","OK"))</f>
        <v/>
      </c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8">
        <f>IF(ISBLANK($A693),"",IF($I693="","",$I693/AySayisi))</f>
        <v/>
      </c>
      <c r="L693" s="21">
        <f>IF(ISBLANK($A693),"",IF($F693="","",EOMONTH($F693,$J693)))</f>
        <v/>
      </c>
      <c r="M693" s="15" t="n"/>
      <c r="N693" s="14">
        <f>IF(ISBLANK($A693),"",IF(OR(ISBLANK($B693),ISBLANK($C693),ISBLANK($D693),ISBLANK($E693),ISBLANK($F693),ISBLANK($G693),ISBLANK($H693),ISBLANK($I693),ISBLANK($J693),ISBLANK($K693),ISBLANK($L693)),"EKSİK","OK"))</f>
        <v/>
      </c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8">
        <f>IF(ISBLANK($A694),"",IF($I694="","",$I694/AySayisi))</f>
        <v/>
      </c>
      <c r="L694" s="21">
        <f>IF(ISBLANK($A694),"",IF($F694="","",EOMONTH($F694,$J694)))</f>
        <v/>
      </c>
      <c r="M694" s="15" t="n"/>
      <c r="N694" s="14">
        <f>IF(ISBLANK($A694),"",IF(OR(ISBLANK($B694),ISBLANK($C694),ISBLANK($D694),ISBLANK($E694),ISBLANK($F694),ISBLANK($G694),ISBLANK($H694),ISBLANK($I694),ISBLANK($J694),ISBLANK($K694),ISBLANK($L694)),"EKSİK","OK"))</f>
        <v/>
      </c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8">
        <f>IF(ISBLANK($A695),"",IF($I695="","",$I695/AySayisi))</f>
        <v/>
      </c>
      <c r="L695" s="21">
        <f>IF(ISBLANK($A695),"",IF($F695="","",EOMONTH($F695,$J695)))</f>
        <v/>
      </c>
      <c r="M695" s="15" t="n"/>
      <c r="N695" s="14">
        <f>IF(ISBLANK($A695),"",IF(OR(ISBLANK($B695),ISBLANK($C695),ISBLANK($D695),ISBLANK($E695),ISBLANK($F695),ISBLANK($G695),ISBLANK($H695),ISBLANK($I695),ISBLANK($J695),ISBLANK($K695),ISBLANK($L695)),"EKSİK","OK"))</f>
        <v/>
      </c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8">
        <f>IF(ISBLANK($A696),"",IF($I696="","",$I696/AySayisi))</f>
        <v/>
      </c>
      <c r="L696" s="21">
        <f>IF(ISBLANK($A696),"",IF($F696="","",EOMONTH($F696,$J696)))</f>
        <v/>
      </c>
      <c r="M696" s="15" t="n"/>
      <c r="N696" s="14">
        <f>IF(ISBLANK($A696),"",IF(OR(ISBLANK($B696),ISBLANK($C696),ISBLANK($D696),ISBLANK($E696),ISBLANK($F696),ISBLANK($G696),ISBLANK($H696),ISBLANK($I696),ISBLANK($J696),ISBLANK($K696),ISBLANK($L696)),"EKSİK","OK"))</f>
        <v/>
      </c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8">
        <f>IF(ISBLANK($A697),"",IF($I697="","",$I697/AySayisi))</f>
        <v/>
      </c>
      <c r="L697" s="21">
        <f>IF(ISBLANK($A697),"",IF($F697="","",EOMONTH($F697,$J697)))</f>
        <v/>
      </c>
      <c r="M697" s="15" t="n"/>
      <c r="N697" s="14">
        <f>IF(ISBLANK($A697),"",IF(OR(ISBLANK($B697),ISBLANK($C697),ISBLANK($D697),ISBLANK($E697),ISBLANK($F697),ISBLANK($G697),ISBLANK($H697),ISBLANK($I697),ISBLANK($J697),ISBLANK($K697),ISBLANK($L697)),"EKSİK","OK"))</f>
        <v/>
      </c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8">
        <f>IF(ISBLANK($A698),"",IF($I698="","",$I698/AySayisi))</f>
        <v/>
      </c>
      <c r="L698" s="21">
        <f>IF(ISBLANK($A698),"",IF($F698="","",EOMONTH($F698,$J698)))</f>
        <v/>
      </c>
      <c r="M698" s="15" t="n"/>
      <c r="N698" s="14">
        <f>IF(ISBLANK($A698),"",IF(OR(ISBLANK($B698),ISBLANK($C698),ISBLANK($D698),ISBLANK($E698),ISBLANK($F698),ISBLANK($G698),ISBLANK($H698),ISBLANK($I698),ISBLANK($J698),ISBLANK($K698),ISBLANK($L698)),"EKSİK","OK"))</f>
        <v/>
      </c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8">
        <f>IF(ISBLANK($A699),"",IF($I699="","",$I699/AySayisi))</f>
        <v/>
      </c>
      <c r="L699" s="21">
        <f>IF(ISBLANK($A699),"",IF($F699="","",EOMONTH($F699,$J699)))</f>
        <v/>
      </c>
      <c r="M699" s="15" t="n"/>
      <c r="N699" s="14">
        <f>IF(ISBLANK($A699),"",IF(OR(ISBLANK($B699),ISBLANK($C699),ISBLANK($D699),ISBLANK($E699),ISBLANK($F699),ISBLANK($G699),ISBLANK($H699),ISBLANK($I699),ISBLANK($J699),ISBLANK($K699),ISBLANK($L699)),"EKSİK","OK"))</f>
        <v/>
      </c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8">
        <f>IF(ISBLANK($A700),"",IF($I700="","",$I700/AySayisi))</f>
        <v/>
      </c>
      <c r="L700" s="21">
        <f>IF(ISBLANK($A700),"",IF($F700="","",EOMONTH($F700,$J700)))</f>
        <v/>
      </c>
      <c r="M700" s="15" t="n"/>
      <c r="N700" s="14">
        <f>IF(ISBLANK($A700),"",IF(OR(ISBLANK($B700),ISBLANK($C700),ISBLANK($D700),ISBLANK($E700),ISBLANK($F700),ISBLANK($G700),ISBLANK($H700),ISBLANK($I700),ISBLANK($J700),ISBLANK($K700),ISBLANK($L700)),"EKSİK","OK"))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8">
        <f>IF(ISBLANK($A701),"",IF($I701="","",$I701/AySayisi))</f>
        <v/>
      </c>
      <c r="L701" s="21">
        <f>IF(ISBLANK($A701),"",IF($F701="","",EOMONTH($F701,$J701)))</f>
        <v/>
      </c>
      <c r="M701" s="15" t="n"/>
      <c r="N701" s="14">
        <f>IF(ISBLANK($A701),"",IF(OR(ISBLANK($B701),ISBLANK($C701),ISBLANK($D701),ISBLANK($E701),ISBLANK($F701),ISBLANK($G701),ISBLANK($H701),ISBLANK($I701),ISBLANK($J701),ISBLANK($K701),ISBLANK($L701)),"EKSİK","OK"))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8">
        <f>IF(ISBLANK($A702),"",IF($I702="","",$I702/AySayisi))</f>
        <v/>
      </c>
      <c r="L702" s="21">
        <f>IF(ISBLANK($A702),"",IF($F702="","",EOMONTH($F702,$J702)))</f>
        <v/>
      </c>
      <c r="M702" s="15" t="n"/>
      <c r="N702" s="14">
        <f>IF(ISBLANK($A702),"",IF(OR(ISBLANK($B702),ISBLANK($C702),ISBLANK($D702),ISBLANK($E702),ISBLANK($F702),ISBLANK($G702),ISBLANK($H702),ISBLANK($I702),ISBLANK($J702),ISBLANK($K702),ISBLANK($L702)),"EKSİK","OK"))</f>
        <v/>
      </c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8">
        <f>IF(ISBLANK($A703),"",IF($I703="","",$I703/AySayisi))</f>
        <v/>
      </c>
      <c r="L703" s="21">
        <f>IF(ISBLANK($A703),"",IF($F703="","",EOMONTH($F703,$J703)))</f>
        <v/>
      </c>
      <c r="M703" s="15" t="n"/>
      <c r="N703" s="14">
        <f>IF(ISBLANK($A703),"",IF(OR(ISBLANK($B703),ISBLANK($C703),ISBLANK($D703),ISBLANK($E703),ISBLANK($F703),ISBLANK($G703),ISBLANK($H703),ISBLANK($I703),ISBLANK($J703),ISBLANK($K703),ISBLANK($L703)),"EKSİK","OK"))</f>
        <v/>
      </c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8">
        <f>IF(ISBLANK($A704),"",IF($I704="","",$I704/AySayisi))</f>
        <v/>
      </c>
      <c r="L704" s="21">
        <f>IF(ISBLANK($A704),"",IF($F704="","",EOMONTH($F704,$J704)))</f>
        <v/>
      </c>
      <c r="M704" s="15" t="n"/>
      <c r="N704" s="14">
        <f>IF(ISBLANK($A704),"",IF(OR(ISBLANK($B704),ISBLANK($C704),ISBLANK($D704),ISBLANK($E704),ISBLANK($F704),ISBLANK($G704),ISBLANK($H704),ISBLANK($I704),ISBLANK($J704),ISBLANK($K704),ISBLANK($L704)),"EKSİK","OK"))</f>
        <v/>
      </c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8">
        <f>IF(ISBLANK($A705),"",IF($I705="","",$I705/AySayisi))</f>
        <v/>
      </c>
      <c r="L705" s="21">
        <f>IF(ISBLANK($A705),"",IF($F705="","",EOMONTH($F705,$J705)))</f>
        <v/>
      </c>
      <c r="M705" s="15" t="n"/>
      <c r="N705" s="14">
        <f>IF(ISBLANK($A705),"",IF(OR(ISBLANK($B705),ISBLANK($C705),ISBLANK($D705),ISBLANK($E705),ISBLANK($F705),ISBLANK($G705),ISBLANK($H705),ISBLANK($I705),ISBLANK($J705),ISBLANK($K705),ISBLANK($L705)),"EKSİK","OK"))</f>
        <v/>
      </c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8">
        <f>IF(ISBLANK($A706),"",IF($I706="","",$I706/AySayisi))</f>
        <v/>
      </c>
      <c r="L706" s="21">
        <f>IF(ISBLANK($A706),"",IF($F706="","",EOMONTH($F706,$J706)))</f>
        <v/>
      </c>
      <c r="M706" s="15" t="n"/>
      <c r="N706" s="14">
        <f>IF(ISBLANK($A706),"",IF(OR(ISBLANK($B706),ISBLANK($C706),ISBLANK($D706),ISBLANK($E706),ISBLANK($F706),ISBLANK($G706),ISBLANK($H706),ISBLANK($I706),ISBLANK($J706),ISBLANK($K706),ISBLANK($L706)),"EKSİK","OK"))</f>
        <v/>
      </c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8">
        <f>IF(ISBLANK($A707),"",IF($I707="","",$I707/AySayisi))</f>
        <v/>
      </c>
      <c r="L707" s="21">
        <f>IF(ISBLANK($A707),"",IF($F707="","",EOMONTH($F707,$J707)))</f>
        <v/>
      </c>
      <c r="M707" s="15" t="n"/>
      <c r="N707" s="14">
        <f>IF(ISBLANK($A707),"",IF(OR(ISBLANK($B707),ISBLANK($C707),ISBLANK($D707),ISBLANK($E707),ISBLANK($F707),ISBLANK($G707),ISBLANK($H707),ISBLANK($I707),ISBLANK($J707),ISBLANK($K707),ISBLANK($L707)),"EKSİK","OK"))</f>
        <v/>
      </c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8">
        <f>IF(ISBLANK($A708),"",IF($I708="","",$I708/AySayisi))</f>
        <v/>
      </c>
      <c r="L708" s="21">
        <f>IF(ISBLANK($A708),"",IF($F708="","",EOMONTH($F708,$J708)))</f>
        <v/>
      </c>
      <c r="M708" s="15" t="n"/>
      <c r="N708" s="14">
        <f>IF(ISBLANK($A708),"",IF(OR(ISBLANK($B708),ISBLANK($C708),ISBLANK($D708),ISBLANK($E708),ISBLANK($F708),ISBLANK($G708),ISBLANK($H708),ISBLANK($I708),ISBLANK($J708),ISBLANK($K708),ISBLANK($L708)),"EKSİK","OK"))</f>
        <v/>
      </c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8">
        <f>IF(ISBLANK($A709),"",IF($I709="","",$I709/AySayisi))</f>
        <v/>
      </c>
      <c r="L709" s="21">
        <f>IF(ISBLANK($A709),"",IF($F709="","",EOMONTH($F709,$J709)))</f>
        <v/>
      </c>
      <c r="M709" s="15" t="n"/>
      <c r="N709" s="14">
        <f>IF(ISBLANK($A709),"",IF(OR(ISBLANK($B709),ISBLANK($C709),ISBLANK($D709),ISBLANK($E709),ISBLANK($F709),ISBLANK($G709),ISBLANK($H709),ISBLANK($I709),ISBLANK($J709),ISBLANK($K709),ISBLANK($L709)),"EKSİK","OK"))</f>
        <v/>
      </c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8">
        <f>IF(ISBLANK($A710),"",IF($I710="","",$I710/AySayisi))</f>
        <v/>
      </c>
      <c r="L710" s="21">
        <f>IF(ISBLANK($A710),"",IF($F710="","",EOMONTH($F710,$J710)))</f>
        <v/>
      </c>
      <c r="M710" s="15" t="n"/>
      <c r="N710" s="14">
        <f>IF(ISBLANK($A710),"",IF(OR(ISBLANK($B710),ISBLANK($C710),ISBLANK($D710),ISBLANK($E710),ISBLANK($F710),ISBLANK($G710),ISBLANK($H710),ISBLANK($I710),ISBLANK($J710),ISBLANK($K710),ISBLANK($L710)),"EKSİK","OK"))</f>
        <v/>
      </c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8">
        <f>IF(ISBLANK($A711),"",IF($I711="","",$I711/AySayisi))</f>
        <v/>
      </c>
      <c r="L711" s="21">
        <f>IF(ISBLANK($A711),"",IF($F711="","",EOMONTH($F711,$J711)))</f>
        <v/>
      </c>
      <c r="M711" s="15" t="n"/>
      <c r="N711" s="14">
        <f>IF(ISBLANK($A711),"",IF(OR(ISBLANK($B711),ISBLANK($C711),ISBLANK($D711),ISBLANK($E711),ISBLANK($F711),ISBLANK($G711),ISBLANK($H711),ISBLANK($I711),ISBLANK($J711),ISBLANK($K711),ISBLANK($L711)),"EKSİK","OK"))</f>
        <v/>
      </c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8">
        <f>IF(ISBLANK($A712),"",IF($I712="","",$I712/AySayisi))</f>
        <v/>
      </c>
      <c r="L712" s="21">
        <f>IF(ISBLANK($A712),"",IF($F712="","",EOMONTH($F712,$J712)))</f>
        <v/>
      </c>
      <c r="M712" s="15" t="n"/>
      <c r="N712" s="14">
        <f>IF(ISBLANK($A712),"",IF(OR(ISBLANK($B712),ISBLANK($C712),ISBLANK($D712),ISBLANK($E712),ISBLANK($F712),ISBLANK($G712),ISBLANK($H712),ISBLANK($I712),ISBLANK($J712),ISBLANK($K712),ISBLANK($L712)),"EKSİK","OK"))</f>
        <v/>
      </c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8">
        <f>IF(ISBLANK($A713),"",IF($I713="","",$I713/AySayisi))</f>
        <v/>
      </c>
      <c r="L713" s="21">
        <f>IF(ISBLANK($A713),"",IF($F713="","",EOMONTH($F713,$J713)))</f>
        <v/>
      </c>
      <c r="M713" s="15" t="n"/>
      <c r="N713" s="14">
        <f>IF(ISBLANK($A713),"",IF(OR(ISBLANK($B713),ISBLANK($C713),ISBLANK($D713),ISBLANK($E713),ISBLANK($F713),ISBLANK($G713),ISBLANK($H713),ISBLANK($I713),ISBLANK($J713),ISBLANK($K713),ISBLANK($L713)),"EKSİK","OK"))</f>
        <v/>
      </c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8">
        <f>IF(ISBLANK($A714),"",IF($I714="","",$I714/AySayisi))</f>
        <v/>
      </c>
      <c r="L714" s="21">
        <f>IF(ISBLANK($A714),"",IF($F714="","",EOMONTH($F714,$J714)))</f>
        <v/>
      </c>
      <c r="M714" s="15" t="n"/>
      <c r="N714" s="14">
        <f>IF(ISBLANK($A714),"",IF(OR(ISBLANK($B714),ISBLANK($C714),ISBLANK($D714),ISBLANK($E714),ISBLANK($F714),ISBLANK($G714),ISBLANK($H714),ISBLANK($I714),ISBLANK($J714),ISBLANK($K714),ISBLANK($L714)),"EKSİK","OK"))</f>
        <v/>
      </c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8">
        <f>IF(ISBLANK($A715),"",IF($I715="","",$I715/AySayisi))</f>
        <v/>
      </c>
      <c r="L715" s="21">
        <f>IF(ISBLANK($A715),"",IF($F715="","",EOMONTH($F715,$J715)))</f>
        <v/>
      </c>
      <c r="M715" s="15" t="n"/>
      <c r="N715" s="14">
        <f>IF(ISBLANK($A715),"",IF(OR(ISBLANK($B715),ISBLANK($C715),ISBLANK($D715),ISBLANK($E715),ISBLANK($F715),ISBLANK($G715),ISBLANK($H715),ISBLANK($I715),ISBLANK($J715),ISBLANK($K715),ISBLANK($L715)),"EKSİK","OK"))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8">
        <f>IF(ISBLANK($A716),"",IF($I716="","",$I716/AySayisi))</f>
        <v/>
      </c>
      <c r="L716" s="21">
        <f>IF(ISBLANK($A716),"",IF($F716="","",EOMONTH($F716,$J716)))</f>
        <v/>
      </c>
      <c r="M716" s="15" t="n"/>
      <c r="N716" s="14">
        <f>IF(ISBLANK($A716),"",IF(OR(ISBLANK($B716),ISBLANK($C716),ISBLANK($D716),ISBLANK($E716),ISBLANK($F716),ISBLANK($G716),ISBLANK($H716),ISBLANK($I716),ISBLANK($J716),ISBLANK($K716),ISBLANK($L716)),"EKSİK","OK"))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8">
        <f>IF(ISBLANK($A717),"",IF($I717="","",$I717/AySayisi))</f>
        <v/>
      </c>
      <c r="L717" s="21">
        <f>IF(ISBLANK($A717),"",IF($F717="","",EOMONTH($F717,$J717)))</f>
        <v/>
      </c>
      <c r="M717" s="15" t="n"/>
      <c r="N717" s="14">
        <f>IF(ISBLANK($A717),"",IF(OR(ISBLANK($B717),ISBLANK($C717),ISBLANK($D717),ISBLANK($E717),ISBLANK($F717),ISBLANK($G717),ISBLANK($H717),ISBLANK($I717),ISBLANK($J717),ISBLANK($K717),ISBLANK($L717)),"EKSİK","OK"))</f>
        <v/>
      </c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8">
        <f>IF(ISBLANK($A718),"",IF($I718="","",$I718/AySayisi))</f>
        <v/>
      </c>
      <c r="L718" s="21">
        <f>IF(ISBLANK($A718),"",IF($F718="","",EOMONTH($F718,$J718)))</f>
        <v/>
      </c>
      <c r="M718" s="15" t="n"/>
      <c r="N718" s="14">
        <f>IF(ISBLANK($A718),"",IF(OR(ISBLANK($B718),ISBLANK($C718),ISBLANK($D718),ISBLANK($E718),ISBLANK($F718),ISBLANK($G718),ISBLANK($H718),ISBLANK($I718),ISBLANK($J718),ISBLANK($K718),ISBLANK($L718)),"EKSİK","OK"))</f>
        <v/>
      </c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8">
        <f>IF(ISBLANK($A719),"",IF($I719="","",$I719/AySayisi))</f>
        <v/>
      </c>
      <c r="L719" s="21">
        <f>IF(ISBLANK($A719),"",IF($F719="","",EOMONTH($F719,$J719)))</f>
        <v/>
      </c>
      <c r="M719" s="15" t="n"/>
      <c r="N719" s="14">
        <f>IF(ISBLANK($A719),"",IF(OR(ISBLANK($B719),ISBLANK($C719),ISBLANK($D719),ISBLANK($E719),ISBLANK($F719),ISBLANK($G719),ISBLANK($H719),ISBLANK($I719),ISBLANK($J719),ISBLANK($K719),ISBLANK($L719)),"EKSİK","OK"))</f>
        <v/>
      </c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8">
        <f>IF(ISBLANK($A720),"",IF($I720="","",$I720/AySayisi))</f>
        <v/>
      </c>
      <c r="L720" s="21">
        <f>IF(ISBLANK($A720),"",IF($F720="","",EOMONTH($F720,$J720)))</f>
        <v/>
      </c>
      <c r="M720" s="15" t="n"/>
      <c r="N720" s="14">
        <f>IF(ISBLANK($A720),"",IF(OR(ISBLANK($B720),ISBLANK($C720),ISBLANK($D720),ISBLANK($E720),ISBLANK($F720),ISBLANK($G720),ISBLANK($H720),ISBLANK($I720),ISBLANK($J720),ISBLANK($K720),ISBLANK($L720)),"EKSİK","OK"))</f>
        <v/>
      </c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8">
        <f>IF(ISBLANK($A721),"",IF($I721="","",$I721/AySayisi))</f>
        <v/>
      </c>
      <c r="L721" s="21">
        <f>IF(ISBLANK($A721),"",IF($F721="","",EOMONTH($F721,$J721)))</f>
        <v/>
      </c>
      <c r="M721" s="15" t="n"/>
      <c r="N721" s="14">
        <f>IF(ISBLANK($A721),"",IF(OR(ISBLANK($B721),ISBLANK($C721),ISBLANK($D721),ISBLANK($E721),ISBLANK($F721),ISBLANK($G721),ISBLANK($H721),ISBLANK($I721),ISBLANK($J721),ISBLANK($K721),ISBLANK($L721)),"EKSİK","OK"))</f>
        <v/>
      </c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8">
        <f>IF(ISBLANK($A722),"",IF($I722="","",$I722/AySayisi))</f>
        <v/>
      </c>
      <c r="L722" s="21">
        <f>IF(ISBLANK($A722),"",IF($F722="","",EOMONTH($F722,$J722)))</f>
        <v/>
      </c>
      <c r="M722" s="15" t="n"/>
      <c r="N722" s="14">
        <f>IF(ISBLANK($A722),"",IF(OR(ISBLANK($B722),ISBLANK($C722),ISBLANK($D722),ISBLANK($E722),ISBLANK($F722),ISBLANK($G722),ISBLANK($H722),ISBLANK($I722),ISBLANK($J722),ISBLANK($K722),ISBLANK($L722)),"EKSİK","OK"))</f>
        <v/>
      </c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8">
        <f>IF(ISBLANK($A723),"",IF($I723="","",$I723/AySayisi))</f>
        <v/>
      </c>
      <c r="L723" s="21">
        <f>IF(ISBLANK($A723),"",IF($F723="","",EOMONTH($F723,$J723)))</f>
        <v/>
      </c>
      <c r="M723" s="15" t="n"/>
      <c r="N723" s="14">
        <f>IF(ISBLANK($A723),"",IF(OR(ISBLANK($B723),ISBLANK($C723),ISBLANK($D723),ISBLANK($E723),ISBLANK($F723),ISBLANK($G723),ISBLANK($H723),ISBLANK($I723),ISBLANK($J723),ISBLANK($K723),ISBLANK($L723)),"EKSİK","OK"))</f>
        <v/>
      </c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8">
        <f>IF(ISBLANK($A724),"",IF($I724="","",$I724/AySayisi))</f>
        <v/>
      </c>
      <c r="L724" s="21">
        <f>IF(ISBLANK($A724),"",IF($F724="","",EOMONTH($F724,$J724)))</f>
        <v/>
      </c>
      <c r="M724" s="15" t="n"/>
      <c r="N724" s="14">
        <f>IF(ISBLANK($A724),"",IF(OR(ISBLANK($B724),ISBLANK($C724),ISBLANK($D724),ISBLANK($E724),ISBLANK($F724),ISBLANK($G724),ISBLANK($H724),ISBLANK($I724),ISBLANK($J724),ISBLANK($K724),ISBLANK($L724)),"EKSİK","OK"))</f>
        <v/>
      </c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8">
        <f>IF(ISBLANK($A725),"",IF($I725="","",$I725/AySayisi))</f>
        <v/>
      </c>
      <c r="L725" s="21">
        <f>IF(ISBLANK($A725),"",IF($F725="","",EOMONTH($F725,$J725)))</f>
        <v/>
      </c>
      <c r="M725" s="15" t="n"/>
      <c r="N725" s="14">
        <f>IF(ISBLANK($A725),"",IF(OR(ISBLANK($B725),ISBLANK($C725),ISBLANK($D725),ISBLANK($E725),ISBLANK($F725),ISBLANK($G725),ISBLANK($H725),ISBLANK($I725),ISBLANK($J725),ISBLANK($K725),ISBLANK($L725)),"EKSİK","OK"))</f>
        <v/>
      </c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8">
        <f>IF(ISBLANK($A726),"",IF($I726="","",$I726/AySayisi))</f>
        <v/>
      </c>
      <c r="L726" s="21">
        <f>IF(ISBLANK($A726),"",IF($F726="","",EOMONTH($F726,$J726)))</f>
        <v/>
      </c>
      <c r="M726" s="15" t="n"/>
      <c r="N726" s="14">
        <f>IF(ISBLANK($A726),"",IF(OR(ISBLANK($B726),ISBLANK($C726),ISBLANK($D726),ISBLANK($E726),ISBLANK($F726),ISBLANK($G726),ISBLANK($H726),ISBLANK($I726),ISBLANK($J726),ISBLANK($K726),ISBLANK($L726)),"EKSİK","OK"))</f>
        <v/>
      </c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8">
        <f>IF(ISBLANK($A727),"",IF($I727="","",$I727/AySayisi))</f>
        <v/>
      </c>
      <c r="L727" s="21">
        <f>IF(ISBLANK($A727),"",IF($F727="","",EOMONTH($F727,$J727)))</f>
        <v/>
      </c>
      <c r="M727" s="15" t="n"/>
      <c r="N727" s="14">
        <f>IF(ISBLANK($A727),"",IF(OR(ISBLANK($B727),ISBLANK($C727),ISBLANK($D727),ISBLANK($E727),ISBLANK($F727),ISBLANK($G727),ISBLANK($H727),ISBLANK($I727),ISBLANK($J727),ISBLANK($K727),ISBLANK($L727)),"EKSİK","OK"))</f>
        <v/>
      </c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8">
        <f>IF(ISBLANK($A728),"",IF($I728="","",$I728/AySayisi))</f>
        <v/>
      </c>
      <c r="L728" s="21">
        <f>IF(ISBLANK($A728),"",IF($F728="","",EOMONTH($F728,$J728)))</f>
        <v/>
      </c>
      <c r="M728" s="15" t="n"/>
      <c r="N728" s="14">
        <f>IF(ISBLANK($A728),"",IF(OR(ISBLANK($B728),ISBLANK($C728),ISBLANK($D728),ISBLANK($E728),ISBLANK($F728),ISBLANK($G728),ISBLANK($H728),ISBLANK($I728),ISBLANK($J728),ISBLANK($K728),ISBLANK($L728)),"EKSİK","OK"))</f>
        <v/>
      </c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8">
        <f>IF(ISBLANK($A729),"",IF($I729="","",$I729/AySayisi))</f>
        <v/>
      </c>
      <c r="L729" s="21">
        <f>IF(ISBLANK($A729),"",IF($F729="","",EOMONTH($F729,$J729)))</f>
        <v/>
      </c>
      <c r="M729" s="15" t="n"/>
      <c r="N729" s="14">
        <f>IF(ISBLANK($A729),"",IF(OR(ISBLANK($B729),ISBLANK($C729),ISBLANK($D729),ISBLANK($E729),ISBLANK($F729),ISBLANK($G729),ISBLANK($H729),ISBLANK($I729),ISBLANK($J729),ISBLANK($K729),ISBLANK($L729)),"EKSİK","OK"))</f>
        <v/>
      </c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8">
        <f>IF(ISBLANK($A730),"",IF($I730="","",$I730/AySayisi))</f>
        <v/>
      </c>
      <c r="L730" s="21">
        <f>IF(ISBLANK($A730),"",IF($F730="","",EOMONTH($F730,$J730)))</f>
        <v/>
      </c>
      <c r="M730" s="15" t="n"/>
      <c r="N730" s="14">
        <f>IF(ISBLANK($A730),"",IF(OR(ISBLANK($B730),ISBLANK($C730),ISBLANK($D730),ISBLANK($E730),ISBLANK($F730),ISBLANK($G730),ISBLANK($H730),ISBLANK($I730),ISBLANK($J730),ISBLANK($K730),ISBLANK($L730)),"EKSİK","OK"))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8">
        <f>IF(ISBLANK($A731),"",IF($I731="","",$I731/AySayisi))</f>
        <v/>
      </c>
      <c r="L731" s="21">
        <f>IF(ISBLANK($A731),"",IF($F731="","",EOMONTH($F731,$J731)))</f>
        <v/>
      </c>
      <c r="M731" s="15" t="n"/>
      <c r="N731" s="14">
        <f>IF(ISBLANK($A731),"",IF(OR(ISBLANK($B731),ISBLANK($C731),ISBLANK($D731),ISBLANK($E731),ISBLANK($F731),ISBLANK($G731),ISBLANK($H731),ISBLANK($I731),ISBLANK($J731),ISBLANK($K731),ISBLANK($L731)),"EKSİK","OK"))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8">
        <f>IF(ISBLANK($A732),"",IF($I732="","",$I732/AySayisi))</f>
        <v/>
      </c>
      <c r="L732" s="21">
        <f>IF(ISBLANK($A732),"",IF($F732="","",EOMONTH($F732,$J732)))</f>
        <v/>
      </c>
      <c r="M732" s="15" t="n"/>
      <c r="N732" s="14">
        <f>IF(ISBLANK($A732),"",IF(OR(ISBLANK($B732),ISBLANK($C732),ISBLANK($D732),ISBLANK($E732),ISBLANK($F732),ISBLANK($G732),ISBLANK($H732),ISBLANK($I732),ISBLANK($J732),ISBLANK($K732),ISBLANK($L732)),"EKSİK","OK"))</f>
        <v/>
      </c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8">
        <f>IF(ISBLANK($A733),"",IF($I733="","",$I733/AySayisi))</f>
        <v/>
      </c>
      <c r="L733" s="21">
        <f>IF(ISBLANK($A733),"",IF($F733="","",EOMONTH($F733,$J733)))</f>
        <v/>
      </c>
      <c r="M733" s="15" t="n"/>
      <c r="N733" s="14">
        <f>IF(ISBLANK($A733),"",IF(OR(ISBLANK($B733),ISBLANK($C733),ISBLANK($D733),ISBLANK($E733),ISBLANK($F733),ISBLANK($G733),ISBLANK($H733),ISBLANK($I733),ISBLANK($J733),ISBLANK($K733),ISBLANK($L733)),"EKSİK","OK"))</f>
        <v/>
      </c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8">
        <f>IF(ISBLANK($A734),"",IF($I734="","",$I734/AySayisi))</f>
        <v/>
      </c>
      <c r="L734" s="21">
        <f>IF(ISBLANK($A734),"",IF($F734="","",EOMONTH($F734,$J734)))</f>
        <v/>
      </c>
      <c r="M734" s="15" t="n"/>
      <c r="N734" s="14">
        <f>IF(ISBLANK($A734),"",IF(OR(ISBLANK($B734),ISBLANK($C734),ISBLANK($D734),ISBLANK($E734),ISBLANK($F734),ISBLANK($G734),ISBLANK($H734),ISBLANK($I734),ISBLANK($J734),ISBLANK($K734),ISBLANK($L734)),"EKSİK","OK"))</f>
        <v/>
      </c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8">
        <f>IF(ISBLANK($A735),"",IF($I735="","",$I735/AySayisi))</f>
        <v/>
      </c>
      <c r="L735" s="21">
        <f>IF(ISBLANK($A735),"",IF($F735="","",EOMONTH($F735,$J735)))</f>
        <v/>
      </c>
      <c r="M735" s="15" t="n"/>
      <c r="N735" s="14">
        <f>IF(ISBLANK($A735),"",IF(OR(ISBLANK($B735),ISBLANK($C735),ISBLANK($D735),ISBLANK($E735),ISBLANK($F735),ISBLANK($G735),ISBLANK($H735),ISBLANK($I735),ISBLANK($J735),ISBLANK($K735),ISBLANK($L735)),"EKSİK","OK"))</f>
        <v/>
      </c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8">
        <f>IF(ISBLANK($A736),"",IF($I736="","",$I736/AySayisi))</f>
        <v/>
      </c>
      <c r="L736" s="21">
        <f>IF(ISBLANK($A736),"",IF($F736="","",EOMONTH($F736,$J736)))</f>
        <v/>
      </c>
      <c r="M736" s="15" t="n"/>
      <c r="N736" s="14">
        <f>IF(ISBLANK($A736),"",IF(OR(ISBLANK($B736),ISBLANK($C736),ISBLANK($D736),ISBLANK($E736),ISBLANK($F736),ISBLANK($G736),ISBLANK($H736),ISBLANK($I736),ISBLANK($J736),ISBLANK($K736),ISBLANK($L736)),"EKSİK","OK"))</f>
        <v/>
      </c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8">
        <f>IF(ISBLANK($A737),"",IF($I737="","",$I737/AySayisi))</f>
        <v/>
      </c>
      <c r="L737" s="21">
        <f>IF(ISBLANK($A737),"",IF($F737="","",EOMONTH($F737,$J737)))</f>
        <v/>
      </c>
      <c r="M737" s="15" t="n"/>
      <c r="N737" s="14">
        <f>IF(ISBLANK($A737),"",IF(OR(ISBLANK($B737),ISBLANK($C737),ISBLANK($D737),ISBLANK($E737),ISBLANK($F737),ISBLANK($G737),ISBLANK($H737),ISBLANK($I737),ISBLANK($J737),ISBLANK($K737),ISBLANK($L737)),"EKSİK","OK"))</f>
        <v/>
      </c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8">
        <f>IF(ISBLANK($A738),"",IF($I738="","",$I738/AySayisi))</f>
        <v/>
      </c>
      <c r="L738" s="21">
        <f>IF(ISBLANK($A738),"",IF($F738="","",EOMONTH($F738,$J738)))</f>
        <v/>
      </c>
      <c r="M738" s="15" t="n"/>
      <c r="N738" s="14">
        <f>IF(ISBLANK($A738),"",IF(OR(ISBLANK($B738),ISBLANK($C738),ISBLANK($D738),ISBLANK($E738),ISBLANK($F738),ISBLANK($G738),ISBLANK($H738),ISBLANK($I738),ISBLANK($J738),ISBLANK($K738),ISBLANK($L738)),"EKSİK","OK"))</f>
        <v/>
      </c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8">
        <f>IF(ISBLANK($A739),"",IF($I739="","",$I739/AySayisi))</f>
        <v/>
      </c>
      <c r="L739" s="21">
        <f>IF(ISBLANK($A739),"",IF($F739="","",EOMONTH($F739,$J739)))</f>
        <v/>
      </c>
      <c r="M739" s="15" t="n"/>
      <c r="N739" s="14">
        <f>IF(ISBLANK($A739),"",IF(OR(ISBLANK($B739),ISBLANK($C739),ISBLANK($D739),ISBLANK($E739),ISBLANK($F739),ISBLANK($G739),ISBLANK($H739),ISBLANK($I739),ISBLANK($J739),ISBLANK($K739),ISBLANK($L739)),"EKSİK","OK"))</f>
        <v/>
      </c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8">
        <f>IF(ISBLANK($A740),"",IF($I740="","",$I740/AySayisi))</f>
        <v/>
      </c>
      <c r="L740" s="21">
        <f>IF(ISBLANK($A740),"",IF($F740="","",EOMONTH($F740,$J740)))</f>
        <v/>
      </c>
      <c r="M740" s="15" t="n"/>
      <c r="N740" s="14">
        <f>IF(ISBLANK($A740),"",IF(OR(ISBLANK($B740),ISBLANK($C740),ISBLANK($D740),ISBLANK($E740),ISBLANK($F740),ISBLANK($G740),ISBLANK($H740),ISBLANK($I740),ISBLANK($J740),ISBLANK($K740),ISBLANK($L740)),"EKSİK","OK"))</f>
        <v/>
      </c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8">
        <f>IF(ISBLANK($A741),"",IF($I741="","",$I741/AySayisi))</f>
        <v/>
      </c>
      <c r="L741" s="21">
        <f>IF(ISBLANK($A741),"",IF($F741="","",EOMONTH($F741,$J741)))</f>
        <v/>
      </c>
      <c r="M741" s="15" t="n"/>
      <c r="N741" s="14">
        <f>IF(ISBLANK($A741),"",IF(OR(ISBLANK($B741),ISBLANK($C741),ISBLANK($D741),ISBLANK($E741),ISBLANK($F741),ISBLANK($G741),ISBLANK($H741),ISBLANK($I741),ISBLANK($J741),ISBLANK($K741),ISBLANK($L741)),"EKSİK","OK"))</f>
        <v/>
      </c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8">
        <f>IF(ISBLANK($A742),"",IF($I742="","",$I742/AySayisi))</f>
        <v/>
      </c>
      <c r="L742" s="21">
        <f>IF(ISBLANK($A742),"",IF($F742="","",EOMONTH($F742,$J742)))</f>
        <v/>
      </c>
      <c r="M742" s="15" t="n"/>
      <c r="N742" s="14">
        <f>IF(ISBLANK($A742),"",IF(OR(ISBLANK($B742),ISBLANK($C742),ISBLANK($D742),ISBLANK($E742),ISBLANK($F742),ISBLANK($G742),ISBLANK($H742),ISBLANK($I742),ISBLANK($J742),ISBLANK($K742),ISBLANK($L742)),"EKSİK","OK"))</f>
        <v/>
      </c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8">
        <f>IF(ISBLANK($A743),"",IF($I743="","",$I743/AySayisi))</f>
        <v/>
      </c>
      <c r="L743" s="21">
        <f>IF(ISBLANK($A743),"",IF($F743="","",EOMONTH($F743,$J743)))</f>
        <v/>
      </c>
      <c r="M743" s="15" t="n"/>
      <c r="N743" s="14">
        <f>IF(ISBLANK($A743),"",IF(OR(ISBLANK($B743),ISBLANK($C743),ISBLANK($D743),ISBLANK($E743),ISBLANK($F743),ISBLANK($G743),ISBLANK($H743),ISBLANK($I743),ISBLANK($J743),ISBLANK($K743),ISBLANK($L743)),"EKSİK","OK"))</f>
        <v/>
      </c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8">
        <f>IF(ISBLANK($A744),"",IF($I744="","",$I744/AySayisi))</f>
        <v/>
      </c>
      <c r="L744" s="21">
        <f>IF(ISBLANK($A744),"",IF($F744="","",EOMONTH($F744,$J744)))</f>
        <v/>
      </c>
      <c r="M744" s="15" t="n"/>
      <c r="N744" s="14">
        <f>IF(ISBLANK($A744),"",IF(OR(ISBLANK($B744),ISBLANK($C744),ISBLANK($D744),ISBLANK($E744),ISBLANK($F744),ISBLANK($G744),ISBLANK($H744),ISBLANK($I744),ISBLANK($J744),ISBLANK($K744),ISBLANK($L744)),"EKSİK","OK"))</f>
        <v/>
      </c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8">
        <f>IF(ISBLANK($A745),"",IF($I745="","",$I745/AySayisi))</f>
        <v/>
      </c>
      <c r="L745" s="21">
        <f>IF(ISBLANK($A745),"",IF($F745="","",EOMONTH($F745,$J745)))</f>
        <v/>
      </c>
      <c r="M745" s="15" t="n"/>
      <c r="N745" s="14">
        <f>IF(ISBLANK($A745),"",IF(OR(ISBLANK($B745),ISBLANK($C745),ISBLANK($D745),ISBLANK($E745),ISBLANK($F745),ISBLANK($G745),ISBLANK($H745),ISBLANK($I745),ISBLANK($J745),ISBLANK($K745),ISBLANK($L745)),"EKSİK","OK"))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8">
        <f>IF(ISBLANK($A746),"",IF($I746="","",$I746/AySayisi))</f>
        <v/>
      </c>
      <c r="L746" s="21">
        <f>IF(ISBLANK($A746),"",IF($F746="","",EOMONTH($F746,$J746)))</f>
        <v/>
      </c>
      <c r="M746" s="15" t="n"/>
      <c r="N746" s="14">
        <f>IF(ISBLANK($A746),"",IF(OR(ISBLANK($B746),ISBLANK($C746),ISBLANK($D746),ISBLANK($E746),ISBLANK($F746),ISBLANK($G746),ISBLANK($H746),ISBLANK($I746),ISBLANK($J746),ISBLANK($K746),ISBLANK($L746)),"EKSİK","OK"))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8">
        <f>IF(ISBLANK($A747),"",IF($I747="","",$I747/AySayisi))</f>
        <v/>
      </c>
      <c r="L747" s="21">
        <f>IF(ISBLANK($A747),"",IF($F747="","",EOMONTH($F747,$J747)))</f>
        <v/>
      </c>
      <c r="M747" s="15" t="n"/>
      <c r="N747" s="14">
        <f>IF(ISBLANK($A747),"",IF(OR(ISBLANK($B747),ISBLANK($C747),ISBLANK($D747),ISBLANK($E747),ISBLANK($F747),ISBLANK($G747),ISBLANK($H747),ISBLANK($I747),ISBLANK($J747),ISBLANK($K747),ISBLANK($L747)),"EKSİK","OK"))</f>
        <v/>
      </c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8">
        <f>IF(ISBLANK($A748),"",IF($I748="","",$I748/AySayisi))</f>
        <v/>
      </c>
      <c r="L748" s="21">
        <f>IF(ISBLANK($A748),"",IF($F748="","",EOMONTH($F748,$J748)))</f>
        <v/>
      </c>
      <c r="M748" s="15" t="n"/>
      <c r="N748" s="14">
        <f>IF(ISBLANK($A748),"",IF(OR(ISBLANK($B748),ISBLANK($C748),ISBLANK($D748),ISBLANK($E748),ISBLANK($F748),ISBLANK($G748),ISBLANK($H748),ISBLANK($I748),ISBLANK($J748),ISBLANK($K748),ISBLANK($L748)),"EKSİK","OK"))</f>
        <v/>
      </c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8">
        <f>IF(ISBLANK($A749),"",IF($I749="","",$I749/AySayisi))</f>
        <v/>
      </c>
      <c r="L749" s="21">
        <f>IF(ISBLANK($A749),"",IF($F749="","",EOMONTH($F749,$J749)))</f>
        <v/>
      </c>
      <c r="M749" s="15" t="n"/>
      <c r="N749" s="14">
        <f>IF(ISBLANK($A749),"",IF(OR(ISBLANK($B749),ISBLANK($C749),ISBLANK($D749),ISBLANK($E749),ISBLANK($F749),ISBLANK($G749),ISBLANK($H749),ISBLANK($I749),ISBLANK($J749),ISBLANK($K749),ISBLANK($L749)),"EKSİK","OK"))</f>
        <v/>
      </c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8">
        <f>IF(ISBLANK($A750),"",IF($I750="","",$I750/AySayisi))</f>
        <v/>
      </c>
      <c r="L750" s="21">
        <f>IF(ISBLANK($A750),"",IF($F750="","",EOMONTH($F750,$J750)))</f>
        <v/>
      </c>
      <c r="M750" s="15" t="n"/>
      <c r="N750" s="14">
        <f>IF(ISBLANK($A750),"",IF(OR(ISBLANK($B750),ISBLANK($C750),ISBLANK($D750),ISBLANK($E750),ISBLANK($F750),ISBLANK($G750),ISBLANK($H750),ISBLANK($I750),ISBLANK($J750),ISBLANK($K750),ISBLANK($L750)),"EKSİK","OK"))</f>
        <v/>
      </c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8">
        <f>IF(ISBLANK($A751),"",IF($I751="","",$I751/AySayisi))</f>
        <v/>
      </c>
      <c r="L751" s="21">
        <f>IF(ISBLANK($A751),"",IF($F751="","",EOMONTH($F751,$J751)))</f>
        <v/>
      </c>
      <c r="M751" s="15" t="n"/>
      <c r="N751" s="14">
        <f>IF(ISBLANK($A751),"",IF(OR(ISBLANK($B751),ISBLANK($C751),ISBLANK($D751),ISBLANK($E751),ISBLANK($F751),ISBLANK($G751),ISBLANK($H751),ISBLANK($I751),ISBLANK($J751),ISBLANK($K751),ISBLANK($L751)),"EKSİK","OK"))</f>
        <v/>
      </c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8">
        <f>IF(ISBLANK($A752),"",IF($I752="","",$I752/AySayisi))</f>
        <v/>
      </c>
      <c r="L752" s="21">
        <f>IF(ISBLANK($A752),"",IF($F752="","",EOMONTH($F752,$J752)))</f>
        <v/>
      </c>
      <c r="M752" s="15" t="n"/>
      <c r="N752" s="14">
        <f>IF(ISBLANK($A752),"",IF(OR(ISBLANK($B752),ISBLANK($C752),ISBLANK($D752),ISBLANK($E752),ISBLANK($F752),ISBLANK($G752),ISBLANK($H752),ISBLANK($I752),ISBLANK($J752),ISBLANK($K752),ISBLANK($L752)),"EKSİK","OK"))</f>
        <v/>
      </c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8">
        <f>IF(ISBLANK($A753),"",IF($I753="","",$I753/AySayisi))</f>
        <v/>
      </c>
      <c r="L753" s="21">
        <f>IF(ISBLANK($A753),"",IF($F753="","",EOMONTH($F753,$J753)))</f>
        <v/>
      </c>
      <c r="M753" s="15" t="n"/>
      <c r="N753" s="14">
        <f>IF(ISBLANK($A753),"",IF(OR(ISBLANK($B753),ISBLANK($C753),ISBLANK($D753),ISBLANK($E753),ISBLANK($F753),ISBLANK($G753),ISBLANK($H753),ISBLANK($I753),ISBLANK($J753),ISBLANK($K753),ISBLANK($L753)),"EKSİK","OK"))</f>
        <v/>
      </c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8">
        <f>IF(ISBLANK($A754),"",IF($I754="","",$I754/AySayisi))</f>
        <v/>
      </c>
      <c r="L754" s="21">
        <f>IF(ISBLANK($A754),"",IF($F754="","",EOMONTH($F754,$J754)))</f>
        <v/>
      </c>
      <c r="M754" s="15" t="n"/>
      <c r="N754" s="14">
        <f>IF(ISBLANK($A754),"",IF(OR(ISBLANK($B754),ISBLANK($C754),ISBLANK($D754),ISBLANK($E754),ISBLANK($F754),ISBLANK($G754),ISBLANK($H754),ISBLANK($I754),ISBLANK($J754),ISBLANK($K754),ISBLANK($L754)),"EKSİK","OK"))</f>
        <v/>
      </c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8">
        <f>IF(ISBLANK($A755),"",IF($I755="","",$I755/AySayisi))</f>
        <v/>
      </c>
      <c r="L755" s="21">
        <f>IF(ISBLANK($A755),"",IF($F755="","",EOMONTH($F755,$J755)))</f>
        <v/>
      </c>
      <c r="M755" s="15" t="n"/>
      <c r="N755" s="14">
        <f>IF(ISBLANK($A755),"",IF(OR(ISBLANK($B755),ISBLANK($C755),ISBLANK($D755),ISBLANK($E755),ISBLANK($F755),ISBLANK($G755),ISBLANK($H755),ISBLANK($I755),ISBLANK($J755),ISBLANK($K755),ISBLANK($L755)),"EKSİK","OK"))</f>
        <v/>
      </c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8">
        <f>IF(ISBLANK($A756),"",IF($I756="","",$I756/AySayisi))</f>
        <v/>
      </c>
      <c r="L756" s="21">
        <f>IF(ISBLANK($A756),"",IF($F756="","",EOMONTH($F756,$J756)))</f>
        <v/>
      </c>
      <c r="M756" s="15" t="n"/>
      <c r="N756" s="14">
        <f>IF(ISBLANK($A756),"",IF(OR(ISBLANK($B756),ISBLANK($C756),ISBLANK($D756),ISBLANK($E756),ISBLANK($F756),ISBLANK($G756),ISBLANK($H756),ISBLANK($I756),ISBLANK($J756),ISBLANK($K756),ISBLANK($L756)),"EKSİK","OK"))</f>
        <v/>
      </c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8">
        <f>IF(ISBLANK($A757),"",IF($I757="","",$I757/AySayisi))</f>
        <v/>
      </c>
      <c r="L757" s="21">
        <f>IF(ISBLANK($A757),"",IF($F757="","",EOMONTH($F757,$J757)))</f>
        <v/>
      </c>
      <c r="M757" s="15" t="n"/>
      <c r="N757" s="14">
        <f>IF(ISBLANK($A757),"",IF(OR(ISBLANK($B757),ISBLANK($C757),ISBLANK($D757),ISBLANK($E757),ISBLANK($F757),ISBLANK($G757),ISBLANK($H757),ISBLANK($I757),ISBLANK($J757),ISBLANK($K757),ISBLANK($L757)),"EKSİK","OK"))</f>
        <v/>
      </c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8">
        <f>IF(ISBLANK($A758),"",IF($I758="","",$I758/AySayisi))</f>
        <v/>
      </c>
      <c r="L758" s="21">
        <f>IF(ISBLANK($A758),"",IF($F758="","",EOMONTH($F758,$J758)))</f>
        <v/>
      </c>
      <c r="M758" s="15" t="n"/>
      <c r="N758" s="14">
        <f>IF(ISBLANK($A758),"",IF(OR(ISBLANK($B758),ISBLANK($C758),ISBLANK($D758),ISBLANK($E758),ISBLANK($F758),ISBLANK($G758),ISBLANK($H758),ISBLANK($I758),ISBLANK($J758),ISBLANK($K758),ISBLANK($L758)),"EKSİK","OK"))</f>
        <v/>
      </c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8">
        <f>IF(ISBLANK($A759),"",IF($I759="","",$I759/AySayisi))</f>
        <v/>
      </c>
      <c r="L759" s="21">
        <f>IF(ISBLANK($A759),"",IF($F759="","",EOMONTH($F759,$J759)))</f>
        <v/>
      </c>
      <c r="M759" s="15" t="n"/>
      <c r="N759" s="14">
        <f>IF(ISBLANK($A759),"",IF(OR(ISBLANK($B759),ISBLANK($C759),ISBLANK($D759),ISBLANK($E759),ISBLANK($F759),ISBLANK($G759),ISBLANK($H759),ISBLANK($I759),ISBLANK($J759),ISBLANK($K759),ISBLANK($L759)),"EKSİK","OK"))</f>
        <v/>
      </c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8">
        <f>IF(ISBLANK($A760),"",IF($I760="","",$I760/AySayisi))</f>
        <v/>
      </c>
      <c r="L760" s="21">
        <f>IF(ISBLANK($A760),"",IF($F760="","",EOMONTH($F760,$J760)))</f>
        <v/>
      </c>
      <c r="M760" s="15" t="n"/>
      <c r="N760" s="14">
        <f>IF(ISBLANK($A760),"",IF(OR(ISBLANK($B760),ISBLANK($C760),ISBLANK($D760),ISBLANK($E760),ISBLANK($F760),ISBLANK($G760),ISBLANK($H760),ISBLANK($I760),ISBLANK($J760),ISBLANK($K760),ISBLANK($L760)),"EKSİK","OK"))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8">
        <f>IF(ISBLANK($A761),"",IF($I761="","",$I761/AySayisi))</f>
        <v/>
      </c>
      <c r="L761" s="21">
        <f>IF(ISBLANK($A761),"",IF($F761="","",EOMONTH($F761,$J761)))</f>
        <v/>
      </c>
      <c r="M761" s="15" t="n"/>
      <c r="N761" s="14">
        <f>IF(ISBLANK($A761),"",IF(OR(ISBLANK($B761),ISBLANK($C761),ISBLANK($D761),ISBLANK($E761),ISBLANK($F761),ISBLANK($G761),ISBLANK($H761),ISBLANK($I761),ISBLANK($J761),ISBLANK($K761),ISBLANK($L761)),"EKSİK","OK"))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8">
        <f>IF(ISBLANK($A762),"",IF($I762="","",$I762/AySayisi))</f>
        <v/>
      </c>
      <c r="L762" s="21">
        <f>IF(ISBLANK($A762),"",IF($F762="","",EOMONTH($F762,$J762)))</f>
        <v/>
      </c>
      <c r="M762" s="15" t="n"/>
      <c r="N762" s="14">
        <f>IF(ISBLANK($A762),"",IF(OR(ISBLANK($B762),ISBLANK($C762),ISBLANK($D762),ISBLANK($E762),ISBLANK($F762),ISBLANK($G762),ISBLANK($H762),ISBLANK($I762),ISBLANK($J762),ISBLANK($K762),ISBLANK($L762)),"EKSİK","OK"))</f>
        <v/>
      </c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8">
        <f>IF(ISBLANK($A763),"",IF($I763="","",$I763/AySayisi))</f>
        <v/>
      </c>
      <c r="L763" s="21">
        <f>IF(ISBLANK($A763),"",IF($F763="","",EOMONTH($F763,$J763)))</f>
        <v/>
      </c>
      <c r="M763" s="15" t="n"/>
      <c r="N763" s="14">
        <f>IF(ISBLANK($A763),"",IF(OR(ISBLANK($B763),ISBLANK($C763),ISBLANK($D763),ISBLANK($E763),ISBLANK($F763),ISBLANK($G763),ISBLANK($H763),ISBLANK($I763),ISBLANK($J763),ISBLANK($K763),ISBLANK($L763)),"EKSİK","OK"))</f>
        <v/>
      </c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8">
        <f>IF(ISBLANK($A764),"",IF($I764="","",$I764/AySayisi))</f>
        <v/>
      </c>
      <c r="L764" s="21">
        <f>IF(ISBLANK($A764),"",IF($F764="","",EOMONTH($F764,$J764)))</f>
        <v/>
      </c>
      <c r="M764" s="15" t="n"/>
      <c r="N764" s="14">
        <f>IF(ISBLANK($A764),"",IF(OR(ISBLANK($B764),ISBLANK($C764),ISBLANK($D764),ISBLANK($E764),ISBLANK($F764),ISBLANK($G764),ISBLANK($H764),ISBLANK($I764),ISBLANK($J764),ISBLANK($K764),ISBLANK($L764)),"EKSİK","OK"))</f>
        <v/>
      </c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8">
        <f>IF(ISBLANK($A765),"",IF($I765="","",$I765/AySayisi))</f>
        <v/>
      </c>
      <c r="L765" s="21">
        <f>IF(ISBLANK($A765),"",IF($F765="","",EOMONTH($F765,$J765)))</f>
        <v/>
      </c>
      <c r="M765" s="15" t="n"/>
      <c r="N765" s="14">
        <f>IF(ISBLANK($A765),"",IF(OR(ISBLANK($B765),ISBLANK($C765),ISBLANK($D765),ISBLANK($E765),ISBLANK($F765),ISBLANK($G765),ISBLANK($H765),ISBLANK($I765),ISBLANK($J765),ISBLANK($K765),ISBLANK($L765)),"EKSİK","OK"))</f>
        <v/>
      </c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8">
        <f>IF(ISBLANK($A766),"",IF($I766="","",$I766/AySayisi))</f>
        <v/>
      </c>
      <c r="L766" s="21">
        <f>IF(ISBLANK($A766),"",IF($F766="","",EOMONTH($F766,$J766)))</f>
        <v/>
      </c>
      <c r="M766" s="15" t="n"/>
      <c r="N766" s="14">
        <f>IF(ISBLANK($A766),"",IF(OR(ISBLANK($B766),ISBLANK($C766),ISBLANK($D766),ISBLANK($E766),ISBLANK($F766),ISBLANK($G766),ISBLANK($H766),ISBLANK($I766),ISBLANK($J766),ISBLANK($K766),ISBLANK($L766)),"EKSİK","OK"))</f>
        <v/>
      </c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8">
        <f>IF(ISBLANK($A767),"",IF($I767="","",$I767/AySayisi))</f>
        <v/>
      </c>
      <c r="L767" s="21">
        <f>IF(ISBLANK($A767),"",IF($F767="","",EOMONTH($F767,$J767)))</f>
        <v/>
      </c>
      <c r="M767" s="15" t="n"/>
      <c r="N767" s="14">
        <f>IF(ISBLANK($A767),"",IF(OR(ISBLANK($B767),ISBLANK($C767),ISBLANK($D767),ISBLANK($E767),ISBLANK($F767),ISBLANK($G767),ISBLANK($H767),ISBLANK($I767),ISBLANK($J767),ISBLANK($K767),ISBLANK($L767)),"EKSİK","OK"))</f>
        <v/>
      </c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8">
        <f>IF(ISBLANK($A768),"",IF($I768="","",$I768/AySayisi))</f>
        <v/>
      </c>
      <c r="L768" s="21">
        <f>IF(ISBLANK($A768),"",IF($F768="","",EOMONTH($F768,$J768)))</f>
        <v/>
      </c>
      <c r="M768" s="15" t="n"/>
      <c r="N768" s="14">
        <f>IF(ISBLANK($A768),"",IF(OR(ISBLANK($B768),ISBLANK($C768),ISBLANK($D768),ISBLANK($E768),ISBLANK($F768),ISBLANK($G768),ISBLANK($H768),ISBLANK($I768),ISBLANK($J768),ISBLANK($K768),ISBLANK($L768)),"EKSİK","OK"))</f>
        <v/>
      </c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8">
        <f>IF(ISBLANK($A769),"",IF($I769="","",$I769/AySayisi))</f>
        <v/>
      </c>
      <c r="L769" s="21">
        <f>IF(ISBLANK($A769),"",IF($F769="","",EOMONTH($F769,$J769)))</f>
        <v/>
      </c>
      <c r="M769" s="15" t="n"/>
      <c r="N769" s="14">
        <f>IF(ISBLANK($A769),"",IF(OR(ISBLANK($B769),ISBLANK($C769),ISBLANK($D769),ISBLANK($E769),ISBLANK($F769),ISBLANK($G769),ISBLANK($H769),ISBLANK($I769),ISBLANK($J769),ISBLANK($K769),ISBLANK($L769)),"EKSİK","OK"))</f>
        <v/>
      </c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8">
        <f>IF(ISBLANK($A770),"",IF($I770="","",$I770/AySayisi))</f>
        <v/>
      </c>
      <c r="L770" s="21">
        <f>IF(ISBLANK($A770),"",IF($F770="","",EOMONTH($F770,$J770)))</f>
        <v/>
      </c>
      <c r="M770" s="15" t="n"/>
      <c r="N770" s="14">
        <f>IF(ISBLANK($A770),"",IF(OR(ISBLANK($B770),ISBLANK($C770),ISBLANK($D770),ISBLANK($E770),ISBLANK($F770),ISBLANK($G770),ISBLANK($H770),ISBLANK($I770),ISBLANK($J770),ISBLANK($K770),ISBLANK($L770)),"EKSİK","OK"))</f>
        <v/>
      </c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8">
        <f>IF(ISBLANK($A771),"",IF($I771="","",$I771/AySayisi))</f>
        <v/>
      </c>
      <c r="L771" s="21">
        <f>IF(ISBLANK($A771),"",IF($F771="","",EOMONTH($F771,$J771)))</f>
        <v/>
      </c>
      <c r="M771" s="15" t="n"/>
      <c r="N771" s="14">
        <f>IF(ISBLANK($A771),"",IF(OR(ISBLANK($B771),ISBLANK($C771),ISBLANK($D771),ISBLANK($E771),ISBLANK($F771),ISBLANK($G771),ISBLANK($H771),ISBLANK($I771),ISBLANK($J771),ISBLANK($K771),ISBLANK($L771)),"EKSİK","OK"))</f>
        <v/>
      </c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8">
        <f>IF(ISBLANK($A772),"",IF($I772="","",$I772/AySayisi))</f>
        <v/>
      </c>
      <c r="L772" s="21">
        <f>IF(ISBLANK($A772),"",IF($F772="","",EOMONTH($F772,$J772)))</f>
        <v/>
      </c>
      <c r="M772" s="15" t="n"/>
      <c r="N772" s="14">
        <f>IF(ISBLANK($A772),"",IF(OR(ISBLANK($B772),ISBLANK($C772),ISBLANK($D772),ISBLANK($E772),ISBLANK($F772),ISBLANK($G772),ISBLANK($H772),ISBLANK($I772),ISBLANK($J772),ISBLANK($K772),ISBLANK($L772)),"EKSİK","OK"))</f>
        <v/>
      </c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8">
        <f>IF(ISBLANK($A773),"",IF($I773="","",$I773/AySayisi))</f>
        <v/>
      </c>
      <c r="L773" s="21">
        <f>IF(ISBLANK($A773),"",IF($F773="","",EOMONTH($F773,$J773)))</f>
        <v/>
      </c>
      <c r="M773" s="15" t="n"/>
      <c r="N773" s="14">
        <f>IF(ISBLANK($A773),"",IF(OR(ISBLANK($B773),ISBLANK($C773),ISBLANK($D773),ISBLANK($E773),ISBLANK($F773),ISBLANK($G773),ISBLANK($H773),ISBLANK($I773),ISBLANK($J773),ISBLANK($K773),ISBLANK($L773)),"EKSİK","OK"))</f>
        <v/>
      </c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8">
        <f>IF(ISBLANK($A774),"",IF($I774="","",$I774/AySayisi))</f>
        <v/>
      </c>
      <c r="L774" s="21">
        <f>IF(ISBLANK($A774),"",IF($F774="","",EOMONTH($F774,$J774)))</f>
        <v/>
      </c>
      <c r="M774" s="15" t="n"/>
      <c r="N774" s="14">
        <f>IF(ISBLANK($A774),"",IF(OR(ISBLANK($B774),ISBLANK($C774),ISBLANK($D774),ISBLANK($E774),ISBLANK($F774),ISBLANK($G774),ISBLANK($H774),ISBLANK($I774),ISBLANK($J774),ISBLANK($K774),ISBLANK($L774)),"EKSİK","OK"))</f>
        <v/>
      </c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8">
        <f>IF(ISBLANK($A775),"",IF($I775="","",$I775/AySayisi))</f>
        <v/>
      </c>
      <c r="L775" s="21">
        <f>IF(ISBLANK($A775),"",IF($F775="","",EOMONTH($F775,$J775)))</f>
        <v/>
      </c>
      <c r="M775" s="15" t="n"/>
      <c r="N775" s="14">
        <f>IF(ISBLANK($A775),"",IF(OR(ISBLANK($B775),ISBLANK($C775),ISBLANK($D775),ISBLANK($E775),ISBLANK($F775),ISBLANK($G775),ISBLANK($H775),ISBLANK($I775),ISBLANK($J775),ISBLANK($K775),ISBLANK($L775)),"EKSİK","OK"))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8">
        <f>IF(ISBLANK($A776),"",IF($I776="","",$I776/AySayisi))</f>
        <v/>
      </c>
      <c r="L776" s="21">
        <f>IF(ISBLANK($A776),"",IF($F776="","",EOMONTH($F776,$J776)))</f>
        <v/>
      </c>
      <c r="M776" s="15" t="n"/>
      <c r="N776" s="14">
        <f>IF(ISBLANK($A776),"",IF(OR(ISBLANK($B776),ISBLANK($C776),ISBLANK($D776),ISBLANK($E776),ISBLANK($F776),ISBLANK($G776),ISBLANK($H776),ISBLANK($I776),ISBLANK($J776),ISBLANK($K776),ISBLANK($L776)),"EKSİK","OK"))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8">
        <f>IF(ISBLANK($A777),"",IF($I777="","",$I777/AySayisi))</f>
        <v/>
      </c>
      <c r="L777" s="21">
        <f>IF(ISBLANK($A777),"",IF($F777="","",EOMONTH($F777,$J777)))</f>
        <v/>
      </c>
      <c r="M777" s="15" t="n"/>
      <c r="N777" s="14">
        <f>IF(ISBLANK($A777),"",IF(OR(ISBLANK($B777),ISBLANK($C777),ISBLANK($D777),ISBLANK($E777),ISBLANK($F777),ISBLANK($G777),ISBLANK($H777),ISBLANK($I777),ISBLANK($J777),ISBLANK($K777),ISBLANK($L777)),"EKSİK","OK"))</f>
        <v/>
      </c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8">
        <f>IF(ISBLANK($A778),"",IF($I778="","",$I778/AySayisi))</f>
        <v/>
      </c>
      <c r="L778" s="21">
        <f>IF(ISBLANK($A778),"",IF($F778="","",EOMONTH($F778,$J778)))</f>
        <v/>
      </c>
      <c r="M778" s="15" t="n"/>
      <c r="N778" s="14">
        <f>IF(ISBLANK($A778),"",IF(OR(ISBLANK($B778),ISBLANK($C778),ISBLANK($D778),ISBLANK($E778),ISBLANK($F778),ISBLANK($G778),ISBLANK($H778),ISBLANK($I778),ISBLANK($J778),ISBLANK($K778),ISBLANK($L778)),"EKSİK","OK"))</f>
        <v/>
      </c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8">
        <f>IF(ISBLANK($A779),"",IF($I779="","",$I779/AySayisi))</f>
        <v/>
      </c>
      <c r="L779" s="21">
        <f>IF(ISBLANK($A779),"",IF($F779="","",EOMONTH($F779,$J779)))</f>
        <v/>
      </c>
      <c r="M779" s="15" t="n"/>
      <c r="N779" s="14">
        <f>IF(ISBLANK($A779),"",IF(OR(ISBLANK($B779),ISBLANK($C779),ISBLANK($D779),ISBLANK($E779),ISBLANK($F779),ISBLANK($G779),ISBLANK($H779),ISBLANK($I779),ISBLANK($J779),ISBLANK($K779),ISBLANK($L779)),"EKSİK","OK"))</f>
        <v/>
      </c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8">
        <f>IF(ISBLANK($A780),"",IF($I780="","",$I780/AySayisi))</f>
        <v/>
      </c>
      <c r="L780" s="21">
        <f>IF(ISBLANK($A780),"",IF($F780="","",EOMONTH($F780,$J780)))</f>
        <v/>
      </c>
      <c r="M780" s="15" t="n"/>
      <c r="N780" s="14">
        <f>IF(ISBLANK($A780),"",IF(OR(ISBLANK($B780),ISBLANK($C780),ISBLANK($D780),ISBLANK($E780),ISBLANK($F780),ISBLANK($G780),ISBLANK($H780),ISBLANK($I780),ISBLANK($J780),ISBLANK($K780),ISBLANK($L780)),"EKSİK","OK"))</f>
        <v/>
      </c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8">
        <f>IF(ISBLANK($A781),"",IF($I781="","",$I781/AySayisi))</f>
        <v/>
      </c>
      <c r="L781" s="21">
        <f>IF(ISBLANK($A781),"",IF($F781="","",EOMONTH($F781,$J781)))</f>
        <v/>
      </c>
      <c r="M781" s="15" t="n"/>
      <c r="N781" s="14">
        <f>IF(ISBLANK($A781),"",IF(OR(ISBLANK($B781),ISBLANK($C781),ISBLANK($D781),ISBLANK($E781),ISBLANK($F781),ISBLANK($G781),ISBLANK($H781),ISBLANK($I781),ISBLANK($J781),ISBLANK($K781),ISBLANK($L781)),"EKSİK","OK"))</f>
        <v/>
      </c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8">
        <f>IF(ISBLANK($A782),"",IF($I782="","",$I782/AySayisi))</f>
        <v/>
      </c>
      <c r="L782" s="21">
        <f>IF(ISBLANK($A782),"",IF($F782="","",EOMONTH($F782,$J782)))</f>
        <v/>
      </c>
      <c r="M782" s="15" t="n"/>
      <c r="N782" s="14">
        <f>IF(ISBLANK($A782),"",IF(OR(ISBLANK($B782),ISBLANK($C782),ISBLANK($D782),ISBLANK($E782),ISBLANK($F782),ISBLANK($G782),ISBLANK($H782),ISBLANK($I782),ISBLANK($J782),ISBLANK($K782),ISBLANK($L782)),"EKSİK","OK"))</f>
        <v/>
      </c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8">
        <f>IF(ISBLANK($A783),"",IF($I783="","",$I783/AySayisi))</f>
        <v/>
      </c>
      <c r="L783" s="21">
        <f>IF(ISBLANK($A783),"",IF($F783="","",EOMONTH($F783,$J783)))</f>
        <v/>
      </c>
      <c r="M783" s="15" t="n"/>
      <c r="N783" s="14">
        <f>IF(ISBLANK($A783),"",IF(OR(ISBLANK($B783),ISBLANK($C783),ISBLANK($D783),ISBLANK($E783),ISBLANK($F783),ISBLANK($G783),ISBLANK($H783),ISBLANK($I783),ISBLANK($J783),ISBLANK($K783),ISBLANK($L783)),"EKSİK","OK"))</f>
        <v/>
      </c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8">
        <f>IF(ISBLANK($A784),"",IF($I784="","",$I784/AySayisi))</f>
        <v/>
      </c>
      <c r="L784" s="21">
        <f>IF(ISBLANK($A784),"",IF($F784="","",EOMONTH($F784,$J784)))</f>
        <v/>
      </c>
      <c r="M784" s="15" t="n"/>
      <c r="N784" s="14">
        <f>IF(ISBLANK($A784),"",IF(OR(ISBLANK($B784),ISBLANK($C784),ISBLANK($D784),ISBLANK($E784),ISBLANK($F784),ISBLANK($G784),ISBLANK($H784),ISBLANK($I784),ISBLANK($J784),ISBLANK($K784),ISBLANK($L784)),"EKSİK","OK"))</f>
        <v/>
      </c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8">
        <f>IF(ISBLANK($A785),"",IF($I785="","",$I785/AySayisi))</f>
        <v/>
      </c>
      <c r="L785" s="21">
        <f>IF(ISBLANK($A785),"",IF($F785="","",EOMONTH($F785,$J785)))</f>
        <v/>
      </c>
      <c r="M785" s="15" t="n"/>
      <c r="N785" s="14">
        <f>IF(ISBLANK($A785),"",IF(OR(ISBLANK($B785),ISBLANK($C785),ISBLANK($D785),ISBLANK($E785),ISBLANK($F785),ISBLANK($G785),ISBLANK($H785),ISBLANK($I785),ISBLANK($J785),ISBLANK($K785),ISBLANK($L785)),"EKSİK","OK"))</f>
        <v/>
      </c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8">
        <f>IF(ISBLANK($A786),"",IF($I786="","",$I786/AySayisi))</f>
        <v/>
      </c>
      <c r="L786" s="21">
        <f>IF(ISBLANK($A786),"",IF($F786="","",EOMONTH($F786,$J786)))</f>
        <v/>
      </c>
      <c r="M786" s="15" t="n"/>
      <c r="N786" s="14">
        <f>IF(ISBLANK($A786),"",IF(OR(ISBLANK($B786),ISBLANK($C786),ISBLANK($D786),ISBLANK($E786),ISBLANK($F786),ISBLANK($G786),ISBLANK($H786),ISBLANK($I786),ISBLANK($J786),ISBLANK($K786),ISBLANK($L786)),"EKSİK","OK"))</f>
        <v/>
      </c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8">
        <f>IF(ISBLANK($A787),"",IF($I787="","",$I787/AySayisi))</f>
        <v/>
      </c>
      <c r="L787" s="21">
        <f>IF(ISBLANK($A787),"",IF($F787="","",EOMONTH($F787,$J787)))</f>
        <v/>
      </c>
      <c r="M787" s="15" t="n"/>
      <c r="N787" s="14">
        <f>IF(ISBLANK($A787),"",IF(OR(ISBLANK($B787),ISBLANK($C787),ISBLANK($D787),ISBLANK($E787),ISBLANK($F787),ISBLANK($G787),ISBLANK($H787),ISBLANK($I787),ISBLANK($J787),ISBLANK($K787),ISBLANK($L787)),"EKSİK","OK"))</f>
        <v/>
      </c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8">
        <f>IF(ISBLANK($A788),"",IF($I788="","",$I788/AySayisi))</f>
        <v/>
      </c>
      <c r="L788" s="21">
        <f>IF(ISBLANK($A788),"",IF($F788="","",EOMONTH($F788,$J788)))</f>
        <v/>
      </c>
      <c r="M788" s="15" t="n"/>
      <c r="N788" s="14">
        <f>IF(ISBLANK($A788),"",IF(OR(ISBLANK($B788),ISBLANK($C788),ISBLANK($D788),ISBLANK($E788),ISBLANK($F788),ISBLANK($G788),ISBLANK($H788),ISBLANK($I788),ISBLANK($J788),ISBLANK($K788),ISBLANK($L788)),"EKSİK","OK"))</f>
        <v/>
      </c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8">
        <f>IF(ISBLANK($A789),"",IF($I789="","",$I789/AySayisi))</f>
        <v/>
      </c>
      <c r="L789" s="21">
        <f>IF(ISBLANK($A789),"",IF($F789="","",EOMONTH($F789,$J789)))</f>
        <v/>
      </c>
      <c r="M789" s="15" t="n"/>
      <c r="N789" s="14">
        <f>IF(ISBLANK($A789),"",IF(OR(ISBLANK($B789),ISBLANK($C789),ISBLANK($D789),ISBLANK($E789),ISBLANK($F789),ISBLANK($G789),ISBLANK($H789),ISBLANK($I789),ISBLANK($J789),ISBLANK($K789),ISBLANK($L789)),"EKSİK","OK"))</f>
        <v/>
      </c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8">
        <f>IF(ISBLANK($A790),"",IF($I790="","",$I790/AySayisi))</f>
        <v/>
      </c>
      <c r="L790" s="21">
        <f>IF(ISBLANK($A790),"",IF($F790="","",EOMONTH($F790,$J790)))</f>
        <v/>
      </c>
      <c r="M790" s="15" t="n"/>
      <c r="N790" s="14">
        <f>IF(ISBLANK($A790),"",IF(OR(ISBLANK($B790),ISBLANK($C790),ISBLANK($D790),ISBLANK($E790),ISBLANK($F790),ISBLANK($G790),ISBLANK($H790),ISBLANK($I790),ISBLANK($J790),ISBLANK($K790),ISBLANK($L790)),"EKSİK","OK"))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8">
        <f>IF(ISBLANK($A791),"",IF($I791="","",$I791/AySayisi))</f>
        <v/>
      </c>
      <c r="L791" s="21">
        <f>IF(ISBLANK($A791),"",IF($F791="","",EOMONTH($F791,$J791)))</f>
        <v/>
      </c>
      <c r="M791" s="15" t="n"/>
      <c r="N791" s="14">
        <f>IF(ISBLANK($A791),"",IF(OR(ISBLANK($B791),ISBLANK($C791),ISBLANK($D791),ISBLANK($E791),ISBLANK($F791),ISBLANK($G791),ISBLANK($H791),ISBLANK($I791),ISBLANK($J791),ISBLANK($K791),ISBLANK($L791)),"EKSİK","OK"))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8">
        <f>IF(ISBLANK($A792),"",IF($I792="","",$I792/AySayisi))</f>
        <v/>
      </c>
      <c r="L792" s="21">
        <f>IF(ISBLANK($A792),"",IF($F792="","",EOMONTH($F792,$J792)))</f>
        <v/>
      </c>
      <c r="M792" s="15" t="n"/>
      <c r="N792" s="14">
        <f>IF(ISBLANK($A792),"",IF(OR(ISBLANK($B792),ISBLANK($C792),ISBLANK($D792),ISBLANK($E792),ISBLANK($F792),ISBLANK($G792),ISBLANK($H792),ISBLANK($I792),ISBLANK($J792),ISBLANK($K792),ISBLANK($L792)),"EKSİK","OK"))</f>
        <v/>
      </c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8">
        <f>IF(ISBLANK($A793),"",IF($I793="","",$I793/AySayisi))</f>
        <v/>
      </c>
      <c r="L793" s="21">
        <f>IF(ISBLANK($A793),"",IF($F793="","",EOMONTH($F793,$J793)))</f>
        <v/>
      </c>
      <c r="M793" s="15" t="n"/>
      <c r="N793" s="14">
        <f>IF(ISBLANK($A793),"",IF(OR(ISBLANK($B793),ISBLANK($C793),ISBLANK($D793),ISBLANK($E793),ISBLANK($F793),ISBLANK($G793),ISBLANK($H793),ISBLANK($I793),ISBLANK($J793),ISBLANK($K793),ISBLANK($L793)),"EKSİK","OK"))</f>
        <v/>
      </c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8">
        <f>IF(ISBLANK($A794),"",IF($I794="","",$I794/AySayisi))</f>
        <v/>
      </c>
      <c r="L794" s="21">
        <f>IF(ISBLANK($A794),"",IF($F794="","",EOMONTH($F794,$J794)))</f>
        <v/>
      </c>
      <c r="M794" s="15" t="n"/>
      <c r="N794" s="14">
        <f>IF(ISBLANK($A794),"",IF(OR(ISBLANK($B794),ISBLANK($C794),ISBLANK($D794),ISBLANK($E794),ISBLANK($F794),ISBLANK($G794),ISBLANK($H794),ISBLANK($I794),ISBLANK($J794),ISBLANK($K794),ISBLANK($L794)),"EKSİK","OK"))</f>
        <v/>
      </c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8">
        <f>IF(ISBLANK($A795),"",IF($I795="","",$I795/AySayisi))</f>
        <v/>
      </c>
      <c r="L795" s="21">
        <f>IF(ISBLANK($A795),"",IF($F795="","",EOMONTH($F795,$J795)))</f>
        <v/>
      </c>
      <c r="M795" s="15" t="n"/>
      <c r="N795" s="14">
        <f>IF(ISBLANK($A795),"",IF(OR(ISBLANK($B795),ISBLANK($C795),ISBLANK($D795),ISBLANK($E795),ISBLANK($F795),ISBLANK($G795),ISBLANK($H795),ISBLANK($I795),ISBLANK($J795),ISBLANK($K795),ISBLANK($L795)),"EKSİK","OK"))</f>
        <v/>
      </c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8">
        <f>IF(ISBLANK($A796),"",IF($I796="","",$I796/AySayisi))</f>
        <v/>
      </c>
      <c r="L796" s="21">
        <f>IF(ISBLANK($A796),"",IF($F796="","",EOMONTH($F796,$J796)))</f>
        <v/>
      </c>
      <c r="M796" s="15" t="n"/>
      <c r="N796" s="14">
        <f>IF(ISBLANK($A796),"",IF(OR(ISBLANK($B796),ISBLANK($C796),ISBLANK($D796),ISBLANK($E796),ISBLANK($F796),ISBLANK($G796),ISBLANK($H796),ISBLANK($I796),ISBLANK($J796),ISBLANK($K796),ISBLANK($L796)),"EKSİK","OK"))</f>
        <v/>
      </c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8">
        <f>IF(ISBLANK($A797),"",IF($I797="","",$I797/AySayisi))</f>
        <v/>
      </c>
      <c r="L797" s="21">
        <f>IF(ISBLANK($A797),"",IF($F797="","",EOMONTH($F797,$J797)))</f>
        <v/>
      </c>
      <c r="M797" s="15" t="n"/>
      <c r="N797" s="14">
        <f>IF(ISBLANK($A797),"",IF(OR(ISBLANK($B797),ISBLANK($C797),ISBLANK($D797),ISBLANK($E797),ISBLANK($F797),ISBLANK($G797),ISBLANK($H797),ISBLANK($I797),ISBLANK($J797),ISBLANK($K797),ISBLANK($L797)),"EKSİK","OK"))</f>
        <v/>
      </c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8">
        <f>IF(ISBLANK($A798),"",IF($I798="","",$I798/AySayisi))</f>
        <v/>
      </c>
      <c r="L798" s="21">
        <f>IF(ISBLANK($A798),"",IF($F798="","",EOMONTH($F798,$J798)))</f>
        <v/>
      </c>
      <c r="M798" s="15" t="n"/>
      <c r="N798" s="14">
        <f>IF(ISBLANK($A798),"",IF(OR(ISBLANK($B798),ISBLANK($C798),ISBLANK($D798),ISBLANK($E798),ISBLANK($F798),ISBLANK($G798),ISBLANK($H798),ISBLANK($I798),ISBLANK($J798),ISBLANK($K798),ISBLANK($L798)),"EKSİK","OK"))</f>
        <v/>
      </c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8">
        <f>IF(ISBLANK($A799),"",IF($I799="","",$I799/AySayisi))</f>
        <v/>
      </c>
      <c r="L799" s="21">
        <f>IF(ISBLANK($A799),"",IF($F799="","",EOMONTH($F799,$J799)))</f>
        <v/>
      </c>
      <c r="M799" s="15" t="n"/>
      <c r="N799" s="14">
        <f>IF(ISBLANK($A799),"",IF(OR(ISBLANK($B799),ISBLANK($C799),ISBLANK($D799),ISBLANK($E799),ISBLANK($F799),ISBLANK($G799),ISBLANK($H799),ISBLANK($I799),ISBLANK($J799),ISBLANK($K799),ISBLANK($L799)),"EKSİK","OK"))</f>
        <v/>
      </c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8">
        <f>IF(ISBLANK($A800),"",IF($I800="","",$I800/AySayisi))</f>
        <v/>
      </c>
      <c r="L800" s="21">
        <f>IF(ISBLANK($A800),"",IF($F800="","",EOMONTH($F800,$J800)))</f>
        <v/>
      </c>
      <c r="M800" s="15" t="n"/>
      <c r="N800" s="14">
        <f>IF(ISBLANK($A800),"",IF(OR(ISBLANK($B800),ISBLANK($C800),ISBLANK($D800),ISBLANK($E800),ISBLANK($F800),ISBLANK($G800),ISBLANK($H800),ISBLANK($I800),ISBLANK($J800),ISBLANK($K800),ISBLANK($L800)),"EKSİK","OK"))</f>
        <v/>
      </c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8">
        <f>IF(ISBLANK($A801),"",IF($I801="","",$I801/AySayisi))</f>
        <v/>
      </c>
      <c r="L801" s="21">
        <f>IF(ISBLANK($A801),"",IF($F801="","",EOMONTH($F801,$J801)))</f>
        <v/>
      </c>
      <c r="M801" s="15" t="n"/>
      <c r="N801" s="14">
        <f>IF(ISBLANK($A801),"",IF(OR(ISBLANK($B801),ISBLANK($C801),ISBLANK($D801),ISBLANK($E801),ISBLANK($F801),ISBLANK($G801),ISBLANK($H801),ISBLANK($I801),ISBLANK($J801),ISBLANK($K801),ISBLANK($L801)),"EKSİK","OK"))</f>
        <v/>
      </c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8">
        <f>IF(ISBLANK($A802),"",IF($I802="","",$I802/AySayisi))</f>
        <v/>
      </c>
      <c r="L802" s="21">
        <f>IF(ISBLANK($A802),"",IF($F802="","",EOMONTH($F802,$J802)))</f>
        <v/>
      </c>
      <c r="M802" s="15" t="n"/>
      <c r="N802" s="14">
        <f>IF(ISBLANK($A802),"",IF(OR(ISBLANK($B802),ISBLANK($C802),ISBLANK($D802),ISBLANK($E802),ISBLANK($F802),ISBLANK($G802),ISBLANK($H802),ISBLANK($I802),ISBLANK($J802),ISBLANK($K802),ISBLANK($L802)),"EKSİK","OK"))</f>
        <v/>
      </c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8">
        <f>IF(ISBLANK($A803),"",IF($I803="","",$I803/AySayisi))</f>
        <v/>
      </c>
      <c r="L803" s="21">
        <f>IF(ISBLANK($A803),"",IF($F803="","",EOMONTH($F803,$J803)))</f>
        <v/>
      </c>
      <c r="M803" s="15" t="n"/>
      <c r="N803" s="14">
        <f>IF(ISBLANK($A803),"",IF(OR(ISBLANK($B803),ISBLANK($C803),ISBLANK($D803),ISBLANK($E803),ISBLANK($F803),ISBLANK($G803),ISBLANK($H803),ISBLANK($I803),ISBLANK($J803),ISBLANK($K803),ISBLANK($L803)),"EKSİK","OK"))</f>
        <v/>
      </c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8">
        <f>IF(ISBLANK($A804),"",IF($I804="","",$I804/AySayisi))</f>
        <v/>
      </c>
      <c r="L804" s="21">
        <f>IF(ISBLANK($A804),"",IF($F804="","",EOMONTH($F804,$J804)))</f>
        <v/>
      </c>
      <c r="M804" s="15" t="n"/>
      <c r="N804" s="14">
        <f>IF(ISBLANK($A804),"",IF(OR(ISBLANK($B804),ISBLANK($C804),ISBLANK($D804),ISBLANK($E804),ISBLANK($F804),ISBLANK($G804),ISBLANK($H804),ISBLANK($I804),ISBLANK($J804),ISBLANK($K804),ISBLANK($L804)),"EKSİK","OK"))</f>
        <v/>
      </c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8">
        <f>IF(ISBLANK($A805),"",IF($I805="","",$I805/AySayisi))</f>
        <v/>
      </c>
      <c r="L805" s="21">
        <f>IF(ISBLANK($A805),"",IF($F805="","",EOMONTH($F805,$J805)))</f>
        <v/>
      </c>
      <c r="M805" s="15" t="n"/>
      <c r="N805" s="14">
        <f>IF(ISBLANK($A805),"",IF(OR(ISBLANK($B805),ISBLANK($C805),ISBLANK($D805),ISBLANK($E805),ISBLANK($F805),ISBLANK($G805),ISBLANK($H805),ISBLANK($I805),ISBLANK($J805),ISBLANK($K805),ISBLANK($L805)),"EKSİK","OK"))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8">
        <f>IF(ISBLANK($A806),"",IF($I806="","",$I806/AySayisi))</f>
        <v/>
      </c>
      <c r="L806" s="21">
        <f>IF(ISBLANK($A806),"",IF($F806="","",EOMONTH($F806,$J806)))</f>
        <v/>
      </c>
      <c r="M806" s="15" t="n"/>
      <c r="N806" s="14">
        <f>IF(ISBLANK($A806),"",IF(OR(ISBLANK($B806),ISBLANK($C806),ISBLANK($D806),ISBLANK($E806),ISBLANK($F806),ISBLANK($G806),ISBLANK($H806),ISBLANK($I806),ISBLANK($J806),ISBLANK($K806),ISBLANK($L806)),"EKSİK","OK"))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8">
        <f>IF(ISBLANK($A807),"",IF($I807="","",$I807/AySayisi))</f>
        <v/>
      </c>
      <c r="L807" s="21">
        <f>IF(ISBLANK($A807),"",IF($F807="","",EOMONTH($F807,$J807)))</f>
        <v/>
      </c>
      <c r="M807" s="15" t="n"/>
      <c r="N807" s="14">
        <f>IF(ISBLANK($A807),"",IF(OR(ISBLANK($B807),ISBLANK($C807),ISBLANK($D807),ISBLANK($E807),ISBLANK($F807),ISBLANK($G807),ISBLANK($H807),ISBLANK($I807),ISBLANK($J807),ISBLANK($K807),ISBLANK($L807)),"EKSİK","OK"))</f>
        <v/>
      </c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8">
        <f>IF(ISBLANK($A808),"",IF($I808="","",$I808/AySayisi))</f>
        <v/>
      </c>
      <c r="L808" s="21">
        <f>IF(ISBLANK($A808),"",IF($F808="","",EOMONTH($F808,$J808)))</f>
        <v/>
      </c>
      <c r="M808" s="15" t="n"/>
      <c r="N808" s="14">
        <f>IF(ISBLANK($A808),"",IF(OR(ISBLANK($B808),ISBLANK($C808),ISBLANK($D808),ISBLANK($E808),ISBLANK($F808),ISBLANK($G808),ISBLANK($H808),ISBLANK($I808),ISBLANK($J808),ISBLANK($K808),ISBLANK($L808)),"EKSİK","OK"))</f>
        <v/>
      </c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8">
        <f>IF(ISBLANK($A809),"",IF($I809="","",$I809/AySayisi))</f>
        <v/>
      </c>
      <c r="L809" s="21">
        <f>IF(ISBLANK($A809),"",IF($F809="","",EOMONTH($F809,$J809)))</f>
        <v/>
      </c>
      <c r="M809" s="15" t="n"/>
      <c r="N809" s="14">
        <f>IF(ISBLANK($A809),"",IF(OR(ISBLANK($B809),ISBLANK($C809),ISBLANK($D809),ISBLANK($E809),ISBLANK($F809),ISBLANK($G809),ISBLANK($H809),ISBLANK($I809),ISBLANK($J809),ISBLANK($K809),ISBLANK($L809)),"EKSİK","OK"))</f>
        <v/>
      </c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8">
        <f>IF(ISBLANK($A810),"",IF($I810="","",$I810/AySayisi))</f>
        <v/>
      </c>
      <c r="L810" s="21">
        <f>IF(ISBLANK($A810),"",IF($F810="","",EOMONTH($F810,$J810)))</f>
        <v/>
      </c>
      <c r="M810" s="15" t="n"/>
      <c r="N810" s="14">
        <f>IF(ISBLANK($A810),"",IF(OR(ISBLANK($B810),ISBLANK($C810),ISBLANK($D810),ISBLANK($E810),ISBLANK($F810),ISBLANK($G810),ISBLANK($H810),ISBLANK($I810),ISBLANK($J810),ISBLANK($K810),ISBLANK($L810)),"EKSİK","OK"))</f>
        <v/>
      </c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8">
        <f>IF(ISBLANK($A811),"",IF($I811="","",$I811/AySayisi))</f>
        <v/>
      </c>
      <c r="L811" s="21">
        <f>IF(ISBLANK($A811),"",IF($F811="","",EOMONTH($F811,$J811)))</f>
        <v/>
      </c>
      <c r="M811" s="15" t="n"/>
      <c r="N811" s="14">
        <f>IF(ISBLANK($A811),"",IF(OR(ISBLANK($B811),ISBLANK($C811),ISBLANK($D811),ISBLANK($E811),ISBLANK($F811),ISBLANK($G811),ISBLANK($H811),ISBLANK($I811),ISBLANK($J811),ISBLANK($K811),ISBLANK($L811)),"EKSİK","OK"))</f>
        <v/>
      </c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8">
        <f>IF(ISBLANK($A812),"",IF($I812="","",$I812/AySayisi))</f>
        <v/>
      </c>
      <c r="L812" s="21">
        <f>IF(ISBLANK($A812),"",IF($F812="","",EOMONTH($F812,$J812)))</f>
        <v/>
      </c>
      <c r="M812" s="15" t="n"/>
      <c r="N812" s="14">
        <f>IF(ISBLANK($A812),"",IF(OR(ISBLANK($B812),ISBLANK($C812),ISBLANK($D812),ISBLANK($E812),ISBLANK($F812),ISBLANK($G812),ISBLANK($H812),ISBLANK($I812),ISBLANK($J812),ISBLANK($K812),ISBLANK($L812)),"EKSİK","OK"))</f>
        <v/>
      </c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8">
        <f>IF(ISBLANK($A813),"",IF($I813="","",$I813/AySayisi))</f>
        <v/>
      </c>
      <c r="L813" s="21">
        <f>IF(ISBLANK($A813),"",IF($F813="","",EOMONTH($F813,$J813)))</f>
        <v/>
      </c>
      <c r="M813" s="15" t="n"/>
      <c r="N813" s="14">
        <f>IF(ISBLANK($A813),"",IF(OR(ISBLANK($B813),ISBLANK($C813),ISBLANK($D813),ISBLANK($E813),ISBLANK($F813),ISBLANK($G813),ISBLANK($H813),ISBLANK($I813),ISBLANK($J813),ISBLANK($K813),ISBLANK($L813)),"EKSİK","OK"))</f>
        <v/>
      </c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8">
        <f>IF(ISBLANK($A814),"",IF($I814="","",$I814/AySayisi))</f>
        <v/>
      </c>
      <c r="L814" s="21">
        <f>IF(ISBLANK($A814),"",IF($F814="","",EOMONTH($F814,$J814)))</f>
        <v/>
      </c>
      <c r="M814" s="15" t="n"/>
      <c r="N814" s="14">
        <f>IF(ISBLANK($A814),"",IF(OR(ISBLANK($B814),ISBLANK($C814),ISBLANK($D814),ISBLANK($E814),ISBLANK($F814),ISBLANK($G814),ISBLANK($H814),ISBLANK($I814),ISBLANK($J814),ISBLANK($K814),ISBLANK($L814)),"EKSİK","OK"))</f>
        <v/>
      </c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8">
        <f>IF(ISBLANK($A815),"",IF($I815="","",$I815/AySayisi))</f>
        <v/>
      </c>
      <c r="L815" s="21">
        <f>IF(ISBLANK($A815),"",IF($F815="","",EOMONTH($F815,$J815)))</f>
        <v/>
      </c>
      <c r="M815" s="15" t="n"/>
      <c r="N815" s="14">
        <f>IF(ISBLANK($A815),"",IF(OR(ISBLANK($B815),ISBLANK($C815),ISBLANK($D815),ISBLANK($E815),ISBLANK($F815),ISBLANK($G815),ISBLANK($H815),ISBLANK($I815),ISBLANK($J815),ISBLANK($K815),ISBLANK($L815)),"EKSİK","OK"))</f>
        <v/>
      </c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8">
        <f>IF(ISBLANK($A816),"",IF($I816="","",$I816/AySayisi))</f>
        <v/>
      </c>
      <c r="L816" s="21">
        <f>IF(ISBLANK($A816),"",IF($F816="","",EOMONTH($F816,$J816)))</f>
        <v/>
      </c>
      <c r="M816" s="15" t="n"/>
      <c r="N816" s="14">
        <f>IF(ISBLANK($A816),"",IF(OR(ISBLANK($B816),ISBLANK($C816),ISBLANK($D816),ISBLANK($E816),ISBLANK($F816),ISBLANK($G816),ISBLANK($H816),ISBLANK($I816),ISBLANK($J816),ISBLANK($K816),ISBLANK($L816)),"EKSİK","OK"))</f>
        <v/>
      </c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8">
        <f>IF(ISBLANK($A817),"",IF($I817="","",$I817/AySayisi))</f>
        <v/>
      </c>
      <c r="L817" s="21">
        <f>IF(ISBLANK($A817),"",IF($F817="","",EOMONTH($F817,$J817)))</f>
        <v/>
      </c>
      <c r="M817" s="15" t="n"/>
      <c r="N817" s="14">
        <f>IF(ISBLANK($A817),"",IF(OR(ISBLANK($B817),ISBLANK($C817),ISBLANK($D817),ISBLANK($E817),ISBLANK($F817),ISBLANK($G817),ISBLANK($H817),ISBLANK($I817),ISBLANK($J817),ISBLANK($K817),ISBLANK($L817)),"EKSİK","OK"))</f>
        <v/>
      </c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8">
        <f>IF(ISBLANK($A818),"",IF($I818="","",$I818/AySayisi))</f>
        <v/>
      </c>
      <c r="L818" s="21">
        <f>IF(ISBLANK($A818),"",IF($F818="","",EOMONTH($F818,$J818)))</f>
        <v/>
      </c>
      <c r="M818" s="15" t="n"/>
      <c r="N818" s="14">
        <f>IF(ISBLANK($A818),"",IF(OR(ISBLANK($B818),ISBLANK($C818),ISBLANK($D818),ISBLANK($E818),ISBLANK($F818),ISBLANK($G818),ISBLANK($H818),ISBLANK($I818),ISBLANK($J818),ISBLANK($K818),ISBLANK($L818)),"EKSİK","OK"))</f>
        <v/>
      </c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8">
        <f>IF(ISBLANK($A819),"",IF($I819="","",$I819/AySayisi))</f>
        <v/>
      </c>
      <c r="L819" s="21">
        <f>IF(ISBLANK($A819),"",IF($F819="","",EOMONTH($F819,$J819)))</f>
        <v/>
      </c>
      <c r="M819" s="15" t="n"/>
      <c r="N819" s="14">
        <f>IF(ISBLANK($A819),"",IF(OR(ISBLANK($B819),ISBLANK($C819),ISBLANK($D819),ISBLANK($E819),ISBLANK($F819),ISBLANK($G819),ISBLANK($H819),ISBLANK($I819),ISBLANK($J819),ISBLANK($K819),ISBLANK($L819)),"EKSİK","OK"))</f>
        <v/>
      </c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8">
        <f>IF(ISBLANK($A820),"",IF($I820="","",$I820/AySayisi))</f>
        <v/>
      </c>
      <c r="L820" s="21">
        <f>IF(ISBLANK($A820),"",IF($F820="","",EOMONTH($F820,$J820)))</f>
        <v/>
      </c>
      <c r="M820" s="15" t="n"/>
      <c r="N820" s="14">
        <f>IF(ISBLANK($A820),"",IF(OR(ISBLANK($B820),ISBLANK($C820),ISBLANK($D820),ISBLANK($E820),ISBLANK($F820),ISBLANK($G820),ISBLANK($H820),ISBLANK($I820),ISBLANK($J820),ISBLANK($K820),ISBLANK($L820)),"EKSİK","OK"))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8">
        <f>IF(ISBLANK($A821),"",IF($I821="","",$I821/AySayisi))</f>
        <v/>
      </c>
      <c r="L821" s="21">
        <f>IF(ISBLANK($A821),"",IF($F821="","",EOMONTH($F821,$J821)))</f>
        <v/>
      </c>
      <c r="M821" s="15" t="n"/>
      <c r="N821" s="14">
        <f>IF(ISBLANK($A821),"",IF(OR(ISBLANK($B821),ISBLANK($C821),ISBLANK($D821),ISBLANK($E821),ISBLANK($F821),ISBLANK($G821),ISBLANK($H821),ISBLANK($I821),ISBLANK($J821),ISBLANK($K821),ISBLANK($L821)),"EKSİK","OK"))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8">
        <f>IF(ISBLANK($A822),"",IF($I822="","",$I822/AySayisi))</f>
        <v/>
      </c>
      <c r="L822" s="21">
        <f>IF(ISBLANK($A822),"",IF($F822="","",EOMONTH($F822,$J822)))</f>
        <v/>
      </c>
      <c r="M822" s="15" t="n"/>
      <c r="N822" s="14">
        <f>IF(ISBLANK($A822),"",IF(OR(ISBLANK($B822),ISBLANK($C822),ISBLANK($D822),ISBLANK($E822),ISBLANK($F822),ISBLANK($G822),ISBLANK($H822),ISBLANK($I822),ISBLANK($J822),ISBLANK($K822),ISBLANK($L822)),"EKSİK","OK"))</f>
        <v/>
      </c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8">
        <f>IF(ISBLANK($A823),"",IF($I823="","",$I823/AySayisi))</f>
        <v/>
      </c>
      <c r="L823" s="21">
        <f>IF(ISBLANK($A823),"",IF($F823="","",EOMONTH($F823,$J823)))</f>
        <v/>
      </c>
      <c r="M823" s="15" t="n"/>
      <c r="N823" s="14">
        <f>IF(ISBLANK($A823),"",IF(OR(ISBLANK($B823),ISBLANK($C823),ISBLANK($D823),ISBLANK($E823),ISBLANK($F823),ISBLANK($G823),ISBLANK($H823),ISBLANK($I823),ISBLANK($J823),ISBLANK($K823),ISBLANK($L823)),"EKSİK","OK"))</f>
        <v/>
      </c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8">
        <f>IF(ISBLANK($A824),"",IF($I824="","",$I824/AySayisi))</f>
        <v/>
      </c>
      <c r="L824" s="21">
        <f>IF(ISBLANK($A824),"",IF($F824="","",EOMONTH($F824,$J824)))</f>
        <v/>
      </c>
      <c r="M824" s="15" t="n"/>
      <c r="N824" s="14">
        <f>IF(ISBLANK($A824),"",IF(OR(ISBLANK($B824),ISBLANK($C824),ISBLANK($D824),ISBLANK($E824),ISBLANK($F824),ISBLANK($G824),ISBLANK($H824),ISBLANK($I824),ISBLANK($J824),ISBLANK($K824),ISBLANK($L824)),"EKSİK","OK"))</f>
        <v/>
      </c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8">
        <f>IF(ISBLANK($A825),"",IF($I825="","",$I825/AySayisi))</f>
        <v/>
      </c>
      <c r="L825" s="21">
        <f>IF(ISBLANK($A825),"",IF($F825="","",EOMONTH($F825,$J825)))</f>
        <v/>
      </c>
      <c r="M825" s="15" t="n"/>
      <c r="N825" s="14">
        <f>IF(ISBLANK($A825),"",IF(OR(ISBLANK($B825),ISBLANK($C825),ISBLANK($D825),ISBLANK($E825),ISBLANK($F825),ISBLANK($G825),ISBLANK($H825),ISBLANK($I825),ISBLANK($J825),ISBLANK($K825),ISBLANK($L825)),"EKSİK","OK"))</f>
        <v/>
      </c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8">
        <f>IF(ISBLANK($A826),"",IF($I826="","",$I826/AySayisi))</f>
        <v/>
      </c>
      <c r="L826" s="21">
        <f>IF(ISBLANK($A826),"",IF($F826="","",EOMONTH($F826,$J826)))</f>
        <v/>
      </c>
      <c r="M826" s="15" t="n"/>
      <c r="N826" s="14">
        <f>IF(ISBLANK($A826),"",IF(OR(ISBLANK($B826),ISBLANK($C826),ISBLANK($D826),ISBLANK($E826),ISBLANK($F826),ISBLANK($G826),ISBLANK($H826),ISBLANK($I826),ISBLANK($J826),ISBLANK($K826),ISBLANK($L826)),"EKSİK","OK"))</f>
        <v/>
      </c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8">
        <f>IF(ISBLANK($A827),"",IF($I827="","",$I827/AySayisi))</f>
        <v/>
      </c>
      <c r="L827" s="21">
        <f>IF(ISBLANK($A827),"",IF($F827="","",EOMONTH($F827,$J827)))</f>
        <v/>
      </c>
      <c r="M827" s="15" t="n"/>
      <c r="N827" s="14">
        <f>IF(ISBLANK($A827),"",IF(OR(ISBLANK($B827),ISBLANK($C827),ISBLANK($D827),ISBLANK($E827),ISBLANK($F827),ISBLANK($G827),ISBLANK($H827),ISBLANK($I827),ISBLANK($J827),ISBLANK($K827),ISBLANK($L827)),"EKSİK","OK"))</f>
        <v/>
      </c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8">
        <f>IF(ISBLANK($A828),"",IF($I828="","",$I828/AySayisi))</f>
        <v/>
      </c>
      <c r="L828" s="21">
        <f>IF(ISBLANK($A828),"",IF($F828="","",EOMONTH($F828,$J828)))</f>
        <v/>
      </c>
      <c r="M828" s="15" t="n"/>
      <c r="N828" s="14">
        <f>IF(ISBLANK($A828),"",IF(OR(ISBLANK($B828),ISBLANK($C828),ISBLANK($D828),ISBLANK($E828),ISBLANK($F828),ISBLANK($G828),ISBLANK($H828),ISBLANK($I828),ISBLANK($J828),ISBLANK($K828),ISBLANK($L828)),"EKSİK","OK"))</f>
        <v/>
      </c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8">
        <f>IF(ISBLANK($A829),"",IF($I829="","",$I829/AySayisi))</f>
        <v/>
      </c>
      <c r="L829" s="21">
        <f>IF(ISBLANK($A829),"",IF($F829="","",EOMONTH($F829,$J829)))</f>
        <v/>
      </c>
      <c r="M829" s="15" t="n"/>
      <c r="N829" s="14">
        <f>IF(ISBLANK($A829),"",IF(OR(ISBLANK($B829),ISBLANK($C829),ISBLANK($D829),ISBLANK($E829),ISBLANK($F829),ISBLANK($G829),ISBLANK($H829),ISBLANK($I829),ISBLANK($J829),ISBLANK($K829),ISBLANK($L829)),"EKSİK","OK"))</f>
        <v/>
      </c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8">
        <f>IF(ISBLANK($A830),"",IF($I830="","",$I830/AySayisi))</f>
        <v/>
      </c>
      <c r="L830" s="21">
        <f>IF(ISBLANK($A830),"",IF($F830="","",EOMONTH($F830,$J830)))</f>
        <v/>
      </c>
      <c r="M830" s="15" t="n"/>
      <c r="N830" s="14">
        <f>IF(ISBLANK($A830),"",IF(OR(ISBLANK($B830),ISBLANK($C830),ISBLANK($D830),ISBLANK($E830),ISBLANK($F830),ISBLANK($G830),ISBLANK($H830),ISBLANK($I830),ISBLANK($J830),ISBLANK($K830),ISBLANK($L830)),"EKSİK","OK"))</f>
        <v/>
      </c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8">
        <f>IF(ISBLANK($A831),"",IF($I831="","",$I831/AySayisi))</f>
        <v/>
      </c>
      <c r="L831" s="21">
        <f>IF(ISBLANK($A831),"",IF($F831="","",EOMONTH($F831,$J831)))</f>
        <v/>
      </c>
      <c r="M831" s="15" t="n"/>
      <c r="N831" s="14">
        <f>IF(ISBLANK($A831),"",IF(OR(ISBLANK($B831),ISBLANK($C831),ISBLANK($D831),ISBLANK($E831),ISBLANK($F831),ISBLANK($G831),ISBLANK($H831),ISBLANK($I831),ISBLANK($J831),ISBLANK($K831),ISBLANK($L831)),"EKSİK","OK"))</f>
        <v/>
      </c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8">
        <f>IF(ISBLANK($A832),"",IF($I832="","",$I832/AySayisi))</f>
        <v/>
      </c>
      <c r="L832" s="21">
        <f>IF(ISBLANK($A832),"",IF($F832="","",EOMONTH($F832,$J832)))</f>
        <v/>
      </c>
      <c r="M832" s="15" t="n"/>
      <c r="N832" s="14">
        <f>IF(ISBLANK($A832),"",IF(OR(ISBLANK($B832),ISBLANK($C832),ISBLANK($D832),ISBLANK($E832),ISBLANK($F832),ISBLANK($G832),ISBLANK($H832),ISBLANK($I832),ISBLANK($J832),ISBLANK($K832),ISBLANK($L832)),"EKSİK","OK"))</f>
        <v/>
      </c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8">
        <f>IF(ISBLANK($A833),"",IF($I833="","",$I833/AySayisi))</f>
        <v/>
      </c>
      <c r="L833" s="21">
        <f>IF(ISBLANK($A833),"",IF($F833="","",EOMONTH($F833,$J833)))</f>
        <v/>
      </c>
      <c r="M833" s="15" t="n"/>
      <c r="N833" s="14">
        <f>IF(ISBLANK($A833),"",IF(OR(ISBLANK($B833),ISBLANK($C833),ISBLANK($D833),ISBLANK($E833),ISBLANK($F833),ISBLANK($G833),ISBLANK($H833),ISBLANK($I833),ISBLANK($J833),ISBLANK($K833),ISBLANK($L833)),"EKSİK","OK"))</f>
        <v/>
      </c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8">
        <f>IF(ISBLANK($A834),"",IF($I834="","",$I834/AySayisi))</f>
        <v/>
      </c>
      <c r="L834" s="21">
        <f>IF(ISBLANK($A834),"",IF($F834="","",EOMONTH($F834,$J834)))</f>
        <v/>
      </c>
      <c r="M834" s="15" t="n"/>
      <c r="N834" s="14">
        <f>IF(ISBLANK($A834),"",IF(OR(ISBLANK($B834),ISBLANK($C834),ISBLANK($D834),ISBLANK($E834),ISBLANK($F834),ISBLANK($G834),ISBLANK($H834),ISBLANK($I834),ISBLANK($J834),ISBLANK($K834),ISBLANK($L834)),"EKSİK","OK"))</f>
        <v/>
      </c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8">
        <f>IF(ISBLANK($A835),"",IF($I835="","",$I835/AySayisi))</f>
        <v/>
      </c>
      <c r="L835" s="21">
        <f>IF(ISBLANK($A835),"",IF($F835="","",EOMONTH($F835,$J835)))</f>
        <v/>
      </c>
      <c r="M835" s="15" t="n"/>
      <c r="N835" s="14">
        <f>IF(ISBLANK($A835),"",IF(OR(ISBLANK($B835),ISBLANK($C835),ISBLANK($D835),ISBLANK($E835),ISBLANK($F835),ISBLANK($G835),ISBLANK($H835),ISBLANK($I835),ISBLANK($J835),ISBLANK($K835),ISBLANK($L835)),"EKSİK","OK"))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8">
        <f>IF(ISBLANK($A836),"",IF($I836="","",$I836/AySayisi))</f>
        <v/>
      </c>
      <c r="L836" s="21">
        <f>IF(ISBLANK($A836),"",IF($F836="","",EOMONTH($F836,$J836)))</f>
        <v/>
      </c>
      <c r="M836" s="15" t="n"/>
      <c r="N836" s="14">
        <f>IF(ISBLANK($A836),"",IF(OR(ISBLANK($B836),ISBLANK($C836),ISBLANK($D836),ISBLANK($E836),ISBLANK($F836),ISBLANK($G836),ISBLANK($H836),ISBLANK($I836),ISBLANK($J836),ISBLANK($K836),ISBLANK($L836)),"EKSİK","OK"))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8">
        <f>IF(ISBLANK($A837),"",IF($I837="","",$I837/AySayisi))</f>
        <v/>
      </c>
      <c r="L837" s="21">
        <f>IF(ISBLANK($A837),"",IF($F837="","",EOMONTH($F837,$J837)))</f>
        <v/>
      </c>
      <c r="M837" s="15" t="n"/>
      <c r="N837" s="14">
        <f>IF(ISBLANK($A837),"",IF(OR(ISBLANK($B837),ISBLANK($C837),ISBLANK($D837),ISBLANK($E837),ISBLANK($F837),ISBLANK($G837),ISBLANK($H837),ISBLANK($I837),ISBLANK($J837),ISBLANK($K837),ISBLANK($L837)),"EKSİK","OK"))</f>
        <v/>
      </c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8">
        <f>IF(ISBLANK($A838),"",IF($I838="","",$I838/AySayisi))</f>
        <v/>
      </c>
      <c r="L838" s="21">
        <f>IF(ISBLANK($A838),"",IF($F838="","",EOMONTH($F838,$J838)))</f>
        <v/>
      </c>
      <c r="M838" s="15" t="n"/>
      <c r="N838" s="14">
        <f>IF(ISBLANK($A838),"",IF(OR(ISBLANK($B838),ISBLANK($C838),ISBLANK($D838),ISBLANK($E838),ISBLANK($F838),ISBLANK($G838),ISBLANK($H838),ISBLANK($I838),ISBLANK($J838),ISBLANK($K838),ISBLANK($L838)),"EKSİK","OK"))</f>
        <v/>
      </c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8">
        <f>IF(ISBLANK($A839),"",IF($I839="","",$I839/AySayisi))</f>
        <v/>
      </c>
      <c r="L839" s="21">
        <f>IF(ISBLANK($A839),"",IF($F839="","",EOMONTH($F839,$J839)))</f>
        <v/>
      </c>
      <c r="M839" s="15" t="n"/>
      <c r="N839" s="14">
        <f>IF(ISBLANK($A839),"",IF(OR(ISBLANK($B839),ISBLANK($C839),ISBLANK($D839),ISBLANK($E839),ISBLANK($F839),ISBLANK($G839),ISBLANK($H839),ISBLANK($I839),ISBLANK($J839),ISBLANK($K839),ISBLANK($L839)),"EKSİK","OK"))</f>
        <v/>
      </c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8">
        <f>IF(ISBLANK($A840),"",IF($I840="","",$I840/AySayisi))</f>
        <v/>
      </c>
      <c r="L840" s="21">
        <f>IF(ISBLANK($A840),"",IF($F840="","",EOMONTH($F840,$J840)))</f>
        <v/>
      </c>
      <c r="M840" s="15" t="n"/>
      <c r="N840" s="14">
        <f>IF(ISBLANK($A840),"",IF(OR(ISBLANK($B840),ISBLANK($C840),ISBLANK($D840),ISBLANK($E840),ISBLANK($F840),ISBLANK($G840),ISBLANK($H840),ISBLANK($I840),ISBLANK($J840),ISBLANK($K840),ISBLANK($L840)),"EKSİK","OK"))</f>
        <v/>
      </c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8">
        <f>IF(ISBLANK($A841),"",IF($I841="","",$I841/AySayisi))</f>
        <v/>
      </c>
      <c r="L841" s="21">
        <f>IF(ISBLANK($A841),"",IF($F841="","",EOMONTH($F841,$J841)))</f>
        <v/>
      </c>
      <c r="M841" s="15" t="n"/>
      <c r="N841" s="14">
        <f>IF(ISBLANK($A841),"",IF(OR(ISBLANK($B841),ISBLANK($C841),ISBLANK($D841),ISBLANK($E841),ISBLANK($F841),ISBLANK($G841),ISBLANK($H841),ISBLANK($I841),ISBLANK($J841),ISBLANK($K841),ISBLANK($L841)),"EKSİK","OK"))</f>
        <v/>
      </c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8">
        <f>IF(ISBLANK($A842),"",IF($I842="","",$I842/AySayisi))</f>
        <v/>
      </c>
      <c r="L842" s="21">
        <f>IF(ISBLANK($A842),"",IF($F842="","",EOMONTH($F842,$J842)))</f>
        <v/>
      </c>
      <c r="M842" s="15" t="n"/>
      <c r="N842" s="14">
        <f>IF(ISBLANK($A842),"",IF(OR(ISBLANK($B842),ISBLANK($C842),ISBLANK($D842),ISBLANK($E842),ISBLANK($F842),ISBLANK($G842),ISBLANK($H842),ISBLANK($I842),ISBLANK($J842),ISBLANK($K842),ISBLANK($L842)),"EKSİK","OK"))</f>
        <v/>
      </c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8">
        <f>IF(ISBLANK($A843),"",IF($I843="","",$I843/AySayisi))</f>
        <v/>
      </c>
      <c r="L843" s="21">
        <f>IF(ISBLANK($A843),"",IF($F843="","",EOMONTH($F843,$J843)))</f>
        <v/>
      </c>
      <c r="M843" s="15" t="n"/>
      <c r="N843" s="14">
        <f>IF(ISBLANK($A843),"",IF(OR(ISBLANK($B843),ISBLANK($C843),ISBLANK($D843),ISBLANK($E843),ISBLANK($F843),ISBLANK($G843),ISBLANK($H843),ISBLANK($I843),ISBLANK($J843),ISBLANK($K843),ISBLANK($L843)),"EKSİK","OK"))</f>
        <v/>
      </c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8">
        <f>IF(ISBLANK($A844),"",IF($I844="","",$I844/AySayisi))</f>
        <v/>
      </c>
      <c r="L844" s="21">
        <f>IF(ISBLANK($A844),"",IF($F844="","",EOMONTH($F844,$J844)))</f>
        <v/>
      </c>
      <c r="M844" s="15" t="n"/>
      <c r="N844" s="14">
        <f>IF(ISBLANK($A844),"",IF(OR(ISBLANK($B844),ISBLANK($C844),ISBLANK($D844),ISBLANK($E844),ISBLANK($F844),ISBLANK($G844),ISBLANK($H844),ISBLANK($I844),ISBLANK($J844),ISBLANK($K844),ISBLANK($L844)),"EKSİK","OK"))</f>
        <v/>
      </c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8">
        <f>IF(ISBLANK($A845),"",IF($I845="","",$I845/AySayisi))</f>
        <v/>
      </c>
      <c r="L845" s="21">
        <f>IF(ISBLANK($A845),"",IF($F845="","",EOMONTH($F845,$J845)))</f>
        <v/>
      </c>
      <c r="M845" s="15" t="n"/>
      <c r="N845" s="14">
        <f>IF(ISBLANK($A845),"",IF(OR(ISBLANK($B845),ISBLANK($C845),ISBLANK($D845),ISBLANK($E845),ISBLANK($F845),ISBLANK($G845),ISBLANK($H845),ISBLANK($I845),ISBLANK($J845),ISBLANK($K845),ISBLANK($L845)),"EKSİK","OK"))</f>
        <v/>
      </c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8">
        <f>IF(ISBLANK($A846),"",IF($I846="","",$I846/AySayisi))</f>
        <v/>
      </c>
      <c r="L846" s="21">
        <f>IF(ISBLANK($A846),"",IF($F846="","",EOMONTH($F846,$J846)))</f>
        <v/>
      </c>
      <c r="M846" s="15" t="n"/>
      <c r="N846" s="14">
        <f>IF(ISBLANK($A846),"",IF(OR(ISBLANK($B846),ISBLANK($C846),ISBLANK($D846),ISBLANK($E846),ISBLANK($F846),ISBLANK($G846),ISBLANK($H846),ISBLANK($I846),ISBLANK($J846),ISBLANK($K846),ISBLANK($L846)),"EKSİK","OK"))</f>
        <v/>
      </c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8">
        <f>IF(ISBLANK($A847),"",IF($I847="","",$I847/AySayisi))</f>
        <v/>
      </c>
      <c r="L847" s="21">
        <f>IF(ISBLANK($A847),"",IF($F847="","",EOMONTH($F847,$J847)))</f>
        <v/>
      </c>
      <c r="M847" s="15" t="n"/>
      <c r="N847" s="14">
        <f>IF(ISBLANK($A847),"",IF(OR(ISBLANK($B847),ISBLANK($C847),ISBLANK($D847),ISBLANK($E847),ISBLANK($F847),ISBLANK($G847),ISBLANK($H847),ISBLANK($I847),ISBLANK($J847),ISBLANK($K847),ISBLANK($L847)),"EKSİK","OK"))</f>
        <v/>
      </c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8">
        <f>IF(ISBLANK($A848),"",IF($I848="","",$I848/AySayisi))</f>
        <v/>
      </c>
      <c r="L848" s="21">
        <f>IF(ISBLANK($A848),"",IF($F848="","",EOMONTH($F848,$J848)))</f>
        <v/>
      </c>
      <c r="M848" s="15" t="n"/>
      <c r="N848" s="14">
        <f>IF(ISBLANK($A848),"",IF(OR(ISBLANK($B848),ISBLANK($C848),ISBLANK($D848),ISBLANK($E848),ISBLANK($F848),ISBLANK($G848),ISBLANK($H848),ISBLANK($I848),ISBLANK($J848),ISBLANK($K848),ISBLANK($L848)),"EKSİK","OK"))</f>
        <v/>
      </c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8">
        <f>IF(ISBLANK($A849),"",IF($I849="","",$I849/AySayisi))</f>
        <v/>
      </c>
      <c r="L849" s="21">
        <f>IF(ISBLANK($A849),"",IF($F849="","",EOMONTH($F849,$J849)))</f>
        <v/>
      </c>
      <c r="M849" s="15" t="n"/>
      <c r="N849" s="14">
        <f>IF(ISBLANK($A849),"",IF(OR(ISBLANK($B849),ISBLANK($C849),ISBLANK($D849),ISBLANK($E849),ISBLANK($F849),ISBLANK($G849),ISBLANK($H849),ISBLANK($I849),ISBLANK($J849),ISBLANK($K849),ISBLANK($L849)),"EKSİK","OK"))</f>
        <v/>
      </c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8">
        <f>IF(ISBLANK($A850),"",IF($I850="","",$I850/AySayisi))</f>
        <v/>
      </c>
      <c r="L850" s="21">
        <f>IF(ISBLANK($A850),"",IF($F850="","",EOMONTH($F850,$J850)))</f>
        <v/>
      </c>
      <c r="M850" s="15" t="n"/>
      <c r="N850" s="14">
        <f>IF(ISBLANK($A850),"",IF(OR(ISBLANK($B850),ISBLANK($C850),ISBLANK($D850),ISBLANK($E850),ISBLANK($F850),ISBLANK($G850),ISBLANK($H850),ISBLANK($I850),ISBLANK($J850),ISBLANK($K850),ISBLANK($L850)),"EKSİK","OK"))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8">
        <f>IF(ISBLANK($A851),"",IF($I851="","",$I851/AySayisi))</f>
        <v/>
      </c>
      <c r="L851" s="21">
        <f>IF(ISBLANK($A851),"",IF($F851="","",EOMONTH($F851,$J851)))</f>
        <v/>
      </c>
      <c r="M851" s="15" t="n"/>
      <c r="N851" s="14">
        <f>IF(ISBLANK($A851),"",IF(OR(ISBLANK($B851),ISBLANK($C851),ISBLANK($D851),ISBLANK($E851),ISBLANK($F851),ISBLANK($G851),ISBLANK($H851),ISBLANK($I851),ISBLANK($J851),ISBLANK($K851),ISBLANK($L851)),"EKSİK","OK"))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8">
        <f>IF(ISBLANK($A852),"",IF($I852="","",$I852/AySayisi))</f>
        <v/>
      </c>
      <c r="L852" s="21">
        <f>IF(ISBLANK($A852),"",IF($F852="","",EOMONTH($F852,$J852)))</f>
        <v/>
      </c>
      <c r="M852" s="15" t="n"/>
      <c r="N852" s="14">
        <f>IF(ISBLANK($A852),"",IF(OR(ISBLANK($B852),ISBLANK($C852),ISBLANK($D852),ISBLANK($E852),ISBLANK($F852),ISBLANK($G852),ISBLANK($H852),ISBLANK($I852),ISBLANK($J852),ISBLANK($K852),ISBLANK($L852)),"EKSİK","OK"))</f>
        <v/>
      </c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8">
        <f>IF(ISBLANK($A853),"",IF($I853="","",$I853/AySayisi))</f>
        <v/>
      </c>
      <c r="L853" s="21">
        <f>IF(ISBLANK($A853),"",IF($F853="","",EOMONTH($F853,$J853)))</f>
        <v/>
      </c>
      <c r="M853" s="15" t="n"/>
      <c r="N853" s="14">
        <f>IF(ISBLANK($A853),"",IF(OR(ISBLANK($B853),ISBLANK($C853),ISBLANK($D853),ISBLANK($E853),ISBLANK($F853),ISBLANK($G853),ISBLANK($H853),ISBLANK($I853),ISBLANK($J853),ISBLANK($K853),ISBLANK($L853)),"EKSİK","OK"))</f>
        <v/>
      </c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8">
        <f>IF(ISBLANK($A854),"",IF($I854="","",$I854/AySayisi))</f>
        <v/>
      </c>
      <c r="L854" s="21">
        <f>IF(ISBLANK($A854),"",IF($F854="","",EOMONTH($F854,$J854)))</f>
        <v/>
      </c>
      <c r="M854" s="15" t="n"/>
      <c r="N854" s="14">
        <f>IF(ISBLANK($A854),"",IF(OR(ISBLANK($B854),ISBLANK($C854),ISBLANK($D854),ISBLANK($E854),ISBLANK($F854),ISBLANK($G854),ISBLANK($H854),ISBLANK($I854),ISBLANK($J854),ISBLANK($K854),ISBLANK($L854)),"EKSİK","OK"))</f>
        <v/>
      </c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8">
        <f>IF(ISBLANK($A855),"",IF($I855="","",$I855/AySayisi))</f>
        <v/>
      </c>
      <c r="L855" s="21">
        <f>IF(ISBLANK($A855),"",IF($F855="","",EOMONTH($F855,$J855)))</f>
        <v/>
      </c>
      <c r="M855" s="15" t="n"/>
      <c r="N855" s="14">
        <f>IF(ISBLANK($A855),"",IF(OR(ISBLANK($B855),ISBLANK($C855),ISBLANK($D855),ISBLANK($E855),ISBLANK($F855),ISBLANK($G855),ISBLANK($H855),ISBLANK($I855),ISBLANK($J855),ISBLANK($K855),ISBLANK($L855)),"EKSİK","OK"))</f>
        <v/>
      </c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8">
        <f>IF(ISBLANK($A856),"",IF($I856="","",$I856/AySayisi))</f>
        <v/>
      </c>
      <c r="L856" s="21">
        <f>IF(ISBLANK($A856),"",IF($F856="","",EOMONTH($F856,$J856)))</f>
        <v/>
      </c>
      <c r="M856" s="15" t="n"/>
      <c r="N856" s="14">
        <f>IF(ISBLANK($A856),"",IF(OR(ISBLANK($B856),ISBLANK($C856),ISBLANK($D856),ISBLANK($E856),ISBLANK($F856),ISBLANK($G856),ISBLANK($H856),ISBLANK($I856),ISBLANK($J856),ISBLANK($K856),ISBLANK($L856)),"EKSİK","OK"))</f>
        <v/>
      </c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8">
        <f>IF(ISBLANK($A857),"",IF($I857="","",$I857/AySayisi))</f>
        <v/>
      </c>
      <c r="L857" s="21">
        <f>IF(ISBLANK($A857),"",IF($F857="","",EOMONTH($F857,$J857)))</f>
        <v/>
      </c>
      <c r="M857" s="15" t="n"/>
      <c r="N857" s="14">
        <f>IF(ISBLANK($A857),"",IF(OR(ISBLANK($B857),ISBLANK($C857),ISBLANK($D857),ISBLANK($E857),ISBLANK($F857),ISBLANK($G857),ISBLANK($H857),ISBLANK($I857),ISBLANK($J857),ISBLANK($K857),ISBLANK($L857)),"EKSİK","OK"))</f>
        <v/>
      </c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8">
        <f>IF(ISBLANK($A858),"",IF($I858="","",$I858/AySayisi))</f>
        <v/>
      </c>
      <c r="L858" s="21">
        <f>IF(ISBLANK($A858),"",IF($F858="","",EOMONTH($F858,$J858)))</f>
        <v/>
      </c>
      <c r="M858" s="15" t="n"/>
      <c r="N858" s="14">
        <f>IF(ISBLANK($A858),"",IF(OR(ISBLANK($B858),ISBLANK($C858),ISBLANK($D858),ISBLANK($E858),ISBLANK($F858),ISBLANK($G858),ISBLANK($H858),ISBLANK($I858),ISBLANK($J858),ISBLANK($K858),ISBLANK($L858)),"EKSİK","OK"))</f>
        <v/>
      </c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8">
        <f>IF(ISBLANK($A859),"",IF($I859="","",$I859/AySayisi))</f>
        <v/>
      </c>
      <c r="L859" s="21">
        <f>IF(ISBLANK($A859),"",IF($F859="","",EOMONTH($F859,$J859)))</f>
        <v/>
      </c>
      <c r="M859" s="15" t="n"/>
      <c r="N859" s="14">
        <f>IF(ISBLANK($A859),"",IF(OR(ISBLANK($B859),ISBLANK($C859),ISBLANK($D859),ISBLANK($E859),ISBLANK($F859),ISBLANK($G859),ISBLANK($H859),ISBLANK($I859),ISBLANK($J859),ISBLANK($K859),ISBLANK($L859)),"EKSİK","OK"))</f>
        <v/>
      </c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8">
        <f>IF(ISBLANK($A860),"",IF($I860="","",$I860/AySayisi))</f>
        <v/>
      </c>
      <c r="L860" s="21">
        <f>IF(ISBLANK($A860),"",IF($F860="","",EOMONTH($F860,$J860)))</f>
        <v/>
      </c>
      <c r="M860" s="15" t="n"/>
      <c r="N860" s="14">
        <f>IF(ISBLANK($A860),"",IF(OR(ISBLANK($B860),ISBLANK($C860),ISBLANK($D860),ISBLANK($E860),ISBLANK($F860),ISBLANK($G860),ISBLANK($H860),ISBLANK($I860),ISBLANK($J860),ISBLANK($K860),ISBLANK($L860)),"EKSİK","OK"))</f>
        <v/>
      </c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8">
        <f>IF(ISBLANK($A861),"",IF($I861="","",$I861/AySayisi))</f>
        <v/>
      </c>
      <c r="L861" s="21">
        <f>IF(ISBLANK($A861),"",IF($F861="","",EOMONTH($F861,$J861)))</f>
        <v/>
      </c>
      <c r="M861" s="15" t="n"/>
      <c r="N861" s="14">
        <f>IF(ISBLANK($A861),"",IF(OR(ISBLANK($B861),ISBLANK($C861),ISBLANK($D861),ISBLANK($E861),ISBLANK($F861),ISBLANK($G861),ISBLANK($H861),ISBLANK($I861),ISBLANK($J861),ISBLANK($K861),ISBLANK($L861)),"EKSİK","OK"))</f>
        <v/>
      </c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8">
        <f>IF(ISBLANK($A862),"",IF($I862="","",$I862/AySayisi))</f>
        <v/>
      </c>
      <c r="L862" s="21">
        <f>IF(ISBLANK($A862),"",IF($F862="","",EOMONTH($F862,$J862)))</f>
        <v/>
      </c>
      <c r="M862" s="15" t="n"/>
      <c r="N862" s="14">
        <f>IF(ISBLANK($A862),"",IF(OR(ISBLANK($B862),ISBLANK($C862),ISBLANK($D862),ISBLANK($E862),ISBLANK($F862),ISBLANK($G862),ISBLANK($H862),ISBLANK($I862),ISBLANK($J862),ISBLANK($K862),ISBLANK($L862)),"EKSİK","OK"))</f>
        <v/>
      </c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8">
        <f>IF(ISBLANK($A863),"",IF($I863="","",$I863/AySayisi))</f>
        <v/>
      </c>
      <c r="L863" s="21">
        <f>IF(ISBLANK($A863),"",IF($F863="","",EOMONTH($F863,$J863)))</f>
        <v/>
      </c>
      <c r="M863" s="15" t="n"/>
      <c r="N863" s="14">
        <f>IF(ISBLANK($A863),"",IF(OR(ISBLANK($B863),ISBLANK($C863),ISBLANK($D863),ISBLANK($E863),ISBLANK($F863),ISBLANK($G863),ISBLANK($H863),ISBLANK($I863),ISBLANK($J863),ISBLANK($K863),ISBLANK($L863)),"EKSİK","OK"))</f>
        <v/>
      </c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8">
        <f>IF(ISBLANK($A864),"",IF($I864="","",$I864/AySayisi))</f>
        <v/>
      </c>
      <c r="L864" s="21">
        <f>IF(ISBLANK($A864),"",IF($F864="","",EOMONTH($F864,$J864)))</f>
        <v/>
      </c>
      <c r="M864" s="15" t="n"/>
      <c r="N864" s="14">
        <f>IF(ISBLANK($A864),"",IF(OR(ISBLANK($B864),ISBLANK($C864),ISBLANK($D864),ISBLANK($E864),ISBLANK($F864),ISBLANK($G864),ISBLANK($H864),ISBLANK($I864),ISBLANK($J864),ISBLANK($K864),ISBLANK($L864)),"EKSİK","OK"))</f>
        <v/>
      </c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8">
        <f>IF(ISBLANK($A865),"",IF($I865="","",$I865/AySayisi))</f>
        <v/>
      </c>
      <c r="L865" s="21">
        <f>IF(ISBLANK($A865),"",IF($F865="","",EOMONTH($F865,$J865)))</f>
        <v/>
      </c>
      <c r="M865" s="15" t="n"/>
      <c r="N865" s="14">
        <f>IF(ISBLANK($A865),"",IF(OR(ISBLANK($B865),ISBLANK($C865),ISBLANK($D865),ISBLANK($E865),ISBLANK($F865),ISBLANK($G865),ISBLANK($H865),ISBLANK($I865),ISBLANK($J865),ISBLANK($K865),ISBLANK($L865)),"EKSİK","OK"))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8">
        <f>IF(ISBLANK($A866),"",IF($I866="","",$I866/AySayisi))</f>
        <v/>
      </c>
      <c r="L866" s="21">
        <f>IF(ISBLANK($A866),"",IF($F866="","",EOMONTH($F866,$J866)))</f>
        <v/>
      </c>
      <c r="M866" s="15" t="n"/>
      <c r="N866" s="14">
        <f>IF(ISBLANK($A866),"",IF(OR(ISBLANK($B866),ISBLANK($C866),ISBLANK($D866),ISBLANK($E866),ISBLANK($F866),ISBLANK($G866),ISBLANK($H866),ISBLANK($I866),ISBLANK($J866),ISBLANK($K866),ISBLANK($L866)),"EKSİK","OK"))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8">
        <f>IF(ISBLANK($A867),"",IF($I867="","",$I867/AySayisi))</f>
        <v/>
      </c>
      <c r="L867" s="21">
        <f>IF(ISBLANK($A867),"",IF($F867="","",EOMONTH($F867,$J867)))</f>
        <v/>
      </c>
      <c r="M867" s="15" t="n"/>
      <c r="N867" s="14">
        <f>IF(ISBLANK($A867),"",IF(OR(ISBLANK($B867),ISBLANK($C867),ISBLANK($D867),ISBLANK($E867),ISBLANK($F867),ISBLANK($G867),ISBLANK($H867),ISBLANK($I867),ISBLANK($J867),ISBLANK($K867),ISBLANK($L867)),"EKSİK","OK"))</f>
        <v/>
      </c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8">
        <f>IF(ISBLANK($A868),"",IF($I868="","",$I868/AySayisi))</f>
        <v/>
      </c>
      <c r="L868" s="21">
        <f>IF(ISBLANK($A868),"",IF($F868="","",EOMONTH($F868,$J868)))</f>
        <v/>
      </c>
      <c r="M868" s="15" t="n"/>
      <c r="N868" s="14">
        <f>IF(ISBLANK($A868),"",IF(OR(ISBLANK($B868),ISBLANK($C868),ISBLANK($D868),ISBLANK($E868),ISBLANK($F868),ISBLANK($G868),ISBLANK($H868),ISBLANK($I868),ISBLANK($J868),ISBLANK($K868),ISBLANK($L868)),"EKSİK","OK"))</f>
        <v/>
      </c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8">
        <f>IF(ISBLANK($A869),"",IF($I869="","",$I869/AySayisi))</f>
        <v/>
      </c>
      <c r="L869" s="21">
        <f>IF(ISBLANK($A869),"",IF($F869="","",EOMONTH($F869,$J869)))</f>
        <v/>
      </c>
      <c r="M869" s="15" t="n"/>
      <c r="N869" s="14">
        <f>IF(ISBLANK($A869),"",IF(OR(ISBLANK($B869),ISBLANK($C869),ISBLANK($D869),ISBLANK($E869),ISBLANK($F869),ISBLANK($G869),ISBLANK($H869),ISBLANK($I869),ISBLANK($J869),ISBLANK($K869),ISBLANK($L869)),"EKSİK","OK"))</f>
        <v/>
      </c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8">
        <f>IF(ISBLANK($A870),"",IF($I870="","",$I870/AySayisi))</f>
        <v/>
      </c>
      <c r="L870" s="21">
        <f>IF(ISBLANK($A870),"",IF($F870="","",EOMONTH($F870,$J870)))</f>
        <v/>
      </c>
      <c r="M870" s="15" t="n"/>
      <c r="N870" s="14">
        <f>IF(ISBLANK($A870),"",IF(OR(ISBLANK($B870),ISBLANK($C870),ISBLANK($D870),ISBLANK($E870),ISBLANK($F870),ISBLANK($G870),ISBLANK($H870),ISBLANK($I870),ISBLANK($J870),ISBLANK($K870),ISBLANK($L870)),"EKSİK","OK"))</f>
        <v/>
      </c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8">
        <f>IF(ISBLANK($A871),"",IF($I871="","",$I871/AySayisi))</f>
        <v/>
      </c>
      <c r="L871" s="21">
        <f>IF(ISBLANK($A871),"",IF($F871="","",EOMONTH($F871,$J871)))</f>
        <v/>
      </c>
      <c r="M871" s="15" t="n"/>
      <c r="N871" s="14">
        <f>IF(ISBLANK($A871),"",IF(OR(ISBLANK($B871),ISBLANK($C871),ISBLANK($D871),ISBLANK($E871),ISBLANK($F871),ISBLANK($G871),ISBLANK($H871),ISBLANK($I871),ISBLANK($J871),ISBLANK($K871),ISBLANK($L871)),"EKSİK","OK"))</f>
        <v/>
      </c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8">
        <f>IF(ISBLANK($A872),"",IF($I872="","",$I872/AySayisi))</f>
        <v/>
      </c>
      <c r="L872" s="21">
        <f>IF(ISBLANK($A872),"",IF($F872="","",EOMONTH($F872,$J872)))</f>
        <v/>
      </c>
      <c r="M872" s="15" t="n"/>
      <c r="N872" s="14">
        <f>IF(ISBLANK($A872),"",IF(OR(ISBLANK($B872),ISBLANK($C872),ISBLANK($D872),ISBLANK($E872),ISBLANK($F872),ISBLANK($G872),ISBLANK($H872),ISBLANK($I872),ISBLANK($J872),ISBLANK($K872),ISBLANK($L872)),"EKSİK","OK"))</f>
        <v/>
      </c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8">
        <f>IF(ISBLANK($A873),"",IF($I873="","",$I873/AySayisi))</f>
        <v/>
      </c>
      <c r="L873" s="21">
        <f>IF(ISBLANK($A873),"",IF($F873="","",EOMONTH($F873,$J873)))</f>
        <v/>
      </c>
      <c r="M873" s="15" t="n"/>
      <c r="N873" s="14">
        <f>IF(ISBLANK($A873),"",IF(OR(ISBLANK($B873),ISBLANK($C873),ISBLANK($D873),ISBLANK($E873),ISBLANK($F873),ISBLANK($G873),ISBLANK($H873),ISBLANK($I873),ISBLANK($J873),ISBLANK($K873),ISBLANK($L873)),"EKSİK","OK"))</f>
        <v/>
      </c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8">
        <f>IF(ISBLANK($A874),"",IF($I874="","",$I874/AySayisi))</f>
        <v/>
      </c>
      <c r="L874" s="21">
        <f>IF(ISBLANK($A874),"",IF($F874="","",EOMONTH($F874,$J874)))</f>
        <v/>
      </c>
      <c r="M874" s="15" t="n"/>
      <c r="N874" s="14">
        <f>IF(ISBLANK($A874),"",IF(OR(ISBLANK($B874),ISBLANK($C874),ISBLANK($D874),ISBLANK($E874),ISBLANK($F874),ISBLANK($G874),ISBLANK($H874),ISBLANK($I874),ISBLANK($J874),ISBLANK($K874),ISBLANK($L874)),"EKSİK","OK"))</f>
        <v/>
      </c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8">
        <f>IF(ISBLANK($A875),"",IF($I875="","",$I875/AySayisi))</f>
        <v/>
      </c>
      <c r="L875" s="21">
        <f>IF(ISBLANK($A875),"",IF($F875="","",EOMONTH($F875,$J875)))</f>
        <v/>
      </c>
      <c r="M875" s="15" t="n"/>
      <c r="N875" s="14">
        <f>IF(ISBLANK($A875),"",IF(OR(ISBLANK($B875),ISBLANK($C875),ISBLANK($D875),ISBLANK($E875),ISBLANK($F875),ISBLANK($G875),ISBLANK($H875),ISBLANK($I875),ISBLANK($J875),ISBLANK($K875),ISBLANK($L875)),"EKSİK","OK"))</f>
        <v/>
      </c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8">
        <f>IF(ISBLANK($A876),"",IF($I876="","",$I876/AySayisi))</f>
        <v/>
      </c>
      <c r="L876" s="21">
        <f>IF(ISBLANK($A876),"",IF($F876="","",EOMONTH($F876,$J876)))</f>
        <v/>
      </c>
      <c r="M876" s="15" t="n"/>
      <c r="N876" s="14">
        <f>IF(ISBLANK($A876),"",IF(OR(ISBLANK($B876),ISBLANK($C876),ISBLANK($D876),ISBLANK($E876),ISBLANK($F876),ISBLANK($G876),ISBLANK($H876),ISBLANK($I876),ISBLANK($J876),ISBLANK($K876),ISBLANK($L876)),"EKSİK","OK"))</f>
        <v/>
      </c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8">
        <f>IF(ISBLANK($A877),"",IF($I877="","",$I877/AySayisi))</f>
        <v/>
      </c>
      <c r="L877" s="21">
        <f>IF(ISBLANK($A877),"",IF($F877="","",EOMONTH($F877,$J877)))</f>
        <v/>
      </c>
      <c r="M877" s="15" t="n"/>
      <c r="N877" s="14">
        <f>IF(ISBLANK($A877),"",IF(OR(ISBLANK($B877),ISBLANK($C877),ISBLANK($D877),ISBLANK($E877),ISBLANK($F877),ISBLANK($G877),ISBLANK($H877),ISBLANK($I877),ISBLANK($J877),ISBLANK($K877),ISBLANK($L877)),"EKSİK","OK"))</f>
        <v/>
      </c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8">
        <f>IF(ISBLANK($A878),"",IF($I878="","",$I878/AySayisi))</f>
        <v/>
      </c>
      <c r="L878" s="21">
        <f>IF(ISBLANK($A878),"",IF($F878="","",EOMONTH($F878,$J878)))</f>
        <v/>
      </c>
      <c r="M878" s="15" t="n"/>
      <c r="N878" s="14">
        <f>IF(ISBLANK($A878),"",IF(OR(ISBLANK($B878),ISBLANK($C878),ISBLANK($D878),ISBLANK($E878),ISBLANK($F878),ISBLANK($G878),ISBLANK($H878),ISBLANK($I878),ISBLANK($J878),ISBLANK($K878),ISBLANK($L878)),"EKSİK","OK"))</f>
        <v/>
      </c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8">
        <f>IF(ISBLANK($A879),"",IF($I879="","",$I879/AySayisi))</f>
        <v/>
      </c>
      <c r="L879" s="21">
        <f>IF(ISBLANK($A879),"",IF($F879="","",EOMONTH($F879,$J879)))</f>
        <v/>
      </c>
      <c r="M879" s="15" t="n"/>
      <c r="N879" s="14">
        <f>IF(ISBLANK($A879),"",IF(OR(ISBLANK($B879),ISBLANK($C879),ISBLANK($D879),ISBLANK($E879),ISBLANK($F879),ISBLANK($G879),ISBLANK($H879),ISBLANK($I879),ISBLANK($J879),ISBLANK($K879),ISBLANK($L879)),"EKSİK","OK"))</f>
        <v/>
      </c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8">
        <f>IF(ISBLANK($A880),"",IF($I880="","",$I880/AySayisi))</f>
        <v/>
      </c>
      <c r="L880" s="21">
        <f>IF(ISBLANK($A880),"",IF($F880="","",EOMONTH($F880,$J880)))</f>
        <v/>
      </c>
      <c r="M880" s="15" t="n"/>
      <c r="N880" s="14">
        <f>IF(ISBLANK($A880),"",IF(OR(ISBLANK($B880),ISBLANK($C880),ISBLANK($D880),ISBLANK($E880),ISBLANK($F880),ISBLANK($G880),ISBLANK($H880),ISBLANK($I880),ISBLANK($J880),ISBLANK($K880),ISBLANK($L880)),"EKSİK","OK"))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8">
        <f>IF(ISBLANK($A881),"",IF($I881="","",$I881/AySayisi))</f>
        <v/>
      </c>
      <c r="L881" s="21">
        <f>IF(ISBLANK($A881),"",IF($F881="","",EOMONTH($F881,$J881)))</f>
        <v/>
      </c>
      <c r="M881" s="15" t="n"/>
      <c r="N881" s="14">
        <f>IF(ISBLANK($A881),"",IF(OR(ISBLANK($B881),ISBLANK($C881),ISBLANK($D881),ISBLANK($E881),ISBLANK($F881),ISBLANK($G881),ISBLANK($H881),ISBLANK($I881),ISBLANK($J881),ISBLANK($K881),ISBLANK($L881)),"EKSİK","OK"))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8">
        <f>IF(ISBLANK($A882),"",IF($I882="","",$I882/AySayisi))</f>
        <v/>
      </c>
      <c r="L882" s="21">
        <f>IF(ISBLANK($A882),"",IF($F882="","",EOMONTH($F882,$J882)))</f>
        <v/>
      </c>
      <c r="M882" s="15" t="n"/>
      <c r="N882" s="14">
        <f>IF(ISBLANK($A882),"",IF(OR(ISBLANK($B882),ISBLANK($C882),ISBLANK($D882),ISBLANK($E882),ISBLANK($F882),ISBLANK($G882),ISBLANK($H882),ISBLANK($I882),ISBLANK($J882),ISBLANK($K882),ISBLANK($L882)),"EKSİK","OK"))</f>
        <v/>
      </c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8">
        <f>IF(ISBLANK($A883),"",IF($I883="","",$I883/AySayisi))</f>
        <v/>
      </c>
      <c r="L883" s="21">
        <f>IF(ISBLANK($A883),"",IF($F883="","",EOMONTH($F883,$J883)))</f>
        <v/>
      </c>
      <c r="M883" s="15" t="n"/>
      <c r="N883" s="14">
        <f>IF(ISBLANK($A883),"",IF(OR(ISBLANK($B883),ISBLANK($C883),ISBLANK($D883),ISBLANK($E883),ISBLANK($F883),ISBLANK($G883),ISBLANK($H883),ISBLANK($I883),ISBLANK($J883),ISBLANK($K883),ISBLANK($L883)),"EKSİK","OK"))</f>
        <v/>
      </c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8">
        <f>IF(ISBLANK($A884),"",IF($I884="","",$I884/AySayisi))</f>
        <v/>
      </c>
      <c r="L884" s="21">
        <f>IF(ISBLANK($A884),"",IF($F884="","",EOMONTH($F884,$J884)))</f>
        <v/>
      </c>
      <c r="M884" s="15" t="n"/>
      <c r="N884" s="14">
        <f>IF(ISBLANK($A884),"",IF(OR(ISBLANK($B884),ISBLANK($C884),ISBLANK($D884),ISBLANK($E884),ISBLANK($F884),ISBLANK($G884),ISBLANK($H884),ISBLANK($I884),ISBLANK($J884),ISBLANK($K884),ISBLANK($L884)),"EKSİK","OK"))</f>
        <v/>
      </c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8">
        <f>IF(ISBLANK($A885),"",IF($I885="","",$I885/AySayisi))</f>
        <v/>
      </c>
      <c r="L885" s="21">
        <f>IF(ISBLANK($A885),"",IF($F885="","",EOMONTH($F885,$J885)))</f>
        <v/>
      </c>
      <c r="M885" s="15" t="n"/>
      <c r="N885" s="14">
        <f>IF(ISBLANK($A885),"",IF(OR(ISBLANK($B885),ISBLANK($C885),ISBLANK($D885),ISBLANK($E885),ISBLANK($F885),ISBLANK($G885),ISBLANK($H885),ISBLANK($I885),ISBLANK($J885),ISBLANK($K885),ISBLANK($L885)),"EKSİK","OK"))</f>
        <v/>
      </c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8">
        <f>IF(ISBLANK($A886),"",IF($I886="","",$I886/AySayisi))</f>
        <v/>
      </c>
      <c r="L886" s="21">
        <f>IF(ISBLANK($A886),"",IF($F886="","",EOMONTH($F886,$J886)))</f>
        <v/>
      </c>
      <c r="M886" s="15" t="n"/>
      <c r="N886" s="14">
        <f>IF(ISBLANK($A886),"",IF(OR(ISBLANK($B886),ISBLANK($C886),ISBLANK($D886),ISBLANK($E886),ISBLANK($F886),ISBLANK($G886),ISBLANK($H886),ISBLANK($I886),ISBLANK($J886),ISBLANK($K886),ISBLANK($L886)),"EKSİK","OK"))</f>
        <v/>
      </c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8">
        <f>IF(ISBLANK($A887),"",IF($I887="","",$I887/AySayisi))</f>
        <v/>
      </c>
      <c r="L887" s="21">
        <f>IF(ISBLANK($A887),"",IF($F887="","",EOMONTH($F887,$J887)))</f>
        <v/>
      </c>
      <c r="M887" s="15" t="n"/>
      <c r="N887" s="14">
        <f>IF(ISBLANK($A887),"",IF(OR(ISBLANK($B887),ISBLANK($C887),ISBLANK($D887),ISBLANK($E887),ISBLANK($F887),ISBLANK($G887),ISBLANK($H887),ISBLANK($I887),ISBLANK($J887),ISBLANK($K887),ISBLANK($L887)),"EKSİK","OK"))</f>
        <v/>
      </c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8">
        <f>IF(ISBLANK($A888),"",IF($I888="","",$I888/AySayisi))</f>
        <v/>
      </c>
      <c r="L888" s="21">
        <f>IF(ISBLANK($A888),"",IF($F888="","",EOMONTH($F888,$J888)))</f>
        <v/>
      </c>
      <c r="M888" s="15" t="n"/>
      <c r="N888" s="14">
        <f>IF(ISBLANK($A888),"",IF(OR(ISBLANK($B888),ISBLANK($C888),ISBLANK($D888),ISBLANK($E888),ISBLANK($F888),ISBLANK($G888),ISBLANK($H888),ISBLANK($I888),ISBLANK($J888),ISBLANK($K888),ISBLANK($L888)),"EKSİK","OK"))</f>
        <v/>
      </c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8">
        <f>IF(ISBLANK($A889),"",IF($I889="","",$I889/AySayisi))</f>
        <v/>
      </c>
      <c r="L889" s="21">
        <f>IF(ISBLANK($A889),"",IF($F889="","",EOMONTH($F889,$J889)))</f>
        <v/>
      </c>
      <c r="M889" s="15" t="n"/>
      <c r="N889" s="14">
        <f>IF(ISBLANK($A889),"",IF(OR(ISBLANK($B889),ISBLANK($C889),ISBLANK($D889),ISBLANK($E889),ISBLANK($F889),ISBLANK($G889),ISBLANK($H889),ISBLANK($I889),ISBLANK($J889),ISBLANK($K889),ISBLANK($L889)),"EKSİK","OK"))</f>
        <v/>
      </c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8">
        <f>IF(ISBLANK($A890),"",IF($I890="","",$I890/AySayisi))</f>
        <v/>
      </c>
      <c r="L890" s="21">
        <f>IF(ISBLANK($A890),"",IF($F890="","",EOMONTH($F890,$J890)))</f>
        <v/>
      </c>
      <c r="M890" s="15" t="n"/>
      <c r="N890" s="14">
        <f>IF(ISBLANK($A890),"",IF(OR(ISBLANK($B890),ISBLANK($C890),ISBLANK($D890),ISBLANK($E890),ISBLANK($F890),ISBLANK($G890),ISBLANK($H890),ISBLANK($I890),ISBLANK($J890),ISBLANK($K890),ISBLANK($L890)),"EKSİK","OK"))</f>
        <v/>
      </c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8">
        <f>IF(ISBLANK($A891),"",IF($I891="","",$I891/AySayisi))</f>
        <v/>
      </c>
      <c r="L891" s="21">
        <f>IF(ISBLANK($A891),"",IF($F891="","",EOMONTH($F891,$J891)))</f>
        <v/>
      </c>
      <c r="M891" s="15" t="n"/>
      <c r="N891" s="14">
        <f>IF(ISBLANK($A891),"",IF(OR(ISBLANK($B891),ISBLANK($C891),ISBLANK($D891),ISBLANK($E891),ISBLANK($F891),ISBLANK($G891),ISBLANK($H891),ISBLANK($I891),ISBLANK($J891),ISBLANK($K891),ISBLANK($L891)),"EKSİK","OK"))</f>
        <v/>
      </c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8">
        <f>IF(ISBLANK($A892),"",IF($I892="","",$I892/AySayisi))</f>
        <v/>
      </c>
      <c r="L892" s="21">
        <f>IF(ISBLANK($A892),"",IF($F892="","",EOMONTH($F892,$J892)))</f>
        <v/>
      </c>
      <c r="M892" s="15" t="n"/>
      <c r="N892" s="14">
        <f>IF(ISBLANK($A892),"",IF(OR(ISBLANK($B892),ISBLANK($C892),ISBLANK($D892),ISBLANK($E892),ISBLANK($F892),ISBLANK($G892),ISBLANK($H892),ISBLANK($I892),ISBLANK($J892),ISBLANK($K892),ISBLANK($L892)),"EKSİK","OK"))</f>
        <v/>
      </c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8">
        <f>IF(ISBLANK($A893),"",IF($I893="","",$I893/AySayisi))</f>
        <v/>
      </c>
      <c r="L893" s="21">
        <f>IF(ISBLANK($A893),"",IF($F893="","",EOMONTH($F893,$J893)))</f>
        <v/>
      </c>
      <c r="M893" s="15" t="n"/>
      <c r="N893" s="14">
        <f>IF(ISBLANK($A893),"",IF(OR(ISBLANK($B893),ISBLANK($C893),ISBLANK($D893),ISBLANK($E893),ISBLANK($F893),ISBLANK($G893),ISBLANK($H893),ISBLANK($I893),ISBLANK($J893),ISBLANK($K893),ISBLANK($L893)),"EKSİK","OK"))</f>
        <v/>
      </c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8">
        <f>IF(ISBLANK($A894),"",IF($I894="","",$I894/AySayisi))</f>
        <v/>
      </c>
      <c r="L894" s="21">
        <f>IF(ISBLANK($A894),"",IF($F894="","",EOMONTH($F894,$J894)))</f>
        <v/>
      </c>
      <c r="M894" s="15" t="n"/>
      <c r="N894" s="14">
        <f>IF(ISBLANK($A894),"",IF(OR(ISBLANK($B894),ISBLANK($C894),ISBLANK($D894),ISBLANK($E894),ISBLANK($F894),ISBLANK($G894),ISBLANK($H894),ISBLANK($I894),ISBLANK($J894),ISBLANK($K894),ISBLANK($L894)),"EKSİK","OK"))</f>
        <v/>
      </c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8">
        <f>IF(ISBLANK($A895),"",IF($I895="","",$I895/AySayisi))</f>
        <v/>
      </c>
      <c r="L895" s="21">
        <f>IF(ISBLANK($A895),"",IF($F895="","",EOMONTH($F895,$J895)))</f>
        <v/>
      </c>
      <c r="M895" s="15" t="n"/>
      <c r="N895" s="14">
        <f>IF(ISBLANK($A895),"",IF(OR(ISBLANK($B895),ISBLANK($C895),ISBLANK($D895),ISBLANK($E895),ISBLANK($F895),ISBLANK($G895),ISBLANK($H895),ISBLANK($I895),ISBLANK($J895),ISBLANK($K895),ISBLANK($L895)),"EKSİK","OK"))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8">
        <f>IF(ISBLANK($A896),"",IF($I896="","",$I896/AySayisi))</f>
        <v/>
      </c>
      <c r="L896" s="21">
        <f>IF(ISBLANK($A896),"",IF($F896="","",EOMONTH($F896,$J896)))</f>
        <v/>
      </c>
      <c r="M896" s="15" t="n"/>
      <c r="N896" s="14">
        <f>IF(ISBLANK($A896),"",IF(OR(ISBLANK($B896),ISBLANK($C896),ISBLANK($D896),ISBLANK($E896),ISBLANK($F896),ISBLANK($G896),ISBLANK($H896),ISBLANK($I896),ISBLANK($J896),ISBLANK($K896),ISBLANK($L896)),"EKSİK","OK"))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8">
        <f>IF(ISBLANK($A897),"",IF($I897="","",$I897/AySayisi))</f>
        <v/>
      </c>
      <c r="L897" s="21">
        <f>IF(ISBLANK($A897),"",IF($F897="","",EOMONTH($F897,$J897)))</f>
        <v/>
      </c>
      <c r="M897" s="15" t="n"/>
      <c r="N897" s="14">
        <f>IF(ISBLANK($A897),"",IF(OR(ISBLANK($B897),ISBLANK($C897),ISBLANK($D897),ISBLANK($E897),ISBLANK($F897),ISBLANK($G897),ISBLANK($H897),ISBLANK($I897),ISBLANK($J897),ISBLANK($K897),ISBLANK($L897)),"EKSİK","OK"))</f>
        <v/>
      </c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8">
        <f>IF(ISBLANK($A898),"",IF($I898="","",$I898/AySayisi))</f>
        <v/>
      </c>
      <c r="L898" s="21">
        <f>IF(ISBLANK($A898),"",IF($F898="","",EOMONTH($F898,$J898)))</f>
        <v/>
      </c>
      <c r="M898" s="15" t="n"/>
      <c r="N898" s="14">
        <f>IF(ISBLANK($A898),"",IF(OR(ISBLANK($B898),ISBLANK($C898),ISBLANK($D898),ISBLANK($E898),ISBLANK($F898),ISBLANK($G898),ISBLANK($H898),ISBLANK($I898),ISBLANK($J898),ISBLANK($K898),ISBLANK($L898)),"EKSİK","OK"))</f>
        <v/>
      </c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8">
        <f>IF(ISBLANK($A899),"",IF($I899="","",$I899/AySayisi))</f>
        <v/>
      </c>
      <c r="L899" s="21">
        <f>IF(ISBLANK($A899),"",IF($F899="","",EOMONTH($F899,$J899)))</f>
        <v/>
      </c>
      <c r="M899" s="15" t="n"/>
      <c r="N899" s="14">
        <f>IF(ISBLANK($A899),"",IF(OR(ISBLANK($B899),ISBLANK($C899),ISBLANK($D899),ISBLANK($E899),ISBLANK($F899),ISBLANK($G899),ISBLANK($H899),ISBLANK($I899),ISBLANK($J899),ISBLANK($K899),ISBLANK($L899)),"EKSİK","OK"))</f>
        <v/>
      </c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8">
        <f>IF(ISBLANK($A900),"",IF($I900="","",$I900/AySayisi))</f>
        <v/>
      </c>
      <c r="L900" s="21">
        <f>IF(ISBLANK($A900),"",IF($F900="","",EOMONTH($F900,$J900)))</f>
        <v/>
      </c>
      <c r="M900" s="15" t="n"/>
      <c r="N900" s="14">
        <f>IF(ISBLANK($A900),"",IF(OR(ISBLANK($B900),ISBLANK($C900),ISBLANK($D900),ISBLANK($E900),ISBLANK($F900),ISBLANK($G900),ISBLANK($H900),ISBLANK($I900),ISBLANK($J900),ISBLANK($K900),ISBLANK($L900)),"EKSİK","OK"))</f>
        <v/>
      </c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8">
        <f>IF(ISBLANK($A901),"",IF($I901="","",$I901/AySayisi))</f>
        <v/>
      </c>
      <c r="L901" s="21">
        <f>IF(ISBLANK($A901),"",IF($F901="","",EOMONTH($F901,$J901)))</f>
        <v/>
      </c>
      <c r="M901" s="15" t="n"/>
      <c r="N901" s="14">
        <f>IF(ISBLANK($A901),"",IF(OR(ISBLANK($B901),ISBLANK($C901),ISBLANK($D901),ISBLANK($E901),ISBLANK($F901),ISBLANK($G901),ISBLANK($H901),ISBLANK($I901),ISBLANK($J901),ISBLANK($K901),ISBLANK($L901)),"EKSİK","OK"))</f>
        <v/>
      </c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8">
        <f>IF(ISBLANK($A902),"",IF($I902="","",$I902/AySayisi))</f>
        <v/>
      </c>
      <c r="L902" s="21">
        <f>IF(ISBLANK($A902),"",IF($F902="","",EOMONTH($F902,$J902)))</f>
        <v/>
      </c>
      <c r="M902" s="15" t="n"/>
      <c r="N902" s="14">
        <f>IF(ISBLANK($A902),"",IF(OR(ISBLANK($B902),ISBLANK($C902),ISBLANK($D902),ISBLANK($E902),ISBLANK($F902),ISBLANK($G902),ISBLANK($H902),ISBLANK($I902),ISBLANK($J902),ISBLANK($K902),ISBLANK($L902)),"EKSİK","OK"))</f>
        <v/>
      </c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8">
        <f>IF(ISBLANK($A903),"",IF($I903="","",$I903/AySayisi))</f>
        <v/>
      </c>
      <c r="L903" s="21">
        <f>IF(ISBLANK($A903),"",IF($F903="","",EOMONTH($F903,$J903)))</f>
        <v/>
      </c>
      <c r="M903" s="15" t="n"/>
      <c r="N903" s="14">
        <f>IF(ISBLANK($A903),"",IF(OR(ISBLANK($B903),ISBLANK($C903),ISBLANK($D903),ISBLANK($E903),ISBLANK($F903),ISBLANK($G903),ISBLANK($H903),ISBLANK($I903),ISBLANK($J903),ISBLANK($K903),ISBLANK($L903)),"EKSİK","OK"))</f>
        <v/>
      </c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8">
        <f>IF(ISBLANK($A904),"",IF($I904="","",$I904/AySayisi))</f>
        <v/>
      </c>
      <c r="L904" s="21">
        <f>IF(ISBLANK($A904),"",IF($F904="","",EOMONTH($F904,$J904)))</f>
        <v/>
      </c>
      <c r="M904" s="15" t="n"/>
      <c r="N904" s="14">
        <f>IF(ISBLANK($A904),"",IF(OR(ISBLANK($B904),ISBLANK($C904),ISBLANK($D904),ISBLANK($E904),ISBLANK($F904),ISBLANK($G904),ISBLANK($H904),ISBLANK($I904),ISBLANK($J904),ISBLANK($K904),ISBLANK($L904)),"EKSİK","OK"))</f>
        <v/>
      </c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8">
        <f>IF(ISBLANK($A905),"",IF($I905="","",$I905/AySayisi))</f>
        <v/>
      </c>
      <c r="L905" s="21">
        <f>IF(ISBLANK($A905),"",IF($F905="","",EOMONTH($F905,$J905)))</f>
        <v/>
      </c>
      <c r="M905" s="15" t="n"/>
      <c r="N905" s="14">
        <f>IF(ISBLANK($A905),"",IF(OR(ISBLANK($B905),ISBLANK($C905),ISBLANK($D905),ISBLANK($E905),ISBLANK($F905),ISBLANK($G905),ISBLANK($H905),ISBLANK($I905),ISBLANK($J905),ISBLANK($K905),ISBLANK($L905)),"EKSİK","OK"))</f>
        <v/>
      </c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8">
        <f>IF(ISBLANK($A906),"",IF($I906="","",$I906/AySayisi))</f>
        <v/>
      </c>
      <c r="L906" s="21">
        <f>IF(ISBLANK($A906),"",IF($F906="","",EOMONTH($F906,$J906)))</f>
        <v/>
      </c>
      <c r="M906" s="15" t="n"/>
      <c r="N906" s="14">
        <f>IF(ISBLANK($A906),"",IF(OR(ISBLANK($B906),ISBLANK($C906),ISBLANK($D906),ISBLANK($E906),ISBLANK($F906),ISBLANK($G906),ISBLANK($H906),ISBLANK($I906),ISBLANK($J906),ISBLANK($K906),ISBLANK($L906)),"EKSİK","OK"))</f>
        <v/>
      </c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8">
        <f>IF(ISBLANK($A907),"",IF($I907="","",$I907/AySayisi))</f>
        <v/>
      </c>
      <c r="L907" s="21">
        <f>IF(ISBLANK($A907),"",IF($F907="","",EOMONTH($F907,$J907)))</f>
        <v/>
      </c>
      <c r="M907" s="15" t="n"/>
      <c r="N907" s="14">
        <f>IF(ISBLANK($A907),"",IF(OR(ISBLANK($B907),ISBLANK($C907),ISBLANK($D907),ISBLANK($E907),ISBLANK($F907),ISBLANK($G907),ISBLANK($H907),ISBLANK($I907),ISBLANK($J907),ISBLANK($K907),ISBLANK($L907)),"EKSİK","OK"))</f>
        <v/>
      </c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8">
        <f>IF(ISBLANK($A908),"",IF($I908="","",$I908/AySayisi))</f>
        <v/>
      </c>
      <c r="L908" s="21">
        <f>IF(ISBLANK($A908),"",IF($F908="","",EOMONTH($F908,$J908)))</f>
        <v/>
      </c>
      <c r="M908" s="15" t="n"/>
      <c r="N908" s="14">
        <f>IF(ISBLANK($A908),"",IF(OR(ISBLANK($B908),ISBLANK($C908),ISBLANK($D908),ISBLANK($E908),ISBLANK($F908),ISBLANK($G908),ISBLANK($H908),ISBLANK($I908),ISBLANK($J908),ISBLANK($K908),ISBLANK($L908)),"EKSİK","OK"))</f>
        <v/>
      </c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8">
        <f>IF(ISBLANK($A909),"",IF($I909="","",$I909/AySayisi))</f>
        <v/>
      </c>
      <c r="L909" s="21">
        <f>IF(ISBLANK($A909),"",IF($F909="","",EOMONTH($F909,$J909)))</f>
        <v/>
      </c>
      <c r="M909" s="15" t="n"/>
      <c r="N909" s="14">
        <f>IF(ISBLANK($A909),"",IF(OR(ISBLANK($B909),ISBLANK($C909),ISBLANK($D909),ISBLANK($E909),ISBLANK($F909),ISBLANK($G909),ISBLANK($H909),ISBLANK($I909),ISBLANK($J909),ISBLANK($K909),ISBLANK($L909)),"EKSİK","OK"))</f>
        <v/>
      </c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8">
        <f>IF(ISBLANK($A910),"",IF($I910="","",$I910/AySayisi))</f>
        <v/>
      </c>
      <c r="L910" s="21">
        <f>IF(ISBLANK($A910),"",IF($F910="","",EOMONTH($F910,$J910)))</f>
        <v/>
      </c>
      <c r="M910" s="15" t="n"/>
      <c r="N910" s="14">
        <f>IF(ISBLANK($A910),"",IF(OR(ISBLANK($B910),ISBLANK($C910),ISBLANK($D910),ISBLANK($E910),ISBLANK($F910),ISBLANK($G910),ISBLANK($H910),ISBLANK($I910),ISBLANK($J910),ISBLANK($K910),ISBLANK($L910)),"EKSİK","OK"))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8">
        <f>IF(ISBLANK($A911),"",IF($I911="","",$I911/AySayisi))</f>
        <v/>
      </c>
      <c r="L911" s="21">
        <f>IF(ISBLANK($A911),"",IF($F911="","",EOMONTH($F911,$J911)))</f>
        <v/>
      </c>
      <c r="M911" s="15" t="n"/>
      <c r="N911" s="14">
        <f>IF(ISBLANK($A911),"",IF(OR(ISBLANK($B911),ISBLANK($C911),ISBLANK($D911),ISBLANK($E911),ISBLANK($F911),ISBLANK($G911),ISBLANK($H911),ISBLANK($I911),ISBLANK($J911),ISBLANK($K911),ISBLANK($L911)),"EKSİK","OK"))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8">
        <f>IF(ISBLANK($A912),"",IF($I912="","",$I912/AySayisi))</f>
        <v/>
      </c>
      <c r="L912" s="21">
        <f>IF(ISBLANK($A912),"",IF($F912="","",EOMONTH($F912,$J912)))</f>
        <v/>
      </c>
      <c r="M912" s="15" t="n"/>
      <c r="N912" s="14">
        <f>IF(ISBLANK($A912),"",IF(OR(ISBLANK($B912),ISBLANK($C912),ISBLANK($D912),ISBLANK($E912),ISBLANK($F912),ISBLANK($G912),ISBLANK($H912),ISBLANK($I912),ISBLANK($J912),ISBLANK($K912),ISBLANK($L912)),"EKSİK","OK"))</f>
        <v/>
      </c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8">
        <f>IF(ISBLANK($A913),"",IF($I913="","",$I913/AySayisi))</f>
        <v/>
      </c>
      <c r="L913" s="21">
        <f>IF(ISBLANK($A913),"",IF($F913="","",EOMONTH($F913,$J913)))</f>
        <v/>
      </c>
      <c r="M913" s="15" t="n"/>
      <c r="N913" s="14">
        <f>IF(ISBLANK($A913),"",IF(OR(ISBLANK($B913),ISBLANK($C913),ISBLANK($D913),ISBLANK($E913),ISBLANK($F913),ISBLANK($G913),ISBLANK($H913),ISBLANK($I913),ISBLANK($J913),ISBLANK($K913),ISBLANK($L913)),"EKSİK","OK"))</f>
        <v/>
      </c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8">
        <f>IF(ISBLANK($A914),"",IF($I914="","",$I914/AySayisi))</f>
        <v/>
      </c>
      <c r="L914" s="21">
        <f>IF(ISBLANK($A914),"",IF($F914="","",EOMONTH($F914,$J914)))</f>
        <v/>
      </c>
      <c r="M914" s="15" t="n"/>
      <c r="N914" s="14">
        <f>IF(ISBLANK($A914),"",IF(OR(ISBLANK($B914),ISBLANK($C914),ISBLANK($D914),ISBLANK($E914),ISBLANK($F914),ISBLANK($G914),ISBLANK($H914),ISBLANK($I914),ISBLANK($J914),ISBLANK($K914),ISBLANK($L914)),"EKSİK","OK"))</f>
        <v/>
      </c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8">
        <f>IF(ISBLANK($A915),"",IF($I915="","",$I915/AySayisi))</f>
        <v/>
      </c>
      <c r="L915" s="21">
        <f>IF(ISBLANK($A915),"",IF($F915="","",EOMONTH($F915,$J915)))</f>
        <v/>
      </c>
      <c r="M915" s="15" t="n"/>
      <c r="N915" s="14">
        <f>IF(ISBLANK($A915),"",IF(OR(ISBLANK($B915),ISBLANK($C915),ISBLANK($D915),ISBLANK($E915),ISBLANK($F915),ISBLANK($G915),ISBLANK($H915),ISBLANK($I915),ISBLANK($J915),ISBLANK($K915),ISBLANK($L915)),"EKSİK","OK"))</f>
        <v/>
      </c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8">
        <f>IF(ISBLANK($A916),"",IF($I916="","",$I916/AySayisi))</f>
        <v/>
      </c>
      <c r="L916" s="21">
        <f>IF(ISBLANK($A916),"",IF($F916="","",EOMONTH($F916,$J916)))</f>
        <v/>
      </c>
      <c r="M916" s="15" t="n"/>
      <c r="N916" s="14">
        <f>IF(ISBLANK($A916),"",IF(OR(ISBLANK($B916),ISBLANK($C916),ISBLANK($D916),ISBLANK($E916),ISBLANK($F916),ISBLANK($G916),ISBLANK($H916),ISBLANK($I916),ISBLANK($J916),ISBLANK($K916),ISBLANK($L916)),"EKSİK","OK"))</f>
        <v/>
      </c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8">
        <f>IF(ISBLANK($A917),"",IF($I917="","",$I917/AySayisi))</f>
        <v/>
      </c>
      <c r="L917" s="21">
        <f>IF(ISBLANK($A917),"",IF($F917="","",EOMONTH($F917,$J917)))</f>
        <v/>
      </c>
      <c r="M917" s="15" t="n"/>
      <c r="N917" s="14">
        <f>IF(ISBLANK($A917),"",IF(OR(ISBLANK($B917),ISBLANK($C917),ISBLANK($D917),ISBLANK($E917),ISBLANK($F917),ISBLANK($G917),ISBLANK($H917),ISBLANK($I917),ISBLANK($J917),ISBLANK($K917),ISBLANK($L917)),"EKSİK","OK"))</f>
        <v/>
      </c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8">
        <f>IF(ISBLANK($A918),"",IF($I918="","",$I918/AySayisi))</f>
        <v/>
      </c>
      <c r="L918" s="21">
        <f>IF(ISBLANK($A918),"",IF($F918="","",EOMONTH($F918,$J918)))</f>
        <v/>
      </c>
      <c r="M918" s="15" t="n"/>
      <c r="N918" s="14">
        <f>IF(ISBLANK($A918),"",IF(OR(ISBLANK($B918),ISBLANK($C918),ISBLANK($D918),ISBLANK($E918),ISBLANK($F918),ISBLANK($G918),ISBLANK($H918),ISBLANK($I918),ISBLANK($J918),ISBLANK($K918),ISBLANK($L918)),"EKSİK","OK"))</f>
        <v/>
      </c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8">
        <f>IF(ISBLANK($A919),"",IF($I919="","",$I919/AySayisi))</f>
        <v/>
      </c>
      <c r="L919" s="21">
        <f>IF(ISBLANK($A919),"",IF($F919="","",EOMONTH($F919,$J919)))</f>
        <v/>
      </c>
      <c r="M919" s="15" t="n"/>
      <c r="N919" s="14">
        <f>IF(ISBLANK($A919),"",IF(OR(ISBLANK($B919),ISBLANK($C919),ISBLANK($D919),ISBLANK($E919),ISBLANK($F919),ISBLANK($G919),ISBLANK($H919),ISBLANK($I919),ISBLANK($J919),ISBLANK($K919),ISBLANK($L919)),"EKSİK","OK"))</f>
        <v/>
      </c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8">
        <f>IF(ISBLANK($A920),"",IF($I920="","",$I920/AySayisi))</f>
        <v/>
      </c>
      <c r="L920" s="21">
        <f>IF(ISBLANK($A920),"",IF($F920="","",EOMONTH($F920,$J920)))</f>
        <v/>
      </c>
      <c r="M920" s="15" t="n"/>
      <c r="N920" s="14">
        <f>IF(ISBLANK($A920),"",IF(OR(ISBLANK($B920),ISBLANK($C920),ISBLANK($D920),ISBLANK($E920),ISBLANK($F920),ISBLANK($G920),ISBLANK($H920),ISBLANK($I920),ISBLANK($J920),ISBLANK($K920),ISBLANK($L920)),"EKSİK","OK"))</f>
        <v/>
      </c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8">
        <f>IF(ISBLANK($A921),"",IF($I921="","",$I921/AySayisi))</f>
        <v/>
      </c>
      <c r="L921" s="21">
        <f>IF(ISBLANK($A921),"",IF($F921="","",EOMONTH($F921,$J921)))</f>
        <v/>
      </c>
      <c r="M921" s="15" t="n"/>
      <c r="N921" s="14">
        <f>IF(ISBLANK($A921),"",IF(OR(ISBLANK($B921),ISBLANK($C921),ISBLANK($D921),ISBLANK($E921),ISBLANK($F921),ISBLANK($G921),ISBLANK($H921),ISBLANK($I921),ISBLANK($J921),ISBLANK($K921),ISBLANK($L921)),"EKSİK","OK"))</f>
        <v/>
      </c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8">
        <f>IF(ISBLANK($A922),"",IF($I922="","",$I922/AySayisi))</f>
        <v/>
      </c>
      <c r="L922" s="21">
        <f>IF(ISBLANK($A922),"",IF($F922="","",EOMONTH($F922,$J922)))</f>
        <v/>
      </c>
      <c r="M922" s="15" t="n"/>
      <c r="N922" s="14">
        <f>IF(ISBLANK($A922),"",IF(OR(ISBLANK($B922),ISBLANK($C922),ISBLANK($D922),ISBLANK($E922),ISBLANK($F922),ISBLANK($G922),ISBLANK($H922),ISBLANK($I922),ISBLANK($J922),ISBLANK($K922),ISBLANK($L922)),"EKSİK","OK"))</f>
        <v/>
      </c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8">
        <f>IF(ISBLANK($A923),"",IF($I923="","",$I923/AySayisi))</f>
        <v/>
      </c>
      <c r="L923" s="21">
        <f>IF(ISBLANK($A923),"",IF($F923="","",EOMONTH($F923,$J923)))</f>
        <v/>
      </c>
      <c r="M923" s="15" t="n"/>
      <c r="N923" s="14">
        <f>IF(ISBLANK($A923),"",IF(OR(ISBLANK($B923),ISBLANK($C923),ISBLANK($D923),ISBLANK($E923),ISBLANK($F923),ISBLANK($G923),ISBLANK($H923),ISBLANK($I923),ISBLANK($J923),ISBLANK($K923),ISBLANK($L923)),"EKSİK","OK"))</f>
        <v/>
      </c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8">
        <f>IF(ISBLANK($A924),"",IF($I924="","",$I924/AySayisi))</f>
        <v/>
      </c>
      <c r="L924" s="21">
        <f>IF(ISBLANK($A924),"",IF($F924="","",EOMONTH($F924,$J924)))</f>
        <v/>
      </c>
      <c r="M924" s="15" t="n"/>
      <c r="N924" s="14">
        <f>IF(ISBLANK($A924),"",IF(OR(ISBLANK($B924),ISBLANK($C924),ISBLANK($D924),ISBLANK($E924),ISBLANK($F924),ISBLANK($G924),ISBLANK($H924),ISBLANK($I924),ISBLANK($J924),ISBLANK($K924),ISBLANK($L924)),"EKSİK","OK"))</f>
        <v/>
      </c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8">
        <f>IF(ISBLANK($A925),"",IF($I925="","",$I925/AySayisi))</f>
        <v/>
      </c>
      <c r="L925" s="21">
        <f>IF(ISBLANK($A925),"",IF($F925="","",EOMONTH($F925,$J925)))</f>
        <v/>
      </c>
      <c r="M925" s="15" t="n"/>
      <c r="N925" s="14">
        <f>IF(ISBLANK($A925),"",IF(OR(ISBLANK($B925),ISBLANK($C925),ISBLANK($D925),ISBLANK($E925),ISBLANK($F925),ISBLANK($G925),ISBLANK($H925),ISBLANK($I925),ISBLANK($J925),ISBLANK($K925),ISBLANK($L925)),"EKSİK","OK"))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8">
        <f>IF(ISBLANK($A926),"",IF($I926="","",$I926/AySayisi))</f>
        <v/>
      </c>
      <c r="L926" s="21">
        <f>IF(ISBLANK($A926),"",IF($F926="","",EOMONTH($F926,$J926)))</f>
        <v/>
      </c>
      <c r="M926" s="15" t="n"/>
      <c r="N926" s="14">
        <f>IF(ISBLANK($A926),"",IF(OR(ISBLANK($B926),ISBLANK($C926),ISBLANK($D926),ISBLANK($E926),ISBLANK($F926),ISBLANK($G926),ISBLANK($H926),ISBLANK($I926),ISBLANK($J926),ISBLANK($K926),ISBLANK($L926)),"EKSİK","OK"))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8">
        <f>IF(ISBLANK($A927),"",IF($I927="","",$I927/AySayisi))</f>
        <v/>
      </c>
      <c r="L927" s="21">
        <f>IF(ISBLANK($A927),"",IF($F927="","",EOMONTH($F927,$J927)))</f>
        <v/>
      </c>
      <c r="M927" s="15" t="n"/>
      <c r="N927" s="14">
        <f>IF(ISBLANK($A927),"",IF(OR(ISBLANK($B927),ISBLANK($C927),ISBLANK($D927),ISBLANK($E927),ISBLANK($F927),ISBLANK($G927),ISBLANK($H927),ISBLANK($I927),ISBLANK($J927),ISBLANK($K927),ISBLANK($L927)),"EKSİK","OK"))</f>
        <v/>
      </c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8">
        <f>IF(ISBLANK($A928),"",IF($I928="","",$I928/AySayisi))</f>
        <v/>
      </c>
      <c r="L928" s="21">
        <f>IF(ISBLANK($A928),"",IF($F928="","",EOMONTH($F928,$J928)))</f>
        <v/>
      </c>
      <c r="M928" s="15" t="n"/>
      <c r="N928" s="14">
        <f>IF(ISBLANK($A928),"",IF(OR(ISBLANK($B928),ISBLANK($C928),ISBLANK($D928),ISBLANK($E928),ISBLANK($F928),ISBLANK($G928),ISBLANK($H928),ISBLANK($I928),ISBLANK($J928),ISBLANK($K928),ISBLANK($L928)),"EKSİK","OK"))</f>
        <v/>
      </c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8">
        <f>IF(ISBLANK($A929),"",IF($I929="","",$I929/AySayisi))</f>
        <v/>
      </c>
      <c r="L929" s="21">
        <f>IF(ISBLANK($A929),"",IF($F929="","",EOMONTH($F929,$J929)))</f>
        <v/>
      </c>
      <c r="M929" s="15" t="n"/>
      <c r="N929" s="14">
        <f>IF(ISBLANK($A929),"",IF(OR(ISBLANK($B929),ISBLANK($C929),ISBLANK($D929),ISBLANK($E929),ISBLANK($F929),ISBLANK($G929),ISBLANK($H929),ISBLANK($I929),ISBLANK($J929),ISBLANK($K929),ISBLANK($L929)),"EKSİK","OK"))</f>
        <v/>
      </c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8">
        <f>IF(ISBLANK($A930),"",IF($I930="","",$I930/AySayisi))</f>
        <v/>
      </c>
      <c r="L930" s="21">
        <f>IF(ISBLANK($A930),"",IF($F930="","",EOMONTH($F930,$J930)))</f>
        <v/>
      </c>
      <c r="M930" s="15" t="n"/>
      <c r="N930" s="14">
        <f>IF(ISBLANK($A930),"",IF(OR(ISBLANK($B930),ISBLANK($C930),ISBLANK($D930),ISBLANK($E930),ISBLANK($F930),ISBLANK($G930),ISBLANK($H930),ISBLANK($I930),ISBLANK($J930),ISBLANK($K930),ISBLANK($L930)),"EKSİK","OK"))</f>
        <v/>
      </c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8">
        <f>IF(ISBLANK($A931),"",IF($I931="","",$I931/AySayisi))</f>
        <v/>
      </c>
      <c r="L931" s="21">
        <f>IF(ISBLANK($A931),"",IF($F931="","",EOMONTH($F931,$J931)))</f>
        <v/>
      </c>
      <c r="M931" s="15" t="n"/>
      <c r="N931" s="14">
        <f>IF(ISBLANK($A931),"",IF(OR(ISBLANK($B931),ISBLANK($C931),ISBLANK($D931),ISBLANK($E931),ISBLANK($F931),ISBLANK($G931),ISBLANK($H931),ISBLANK($I931),ISBLANK($J931),ISBLANK($K931),ISBLANK($L931)),"EKSİK","OK"))</f>
        <v/>
      </c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8">
        <f>IF(ISBLANK($A932),"",IF($I932="","",$I932/AySayisi))</f>
        <v/>
      </c>
      <c r="L932" s="21">
        <f>IF(ISBLANK($A932),"",IF($F932="","",EOMONTH($F932,$J932)))</f>
        <v/>
      </c>
      <c r="M932" s="15" t="n"/>
      <c r="N932" s="14">
        <f>IF(ISBLANK($A932),"",IF(OR(ISBLANK($B932),ISBLANK($C932),ISBLANK($D932),ISBLANK($E932),ISBLANK($F932),ISBLANK($G932),ISBLANK($H932),ISBLANK($I932),ISBLANK($J932),ISBLANK($K932),ISBLANK($L932)),"EKSİK","OK"))</f>
        <v/>
      </c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8">
        <f>IF(ISBLANK($A933),"",IF($I933="","",$I933/AySayisi))</f>
        <v/>
      </c>
      <c r="L933" s="21">
        <f>IF(ISBLANK($A933),"",IF($F933="","",EOMONTH($F933,$J933)))</f>
        <v/>
      </c>
      <c r="M933" s="15" t="n"/>
      <c r="N933" s="14">
        <f>IF(ISBLANK($A933),"",IF(OR(ISBLANK($B933),ISBLANK($C933),ISBLANK($D933),ISBLANK($E933),ISBLANK($F933),ISBLANK($G933),ISBLANK($H933),ISBLANK($I933),ISBLANK($J933),ISBLANK($K933),ISBLANK($L933)),"EKSİK","OK"))</f>
        <v/>
      </c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8">
        <f>IF(ISBLANK($A934),"",IF($I934="","",$I934/AySayisi))</f>
        <v/>
      </c>
      <c r="L934" s="21">
        <f>IF(ISBLANK($A934),"",IF($F934="","",EOMONTH($F934,$J934)))</f>
        <v/>
      </c>
      <c r="M934" s="15" t="n"/>
      <c r="N934" s="14">
        <f>IF(ISBLANK($A934),"",IF(OR(ISBLANK($B934),ISBLANK($C934),ISBLANK($D934),ISBLANK($E934),ISBLANK($F934),ISBLANK($G934),ISBLANK($H934),ISBLANK($I934),ISBLANK($J934),ISBLANK($K934),ISBLANK($L934)),"EKSİK","OK"))</f>
        <v/>
      </c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8">
        <f>IF(ISBLANK($A935),"",IF($I935="","",$I935/AySayisi))</f>
        <v/>
      </c>
      <c r="L935" s="21">
        <f>IF(ISBLANK($A935),"",IF($F935="","",EOMONTH($F935,$J935)))</f>
        <v/>
      </c>
      <c r="M935" s="15" t="n"/>
      <c r="N935" s="14">
        <f>IF(ISBLANK($A935),"",IF(OR(ISBLANK($B935),ISBLANK($C935),ISBLANK($D935),ISBLANK($E935),ISBLANK($F935),ISBLANK($G935),ISBLANK($H935),ISBLANK($I935),ISBLANK($J935),ISBLANK($K935),ISBLANK($L935)),"EKSİK","OK"))</f>
        <v/>
      </c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8">
        <f>IF(ISBLANK($A936),"",IF($I936="","",$I936/AySayisi))</f>
        <v/>
      </c>
      <c r="L936" s="21">
        <f>IF(ISBLANK($A936),"",IF($F936="","",EOMONTH($F936,$J936)))</f>
        <v/>
      </c>
      <c r="M936" s="15" t="n"/>
      <c r="N936" s="14">
        <f>IF(ISBLANK($A936),"",IF(OR(ISBLANK($B936),ISBLANK($C936),ISBLANK($D936),ISBLANK($E936),ISBLANK($F936),ISBLANK($G936),ISBLANK($H936),ISBLANK($I936),ISBLANK($J936),ISBLANK($K936),ISBLANK($L936)),"EKSİK","OK"))</f>
        <v/>
      </c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8">
        <f>IF(ISBLANK($A937),"",IF($I937="","",$I937/AySayisi))</f>
        <v/>
      </c>
      <c r="L937" s="21">
        <f>IF(ISBLANK($A937),"",IF($F937="","",EOMONTH($F937,$J937)))</f>
        <v/>
      </c>
      <c r="M937" s="15" t="n"/>
      <c r="N937" s="14">
        <f>IF(ISBLANK($A937),"",IF(OR(ISBLANK($B937),ISBLANK($C937),ISBLANK($D937),ISBLANK($E937),ISBLANK($F937),ISBLANK($G937),ISBLANK($H937),ISBLANK($I937),ISBLANK($J937),ISBLANK($K937),ISBLANK($L937)),"EKSİK","OK"))</f>
        <v/>
      </c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8">
        <f>IF(ISBLANK($A938),"",IF($I938="","",$I938/AySayisi))</f>
        <v/>
      </c>
      <c r="L938" s="21">
        <f>IF(ISBLANK($A938),"",IF($F938="","",EOMONTH($F938,$J938)))</f>
        <v/>
      </c>
      <c r="M938" s="15" t="n"/>
      <c r="N938" s="14">
        <f>IF(ISBLANK($A938),"",IF(OR(ISBLANK($B938),ISBLANK($C938),ISBLANK($D938),ISBLANK($E938),ISBLANK($F938),ISBLANK($G938),ISBLANK($H938),ISBLANK($I938),ISBLANK($J938),ISBLANK($K938),ISBLANK($L938)),"EKSİK","OK"))</f>
        <v/>
      </c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8">
        <f>IF(ISBLANK($A939),"",IF($I939="","",$I939/AySayisi))</f>
        <v/>
      </c>
      <c r="L939" s="21">
        <f>IF(ISBLANK($A939),"",IF($F939="","",EOMONTH($F939,$J939)))</f>
        <v/>
      </c>
      <c r="M939" s="15" t="n"/>
      <c r="N939" s="14">
        <f>IF(ISBLANK($A939),"",IF(OR(ISBLANK($B939),ISBLANK($C939),ISBLANK($D939),ISBLANK($E939),ISBLANK($F939),ISBLANK($G939),ISBLANK($H939),ISBLANK($I939),ISBLANK($J939),ISBLANK($K939),ISBLANK($L939)),"EKSİK","OK"))</f>
        <v/>
      </c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8">
        <f>IF(ISBLANK($A940),"",IF($I940="","",$I940/AySayisi))</f>
        <v/>
      </c>
      <c r="L940" s="21">
        <f>IF(ISBLANK($A940),"",IF($F940="","",EOMONTH($F940,$J940)))</f>
        <v/>
      </c>
      <c r="M940" s="15" t="n"/>
      <c r="N940" s="14">
        <f>IF(ISBLANK($A940),"",IF(OR(ISBLANK($B940),ISBLANK($C940),ISBLANK($D940),ISBLANK($E940),ISBLANK($F940),ISBLANK($G940),ISBLANK($H940),ISBLANK($I940),ISBLANK($J940),ISBLANK($K940),ISBLANK($L940)),"EKSİK","OK"))</f>
        <v/>
      </c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8">
        <f>IF(ISBLANK($A941),"",IF($I941="","",$I941/AySayisi))</f>
        <v/>
      </c>
      <c r="L941" s="21">
        <f>IF(ISBLANK($A941),"",IF($F941="","",EOMONTH($F941,$J941)))</f>
        <v/>
      </c>
      <c r="M941" s="15" t="n"/>
      <c r="N941" s="14">
        <f>IF(ISBLANK($A941),"",IF(OR(ISBLANK($B941),ISBLANK($C941),ISBLANK($D941),ISBLANK($E941),ISBLANK($F941),ISBLANK($G941),ISBLANK($H941),ISBLANK($I941),ISBLANK($J941),ISBLANK($K941),ISBLANK($L941)),"EKSİK","OK"))</f>
        <v/>
      </c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8">
        <f>IF(ISBLANK($A942),"",IF($I942="","",$I942/AySayisi))</f>
        <v/>
      </c>
      <c r="L942" s="21">
        <f>IF(ISBLANK($A942),"",IF($F942="","",EOMONTH($F942,$J942)))</f>
        <v/>
      </c>
      <c r="M942" s="15" t="n"/>
      <c r="N942" s="14">
        <f>IF(ISBLANK($A942),"",IF(OR(ISBLANK($B942),ISBLANK($C942),ISBLANK($D942),ISBLANK($E942),ISBLANK($F942),ISBLANK($G942),ISBLANK($H942),ISBLANK($I942),ISBLANK($J942),ISBLANK($K942),ISBLANK($L942)),"EKSİK","OK"))</f>
        <v/>
      </c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8">
        <f>IF(ISBLANK($A943),"",IF($I943="","",$I943/AySayisi))</f>
        <v/>
      </c>
      <c r="L943" s="21">
        <f>IF(ISBLANK($A943),"",IF($F943="","",EOMONTH($F943,$J943)))</f>
        <v/>
      </c>
      <c r="M943" s="15" t="n"/>
      <c r="N943" s="14">
        <f>IF(ISBLANK($A943),"",IF(OR(ISBLANK($B943),ISBLANK($C943),ISBLANK($D943),ISBLANK($E943),ISBLANK($F943),ISBLANK($G943),ISBLANK($H943),ISBLANK($I943),ISBLANK($J943),ISBLANK($K943),ISBLANK($L943)),"EKSİK","OK"))</f>
        <v/>
      </c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8">
        <f>IF(ISBLANK($A944),"",IF($I944="","",$I944/AySayisi))</f>
        <v/>
      </c>
      <c r="L944" s="21">
        <f>IF(ISBLANK($A944),"",IF($F944="","",EOMONTH($F944,$J944)))</f>
        <v/>
      </c>
      <c r="M944" s="15" t="n"/>
      <c r="N944" s="14">
        <f>IF(ISBLANK($A944),"",IF(OR(ISBLANK($B944),ISBLANK($C944),ISBLANK($D944),ISBLANK($E944),ISBLANK($F944),ISBLANK($G944),ISBLANK($H944),ISBLANK($I944),ISBLANK($J944),ISBLANK($K944),ISBLANK($L944)),"EKSİK","OK"))</f>
        <v/>
      </c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8">
        <f>IF(ISBLANK($A945),"",IF($I945="","",$I945/AySayisi))</f>
        <v/>
      </c>
      <c r="L945" s="21">
        <f>IF(ISBLANK($A945),"",IF($F945="","",EOMONTH($F945,$J945)))</f>
        <v/>
      </c>
      <c r="M945" s="15" t="n"/>
      <c r="N945" s="14">
        <f>IF(ISBLANK($A945),"",IF(OR(ISBLANK($B945),ISBLANK($C945),ISBLANK($D945),ISBLANK($E945),ISBLANK($F945),ISBLANK($G945),ISBLANK($H945),ISBLANK($I945),ISBLANK($J945),ISBLANK($K945),ISBLANK($L945)),"EKSİK","OK"))</f>
        <v/>
      </c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8">
        <f>IF(ISBLANK($A946),"",IF($I946="","",$I946/AySayisi))</f>
        <v/>
      </c>
      <c r="L946" s="21">
        <f>IF(ISBLANK($A946),"",IF($F946="","",EOMONTH($F946,$J946)))</f>
        <v/>
      </c>
      <c r="M946" s="15" t="n"/>
      <c r="N946" s="14">
        <f>IF(ISBLANK($A946),"",IF(OR(ISBLANK($B946),ISBLANK($C946),ISBLANK($D946),ISBLANK($E946),ISBLANK($F946),ISBLANK($G946),ISBLANK($H946),ISBLANK($I946),ISBLANK($J946),ISBLANK($K946),ISBLANK($L946)),"EKSİK","OK"))</f>
        <v/>
      </c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8">
        <f>IF(ISBLANK($A947),"",IF($I947="","",$I947/AySayisi))</f>
        <v/>
      </c>
      <c r="L947" s="21">
        <f>IF(ISBLANK($A947),"",IF($F947="","",EOMONTH($F947,$J947)))</f>
        <v/>
      </c>
      <c r="M947" s="15" t="n"/>
      <c r="N947" s="14">
        <f>IF(ISBLANK($A947),"",IF(OR(ISBLANK($B947),ISBLANK($C947),ISBLANK($D947),ISBLANK($E947),ISBLANK($F947),ISBLANK($G947),ISBLANK($H947),ISBLANK($I947),ISBLANK($J947),ISBLANK($K947),ISBLANK($L947)),"EKSİK","OK"))</f>
        <v/>
      </c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8">
        <f>IF(ISBLANK($A948),"",IF($I948="","",$I948/AySayisi))</f>
        <v/>
      </c>
      <c r="L948" s="21">
        <f>IF(ISBLANK($A948),"",IF($F948="","",EOMONTH($F948,$J948)))</f>
        <v/>
      </c>
      <c r="M948" s="15" t="n"/>
      <c r="N948" s="14">
        <f>IF(ISBLANK($A948),"",IF(OR(ISBLANK($B948),ISBLANK($C948),ISBLANK($D948),ISBLANK($E948),ISBLANK($F948),ISBLANK($G948),ISBLANK($H948),ISBLANK($I948),ISBLANK($J948),ISBLANK($K948),ISBLANK($L948)),"EKSİK","OK"))</f>
        <v/>
      </c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8">
        <f>IF(ISBLANK($A949),"",IF($I949="","",$I949/AySayisi))</f>
        <v/>
      </c>
      <c r="L949" s="21">
        <f>IF(ISBLANK($A949),"",IF($F949="","",EOMONTH($F949,$J949)))</f>
        <v/>
      </c>
      <c r="M949" s="15" t="n"/>
      <c r="N949" s="14">
        <f>IF(ISBLANK($A949),"",IF(OR(ISBLANK($B949),ISBLANK($C949),ISBLANK($D949),ISBLANK($E949),ISBLANK($F949),ISBLANK($G949),ISBLANK($H949),ISBLANK($I949),ISBLANK($J949),ISBLANK($K949),ISBLANK($L949)),"EKSİK","OK"))</f>
        <v/>
      </c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8">
        <f>IF(ISBLANK($A950),"",IF($I950="","",$I950/AySayisi))</f>
        <v/>
      </c>
      <c r="L950" s="21">
        <f>IF(ISBLANK($A950),"",IF($F950="","",EOMONTH($F950,$J950)))</f>
        <v/>
      </c>
      <c r="M950" s="15" t="n"/>
      <c r="N950" s="14">
        <f>IF(ISBLANK($A950),"",IF(OR(ISBLANK($B950),ISBLANK($C950),ISBLANK($D950),ISBLANK($E950),ISBLANK($F950),ISBLANK($G950),ISBLANK($H950),ISBLANK($I950),ISBLANK($J950),ISBLANK($K950),ISBLANK($L950)),"EKSİK","OK"))</f>
        <v/>
      </c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8">
        <f>IF(ISBLANK($A951),"",IF($I951="","",$I951/AySayisi))</f>
        <v/>
      </c>
      <c r="L951" s="21">
        <f>IF(ISBLANK($A951),"",IF($F951="","",EOMONTH($F951,$J951)))</f>
        <v/>
      </c>
      <c r="M951" s="15" t="n"/>
      <c r="N951" s="14">
        <f>IF(ISBLANK($A951),"",IF(OR(ISBLANK($B951),ISBLANK($C951),ISBLANK($D951),ISBLANK($E951),ISBLANK($F951),ISBLANK($G951),ISBLANK($H951),ISBLANK($I951),ISBLANK($J951),ISBLANK($K951),ISBLANK($L951)),"EKSİK","OK"))</f>
        <v/>
      </c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8">
        <f>IF(ISBLANK($A952),"",IF($I952="","",$I952/AySayisi))</f>
        <v/>
      </c>
      <c r="L952" s="21">
        <f>IF(ISBLANK($A952),"",IF($F952="","",EOMONTH($F952,$J952)))</f>
        <v/>
      </c>
      <c r="M952" s="15" t="n"/>
      <c r="N952" s="14">
        <f>IF(ISBLANK($A952),"",IF(OR(ISBLANK($B952),ISBLANK($C952),ISBLANK($D952),ISBLANK($E952),ISBLANK($F952),ISBLANK($G952),ISBLANK($H952),ISBLANK($I952),ISBLANK($J952),ISBLANK($K952),ISBLANK($L952)),"EKSİK","OK"))</f>
        <v/>
      </c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8">
        <f>IF(ISBLANK($A953),"",IF($I953="","",$I953/AySayisi))</f>
        <v/>
      </c>
      <c r="L953" s="21">
        <f>IF(ISBLANK($A953),"",IF($F953="","",EOMONTH($F953,$J953)))</f>
        <v/>
      </c>
      <c r="M953" s="15" t="n"/>
      <c r="N953" s="14">
        <f>IF(ISBLANK($A953),"",IF(OR(ISBLANK($B953),ISBLANK($C953),ISBLANK($D953),ISBLANK($E953),ISBLANK($F953),ISBLANK($G953),ISBLANK($H953),ISBLANK($I953),ISBLANK($J953),ISBLANK($K953),ISBLANK($L953)),"EKSİK","OK"))</f>
        <v/>
      </c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8">
        <f>IF(ISBLANK($A954),"",IF($I954="","",$I954/AySayisi))</f>
        <v/>
      </c>
      <c r="L954" s="21">
        <f>IF(ISBLANK($A954),"",IF($F954="","",EOMONTH($F954,$J954)))</f>
        <v/>
      </c>
      <c r="M954" s="15" t="n"/>
      <c r="N954" s="14">
        <f>IF(ISBLANK($A954),"",IF(OR(ISBLANK($B954),ISBLANK($C954),ISBLANK($D954),ISBLANK($E954),ISBLANK($F954),ISBLANK($G954),ISBLANK($H954),ISBLANK($I954),ISBLANK($J954),ISBLANK($K954),ISBLANK($L954)),"EKSİK","OK"))</f>
        <v/>
      </c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8">
        <f>IF(ISBLANK($A955),"",IF($I955="","",$I955/AySayisi))</f>
        <v/>
      </c>
      <c r="L955" s="21">
        <f>IF(ISBLANK($A955),"",IF($F955="","",EOMONTH($F955,$J955)))</f>
        <v/>
      </c>
      <c r="M955" s="15" t="n"/>
      <c r="N955" s="14">
        <f>IF(ISBLANK($A955),"",IF(OR(ISBLANK($B955),ISBLANK($C955),ISBLANK($D955),ISBLANK($E955),ISBLANK($F955),ISBLANK($G955),ISBLANK($H955),ISBLANK($I955),ISBLANK($J955),ISBLANK($K955),ISBLANK($L955)),"EKSİK","OK"))</f>
        <v/>
      </c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8">
        <f>IF(ISBLANK($A956),"",IF($I956="","",$I956/AySayisi))</f>
        <v/>
      </c>
      <c r="L956" s="21">
        <f>IF(ISBLANK($A956),"",IF($F956="","",EOMONTH($F956,$J956)))</f>
        <v/>
      </c>
      <c r="M956" s="15" t="n"/>
      <c r="N956" s="14">
        <f>IF(ISBLANK($A956),"",IF(OR(ISBLANK($B956),ISBLANK($C956),ISBLANK($D956),ISBLANK($E956),ISBLANK($F956),ISBLANK($G956),ISBLANK($H956),ISBLANK($I956),ISBLANK($J956),ISBLANK($K956),ISBLANK($L956)),"EKSİK","OK"))</f>
        <v/>
      </c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8">
        <f>IF(ISBLANK($A957),"",IF($I957="","",$I957/AySayisi))</f>
        <v/>
      </c>
      <c r="L957" s="21">
        <f>IF(ISBLANK($A957),"",IF($F957="","",EOMONTH($F957,$J957)))</f>
        <v/>
      </c>
      <c r="M957" s="15" t="n"/>
      <c r="N957" s="14">
        <f>IF(ISBLANK($A957),"",IF(OR(ISBLANK($B957),ISBLANK($C957),ISBLANK($D957),ISBLANK($E957),ISBLANK($F957),ISBLANK($G957),ISBLANK($H957),ISBLANK($I957),ISBLANK($J957),ISBLANK($K957),ISBLANK($L957)),"EKSİK","OK"))</f>
        <v/>
      </c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8">
        <f>IF(ISBLANK($A958),"",IF($I958="","",$I958/AySayisi))</f>
        <v/>
      </c>
      <c r="L958" s="21">
        <f>IF(ISBLANK($A958),"",IF($F958="","",EOMONTH($F958,$J958)))</f>
        <v/>
      </c>
      <c r="M958" s="15" t="n"/>
      <c r="N958" s="14">
        <f>IF(ISBLANK($A958),"",IF(OR(ISBLANK($B958),ISBLANK($C958),ISBLANK($D958),ISBLANK($E958),ISBLANK($F958),ISBLANK($G958),ISBLANK($H958),ISBLANK($I958),ISBLANK($J958),ISBLANK($K958),ISBLANK($L958)),"EKSİK","OK"))</f>
        <v/>
      </c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8">
        <f>IF(ISBLANK($A959),"",IF($I959="","",$I959/AySayisi))</f>
        <v/>
      </c>
      <c r="L959" s="21">
        <f>IF(ISBLANK($A959),"",IF($F959="","",EOMONTH($F959,$J959)))</f>
        <v/>
      </c>
      <c r="M959" s="15" t="n"/>
      <c r="N959" s="14">
        <f>IF(ISBLANK($A959),"",IF(OR(ISBLANK($B959),ISBLANK($C959),ISBLANK($D959),ISBLANK($E959),ISBLANK($F959),ISBLANK($G959),ISBLANK($H959),ISBLANK($I959),ISBLANK($J959),ISBLANK($K959),ISBLANK($L959)),"EKSİK","OK"))</f>
        <v/>
      </c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8">
        <f>IF(ISBLANK($A960),"",IF($I960="","",$I960/AySayisi))</f>
        <v/>
      </c>
      <c r="L960" s="21">
        <f>IF(ISBLANK($A960),"",IF($F960="","",EOMONTH($F960,$J960)))</f>
        <v/>
      </c>
      <c r="M960" s="15" t="n"/>
      <c r="N960" s="14">
        <f>IF(ISBLANK($A960),"",IF(OR(ISBLANK($B960),ISBLANK($C960),ISBLANK($D960),ISBLANK($E960),ISBLANK($F960),ISBLANK($G960),ISBLANK($H960),ISBLANK($I960),ISBLANK($J960),ISBLANK($K960),ISBLANK($L960)),"EKSİK","OK"))</f>
        <v/>
      </c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8">
        <f>IF(ISBLANK($A961),"",IF($I961="","",$I961/AySayisi))</f>
        <v/>
      </c>
      <c r="L961" s="21">
        <f>IF(ISBLANK($A961),"",IF($F961="","",EOMONTH($F961,$J961)))</f>
        <v/>
      </c>
      <c r="M961" s="15" t="n"/>
      <c r="N961" s="14">
        <f>IF(ISBLANK($A961),"",IF(OR(ISBLANK($B961),ISBLANK($C961),ISBLANK($D961),ISBLANK($E961),ISBLANK($F961),ISBLANK($G961),ISBLANK($H961),ISBLANK($I961),ISBLANK($J961),ISBLANK($K961),ISBLANK($L961)),"EKSİK","OK"))</f>
        <v/>
      </c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8">
        <f>IF(ISBLANK($A962),"",IF($I962="","",$I962/AySayisi))</f>
        <v/>
      </c>
      <c r="L962" s="21">
        <f>IF(ISBLANK($A962),"",IF($F962="","",EOMONTH($F962,$J962)))</f>
        <v/>
      </c>
      <c r="M962" s="15" t="n"/>
      <c r="N962" s="14">
        <f>IF(ISBLANK($A962),"",IF(OR(ISBLANK($B962),ISBLANK($C962),ISBLANK($D962),ISBLANK($E962),ISBLANK($F962),ISBLANK($G962),ISBLANK($H962),ISBLANK($I962),ISBLANK($J962),ISBLANK($K962),ISBLANK($L962)),"EKSİK","OK"))</f>
        <v/>
      </c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8">
        <f>IF(ISBLANK($A963),"",IF($I963="","",$I963/AySayisi))</f>
        <v/>
      </c>
      <c r="L963" s="21">
        <f>IF(ISBLANK($A963),"",IF($F963="","",EOMONTH($F963,$J963)))</f>
        <v/>
      </c>
      <c r="M963" s="15" t="n"/>
      <c r="N963" s="14">
        <f>IF(ISBLANK($A963),"",IF(OR(ISBLANK($B963),ISBLANK($C963),ISBLANK($D963),ISBLANK($E963),ISBLANK($F963),ISBLANK($G963),ISBLANK($H963),ISBLANK($I963),ISBLANK($J963),ISBLANK($K963),ISBLANK($L963)),"EKSİK","OK"))</f>
        <v/>
      </c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8">
        <f>IF(ISBLANK($A964),"",IF($I964="","",$I964/AySayisi))</f>
        <v/>
      </c>
      <c r="L964" s="21">
        <f>IF(ISBLANK($A964),"",IF($F964="","",EOMONTH($F964,$J964)))</f>
        <v/>
      </c>
      <c r="M964" s="15" t="n"/>
      <c r="N964" s="14">
        <f>IF(ISBLANK($A964),"",IF(OR(ISBLANK($B964),ISBLANK($C964),ISBLANK($D964),ISBLANK($E964),ISBLANK($F964),ISBLANK($G964),ISBLANK($H964),ISBLANK($I964),ISBLANK($J964),ISBLANK($K964),ISBLANK($L964)),"EKSİK","OK"))</f>
        <v/>
      </c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8">
        <f>IF(ISBLANK($A965),"",IF($I965="","",$I965/AySayisi))</f>
        <v/>
      </c>
      <c r="L965" s="21">
        <f>IF(ISBLANK($A965),"",IF($F965="","",EOMONTH($F965,$J965)))</f>
        <v/>
      </c>
      <c r="M965" s="15" t="n"/>
      <c r="N965" s="14">
        <f>IF(ISBLANK($A965),"",IF(OR(ISBLANK($B965),ISBLANK($C965),ISBLANK($D965),ISBLANK($E965),ISBLANK($F965),ISBLANK($G965),ISBLANK($H965),ISBLANK($I965),ISBLANK($J965),ISBLANK($K965),ISBLANK($L965)),"EKSİK","OK"))</f>
        <v/>
      </c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8">
        <f>IF(ISBLANK($A966),"",IF($I966="","",$I966/AySayisi))</f>
        <v/>
      </c>
      <c r="L966" s="21">
        <f>IF(ISBLANK($A966),"",IF($F966="","",EOMONTH($F966,$J966)))</f>
        <v/>
      </c>
      <c r="M966" s="15" t="n"/>
      <c r="N966" s="14">
        <f>IF(ISBLANK($A966),"",IF(OR(ISBLANK($B966),ISBLANK($C966),ISBLANK($D966),ISBLANK($E966),ISBLANK($F966),ISBLANK($G966),ISBLANK($H966),ISBLANK($I966),ISBLANK($J966),ISBLANK($K966),ISBLANK($L966)),"EKSİK","OK"))</f>
        <v/>
      </c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8">
        <f>IF(ISBLANK($A967),"",IF($I967="","",$I967/AySayisi))</f>
        <v/>
      </c>
      <c r="L967" s="21">
        <f>IF(ISBLANK($A967),"",IF($F967="","",EOMONTH($F967,$J967)))</f>
        <v/>
      </c>
      <c r="M967" s="15" t="n"/>
      <c r="N967" s="14">
        <f>IF(ISBLANK($A967),"",IF(OR(ISBLANK($B967),ISBLANK($C967),ISBLANK($D967),ISBLANK($E967),ISBLANK($F967),ISBLANK($G967),ISBLANK($H967),ISBLANK($I967),ISBLANK($J967),ISBLANK($K967),ISBLANK($L967)),"EKSİK","OK"))</f>
        <v/>
      </c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8">
        <f>IF(ISBLANK($A968),"",IF($I968="","",$I968/AySayisi))</f>
        <v/>
      </c>
      <c r="L968" s="21">
        <f>IF(ISBLANK($A968),"",IF($F968="","",EOMONTH($F968,$J968)))</f>
        <v/>
      </c>
      <c r="M968" s="15" t="n"/>
      <c r="N968" s="14">
        <f>IF(ISBLANK($A968),"",IF(OR(ISBLANK($B968),ISBLANK($C968),ISBLANK($D968),ISBLANK($E968),ISBLANK($F968),ISBLANK($G968),ISBLANK($H968),ISBLANK($I968),ISBLANK($J968),ISBLANK($K968),ISBLANK($L968)),"EKSİK","OK"))</f>
        <v/>
      </c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8">
        <f>IF(ISBLANK($A969),"",IF($I969="","",$I969/AySayisi))</f>
        <v/>
      </c>
      <c r="L969" s="21">
        <f>IF(ISBLANK($A969),"",IF($F969="","",EOMONTH($F969,$J969)))</f>
        <v/>
      </c>
      <c r="M969" s="15" t="n"/>
      <c r="N969" s="14">
        <f>IF(ISBLANK($A969),"",IF(OR(ISBLANK($B969),ISBLANK($C969),ISBLANK($D969),ISBLANK($E969),ISBLANK($F969),ISBLANK($G969),ISBLANK($H969),ISBLANK($I969),ISBLANK($J969),ISBLANK($K969),ISBLANK($L969)),"EKSİK","OK"))</f>
        <v/>
      </c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8">
        <f>IF(ISBLANK($A970),"",IF($I970="","",$I970/AySayisi))</f>
        <v/>
      </c>
      <c r="L970" s="21">
        <f>IF(ISBLANK($A970),"",IF($F970="","",EOMONTH($F970,$J970)))</f>
        <v/>
      </c>
      <c r="M970" s="15" t="n"/>
      <c r="N970" s="14">
        <f>IF(ISBLANK($A970),"",IF(OR(ISBLANK($B970),ISBLANK($C970),ISBLANK($D970),ISBLANK($E970),ISBLANK($F970),ISBLANK($G970),ISBLANK($H970),ISBLANK($I970),ISBLANK($J970),ISBLANK($K970),ISBLANK($L970)),"EKSİK","OK"))</f>
        <v/>
      </c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8">
        <f>IF(ISBLANK($A971),"",IF($I971="","",$I971/AySayisi))</f>
        <v/>
      </c>
      <c r="L971" s="21">
        <f>IF(ISBLANK($A971),"",IF($F971="","",EOMONTH($F971,$J971)))</f>
        <v/>
      </c>
      <c r="M971" s="15" t="n"/>
      <c r="N971" s="14">
        <f>IF(ISBLANK($A971),"",IF(OR(ISBLANK($B971),ISBLANK($C971),ISBLANK($D971),ISBLANK($E971),ISBLANK($F971),ISBLANK($G971),ISBLANK($H971),ISBLANK($I971),ISBLANK($J971),ISBLANK($K971),ISBLANK($L971)),"EKSİK","OK"))</f>
        <v/>
      </c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8">
        <f>IF(ISBLANK($A972),"",IF($I972="","",$I972/AySayisi))</f>
        <v/>
      </c>
      <c r="L972" s="21">
        <f>IF(ISBLANK($A972),"",IF($F972="","",EOMONTH($F972,$J972)))</f>
        <v/>
      </c>
      <c r="M972" s="15" t="n"/>
      <c r="N972" s="14">
        <f>IF(ISBLANK($A972),"",IF(OR(ISBLANK($B972),ISBLANK($C972),ISBLANK($D972),ISBLANK($E972),ISBLANK($F972),ISBLANK($G972),ISBLANK($H972),ISBLANK($I972),ISBLANK($J972),ISBLANK($K972),ISBLANK($L972)),"EKSİK","OK"))</f>
        <v/>
      </c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8">
        <f>IF(ISBLANK($A973),"",IF($I973="","",$I973/AySayisi))</f>
        <v/>
      </c>
      <c r="L973" s="21">
        <f>IF(ISBLANK($A973),"",IF($F973="","",EOMONTH($F973,$J973)))</f>
        <v/>
      </c>
      <c r="M973" s="15" t="n"/>
      <c r="N973" s="14">
        <f>IF(ISBLANK($A973),"",IF(OR(ISBLANK($B973),ISBLANK($C973),ISBLANK($D973),ISBLANK($E973),ISBLANK($F973),ISBLANK($G973),ISBLANK($H973),ISBLANK($I973),ISBLANK($J973),ISBLANK($K973),ISBLANK($L973)),"EKSİK","OK"))</f>
        <v/>
      </c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8">
        <f>IF(ISBLANK($A974),"",IF($I974="","",$I974/AySayisi))</f>
        <v/>
      </c>
      <c r="L974" s="21">
        <f>IF(ISBLANK($A974),"",IF($F974="","",EOMONTH($F974,$J974)))</f>
        <v/>
      </c>
      <c r="M974" s="15" t="n"/>
      <c r="N974" s="14">
        <f>IF(ISBLANK($A974),"",IF(OR(ISBLANK($B974),ISBLANK($C974),ISBLANK($D974),ISBLANK($E974),ISBLANK($F974),ISBLANK($G974),ISBLANK($H974),ISBLANK($I974),ISBLANK($J974),ISBLANK($K974),ISBLANK($L974)),"EKSİK","OK"))</f>
        <v/>
      </c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8">
        <f>IF(ISBLANK($A975),"",IF($I975="","",$I975/AySayisi))</f>
        <v/>
      </c>
      <c r="L975" s="21">
        <f>IF(ISBLANK($A975),"",IF($F975="","",EOMONTH($F975,$J975)))</f>
        <v/>
      </c>
      <c r="M975" s="15" t="n"/>
      <c r="N975" s="14">
        <f>IF(ISBLANK($A975),"",IF(OR(ISBLANK($B975),ISBLANK($C975),ISBLANK($D975),ISBLANK($E975),ISBLANK($F975),ISBLANK($G975),ISBLANK($H975),ISBLANK($I975),ISBLANK($J975),ISBLANK($K975),ISBLANK($L975)),"EKSİK","OK"))</f>
        <v/>
      </c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8">
        <f>IF(ISBLANK($A976),"",IF($I976="","",$I976/AySayisi))</f>
        <v/>
      </c>
      <c r="L976" s="21">
        <f>IF(ISBLANK($A976),"",IF($F976="","",EOMONTH($F976,$J976)))</f>
        <v/>
      </c>
      <c r="M976" s="15" t="n"/>
      <c r="N976" s="14">
        <f>IF(ISBLANK($A976),"",IF(OR(ISBLANK($B976),ISBLANK($C976),ISBLANK($D976),ISBLANK($E976),ISBLANK($F976),ISBLANK($G976),ISBLANK($H976),ISBLANK($I976),ISBLANK($J976),ISBLANK($K976),ISBLANK($L976)),"EKSİK","OK"))</f>
        <v/>
      </c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8">
        <f>IF(ISBLANK($A977),"",IF($I977="","",$I977/AySayisi))</f>
        <v/>
      </c>
      <c r="L977" s="21">
        <f>IF(ISBLANK($A977),"",IF($F977="","",EOMONTH($F977,$J977)))</f>
        <v/>
      </c>
      <c r="M977" s="15" t="n"/>
      <c r="N977" s="14">
        <f>IF(ISBLANK($A977),"",IF(OR(ISBLANK($B977),ISBLANK($C977),ISBLANK($D977),ISBLANK($E977),ISBLANK($F977),ISBLANK($G977),ISBLANK($H977),ISBLANK($I977),ISBLANK($J977),ISBLANK($K977),ISBLANK($L977)),"EKSİK","OK"))</f>
        <v/>
      </c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8">
        <f>IF(ISBLANK($A978),"",IF($I978="","",$I978/AySayisi))</f>
        <v/>
      </c>
      <c r="L978" s="21">
        <f>IF(ISBLANK($A978),"",IF($F978="","",EOMONTH($F978,$J978)))</f>
        <v/>
      </c>
      <c r="M978" s="15" t="n"/>
      <c r="N978" s="14">
        <f>IF(ISBLANK($A978),"",IF(OR(ISBLANK($B978),ISBLANK($C978),ISBLANK($D978),ISBLANK($E978),ISBLANK($F978),ISBLANK($G978),ISBLANK($H978),ISBLANK($I978),ISBLANK($J978),ISBLANK($K978),ISBLANK($L978)),"EKSİK","OK"))</f>
        <v/>
      </c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8">
        <f>IF(ISBLANK($A979),"",IF($I979="","",$I979/AySayisi))</f>
        <v/>
      </c>
      <c r="L979" s="21">
        <f>IF(ISBLANK($A979),"",IF($F979="","",EOMONTH($F979,$J979)))</f>
        <v/>
      </c>
      <c r="M979" s="15" t="n"/>
      <c r="N979" s="14">
        <f>IF(ISBLANK($A979),"",IF(OR(ISBLANK($B979),ISBLANK($C979),ISBLANK($D979),ISBLANK($E979),ISBLANK($F979),ISBLANK($G979),ISBLANK($H979),ISBLANK($I979),ISBLANK($J979),ISBLANK($K979),ISBLANK($L979)),"EKSİK","OK"))</f>
        <v/>
      </c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8">
        <f>IF(ISBLANK($A980),"",IF($I980="","",$I980/AySayisi))</f>
        <v/>
      </c>
      <c r="L980" s="21">
        <f>IF(ISBLANK($A980),"",IF($F980="","",EOMONTH($F980,$J980)))</f>
        <v/>
      </c>
      <c r="M980" s="15" t="n"/>
      <c r="N980" s="14">
        <f>IF(ISBLANK($A980),"",IF(OR(ISBLANK($B980),ISBLANK($C980),ISBLANK($D980),ISBLANK($E980),ISBLANK($F980),ISBLANK($G980),ISBLANK($H980),ISBLANK($I980),ISBLANK($J980),ISBLANK($K980),ISBLANK($L980)),"EKSİK","OK"))</f>
        <v/>
      </c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8">
        <f>IF(ISBLANK($A981),"",IF($I981="","",$I981/AySayisi))</f>
        <v/>
      </c>
      <c r="L981" s="21">
        <f>IF(ISBLANK($A981),"",IF($F981="","",EOMONTH($F981,$J981)))</f>
        <v/>
      </c>
      <c r="M981" s="15" t="n"/>
      <c r="N981" s="14">
        <f>IF(ISBLANK($A981),"",IF(OR(ISBLANK($B981),ISBLANK($C981),ISBLANK($D981),ISBLANK($E981),ISBLANK($F981),ISBLANK($G981),ISBLANK($H981),ISBLANK($I981),ISBLANK($J981),ISBLANK($K981),ISBLANK($L981)),"EKSİK","OK"))</f>
        <v/>
      </c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8">
        <f>IF(ISBLANK($A982),"",IF($I982="","",$I982/AySayisi))</f>
        <v/>
      </c>
      <c r="L982" s="21">
        <f>IF(ISBLANK($A982),"",IF($F982="","",EOMONTH($F982,$J982)))</f>
        <v/>
      </c>
      <c r="M982" s="15" t="n"/>
      <c r="N982" s="14">
        <f>IF(ISBLANK($A982),"",IF(OR(ISBLANK($B982),ISBLANK($C982),ISBLANK($D982),ISBLANK($E982),ISBLANK($F982),ISBLANK($G982),ISBLANK($H982),ISBLANK($I982),ISBLANK($J982),ISBLANK($K982),ISBLANK($L982)),"EKSİK","OK"))</f>
        <v/>
      </c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8">
        <f>IF(ISBLANK($A983),"",IF($I983="","",$I983/AySayisi))</f>
        <v/>
      </c>
      <c r="L983" s="21">
        <f>IF(ISBLANK($A983),"",IF($F983="","",EOMONTH($F983,$J983)))</f>
        <v/>
      </c>
      <c r="M983" s="15" t="n"/>
      <c r="N983" s="14">
        <f>IF(ISBLANK($A983),"",IF(OR(ISBLANK($B983),ISBLANK($C983),ISBLANK($D983),ISBLANK($E983),ISBLANK($F983),ISBLANK($G983),ISBLANK($H983),ISBLANK($I983),ISBLANK($J983),ISBLANK($K983),ISBLANK($L983)),"EKSİK","OK"))</f>
        <v/>
      </c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8">
        <f>IF(ISBLANK($A984),"",IF($I984="","",$I984/AySayisi))</f>
        <v/>
      </c>
      <c r="L984" s="21">
        <f>IF(ISBLANK($A984),"",IF($F984="","",EOMONTH($F984,$J984)))</f>
        <v/>
      </c>
      <c r="M984" s="15" t="n"/>
      <c r="N984" s="14">
        <f>IF(ISBLANK($A984),"",IF(OR(ISBLANK($B984),ISBLANK($C984),ISBLANK($D984),ISBLANK($E984),ISBLANK($F984),ISBLANK($G984),ISBLANK($H984),ISBLANK($I984),ISBLANK($J984),ISBLANK($K984),ISBLANK($L984)),"EKSİK","OK"))</f>
        <v/>
      </c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8">
        <f>IF(ISBLANK($A985),"",IF($I985="","",$I985/AySayisi))</f>
        <v/>
      </c>
      <c r="L985" s="21">
        <f>IF(ISBLANK($A985),"",IF($F985="","",EOMONTH($F985,$J985)))</f>
        <v/>
      </c>
      <c r="M985" s="15" t="n"/>
      <c r="N985" s="14">
        <f>IF(ISBLANK($A985),"",IF(OR(ISBLANK($B985),ISBLANK($C985),ISBLANK($D985),ISBLANK($E985),ISBLANK($F985),ISBLANK($G985),ISBLANK($H985),ISBLANK($I985),ISBLANK($J985),ISBLANK($K985),ISBLANK($L985)),"EKSİK","OK"))</f>
        <v/>
      </c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8">
        <f>IF(ISBLANK($A986),"",IF($I986="","",$I986/AySayisi))</f>
        <v/>
      </c>
      <c r="L986" s="21">
        <f>IF(ISBLANK($A986),"",IF($F986="","",EOMONTH($F986,$J986)))</f>
        <v/>
      </c>
      <c r="M986" s="15" t="n"/>
      <c r="N986" s="14">
        <f>IF(ISBLANK($A986),"",IF(OR(ISBLANK($B986),ISBLANK($C986),ISBLANK($D986),ISBLANK($E986),ISBLANK($F986),ISBLANK($G986),ISBLANK($H986),ISBLANK($I986),ISBLANK($J986),ISBLANK($K986),ISBLANK($L986)),"EKSİK","OK"))</f>
        <v/>
      </c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8">
        <f>IF(ISBLANK($A987),"",IF($I987="","",$I987/AySayisi))</f>
        <v/>
      </c>
      <c r="L987" s="21">
        <f>IF(ISBLANK($A987),"",IF($F987="","",EOMONTH($F987,$J987)))</f>
        <v/>
      </c>
      <c r="M987" s="15" t="n"/>
      <c r="N987" s="14">
        <f>IF(ISBLANK($A987),"",IF(OR(ISBLANK($B987),ISBLANK($C987),ISBLANK($D987),ISBLANK($E987),ISBLANK($F987),ISBLANK($G987),ISBLANK($H987),ISBLANK($I987),ISBLANK($J987),ISBLANK($K987),ISBLANK($L987)),"EKSİK","OK"))</f>
        <v/>
      </c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8">
        <f>IF(ISBLANK($A988),"",IF($I988="","",$I988/AySayisi))</f>
        <v/>
      </c>
      <c r="L988" s="21">
        <f>IF(ISBLANK($A988),"",IF($F988="","",EOMONTH($F988,$J988)))</f>
        <v/>
      </c>
      <c r="M988" s="15" t="n"/>
      <c r="N988" s="14">
        <f>IF(ISBLANK($A988),"",IF(OR(ISBLANK($B988),ISBLANK($C988),ISBLANK($D988),ISBLANK($E988),ISBLANK($F988),ISBLANK($G988),ISBLANK($H988),ISBLANK($I988),ISBLANK($J988),ISBLANK($K988),ISBLANK($L988)),"EKSİK","OK"))</f>
        <v/>
      </c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8">
        <f>IF(ISBLANK($A989),"",IF($I989="","",$I989/AySayisi))</f>
        <v/>
      </c>
      <c r="L989" s="21">
        <f>IF(ISBLANK($A989),"",IF($F989="","",EOMONTH($F989,$J989)))</f>
        <v/>
      </c>
      <c r="M989" s="15" t="n"/>
      <c r="N989" s="14">
        <f>IF(ISBLANK($A989),"",IF(OR(ISBLANK($B989),ISBLANK($C989),ISBLANK($D989),ISBLANK($E989),ISBLANK($F989),ISBLANK($G989),ISBLANK($H989),ISBLANK($I989),ISBLANK($J989),ISBLANK($K989),ISBLANK($L989)),"EKSİK","OK"))</f>
        <v/>
      </c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8">
        <f>IF(ISBLANK($A990),"",IF($I990="","",$I990/AySayisi))</f>
        <v/>
      </c>
      <c r="L990" s="21">
        <f>IF(ISBLANK($A990),"",IF($F990="","",EOMONTH($F990,$J990)))</f>
        <v/>
      </c>
      <c r="M990" s="15" t="n"/>
      <c r="N990" s="14">
        <f>IF(ISBLANK($A990),"",IF(OR(ISBLANK($B990),ISBLANK($C990),ISBLANK($D990),ISBLANK($E990),ISBLANK($F990),ISBLANK($G990),ISBLANK($H990),ISBLANK($I990),ISBLANK($J990),ISBLANK($K990),ISBLANK($L990)),"EKSİK","OK"))</f>
        <v/>
      </c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8">
        <f>IF(ISBLANK($A991),"",IF($I991="","",$I991/AySayisi))</f>
        <v/>
      </c>
      <c r="L991" s="21">
        <f>IF(ISBLANK($A991),"",IF($F991="","",EOMONTH($F991,$J991)))</f>
        <v/>
      </c>
      <c r="M991" s="15" t="n"/>
      <c r="N991" s="14">
        <f>IF(ISBLANK($A991),"",IF(OR(ISBLANK($B991),ISBLANK($C991),ISBLANK($D991),ISBLANK($E991),ISBLANK($F991),ISBLANK($G991),ISBLANK($H991),ISBLANK($I991),ISBLANK($J991),ISBLANK($K991),ISBLANK($L991)),"EKSİK","OK"))</f>
        <v/>
      </c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8">
        <f>IF(ISBLANK($A992),"",IF($I992="","",$I992/AySayisi))</f>
        <v/>
      </c>
      <c r="L992" s="21">
        <f>IF(ISBLANK($A992),"",IF($F992="","",EOMONTH($F992,$J992)))</f>
        <v/>
      </c>
      <c r="M992" s="15" t="n"/>
      <c r="N992" s="14">
        <f>IF(ISBLANK($A992),"",IF(OR(ISBLANK($B992),ISBLANK($C992),ISBLANK($D992),ISBLANK($E992),ISBLANK($F992),ISBLANK($G992),ISBLANK($H992),ISBLANK($I992),ISBLANK($J992),ISBLANK($K992),ISBLANK($L992)),"EKSİK","OK"))</f>
        <v/>
      </c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8">
        <f>IF(ISBLANK($A993),"",IF($I993="","",$I993/AySayisi))</f>
        <v/>
      </c>
      <c r="L993" s="21">
        <f>IF(ISBLANK($A993),"",IF($F993="","",EOMONTH($F993,$J993)))</f>
        <v/>
      </c>
      <c r="M993" s="15" t="n"/>
      <c r="N993" s="14">
        <f>IF(ISBLANK($A993),"",IF(OR(ISBLANK($B993),ISBLANK($C993),ISBLANK($D993),ISBLANK($E993),ISBLANK($F993),ISBLANK($G993),ISBLANK($H993),ISBLANK($I993),ISBLANK($J993),ISBLANK($K993),ISBLANK($L993)),"EKSİK","OK"))</f>
        <v/>
      </c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8">
        <f>IF(ISBLANK($A994),"",IF($I994="","",$I994/AySayisi))</f>
        <v/>
      </c>
      <c r="L994" s="21">
        <f>IF(ISBLANK($A994),"",IF($F994="","",EOMONTH($F994,$J994)))</f>
        <v/>
      </c>
      <c r="M994" s="15" t="n"/>
      <c r="N994" s="14">
        <f>IF(ISBLANK($A994),"",IF(OR(ISBLANK($B994),ISBLANK($C994),ISBLANK($D994),ISBLANK($E994),ISBLANK($F994),ISBLANK($G994),ISBLANK($H994),ISBLANK($I994),ISBLANK($J994),ISBLANK($K994),ISBLANK($L994)),"EKSİK","OK"))</f>
        <v/>
      </c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8">
        <f>IF(ISBLANK($A995),"",IF($I995="","",$I995/AySayisi))</f>
        <v/>
      </c>
      <c r="L995" s="21">
        <f>IF(ISBLANK($A995),"",IF($F995="","",EOMONTH($F995,$J995)))</f>
        <v/>
      </c>
      <c r="M995" s="15" t="n"/>
      <c r="N995" s="14">
        <f>IF(ISBLANK($A995),"",IF(OR(ISBLANK($B995),ISBLANK($C995),ISBLANK($D995),ISBLANK($E995),ISBLANK($F995),ISBLANK($G995),ISBLANK($H995),ISBLANK($I995),ISBLANK($J995),ISBLANK($K995),ISBLANK($L995)),"EKSİK","OK"))</f>
        <v/>
      </c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8">
        <f>IF(ISBLANK($A996),"",IF($I996="","",$I996/AySayisi))</f>
        <v/>
      </c>
      <c r="L996" s="21">
        <f>IF(ISBLANK($A996),"",IF($F996="","",EOMONTH($F996,$J996)))</f>
        <v/>
      </c>
      <c r="M996" s="15" t="n"/>
      <c r="N996" s="14">
        <f>IF(ISBLANK($A996),"",IF(OR(ISBLANK($B996),ISBLANK($C996),ISBLANK($D996),ISBLANK($E996),ISBLANK($F996),ISBLANK($G996),ISBLANK($H996),ISBLANK($I996),ISBLANK($J996),ISBLANK($K996),ISBLANK($L996)),"EKSİK","OK"))</f>
        <v/>
      </c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8">
        <f>IF(ISBLANK($A997),"",IF($I997="","",$I997/AySayisi))</f>
        <v/>
      </c>
      <c r="L997" s="21">
        <f>IF(ISBLANK($A997),"",IF($F997="","",EOMONTH($F997,$J997)))</f>
        <v/>
      </c>
      <c r="M997" s="15" t="n"/>
      <c r="N997" s="14">
        <f>IF(ISBLANK($A997),"",IF(OR(ISBLANK($B997),ISBLANK($C997),ISBLANK($D997),ISBLANK($E997),ISBLANK($F997),ISBLANK($G997),ISBLANK($H997),ISBLANK($I997),ISBLANK($J997),ISBLANK($K997),ISBLANK($L997)),"EKSİK","OK"))</f>
        <v/>
      </c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8">
        <f>IF(ISBLANK($A998),"",IF($I998="","",$I998/AySayisi))</f>
        <v/>
      </c>
      <c r="L998" s="21">
        <f>IF(ISBLANK($A998),"",IF($F998="","",EOMONTH($F998,$J998)))</f>
        <v/>
      </c>
      <c r="M998" s="15" t="n"/>
      <c r="N998" s="14">
        <f>IF(ISBLANK($A998),"",IF(OR(ISBLANK($B998),ISBLANK($C998),ISBLANK($D998),ISBLANK($E998),ISBLANK($F998),ISBLANK($G998),ISBLANK($H998),ISBLANK($I998),ISBLANK($J998),ISBLANK($K998),ISBLANK($L998)),"EKSİK","OK"))</f>
        <v/>
      </c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8">
        <f>IF(ISBLANK($A999),"",IF($I999="","",$I999/AySayisi))</f>
        <v/>
      </c>
      <c r="L999" s="21">
        <f>IF(ISBLANK($A999),"",IF($F999="","",EOMONTH($F999,$J999)))</f>
        <v/>
      </c>
      <c r="M999" s="15" t="n"/>
      <c r="N999" s="14">
        <f>IF(ISBLANK($A999),"",IF(OR(ISBLANK($B999),ISBLANK($C999),ISBLANK($D999),ISBLANK($E999),ISBLANK($F999),ISBLANK($G999),ISBLANK($H999),ISBLANK($I999),ISBLANK($J999),ISBLANK($K999),ISBLANK($L999)),"EKSİK","OK"))</f>
        <v/>
      </c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M1000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H6:H1000">
    <cfRule type="cellIs" priority="1" operator="lessThanOrEqual" dxfId="3">
      <formula>0</formula>
    </cfRule>
  </conditionalFormatting>
  <conditionalFormatting sqref="E6:E1000">
    <cfRule type="cellIs" priority="2" operator="equal" dxfId="2">
      <formula>"USD"</formula>
    </cfRule>
    <cfRule type="cellIs" priority="3" operator="equal" dxfId="1">
      <formula>"EUR"</formula>
    </cfRule>
  </conditionalFormatting>
  <conditionalFormatting sqref="N6:N1000">
    <cfRule type="cellIs" priority="4" operator="equal" dxfId="1">
      <formula>"EKSİK"</formula>
    </cfRule>
    <cfRule type="cellIs" priority="5" operator="equal" dxfId="0">
      <formula>"OK"</formula>
    </cfRule>
  </conditionalFormatting>
  <dataValidations count="3">
    <dataValidation sqref="D6:D1000" showDropDown="0" showInputMessage="1" showErrorMessage="1" allowBlank="1" errorTitle="Geçersiz Ürün" error="Lütfen listeden bir ürün türü seçin." promptTitle="Ürün Türü" prompt="Listeden ürün türünü seçin." type="list" errorStyle="stop">
      <formula1>ListeUrunTuru</formula1>
    </dataValidation>
    <dataValidation sqref="E6:E1000" showDropDown="0" showInputMessage="1" showErrorMessage="1" allowBlank="1" errorTitle="Geçersiz Birim" error="Lütfen geçerli bir para birimi girin." promptTitle="Para Birimi" prompt="TRY, USD veya EUR seçin." type="list" errorStyle="stop">
      <formula1>ListeParaBirimi</formula1>
    </dataValidation>
    <dataValidation sqref="J6:J1000" showDropDown="0" showInputMessage="1" showErrorMessage="1" allowBlank="1" errorTitle="Geçersiz Vade" error="Vade 1 ile 240 arasında olmalıdır." promptTitle="Vade Ay" prompt="Vade ay olarak 1 ile 240 arasında girin." type="whole" errorStyle="stop">
      <formula1>1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/>
  </sheetPr>
  <dimension ref="A1:AN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3" customWidth="1" min="4" max="4"/>
    <col width="13" customWidth="1" min="5" max="5"/>
    <col width="13" customWidth="1" min="6" max="6"/>
    <col width="11" customWidth="1" min="7" max="7"/>
    <col width="12" customWidth="1" min="8" max="8"/>
    <col width="14" customWidth="1" min="9" max="9"/>
    <col width="15" customWidth="1" min="10" max="10"/>
    <col width="12" customWidth="1" min="11" max="11"/>
    <col width="10" customWidth="1" min="12" max="12"/>
  </cols>
  <sheetData>
    <row r="1" ht="26" customHeight="1">
      <c r="A1" s="1" t="inlineStr">
        <is>
          <t>TAKSIT PLANI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TAKSİT PLANI — dönem bazında anapara, faiz, vergi ve ödeme tarihi.</t>
        </is>
      </c>
    </row>
    <row r="4"/>
    <row r="5" ht="30" customHeight="1">
      <c r="A5" s="11" t="inlineStr">
        <is>
          <t>Plan ID</t>
        </is>
      </c>
      <c r="B5" s="11" t="inlineStr">
        <is>
          <t>Kredi ID</t>
        </is>
      </c>
      <c r="C5" s="11" t="inlineStr">
        <is>
          <t>Dönem</t>
        </is>
      </c>
      <c r="D5" s="11" t="inlineStr">
        <is>
          <t>Ödeme Tarihi</t>
        </is>
      </c>
      <c r="E5" s="11" t="inlineStr">
        <is>
          <t>Anapara</t>
        </is>
      </c>
      <c r="F5" s="11" t="inlineStr">
        <is>
          <t>Faiz</t>
        </is>
      </c>
      <c r="G5" s="11" t="inlineStr">
        <is>
          <t>Vergi/Fon</t>
        </is>
      </c>
      <c r="H5" s="11" t="inlineStr">
        <is>
          <t>Komisyon</t>
        </is>
      </c>
      <c r="I5" s="11" t="inlineStr">
        <is>
          <t>Toplam Ödeme</t>
        </is>
      </c>
      <c r="J5" s="11" t="inlineStr">
        <is>
          <t>Ödeme Durumu</t>
        </is>
      </c>
      <c r="K5" s="11" t="inlineStr">
        <is>
          <t>Kalan Gün</t>
        </is>
      </c>
      <c r="L5" s="11" t="inlineStr">
        <is>
          <t>Kontrol</t>
        </is>
      </c>
    </row>
    <row r="6">
      <c r="A6" s="12" t="inlineStr">
        <is>
          <t>PLN-001</t>
        </is>
      </c>
      <c r="B6" s="12" t="inlineStr">
        <is>
          <t>KRD-001</t>
        </is>
      </c>
      <c r="C6" s="13" t="n">
        <v>1</v>
      </c>
      <c r="D6" s="19" t="n">
        <v>46244</v>
      </c>
      <c r="E6" s="16" t="n">
        <v>326000</v>
      </c>
      <c r="F6" s="16" t="n">
        <v>280000</v>
      </c>
      <c r="G6" s="16" t="n">
        <v>14000</v>
      </c>
      <c r="H6" s="16" t="n">
        <v>0</v>
      </c>
      <c r="I6" s="17">
        <f>IF(ISBLANK($A6),"",IF(COUNTA($E6:$H6)=4,$E6+$F6+$G6+$H6,""))</f>
        <v/>
      </c>
      <c r="J6" s="12" t="inlineStr">
        <is>
          <t>Bekliyor</t>
        </is>
      </c>
      <c r="K6" s="22">
        <f>IF(ISBLANK($D6),"",$D6-RaporTarihi)</f>
        <v/>
      </c>
      <c r="L6" s="14">
        <f>IF(ISBLANK($A6),"",IF(OR(ISBLANK($B6),ISBLANK($C6),ISBLANK($D6),ISBLANK($E6),ISBLANK($F6),ISBLANK($G6),ISBLANK($H6),ISBLANK($I6),ISBLANK($J6)),"EKSİK","OK"))</f>
        <v/>
      </c>
    </row>
    <row r="7">
      <c r="A7" s="12" t="inlineStr">
        <is>
          <t>PLN-002</t>
        </is>
      </c>
      <c r="B7" s="12" t="inlineStr">
        <is>
          <t>KRD-001</t>
        </is>
      </c>
      <c r="C7" s="13" t="n">
        <v>2</v>
      </c>
      <c r="D7" s="19" t="n">
        <v>46275</v>
      </c>
      <c r="E7" s="16" t="n">
        <v>337000</v>
      </c>
      <c r="F7" s="16" t="n">
        <v>269000</v>
      </c>
      <c r="G7" s="16" t="n">
        <v>14000</v>
      </c>
      <c r="H7" s="16" t="n">
        <v>0</v>
      </c>
      <c r="I7" s="17">
        <f>IF(ISBLANK($A7),"",IF(COUNTA($E7:$H7)=4,$E7+$F7+$G7+$H7,""))</f>
        <v/>
      </c>
      <c r="J7" s="12" t="inlineStr">
        <is>
          <t>Bekliyor</t>
        </is>
      </c>
      <c r="K7" s="22">
        <f>IF(ISBLANK($D7),"",$D7-RaporTarihi)</f>
        <v/>
      </c>
      <c r="L7" s="14">
        <f>IF(ISBLANK($A7),"",IF(OR(ISBLANK($B7),ISBLANK($C7),ISBLANK($D7),ISBLANK($E7),ISBLANK($F7),ISBLANK($G7),ISBLANK($H7),ISBLANK($I7),ISBLANK($J7)),"EKSİK","OK"))</f>
        <v/>
      </c>
    </row>
    <row r="8">
      <c r="A8" s="12" t="inlineStr">
        <is>
          <t>PLN-003</t>
        </is>
      </c>
      <c r="B8" s="12" t="inlineStr">
        <is>
          <t>KRD-002</t>
        </is>
      </c>
      <c r="C8" s="13" t="n">
        <v>1</v>
      </c>
      <c r="D8" s="19" t="n">
        <v>46249</v>
      </c>
      <c r="E8" s="16" t="n">
        <v>117000</v>
      </c>
      <c r="F8" s="16" t="n">
        <v>183000</v>
      </c>
      <c r="G8" s="16" t="n">
        <v>10000</v>
      </c>
      <c r="H8" s="16" t="n">
        <v>0</v>
      </c>
      <c r="I8" s="17">
        <f>IF(ISBLANK($A8),"",IF(COUNTA($E8:$H8)=4,$E8+$F8+$G8+$H8,""))</f>
        <v/>
      </c>
      <c r="J8" s="12" t="inlineStr">
        <is>
          <t>Bekliyor</t>
        </is>
      </c>
      <c r="K8" s="22">
        <f>IF(ISBLANK($D8),"",$D8-RaporTarihi)</f>
        <v/>
      </c>
      <c r="L8" s="14">
        <f>IF(ISBLANK($A8),"",IF(OR(ISBLANK($B8),ISBLANK($C8),ISBLANK($D8),ISBLANK($E8),ISBLANK($F8),ISBLANK($G8),ISBLANK($H8),ISBLANK($I8),ISBLANK($J8)),"EKSİK","OK"))</f>
        <v/>
      </c>
    </row>
    <row r="9">
      <c r="A9" s="12" t="inlineStr">
        <is>
          <t>PLN-004</t>
        </is>
      </c>
      <c r="B9" s="12" t="inlineStr">
        <is>
          <t>KRD-002</t>
        </is>
      </c>
      <c r="C9" s="13" t="n">
        <v>2</v>
      </c>
      <c r="D9" s="19" t="n">
        <v>46280</v>
      </c>
      <c r="E9" s="16" t="n">
        <v>121000</v>
      </c>
      <c r="F9" s="16" t="n">
        <v>179000</v>
      </c>
      <c r="G9" s="16" t="n">
        <v>10000</v>
      </c>
      <c r="H9" s="16" t="n">
        <v>0</v>
      </c>
      <c r="I9" s="17">
        <f>IF(ISBLANK($A9),"",IF(COUNTA($E9:$H9)=4,$E9+$F9+$G9+$H9,""))</f>
        <v/>
      </c>
      <c r="J9" s="12" t="inlineStr">
        <is>
          <t>Bekliyor</t>
        </is>
      </c>
      <c r="K9" s="22">
        <f>IF(ISBLANK($D9),"",$D9-RaporTarihi)</f>
        <v/>
      </c>
      <c r="L9" s="14">
        <f>IF(ISBLANK($A9),"",IF(OR(ISBLANK($B9),ISBLANK($C9),ISBLANK($D9),ISBLANK($E9),ISBLANK($F9),ISBLANK($G9),ISBLANK($H9),ISBLANK($I9),ISBLANK($J9)),"EKSİK","OK"))</f>
        <v/>
      </c>
    </row>
    <row r="10">
      <c r="A10" s="12" t="inlineStr">
        <is>
          <t>PLN-005</t>
        </is>
      </c>
      <c r="B10" s="12" t="inlineStr">
        <is>
          <t>KRD-003</t>
        </is>
      </c>
      <c r="C10" s="13" t="n">
        <v>1</v>
      </c>
      <c r="D10" s="19" t="n">
        <v>46254</v>
      </c>
      <c r="E10" s="16" t="n">
        <v>0</v>
      </c>
      <c r="F10" s="16" t="n">
        <v>4275</v>
      </c>
      <c r="G10" s="16" t="n">
        <v>214</v>
      </c>
      <c r="H10" s="16" t="n">
        <v>375</v>
      </c>
      <c r="I10" s="17">
        <f>IF(ISBLANK($A10),"",IF(COUNTA($E10:$H10)=4,$E10+$F10+$G10+$H10,""))</f>
        <v/>
      </c>
      <c r="J10" s="12" t="inlineStr">
        <is>
          <t>Bekliyor</t>
        </is>
      </c>
      <c r="K10" s="22">
        <f>IF(ISBLANK($D10),"",$D10-RaporTarihi)</f>
        <v/>
      </c>
      <c r="L10" s="14">
        <f>IF(ISBLANK($A10),"",IF(OR(ISBLANK($B10),ISBLANK($C10),ISBLANK($D10),ISBLANK($E10),ISBLANK($F10),ISBLANK($G10),ISBLANK($H10),ISBLANK($I10),ISBLANK($J10)),"EKSİK","OK"))</f>
        <v/>
      </c>
    </row>
    <row r="11">
      <c r="A11" s="12" t="inlineStr">
        <is>
          <t>PLN-006</t>
        </is>
      </c>
      <c r="B11" s="12" t="inlineStr">
        <is>
          <t>KRD-004</t>
        </is>
      </c>
      <c r="C11" s="13" t="n">
        <v>1</v>
      </c>
      <c r="D11" s="19" t="n">
        <v>46387</v>
      </c>
      <c r="E11" s="16" t="n">
        <v>2200000</v>
      </c>
      <c r="F11" s="16" t="n">
        <v>1034000</v>
      </c>
      <c r="G11" s="16" t="n">
        <v>51700</v>
      </c>
      <c r="H11" s="16" t="n">
        <v>0</v>
      </c>
      <c r="I11" s="17">
        <f>IF(ISBLANK($A11),"",IF(COUNTA($E11:$H11)=4,$E11+$F11+$G11+$H11,""))</f>
        <v/>
      </c>
      <c r="J11" s="12" t="inlineStr">
        <is>
          <t>Bekliyor</t>
        </is>
      </c>
      <c r="K11" s="22">
        <f>IF(ISBLANK($D11),"",$D11-RaporTarihi)</f>
        <v/>
      </c>
      <c r="L11" s="14">
        <f>IF(ISBLANK($A11),"",IF(OR(ISBLANK($B11),ISBLANK($C11),ISBLANK($D11),ISBLANK($E11),ISBLANK($F11),ISBLANK($G11),ISBLANK($H11),ISBLANK($I11),ISBLANK($J11)),"EKSİK","OK"))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7">
        <f>IF(ISBLANK($A12),"",IF(COUNTA($E12:$H12)=4,$E12+$F12+$G12+$H12,""))</f>
        <v/>
      </c>
      <c r="J12" s="15" t="n"/>
      <c r="K12" s="22">
        <f>IF(ISBLANK($D12),"",$D12-RaporTarihi)</f>
        <v/>
      </c>
      <c r="L12" s="14">
        <f>IF(ISBLANK($A12),"",IF(OR(ISBLANK($B12),ISBLANK($C12),ISBLANK($D12),ISBLANK($E12),ISBLANK($F12),ISBLANK($G12),ISBLANK($H12),ISBLANK($I12),ISBLANK($J12)),"EKSİK","OK"))</f>
        <v/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7">
        <f>IF(ISBLANK($A13),"",IF(COUNTA($E13:$H13)=4,$E13+$F13+$G13+$H13,""))</f>
        <v/>
      </c>
      <c r="J13" s="15" t="n"/>
      <c r="K13" s="22">
        <f>IF(ISBLANK($D13),"",$D13-RaporTarihi)</f>
        <v/>
      </c>
      <c r="L13" s="14">
        <f>IF(ISBLANK($A13),"",IF(OR(ISBLANK($B13),ISBLANK($C13),ISBLANK($D13),ISBLANK($E13),ISBLANK($F13),ISBLANK($G13),ISBLANK($H13),ISBLANK($I13),ISBLANK($J13)),"EKSİK","OK"))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7">
        <f>IF(ISBLANK($A14),"",IF(COUNTA($E14:$H14)=4,$E14+$F14+$G14+$H14,""))</f>
        <v/>
      </c>
      <c r="J14" s="15" t="n"/>
      <c r="K14" s="22">
        <f>IF(ISBLANK($D14),"",$D14-RaporTarihi)</f>
        <v/>
      </c>
      <c r="L14" s="14">
        <f>IF(ISBLANK($A14),"",IF(OR(ISBLANK($B14),ISBLANK($C14),ISBLANK($D14),ISBLANK($E14),ISBLANK($F14),ISBLANK($G14),ISBLANK($H14),ISBLANK($I14),ISBLANK($J14)),"EKSİK","OK"))</f>
        <v/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7">
        <f>IF(ISBLANK($A15),"",IF(COUNTA($E15:$H15)=4,$E15+$F15+$G15+$H15,""))</f>
        <v/>
      </c>
      <c r="J15" s="15" t="n"/>
      <c r="K15" s="22">
        <f>IF(ISBLANK($D15),"",$D15-RaporTarihi)</f>
        <v/>
      </c>
      <c r="L15" s="14">
        <f>IF(ISBLANK($A15),"",IF(OR(ISBLANK($B15),ISBLANK($C15),ISBLANK($D15),ISBLANK($E15),ISBLANK($F15),ISBLANK($G15),ISBLANK($H15),ISBLANK($I15),ISBLANK($J15)),"EKSİK","OK"))</f>
        <v/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7">
        <f>IF(ISBLANK($A16),"",IF(COUNTA($E16:$H16)=4,$E16+$F16+$G16+$H16,""))</f>
        <v/>
      </c>
      <c r="J16" s="15" t="n"/>
      <c r="K16" s="22">
        <f>IF(ISBLANK($D16),"",$D16-RaporTarihi)</f>
        <v/>
      </c>
      <c r="L16" s="14">
        <f>IF(ISBLANK($A16),"",IF(OR(ISBLANK($B16),ISBLANK($C16),ISBLANK($D16),ISBLANK($E16),ISBLANK($F16),ISBLANK($G16),ISBLANK($H16),ISBLANK($I16),ISBLANK($J16)),"EKSİK","OK"))</f>
        <v/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7">
        <f>IF(ISBLANK($A17),"",IF(COUNTA($E17:$H17)=4,$E17+$F17+$G17+$H17,""))</f>
        <v/>
      </c>
      <c r="J17" s="15" t="n"/>
      <c r="K17" s="22">
        <f>IF(ISBLANK($D17),"",$D17-RaporTarihi)</f>
        <v/>
      </c>
      <c r="L17" s="14">
        <f>IF(ISBLANK($A17),"",IF(OR(ISBLANK($B17),ISBLANK($C17),ISBLANK($D17),ISBLANK($E17),ISBLANK($F17),ISBLANK($G17),ISBLANK($H17),ISBLANK($I17),ISBLANK($J17)),"EKSİK","OK"))</f>
        <v/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7">
        <f>IF(ISBLANK($A18),"",IF(COUNTA($E18:$H18)=4,$E18+$F18+$G18+$H18,""))</f>
        <v/>
      </c>
      <c r="J18" s="15" t="n"/>
      <c r="K18" s="22">
        <f>IF(ISBLANK($D18),"",$D18-RaporTarihi)</f>
        <v/>
      </c>
      <c r="L18" s="14">
        <f>IF(ISBLANK($A18),"",IF(OR(ISBLANK($B18),ISBLANK($C18),ISBLANK($D18),ISBLANK($E18),ISBLANK($F18),ISBLANK($G18),ISBLANK($H18),ISBLANK($I18),ISBLANK($J18)),"EKSİK","OK"))</f>
        <v/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7">
        <f>IF(ISBLANK($A19),"",IF(COUNTA($E19:$H19)=4,$E19+$F19+$G19+$H19,""))</f>
        <v/>
      </c>
      <c r="J19" s="15" t="n"/>
      <c r="K19" s="22">
        <f>IF(ISBLANK($D19),"",$D19-RaporTarihi)</f>
        <v/>
      </c>
      <c r="L19" s="14">
        <f>IF(ISBLANK($A19),"",IF(OR(ISBLANK($B19),ISBLANK($C19),ISBLANK($D19),ISBLANK($E19),ISBLANK($F19),ISBLANK($G19),ISBLANK($H19),ISBLANK($I19),ISBLANK($J19)),"EKSİK","OK"))</f>
        <v/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7">
        <f>IF(ISBLANK($A20),"",IF(COUNTA($E20:$H20)=4,$E20+$F20+$G20+$H20,""))</f>
        <v/>
      </c>
      <c r="J20" s="15" t="n"/>
      <c r="K20" s="22">
        <f>IF(ISBLANK($D20),"",$D20-RaporTarihi)</f>
        <v/>
      </c>
      <c r="L20" s="14">
        <f>IF(ISBLANK($A20),"",IF(OR(ISBLANK($B20),ISBLANK($C20),ISBLANK($D20),ISBLANK($E20),ISBLANK($F20),ISBLANK($G20),ISBLANK($H20),ISBLANK($I20),ISBLANK($J20)),"EKSİK","OK"))</f>
        <v/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7">
        <f>IF(ISBLANK($A21),"",IF(COUNTA($E21:$H21)=4,$E21+$F21+$G21+$H21,""))</f>
        <v/>
      </c>
      <c r="J21" s="15" t="n"/>
      <c r="K21" s="22">
        <f>IF(ISBLANK($D21),"",$D21-RaporTarihi)</f>
        <v/>
      </c>
      <c r="L21" s="14">
        <f>IF(ISBLANK($A21),"",IF(OR(ISBLANK($B21),ISBLANK($C21),ISBLANK($D21),ISBLANK($E21),ISBLANK($F21),ISBLANK($G21),ISBLANK($H21),ISBLANK($I21),ISBLANK($J21)),"EKSİK","OK"))</f>
        <v/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7">
        <f>IF(ISBLANK($A22),"",IF(COUNTA($E22:$H22)=4,$E22+$F22+$G22+$H22,""))</f>
        <v/>
      </c>
      <c r="J22" s="15" t="n"/>
      <c r="K22" s="22">
        <f>IF(ISBLANK($D22),"",$D22-RaporTarihi)</f>
        <v/>
      </c>
      <c r="L22" s="14">
        <f>IF(ISBLANK($A22),"",IF(OR(ISBLANK($B22),ISBLANK($C22),ISBLANK($D22),ISBLANK($E22),ISBLANK($F22),ISBLANK($G22),ISBLANK($H22),ISBLANK($I22),ISBLANK($J22)),"EKSİK","OK"))</f>
        <v/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7">
        <f>IF(ISBLANK($A23),"",IF(COUNTA($E23:$H23)=4,$E23+$F23+$G23+$H23,""))</f>
        <v/>
      </c>
      <c r="J23" s="15" t="n"/>
      <c r="K23" s="22">
        <f>IF(ISBLANK($D23),"",$D23-RaporTarihi)</f>
        <v/>
      </c>
      <c r="L23" s="14">
        <f>IF(ISBLANK($A23),"",IF(OR(ISBLANK($B23),ISBLANK($C23),ISBLANK($D23),ISBLANK($E23),ISBLANK($F23),ISBLANK($G23),ISBLANK($H23),ISBLANK($I23),ISBLANK($J23)),"EKSİK","OK"))</f>
        <v/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7">
        <f>IF(ISBLANK($A24),"",IF(COUNTA($E24:$H24)=4,$E24+$F24+$G24+$H24,""))</f>
        <v/>
      </c>
      <c r="J24" s="15" t="n"/>
      <c r="K24" s="22">
        <f>IF(ISBLANK($D24),"",$D24-RaporTarihi)</f>
        <v/>
      </c>
      <c r="L24" s="14">
        <f>IF(ISBLANK($A24),"",IF(OR(ISBLANK($B24),ISBLANK($C24),ISBLANK($D24),ISBLANK($E24),ISBLANK($F24),ISBLANK($G24),ISBLANK($H24),ISBLANK($I24),ISBLANK($J24)),"EKSİK","OK"))</f>
        <v/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7">
        <f>IF(ISBLANK($A25),"",IF(COUNTA($E25:$H25)=4,$E25+$F25+$G25+$H25,""))</f>
        <v/>
      </c>
      <c r="J25" s="15" t="n"/>
      <c r="K25" s="22">
        <f>IF(ISBLANK($D25),"",$D25-RaporTarihi)</f>
        <v/>
      </c>
      <c r="L25" s="14">
        <f>IF(ISBLANK($A25),"",IF(OR(ISBLANK($B25),ISBLANK($C25),ISBLANK($D25),ISBLANK($E25),ISBLANK($F25),ISBLANK($G25),ISBLANK($H25),ISBLANK($I25),ISBLANK($J25)),"EKSİK","OK"))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7">
        <f>IF(ISBLANK($A26),"",IF(COUNTA($E26:$H26)=4,$E26+$F26+$G26+$H26,""))</f>
        <v/>
      </c>
      <c r="J26" s="15" t="n"/>
      <c r="K26" s="22">
        <f>IF(ISBLANK($D26),"",$D26-RaporTarihi)</f>
        <v/>
      </c>
      <c r="L26" s="14">
        <f>IF(ISBLANK($A26),"",IF(OR(ISBLANK($B26),ISBLANK($C26),ISBLANK($D26),ISBLANK($E26),ISBLANK($F26),ISBLANK($G26),ISBLANK($H26),ISBLANK($I26),ISBLANK($J26)),"EKSİK","OK"))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7">
        <f>IF(ISBLANK($A27),"",IF(COUNTA($E27:$H27)=4,$E27+$F27+$G27+$H27,""))</f>
        <v/>
      </c>
      <c r="J27" s="15" t="n"/>
      <c r="K27" s="22">
        <f>IF(ISBLANK($D27),"",$D27-RaporTarihi)</f>
        <v/>
      </c>
      <c r="L27" s="14">
        <f>IF(ISBLANK($A27),"",IF(OR(ISBLANK($B27),ISBLANK($C27),ISBLANK($D27),ISBLANK($E27),ISBLANK($F27),ISBLANK($G27),ISBLANK($H27),ISBLANK($I27),ISBLANK($J27)),"EKSİK","OK"))</f>
        <v/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7">
        <f>IF(ISBLANK($A28),"",IF(COUNTA($E28:$H28)=4,$E28+$F28+$G28+$H28,""))</f>
        <v/>
      </c>
      <c r="J28" s="15" t="n"/>
      <c r="K28" s="22">
        <f>IF(ISBLANK($D28),"",$D28-RaporTarihi)</f>
        <v/>
      </c>
      <c r="L28" s="14">
        <f>IF(ISBLANK($A28),"",IF(OR(ISBLANK($B28),ISBLANK($C28),ISBLANK($D28),ISBLANK($E28),ISBLANK($F28),ISBLANK($G28),ISBLANK($H28),ISBLANK($I28),ISBLANK($J28)),"EKSİK","OK"))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7">
        <f>IF(ISBLANK($A29),"",IF(COUNTA($E29:$H29)=4,$E29+$F29+$G29+$H29,""))</f>
        <v/>
      </c>
      <c r="J29" s="15" t="n"/>
      <c r="K29" s="22">
        <f>IF(ISBLANK($D29),"",$D29-RaporTarihi)</f>
        <v/>
      </c>
      <c r="L29" s="14">
        <f>IF(ISBLANK($A29),"",IF(OR(ISBLANK($B29),ISBLANK($C29),ISBLANK($D29),ISBLANK($E29),ISBLANK($F29),ISBLANK($G29),ISBLANK($H29),ISBLANK($I29),ISBLANK($J29)),"EKSİK","OK"))</f>
        <v/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7">
        <f>IF(ISBLANK($A30),"",IF(COUNTA($E30:$H30)=4,$E30+$F30+$G30+$H30,""))</f>
        <v/>
      </c>
      <c r="J30" s="15" t="n"/>
      <c r="K30" s="22">
        <f>IF(ISBLANK($D30),"",$D30-RaporTarihi)</f>
        <v/>
      </c>
      <c r="L30" s="14">
        <f>IF(ISBLANK($A30),"",IF(OR(ISBLANK($B30),ISBLANK($C30),ISBLANK($D30),ISBLANK($E30),ISBLANK($F30),ISBLANK($G30),ISBLANK($H30),ISBLANK($I30),ISBLANK($J30)),"EKSİK","OK"))</f>
        <v/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7">
        <f>IF(ISBLANK($A31),"",IF(COUNTA($E31:$H31)=4,$E31+$F31+$G31+$H31,""))</f>
        <v/>
      </c>
      <c r="J31" s="15" t="n"/>
      <c r="K31" s="22">
        <f>IF(ISBLANK($D31),"",$D31-RaporTarihi)</f>
        <v/>
      </c>
      <c r="L31" s="14">
        <f>IF(ISBLANK($A31),"",IF(OR(ISBLANK($B31),ISBLANK($C31),ISBLANK($D31),ISBLANK($E31),ISBLANK($F31),ISBLANK($G31),ISBLANK($H31),ISBLANK($I31),ISBLANK($J31)),"EKSİK","OK"))</f>
        <v/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7">
        <f>IF(ISBLANK($A32),"",IF(COUNTA($E32:$H32)=4,$E32+$F32+$G32+$H32,""))</f>
        <v/>
      </c>
      <c r="J32" s="15" t="n"/>
      <c r="K32" s="22">
        <f>IF(ISBLANK($D32),"",$D32-RaporTarihi)</f>
        <v/>
      </c>
      <c r="L32" s="14">
        <f>IF(ISBLANK($A32),"",IF(OR(ISBLANK($B32),ISBLANK($C32),ISBLANK($D32),ISBLANK($E32),ISBLANK($F32),ISBLANK($G32),ISBLANK($H32),ISBLANK($I32),ISBLANK($J32)),"EKSİK","OK"))</f>
        <v/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7">
        <f>IF(ISBLANK($A33),"",IF(COUNTA($E33:$H33)=4,$E33+$F33+$G33+$H33,""))</f>
        <v/>
      </c>
      <c r="J33" s="15" t="n"/>
      <c r="K33" s="22">
        <f>IF(ISBLANK($D33),"",$D33-RaporTarihi)</f>
        <v/>
      </c>
      <c r="L33" s="14">
        <f>IF(ISBLANK($A33),"",IF(OR(ISBLANK($B33),ISBLANK($C33),ISBLANK($D33),ISBLANK($E33),ISBLANK($F33),ISBLANK($G33),ISBLANK($H33),ISBLANK($I33),ISBLANK($J33)),"EKSİK","OK"))</f>
        <v/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7">
        <f>IF(ISBLANK($A34),"",IF(COUNTA($E34:$H34)=4,$E34+$F34+$G34+$H34,""))</f>
        <v/>
      </c>
      <c r="J34" s="15" t="n"/>
      <c r="K34" s="22">
        <f>IF(ISBLANK($D34),"",$D34-RaporTarihi)</f>
        <v/>
      </c>
      <c r="L34" s="14">
        <f>IF(ISBLANK($A34),"",IF(OR(ISBLANK($B34),ISBLANK($C34),ISBLANK($D34),ISBLANK($E34),ISBLANK($F34),ISBLANK($G34),ISBLANK($H34),ISBLANK($I34),ISBLANK($J34)),"EKSİK","OK"))</f>
        <v/>
      </c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7">
        <f>IF(ISBLANK($A35),"",IF(COUNTA($E35:$H35)=4,$E35+$F35+$G35+$H35,""))</f>
        <v/>
      </c>
      <c r="J35" s="15" t="n"/>
      <c r="K35" s="22">
        <f>IF(ISBLANK($D35),"",$D35-RaporTarihi)</f>
        <v/>
      </c>
      <c r="L35" s="14">
        <f>IF(ISBLANK($A35),"",IF(OR(ISBLANK($B35),ISBLANK($C35),ISBLANK($D35),ISBLANK($E35),ISBLANK($F35),ISBLANK($G35),ISBLANK($H35),ISBLANK($I35),ISBLANK($J35)),"EKSİK","OK"))</f>
        <v/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7">
        <f>IF(ISBLANK($A36),"",IF(COUNTA($E36:$H36)=4,$E36+$F36+$G36+$H36,""))</f>
        <v/>
      </c>
      <c r="J36" s="15" t="n"/>
      <c r="K36" s="22">
        <f>IF(ISBLANK($D36),"",$D36-RaporTarihi)</f>
        <v/>
      </c>
      <c r="L36" s="14">
        <f>IF(ISBLANK($A36),"",IF(OR(ISBLANK($B36),ISBLANK($C36),ISBLANK($D36),ISBLANK($E36),ISBLANK($F36),ISBLANK($G36),ISBLANK($H36),ISBLANK($I36),ISBLANK($J36)),"EKSİK","OK"))</f>
        <v/>
      </c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7">
        <f>IF(ISBLANK($A37),"",IF(COUNTA($E37:$H37)=4,$E37+$F37+$G37+$H37,""))</f>
        <v/>
      </c>
      <c r="J37" s="15" t="n"/>
      <c r="K37" s="22">
        <f>IF(ISBLANK($D37),"",$D37-RaporTarihi)</f>
        <v/>
      </c>
      <c r="L37" s="14">
        <f>IF(ISBLANK($A37),"",IF(OR(ISBLANK($B37),ISBLANK($C37),ISBLANK($D37),ISBLANK($E37),ISBLANK($F37),ISBLANK($G37),ISBLANK($H37),ISBLANK($I37),ISBLANK($J37)),"EKSİK","OK"))</f>
        <v/>
      </c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7">
        <f>IF(ISBLANK($A38),"",IF(COUNTA($E38:$H38)=4,$E38+$F38+$G38+$H38,""))</f>
        <v/>
      </c>
      <c r="J38" s="15" t="n"/>
      <c r="K38" s="22">
        <f>IF(ISBLANK($D38),"",$D38-RaporTarihi)</f>
        <v/>
      </c>
      <c r="L38" s="14">
        <f>IF(ISBLANK($A38),"",IF(OR(ISBLANK($B38),ISBLANK($C38),ISBLANK($D38),ISBLANK($E38),ISBLANK($F38),ISBLANK($G38),ISBLANK($H38),ISBLANK($I38),ISBLANK($J38)),"EKSİK","OK"))</f>
        <v/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7">
        <f>IF(ISBLANK($A39),"",IF(COUNTA($E39:$H39)=4,$E39+$F39+$G39+$H39,""))</f>
        <v/>
      </c>
      <c r="J39" s="15" t="n"/>
      <c r="K39" s="22">
        <f>IF(ISBLANK($D39),"",$D39-RaporTarihi)</f>
        <v/>
      </c>
      <c r="L39" s="14">
        <f>IF(ISBLANK($A39),"",IF(OR(ISBLANK($B39),ISBLANK($C39),ISBLANK($D39),ISBLANK($E39),ISBLANK($F39),ISBLANK($G39),ISBLANK($H39),ISBLANK($I39),ISBLANK($J39)),"EKSİK","OK"))</f>
        <v/>
      </c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7">
        <f>IF(ISBLANK($A40),"",IF(COUNTA($E40:$H40)=4,$E40+$F40+$G40+$H40,""))</f>
        <v/>
      </c>
      <c r="J40" s="15" t="n"/>
      <c r="K40" s="22">
        <f>IF(ISBLANK($D40),"",$D40-RaporTarihi)</f>
        <v/>
      </c>
      <c r="L40" s="14">
        <f>IF(ISBLANK($A40),"",IF(OR(ISBLANK($B40),ISBLANK($C40),ISBLANK($D40),ISBLANK($E40),ISBLANK($F40),ISBLANK($G40),ISBLANK($H40),ISBLANK($I40),ISBLANK($J40)),"EKSİK","OK"))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7">
        <f>IF(ISBLANK($A41),"",IF(COUNTA($E41:$H41)=4,$E41+$F41+$G41+$H41,""))</f>
        <v/>
      </c>
      <c r="J41" s="15" t="n"/>
      <c r="K41" s="22">
        <f>IF(ISBLANK($D41),"",$D41-RaporTarihi)</f>
        <v/>
      </c>
      <c r="L41" s="14">
        <f>IF(ISBLANK($A41),"",IF(OR(ISBLANK($B41),ISBLANK($C41),ISBLANK($D41),ISBLANK($E41),ISBLANK($F41),ISBLANK($G41),ISBLANK($H41),ISBLANK($I41),ISBLANK($J41)),"EKSİK","OK"))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7">
        <f>IF(ISBLANK($A42),"",IF(COUNTA($E42:$H42)=4,$E42+$F42+$G42+$H42,""))</f>
        <v/>
      </c>
      <c r="J42" s="15" t="n"/>
      <c r="K42" s="22">
        <f>IF(ISBLANK($D42),"",$D42-RaporTarihi)</f>
        <v/>
      </c>
      <c r="L42" s="14">
        <f>IF(ISBLANK($A42),"",IF(OR(ISBLANK($B42),ISBLANK($C42),ISBLANK($D42),ISBLANK($E42),ISBLANK($F42),ISBLANK($G42),ISBLANK($H42),ISBLANK($I42),ISBLANK($J42)),"EKSİK","OK"))</f>
        <v/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7">
        <f>IF(ISBLANK($A43),"",IF(COUNTA($E43:$H43)=4,$E43+$F43+$G43+$H43,""))</f>
        <v/>
      </c>
      <c r="J43" s="15" t="n"/>
      <c r="K43" s="22">
        <f>IF(ISBLANK($D43),"",$D43-RaporTarihi)</f>
        <v/>
      </c>
      <c r="L43" s="14">
        <f>IF(ISBLANK($A43),"",IF(OR(ISBLANK($B43),ISBLANK($C43),ISBLANK($D43),ISBLANK($E43),ISBLANK($F43),ISBLANK($G43),ISBLANK($H43),ISBLANK($I43),ISBLANK($J43)),"EKSİK","OK"))</f>
        <v/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7">
        <f>IF(ISBLANK($A44),"",IF(COUNTA($E44:$H44)=4,$E44+$F44+$G44+$H44,""))</f>
        <v/>
      </c>
      <c r="J44" s="15" t="n"/>
      <c r="K44" s="22">
        <f>IF(ISBLANK($D44),"",$D44-RaporTarihi)</f>
        <v/>
      </c>
      <c r="L44" s="14">
        <f>IF(ISBLANK($A44),"",IF(OR(ISBLANK($B44),ISBLANK($C44),ISBLANK($D44),ISBLANK($E44),ISBLANK($F44),ISBLANK($G44),ISBLANK($H44),ISBLANK($I44),ISBLANK($J44)),"EKSİK","OK"))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7">
        <f>IF(ISBLANK($A45),"",IF(COUNTA($E45:$H45)=4,$E45+$F45+$G45+$H45,""))</f>
        <v/>
      </c>
      <c r="J45" s="15" t="n"/>
      <c r="K45" s="22">
        <f>IF(ISBLANK($D45),"",$D45-RaporTarihi)</f>
        <v/>
      </c>
      <c r="L45" s="14">
        <f>IF(ISBLANK($A45),"",IF(OR(ISBLANK($B45),ISBLANK($C45),ISBLANK($D45),ISBLANK($E45),ISBLANK($F45),ISBLANK($G45),ISBLANK($H45),ISBLANK($I45),ISBLANK($J45)),"EKSİK","OK"))</f>
        <v/>
      </c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7">
        <f>IF(ISBLANK($A46),"",IF(COUNTA($E46:$H46)=4,$E46+$F46+$G46+$H46,""))</f>
        <v/>
      </c>
      <c r="J46" s="15" t="n"/>
      <c r="K46" s="22">
        <f>IF(ISBLANK($D46),"",$D46-RaporTarihi)</f>
        <v/>
      </c>
      <c r="L46" s="14">
        <f>IF(ISBLANK($A46),"",IF(OR(ISBLANK($B46),ISBLANK($C46),ISBLANK($D46),ISBLANK($E46),ISBLANK($F46),ISBLANK($G46),ISBLANK($H46),ISBLANK($I46),ISBLANK($J46)),"EKSİK","OK"))</f>
        <v/>
      </c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7">
        <f>IF(ISBLANK($A47),"",IF(COUNTA($E47:$H47)=4,$E47+$F47+$G47+$H47,""))</f>
        <v/>
      </c>
      <c r="J47" s="15" t="n"/>
      <c r="K47" s="22">
        <f>IF(ISBLANK($D47),"",$D47-RaporTarihi)</f>
        <v/>
      </c>
      <c r="L47" s="14">
        <f>IF(ISBLANK($A47),"",IF(OR(ISBLANK($B47),ISBLANK($C47),ISBLANK($D47),ISBLANK($E47),ISBLANK($F47),ISBLANK($G47),ISBLANK($H47),ISBLANK($I47),ISBLANK($J47)),"EKSİK","OK"))</f>
        <v/>
      </c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7">
        <f>IF(ISBLANK($A48),"",IF(COUNTA($E48:$H48)=4,$E48+$F48+$G48+$H48,""))</f>
        <v/>
      </c>
      <c r="J48" s="15" t="n"/>
      <c r="K48" s="22">
        <f>IF(ISBLANK($D48),"",$D48-RaporTarihi)</f>
        <v/>
      </c>
      <c r="L48" s="14">
        <f>IF(ISBLANK($A48),"",IF(OR(ISBLANK($B48),ISBLANK($C48),ISBLANK($D48),ISBLANK($E48),ISBLANK($F48),ISBLANK($G48),ISBLANK($H48),ISBLANK($I48),ISBLANK($J48)),"EKSİK","OK"))</f>
        <v/>
      </c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7">
        <f>IF(ISBLANK($A49),"",IF(COUNTA($E49:$H49)=4,$E49+$F49+$G49+$H49,""))</f>
        <v/>
      </c>
      <c r="J49" s="15" t="n"/>
      <c r="K49" s="22">
        <f>IF(ISBLANK($D49),"",$D49-RaporTarihi)</f>
        <v/>
      </c>
      <c r="L49" s="14">
        <f>IF(ISBLANK($A49),"",IF(OR(ISBLANK($B49),ISBLANK($C49),ISBLANK($D49),ISBLANK($E49),ISBLANK($F49),ISBLANK($G49),ISBLANK($H49),ISBLANK($I49),ISBLANK($J49)),"EKSİK","OK"))</f>
        <v/>
      </c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7">
        <f>IF(ISBLANK($A50),"",IF(COUNTA($E50:$H50)=4,$E50+$F50+$G50+$H50,""))</f>
        <v/>
      </c>
      <c r="J50" s="15" t="n"/>
      <c r="K50" s="22">
        <f>IF(ISBLANK($D50),"",$D50-RaporTarihi)</f>
        <v/>
      </c>
      <c r="L50" s="14">
        <f>IF(ISBLANK($A50),"",IF(OR(ISBLANK($B50),ISBLANK($C50),ISBLANK($D50),ISBLANK($E50),ISBLANK($F50),ISBLANK($G50),ISBLANK($H50),ISBLANK($I50),ISBLANK($J50)),"EKSİK","OK"))</f>
        <v/>
      </c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7">
        <f>IF(ISBLANK($A51),"",IF(COUNTA($E51:$H51)=4,$E51+$F51+$G51+$H51,""))</f>
        <v/>
      </c>
      <c r="J51" s="15" t="n"/>
      <c r="K51" s="22">
        <f>IF(ISBLANK($D51),"",$D51-RaporTarihi)</f>
        <v/>
      </c>
      <c r="L51" s="14">
        <f>IF(ISBLANK($A51),"",IF(OR(ISBLANK($B51),ISBLANK($C51),ISBLANK($D51),ISBLANK($E51),ISBLANK($F51),ISBLANK($G51),ISBLANK($H51),ISBLANK($I51),ISBLANK($J51)),"EKSİK","OK"))</f>
        <v/>
      </c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7">
        <f>IF(ISBLANK($A52),"",IF(COUNTA($E52:$H52)=4,$E52+$F52+$G52+$H52,""))</f>
        <v/>
      </c>
      <c r="J52" s="15" t="n"/>
      <c r="K52" s="22">
        <f>IF(ISBLANK($D52),"",$D52-RaporTarihi)</f>
        <v/>
      </c>
      <c r="L52" s="14">
        <f>IF(ISBLANK($A52),"",IF(OR(ISBLANK($B52),ISBLANK($C52),ISBLANK($D52),ISBLANK($E52),ISBLANK($F52),ISBLANK($G52),ISBLANK($H52),ISBLANK($I52),ISBLANK($J52)),"EKSİK","OK"))</f>
        <v/>
      </c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7">
        <f>IF(ISBLANK($A53),"",IF(COUNTA($E53:$H53)=4,$E53+$F53+$G53+$H53,""))</f>
        <v/>
      </c>
      <c r="J53" s="15" t="n"/>
      <c r="K53" s="22">
        <f>IF(ISBLANK($D53),"",$D53-RaporTarihi)</f>
        <v/>
      </c>
      <c r="L53" s="14">
        <f>IF(ISBLANK($A53),"",IF(OR(ISBLANK($B53),ISBLANK($C53),ISBLANK($D53),ISBLANK($E53),ISBLANK($F53),ISBLANK($G53),ISBLANK($H53),ISBLANK($I53),ISBLANK($J53)),"EKSİK","OK"))</f>
        <v/>
      </c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7">
        <f>IF(ISBLANK($A54),"",IF(COUNTA($E54:$H54)=4,$E54+$F54+$G54+$H54,""))</f>
        <v/>
      </c>
      <c r="J54" s="15" t="n"/>
      <c r="K54" s="22">
        <f>IF(ISBLANK($D54),"",$D54-RaporTarihi)</f>
        <v/>
      </c>
      <c r="L54" s="14">
        <f>IF(ISBLANK($A54),"",IF(OR(ISBLANK($B54),ISBLANK($C54),ISBLANK($D54),ISBLANK($E54),ISBLANK($F54),ISBLANK($G54),ISBLANK($H54),ISBLANK($I54),ISBLANK($J54)),"EKSİK","OK"))</f>
        <v/>
      </c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7">
        <f>IF(ISBLANK($A55),"",IF(COUNTA($E55:$H55)=4,$E55+$F55+$G55+$H55,""))</f>
        <v/>
      </c>
      <c r="J55" s="15" t="n"/>
      <c r="K55" s="22">
        <f>IF(ISBLANK($D55),"",$D55-RaporTarihi)</f>
        <v/>
      </c>
      <c r="L55" s="14">
        <f>IF(ISBLANK($A55),"",IF(OR(ISBLANK($B55),ISBLANK($C55),ISBLANK($D55),ISBLANK($E55),ISBLANK($F55),ISBLANK($G55),ISBLANK($H55),ISBLANK($I55),ISBLANK($J55)),"EKSİK","OK"))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7">
        <f>IF(ISBLANK($A56),"",IF(COUNTA($E56:$H56)=4,$E56+$F56+$G56+$H56,""))</f>
        <v/>
      </c>
      <c r="J56" s="15" t="n"/>
      <c r="K56" s="22">
        <f>IF(ISBLANK($D56),"",$D56-RaporTarihi)</f>
        <v/>
      </c>
      <c r="L56" s="14">
        <f>IF(ISBLANK($A56),"",IF(OR(ISBLANK($B56),ISBLANK($C56),ISBLANK($D56),ISBLANK($E56),ISBLANK($F56),ISBLANK($G56),ISBLANK($H56),ISBLANK($I56),ISBLANK($J56)),"EKSİK","OK"))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7">
        <f>IF(ISBLANK($A57),"",IF(COUNTA($E57:$H57)=4,$E57+$F57+$G57+$H57,""))</f>
        <v/>
      </c>
      <c r="J57" s="15" t="n"/>
      <c r="K57" s="22">
        <f>IF(ISBLANK($D57),"",$D57-RaporTarihi)</f>
        <v/>
      </c>
      <c r="L57" s="14">
        <f>IF(ISBLANK($A57),"",IF(OR(ISBLANK($B57),ISBLANK($C57),ISBLANK($D57),ISBLANK($E57),ISBLANK($F57),ISBLANK($G57),ISBLANK($H57),ISBLANK($I57),ISBLANK($J57)),"EKSİK","OK"))</f>
        <v/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7">
        <f>IF(ISBLANK($A58),"",IF(COUNTA($E58:$H58)=4,$E58+$F58+$G58+$H58,""))</f>
        <v/>
      </c>
      <c r="J58" s="15" t="n"/>
      <c r="K58" s="22">
        <f>IF(ISBLANK($D58),"",$D58-RaporTarihi)</f>
        <v/>
      </c>
      <c r="L58" s="14">
        <f>IF(ISBLANK($A58),"",IF(OR(ISBLANK($B58),ISBLANK($C58),ISBLANK($D58),ISBLANK($E58),ISBLANK($F58),ISBLANK($G58),ISBLANK($H58),ISBLANK($I58),ISBLANK($J58)),"EKSİK","OK"))</f>
        <v/>
      </c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7">
        <f>IF(ISBLANK($A59),"",IF(COUNTA($E59:$H59)=4,$E59+$F59+$G59+$H59,""))</f>
        <v/>
      </c>
      <c r="J59" s="15" t="n"/>
      <c r="K59" s="22">
        <f>IF(ISBLANK($D59),"",$D59-RaporTarihi)</f>
        <v/>
      </c>
      <c r="L59" s="14">
        <f>IF(ISBLANK($A59),"",IF(OR(ISBLANK($B59),ISBLANK($C59),ISBLANK($D59),ISBLANK($E59),ISBLANK($F59),ISBLANK($G59),ISBLANK($H59),ISBLANK($I59),ISBLANK($J59)),"EKSİK","OK"))</f>
        <v/>
      </c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7">
        <f>IF(ISBLANK($A60),"",IF(COUNTA($E60:$H60)=4,$E60+$F60+$G60+$H60,""))</f>
        <v/>
      </c>
      <c r="J60" s="15" t="n"/>
      <c r="K60" s="22">
        <f>IF(ISBLANK($D60),"",$D60-RaporTarihi)</f>
        <v/>
      </c>
      <c r="L60" s="14">
        <f>IF(ISBLANK($A60),"",IF(OR(ISBLANK($B60),ISBLANK($C60),ISBLANK($D60),ISBLANK($E60),ISBLANK($F60),ISBLANK($G60),ISBLANK($H60),ISBLANK($I60),ISBLANK($J60)),"EKSİK","OK"))</f>
        <v/>
      </c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7">
        <f>IF(ISBLANK($A61),"",IF(COUNTA($E61:$H61)=4,$E61+$F61+$G61+$H61,""))</f>
        <v/>
      </c>
      <c r="J61" s="15" t="n"/>
      <c r="K61" s="22">
        <f>IF(ISBLANK($D61),"",$D61-RaporTarihi)</f>
        <v/>
      </c>
      <c r="L61" s="14">
        <f>IF(ISBLANK($A61),"",IF(OR(ISBLANK($B61),ISBLANK($C61),ISBLANK($D61),ISBLANK($E61),ISBLANK($F61),ISBLANK($G61),ISBLANK($H61),ISBLANK($I61),ISBLANK($J61)),"EKSİK","OK"))</f>
        <v/>
      </c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7">
        <f>IF(ISBLANK($A62),"",IF(COUNTA($E62:$H62)=4,$E62+$F62+$G62+$H62,""))</f>
        <v/>
      </c>
      <c r="J62" s="15" t="n"/>
      <c r="K62" s="22">
        <f>IF(ISBLANK($D62),"",$D62-RaporTarihi)</f>
        <v/>
      </c>
      <c r="L62" s="14">
        <f>IF(ISBLANK($A62),"",IF(OR(ISBLANK($B62),ISBLANK($C62),ISBLANK($D62),ISBLANK($E62),ISBLANK($F62),ISBLANK($G62),ISBLANK($H62),ISBLANK($I62),ISBLANK($J62)),"EKSİK","OK"))</f>
        <v/>
      </c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7">
        <f>IF(ISBLANK($A63),"",IF(COUNTA($E63:$H63)=4,$E63+$F63+$G63+$H63,""))</f>
        <v/>
      </c>
      <c r="J63" s="15" t="n"/>
      <c r="K63" s="22">
        <f>IF(ISBLANK($D63),"",$D63-RaporTarihi)</f>
        <v/>
      </c>
      <c r="L63" s="14">
        <f>IF(ISBLANK($A63),"",IF(OR(ISBLANK($B63),ISBLANK($C63),ISBLANK($D63),ISBLANK($E63),ISBLANK($F63),ISBLANK($G63),ISBLANK($H63),ISBLANK($I63),ISBLANK($J63)),"EKSİK","OK"))</f>
        <v/>
      </c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7">
        <f>IF(ISBLANK($A64),"",IF(COUNTA($E64:$H64)=4,$E64+$F64+$G64+$H64,""))</f>
        <v/>
      </c>
      <c r="J64" s="15" t="n"/>
      <c r="K64" s="22">
        <f>IF(ISBLANK($D64),"",$D64-RaporTarihi)</f>
        <v/>
      </c>
      <c r="L64" s="14">
        <f>IF(ISBLANK($A64),"",IF(OR(ISBLANK($B64),ISBLANK($C64),ISBLANK($D64),ISBLANK($E64),ISBLANK($F64),ISBLANK($G64),ISBLANK($H64),ISBLANK($I64),ISBLANK($J64)),"EKSİK","OK"))</f>
        <v/>
      </c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7">
        <f>IF(ISBLANK($A65),"",IF(COUNTA($E65:$H65)=4,$E65+$F65+$G65+$H65,""))</f>
        <v/>
      </c>
      <c r="J65" s="15" t="n"/>
      <c r="K65" s="22">
        <f>IF(ISBLANK($D65),"",$D65-RaporTarihi)</f>
        <v/>
      </c>
      <c r="L65" s="14">
        <f>IF(ISBLANK($A65),"",IF(OR(ISBLANK($B65),ISBLANK($C65),ISBLANK($D65),ISBLANK($E65),ISBLANK($F65),ISBLANK($G65),ISBLANK($H65),ISBLANK($I65),ISBLANK($J65)),"EKSİK","OK"))</f>
        <v/>
      </c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7">
        <f>IF(ISBLANK($A66),"",IF(COUNTA($E66:$H66)=4,$E66+$F66+$G66+$H66,""))</f>
        <v/>
      </c>
      <c r="J66" s="15" t="n"/>
      <c r="K66" s="22">
        <f>IF(ISBLANK($D66),"",$D66-RaporTarihi)</f>
        <v/>
      </c>
      <c r="L66" s="14">
        <f>IF(ISBLANK($A66),"",IF(OR(ISBLANK($B66),ISBLANK($C66),ISBLANK($D66),ISBLANK($E66),ISBLANK($F66),ISBLANK($G66),ISBLANK($H66),ISBLANK($I66),ISBLANK($J66)),"EKSİK","OK"))</f>
        <v/>
      </c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7">
        <f>IF(ISBLANK($A67),"",IF(COUNTA($E67:$H67)=4,$E67+$F67+$G67+$H67,""))</f>
        <v/>
      </c>
      <c r="J67" s="15" t="n"/>
      <c r="K67" s="22">
        <f>IF(ISBLANK($D67),"",$D67-RaporTarihi)</f>
        <v/>
      </c>
      <c r="L67" s="14">
        <f>IF(ISBLANK($A67),"",IF(OR(ISBLANK($B67),ISBLANK($C67),ISBLANK($D67),ISBLANK($E67),ISBLANK($F67),ISBLANK($G67),ISBLANK($H67),ISBLANK($I67),ISBLANK($J67)),"EKSİK","OK"))</f>
        <v/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7">
        <f>IF(ISBLANK($A68),"",IF(COUNTA($E68:$H68)=4,$E68+$F68+$G68+$H68,""))</f>
        <v/>
      </c>
      <c r="J68" s="15" t="n"/>
      <c r="K68" s="22">
        <f>IF(ISBLANK($D68),"",$D68-RaporTarihi)</f>
        <v/>
      </c>
      <c r="L68" s="14">
        <f>IF(ISBLANK($A68),"",IF(OR(ISBLANK($B68),ISBLANK($C68),ISBLANK($D68),ISBLANK($E68),ISBLANK($F68),ISBLANK($G68),ISBLANK($H68),ISBLANK($I68),ISBLANK($J68)),"EKSİK","OK"))</f>
        <v/>
      </c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7">
        <f>IF(ISBLANK($A69),"",IF(COUNTA($E69:$H69)=4,$E69+$F69+$G69+$H69,""))</f>
        <v/>
      </c>
      <c r="J69" s="15" t="n"/>
      <c r="K69" s="22">
        <f>IF(ISBLANK($D69),"",$D69-RaporTarihi)</f>
        <v/>
      </c>
      <c r="L69" s="14">
        <f>IF(ISBLANK($A69),"",IF(OR(ISBLANK($B69),ISBLANK($C69),ISBLANK($D69),ISBLANK($E69),ISBLANK($F69),ISBLANK($G69),ISBLANK($H69),ISBLANK($I69),ISBLANK($J69)),"EKSİK","OK"))</f>
        <v/>
      </c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7">
        <f>IF(ISBLANK($A70),"",IF(COUNTA($E70:$H70)=4,$E70+$F70+$G70+$H70,""))</f>
        <v/>
      </c>
      <c r="J70" s="15" t="n"/>
      <c r="K70" s="22">
        <f>IF(ISBLANK($D70),"",$D70-RaporTarihi)</f>
        <v/>
      </c>
      <c r="L70" s="14">
        <f>IF(ISBLANK($A70),"",IF(OR(ISBLANK($B70),ISBLANK($C70),ISBLANK($D70),ISBLANK($E70),ISBLANK($F70),ISBLANK($G70),ISBLANK($H70),ISBLANK($I70),ISBLANK($J70)),"EKSİK","OK"))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7">
        <f>IF(ISBLANK($A71),"",IF(COUNTA($E71:$H71)=4,$E71+$F71+$G71+$H71,""))</f>
        <v/>
      </c>
      <c r="J71" s="15" t="n"/>
      <c r="K71" s="22">
        <f>IF(ISBLANK($D71),"",$D71-RaporTarihi)</f>
        <v/>
      </c>
      <c r="L71" s="14">
        <f>IF(ISBLANK($A71),"",IF(OR(ISBLANK($B71),ISBLANK($C71),ISBLANK($D71),ISBLANK($E71),ISBLANK($F71),ISBLANK($G71),ISBLANK($H71),ISBLANK($I71),ISBLANK($J71)),"EKSİK","OK"))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7">
        <f>IF(ISBLANK($A72),"",IF(COUNTA($E72:$H72)=4,$E72+$F72+$G72+$H72,""))</f>
        <v/>
      </c>
      <c r="J72" s="15" t="n"/>
      <c r="K72" s="22">
        <f>IF(ISBLANK($D72),"",$D72-RaporTarihi)</f>
        <v/>
      </c>
      <c r="L72" s="14">
        <f>IF(ISBLANK($A72),"",IF(OR(ISBLANK($B72),ISBLANK($C72),ISBLANK($D72),ISBLANK($E72),ISBLANK($F72),ISBLANK($G72),ISBLANK($H72),ISBLANK($I72),ISBLANK($J72)),"EKSİK","OK"))</f>
        <v/>
      </c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7">
        <f>IF(ISBLANK($A73),"",IF(COUNTA($E73:$H73)=4,$E73+$F73+$G73+$H73,""))</f>
        <v/>
      </c>
      <c r="J73" s="15" t="n"/>
      <c r="K73" s="22">
        <f>IF(ISBLANK($D73),"",$D73-RaporTarihi)</f>
        <v/>
      </c>
      <c r="L73" s="14">
        <f>IF(ISBLANK($A73),"",IF(OR(ISBLANK($B73),ISBLANK($C73),ISBLANK($D73),ISBLANK($E73),ISBLANK($F73),ISBLANK($G73),ISBLANK($H73),ISBLANK($I73),ISBLANK($J73)),"EKSİK","OK"))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7">
        <f>IF(ISBLANK($A74),"",IF(COUNTA($E74:$H74)=4,$E74+$F74+$G74+$H74,""))</f>
        <v/>
      </c>
      <c r="J74" s="15" t="n"/>
      <c r="K74" s="22">
        <f>IF(ISBLANK($D74),"",$D74-RaporTarihi)</f>
        <v/>
      </c>
      <c r="L74" s="14">
        <f>IF(ISBLANK($A74),"",IF(OR(ISBLANK($B74),ISBLANK($C74),ISBLANK($D74),ISBLANK($E74),ISBLANK($F74),ISBLANK($G74),ISBLANK($H74),ISBLANK($I74),ISBLANK($J74)),"EKSİK","OK"))</f>
        <v/>
      </c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7">
        <f>IF(ISBLANK($A75),"",IF(COUNTA($E75:$H75)=4,$E75+$F75+$G75+$H75,""))</f>
        <v/>
      </c>
      <c r="J75" s="15" t="n"/>
      <c r="K75" s="22">
        <f>IF(ISBLANK($D75),"",$D75-RaporTarihi)</f>
        <v/>
      </c>
      <c r="L75" s="14">
        <f>IF(ISBLANK($A75),"",IF(OR(ISBLANK($B75),ISBLANK($C75),ISBLANK($D75),ISBLANK($E75),ISBLANK($F75),ISBLANK($G75),ISBLANK($H75),ISBLANK($I75),ISBLANK($J75)),"EKSİK","OK"))</f>
        <v/>
      </c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7">
        <f>IF(ISBLANK($A76),"",IF(COUNTA($E76:$H76)=4,$E76+$F76+$G76+$H76,""))</f>
        <v/>
      </c>
      <c r="J76" s="15" t="n"/>
      <c r="K76" s="22">
        <f>IF(ISBLANK($D76),"",$D76-RaporTarihi)</f>
        <v/>
      </c>
      <c r="L76" s="14">
        <f>IF(ISBLANK($A76),"",IF(OR(ISBLANK($B76),ISBLANK($C76),ISBLANK($D76),ISBLANK($E76),ISBLANK($F76),ISBLANK($G76),ISBLANK($H76),ISBLANK($I76),ISBLANK($J76)),"EKSİK","OK"))</f>
        <v/>
      </c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7">
        <f>IF(ISBLANK($A77),"",IF(COUNTA($E77:$H77)=4,$E77+$F77+$G77+$H77,""))</f>
        <v/>
      </c>
      <c r="J77" s="15" t="n"/>
      <c r="K77" s="22">
        <f>IF(ISBLANK($D77),"",$D77-RaporTarihi)</f>
        <v/>
      </c>
      <c r="L77" s="14">
        <f>IF(ISBLANK($A77),"",IF(OR(ISBLANK($B77),ISBLANK($C77),ISBLANK($D77),ISBLANK($E77),ISBLANK($F77),ISBLANK($G77),ISBLANK($H77),ISBLANK($I77),ISBLANK($J77)),"EKSİK","OK"))</f>
        <v/>
      </c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7">
        <f>IF(ISBLANK($A78),"",IF(COUNTA($E78:$H78)=4,$E78+$F78+$G78+$H78,""))</f>
        <v/>
      </c>
      <c r="J78" s="15" t="n"/>
      <c r="K78" s="22">
        <f>IF(ISBLANK($D78),"",$D78-RaporTarihi)</f>
        <v/>
      </c>
      <c r="L78" s="14">
        <f>IF(ISBLANK($A78),"",IF(OR(ISBLANK($B78),ISBLANK($C78),ISBLANK($D78),ISBLANK($E78),ISBLANK($F78),ISBLANK($G78),ISBLANK($H78),ISBLANK($I78),ISBLANK($J78)),"EKSİK","OK"))</f>
        <v/>
      </c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7">
        <f>IF(ISBLANK($A79),"",IF(COUNTA($E79:$H79)=4,$E79+$F79+$G79+$H79,""))</f>
        <v/>
      </c>
      <c r="J79" s="15" t="n"/>
      <c r="K79" s="22">
        <f>IF(ISBLANK($D79),"",$D79-RaporTarihi)</f>
        <v/>
      </c>
      <c r="L79" s="14">
        <f>IF(ISBLANK($A79),"",IF(OR(ISBLANK($B79),ISBLANK($C79),ISBLANK($D79),ISBLANK($E79),ISBLANK($F79),ISBLANK($G79),ISBLANK($H79),ISBLANK($I79),ISBLANK($J79)),"EKSİK","OK"))</f>
        <v/>
      </c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7">
        <f>IF(ISBLANK($A80),"",IF(COUNTA($E80:$H80)=4,$E80+$F80+$G80+$H80,""))</f>
        <v/>
      </c>
      <c r="J80" s="15" t="n"/>
      <c r="K80" s="22">
        <f>IF(ISBLANK($D80),"",$D80-RaporTarihi)</f>
        <v/>
      </c>
      <c r="L80" s="14">
        <f>IF(ISBLANK($A80),"",IF(OR(ISBLANK($B80),ISBLANK($C80),ISBLANK($D80),ISBLANK($E80),ISBLANK($F80),ISBLANK($G80),ISBLANK($H80),ISBLANK($I80),ISBLANK($J80)),"EKSİK","OK"))</f>
        <v/>
      </c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7">
        <f>IF(ISBLANK($A81),"",IF(COUNTA($E81:$H81)=4,$E81+$F81+$G81+$H81,""))</f>
        <v/>
      </c>
      <c r="J81" s="15" t="n"/>
      <c r="K81" s="22">
        <f>IF(ISBLANK($D81),"",$D81-RaporTarihi)</f>
        <v/>
      </c>
      <c r="L81" s="14">
        <f>IF(ISBLANK($A81),"",IF(OR(ISBLANK($B81),ISBLANK($C81),ISBLANK($D81),ISBLANK($E81),ISBLANK($F81),ISBLANK($G81),ISBLANK($H81),ISBLANK($I81),ISBLANK($J81)),"EKSİK","OK"))</f>
        <v/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7">
        <f>IF(ISBLANK($A82),"",IF(COUNTA($E82:$H82)=4,$E82+$F82+$G82+$H82,""))</f>
        <v/>
      </c>
      <c r="J82" s="15" t="n"/>
      <c r="K82" s="22">
        <f>IF(ISBLANK($D82),"",$D82-RaporTarihi)</f>
        <v/>
      </c>
      <c r="L82" s="14">
        <f>IF(ISBLANK($A82),"",IF(OR(ISBLANK($B82),ISBLANK($C82),ISBLANK($D82),ISBLANK($E82),ISBLANK($F82),ISBLANK($G82),ISBLANK($H82),ISBLANK($I82),ISBLANK($J82)),"EKSİK","OK"))</f>
        <v/>
      </c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7">
        <f>IF(ISBLANK($A83),"",IF(COUNTA($E83:$H83)=4,$E83+$F83+$G83+$H83,""))</f>
        <v/>
      </c>
      <c r="J83" s="15" t="n"/>
      <c r="K83" s="22">
        <f>IF(ISBLANK($D83),"",$D83-RaporTarihi)</f>
        <v/>
      </c>
      <c r="L83" s="14">
        <f>IF(ISBLANK($A83),"",IF(OR(ISBLANK($B83),ISBLANK($C83),ISBLANK($D83),ISBLANK($E83),ISBLANK($F83),ISBLANK($G83),ISBLANK($H83),ISBLANK($I83),ISBLANK($J83)),"EKSİK","OK"))</f>
        <v/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7">
        <f>IF(ISBLANK($A84),"",IF(COUNTA($E84:$H84)=4,$E84+$F84+$G84+$H84,""))</f>
        <v/>
      </c>
      <c r="J84" s="15" t="n"/>
      <c r="K84" s="22">
        <f>IF(ISBLANK($D84),"",$D84-RaporTarihi)</f>
        <v/>
      </c>
      <c r="L84" s="14">
        <f>IF(ISBLANK($A84),"",IF(OR(ISBLANK($B84),ISBLANK($C84),ISBLANK($D84),ISBLANK($E84),ISBLANK($F84),ISBLANK($G84),ISBLANK($H84),ISBLANK($I84),ISBLANK($J84)),"EKSİK","OK"))</f>
        <v/>
      </c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7">
        <f>IF(ISBLANK($A85),"",IF(COUNTA($E85:$H85)=4,$E85+$F85+$G85+$H85,""))</f>
        <v/>
      </c>
      <c r="J85" s="15" t="n"/>
      <c r="K85" s="22">
        <f>IF(ISBLANK($D85),"",$D85-RaporTarihi)</f>
        <v/>
      </c>
      <c r="L85" s="14">
        <f>IF(ISBLANK($A85),"",IF(OR(ISBLANK($B85),ISBLANK($C85),ISBLANK($D85),ISBLANK($E85),ISBLANK($F85),ISBLANK($G85),ISBLANK($H85),ISBLANK($I85),ISBLANK($J85)),"EKSİK","OK"))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7">
        <f>IF(ISBLANK($A86),"",IF(COUNTA($E86:$H86)=4,$E86+$F86+$G86+$H86,""))</f>
        <v/>
      </c>
      <c r="J86" s="15" t="n"/>
      <c r="K86" s="22">
        <f>IF(ISBLANK($D86),"",$D86-RaporTarihi)</f>
        <v/>
      </c>
      <c r="L86" s="14">
        <f>IF(ISBLANK($A86),"",IF(OR(ISBLANK($B86),ISBLANK($C86),ISBLANK($D86),ISBLANK($E86),ISBLANK($F86),ISBLANK($G86),ISBLANK($H86),ISBLANK($I86),ISBLANK($J86)),"EKSİK","OK"))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7">
        <f>IF(ISBLANK($A87),"",IF(COUNTA($E87:$H87)=4,$E87+$F87+$G87+$H87,""))</f>
        <v/>
      </c>
      <c r="J87" s="15" t="n"/>
      <c r="K87" s="22">
        <f>IF(ISBLANK($D87),"",$D87-RaporTarihi)</f>
        <v/>
      </c>
      <c r="L87" s="14">
        <f>IF(ISBLANK($A87),"",IF(OR(ISBLANK($B87),ISBLANK($C87),ISBLANK($D87),ISBLANK($E87),ISBLANK($F87),ISBLANK($G87),ISBLANK($H87),ISBLANK($I87),ISBLANK($J87)),"EKSİK","OK"))</f>
        <v/>
      </c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7">
        <f>IF(ISBLANK($A88),"",IF(COUNTA($E88:$H88)=4,$E88+$F88+$G88+$H88,""))</f>
        <v/>
      </c>
      <c r="J88" s="15" t="n"/>
      <c r="K88" s="22">
        <f>IF(ISBLANK($D88),"",$D88-RaporTarihi)</f>
        <v/>
      </c>
      <c r="L88" s="14">
        <f>IF(ISBLANK($A88),"",IF(OR(ISBLANK($B88),ISBLANK($C88),ISBLANK($D88),ISBLANK($E88),ISBLANK($F88),ISBLANK($G88),ISBLANK($H88),ISBLANK($I88),ISBLANK($J88)),"EKSİK","OK"))</f>
        <v/>
      </c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7">
        <f>IF(ISBLANK($A89),"",IF(COUNTA($E89:$H89)=4,$E89+$F89+$G89+$H89,""))</f>
        <v/>
      </c>
      <c r="J89" s="15" t="n"/>
      <c r="K89" s="22">
        <f>IF(ISBLANK($D89),"",$D89-RaporTarihi)</f>
        <v/>
      </c>
      <c r="L89" s="14">
        <f>IF(ISBLANK($A89),"",IF(OR(ISBLANK($B89),ISBLANK($C89),ISBLANK($D89),ISBLANK($E89),ISBLANK($F89),ISBLANK($G89),ISBLANK($H89),ISBLANK($I89),ISBLANK($J89)),"EKSİK","OK"))</f>
        <v/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7">
        <f>IF(ISBLANK($A90),"",IF(COUNTA($E90:$H90)=4,$E90+$F90+$G90+$H90,""))</f>
        <v/>
      </c>
      <c r="J90" s="15" t="n"/>
      <c r="K90" s="22">
        <f>IF(ISBLANK($D90),"",$D90-RaporTarihi)</f>
        <v/>
      </c>
      <c r="L90" s="14">
        <f>IF(ISBLANK($A90),"",IF(OR(ISBLANK($B90),ISBLANK($C90),ISBLANK($D90),ISBLANK($E90),ISBLANK($F90),ISBLANK($G90),ISBLANK($H90),ISBLANK($I90),ISBLANK($J90)),"EKSİK","OK"))</f>
        <v/>
      </c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7">
        <f>IF(ISBLANK($A91),"",IF(COUNTA($E91:$H91)=4,$E91+$F91+$G91+$H91,""))</f>
        <v/>
      </c>
      <c r="J91" s="15" t="n"/>
      <c r="K91" s="22">
        <f>IF(ISBLANK($D91),"",$D91-RaporTarihi)</f>
        <v/>
      </c>
      <c r="L91" s="14">
        <f>IF(ISBLANK($A91),"",IF(OR(ISBLANK($B91),ISBLANK($C91),ISBLANK($D91),ISBLANK($E91),ISBLANK($F91),ISBLANK($G91),ISBLANK($H91),ISBLANK($I91),ISBLANK($J91)),"EKSİK","OK"))</f>
        <v/>
      </c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7">
        <f>IF(ISBLANK($A92),"",IF(COUNTA($E92:$H92)=4,$E92+$F92+$G92+$H92,""))</f>
        <v/>
      </c>
      <c r="J92" s="15" t="n"/>
      <c r="K92" s="22">
        <f>IF(ISBLANK($D92),"",$D92-RaporTarihi)</f>
        <v/>
      </c>
      <c r="L92" s="14">
        <f>IF(ISBLANK($A92),"",IF(OR(ISBLANK($B92),ISBLANK($C92),ISBLANK($D92),ISBLANK($E92),ISBLANK($F92),ISBLANK($G92),ISBLANK($H92),ISBLANK($I92),ISBLANK($J92)),"EKSİK","OK"))</f>
        <v/>
      </c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7">
        <f>IF(ISBLANK($A93),"",IF(COUNTA($E93:$H93)=4,$E93+$F93+$G93+$H93,""))</f>
        <v/>
      </c>
      <c r="J93" s="15" t="n"/>
      <c r="K93" s="22">
        <f>IF(ISBLANK($D93),"",$D93-RaporTarihi)</f>
        <v/>
      </c>
      <c r="L93" s="14">
        <f>IF(ISBLANK($A93),"",IF(OR(ISBLANK($B93),ISBLANK($C93),ISBLANK($D93),ISBLANK($E93),ISBLANK($F93),ISBLANK($G93),ISBLANK($H93),ISBLANK($I93),ISBLANK($J93)),"EKSİK","OK"))</f>
        <v/>
      </c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7">
        <f>IF(ISBLANK($A94),"",IF(COUNTA($E94:$H94)=4,$E94+$F94+$G94+$H94,""))</f>
        <v/>
      </c>
      <c r="J94" s="15" t="n"/>
      <c r="K94" s="22">
        <f>IF(ISBLANK($D94),"",$D94-RaporTarihi)</f>
        <v/>
      </c>
      <c r="L94" s="14">
        <f>IF(ISBLANK($A94),"",IF(OR(ISBLANK($B94),ISBLANK($C94),ISBLANK($D94),ISBLANK($E94),ISBLANK($F94),ISBLANK($G94),ISBLANK($H94),ISBLANK($I94),ISBLANK($J94)),"EKSİK","OK"))</f>
        <v/>
      </c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7">
        <f>IF(ISBLANK($A95),"",IF(COUNTA($E95:$H95)=4,$E95+$F95+$G95+$H95,""))</f>
        <v/>
      </c>
      <c r="J95" s="15" t="n"/>
      <c r="K95" s="22">
        <f>IF(ISBLANK($D95),"",$D95-RaporTarihi)</f>
        <v/>
      </c>
      <c r="L95" s="14">
        <f>IF(ISBLANK($A95),"",IF(OR(ISBLANK($B95),ISBLANK($C95),ISBLANK($D95),ISBLANK($E95),ISBLANK($F95),ISBLANK($G95),ISBLANK($H95),ISBLANK($I95),ISBLANK($J95)),"EKSİK","OK"))</f>
        <v/>
      </c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7">
        <f>IF(ISBLANK($A96),"",IF(COUNTA($E96:$H96)=4,$E96+$F96+$G96+$H96,""))</f>
        <v/>
      </c>
      <c r="J96" s="15" t="n"/>
      <c r="K96" s="22">
        <f>IF(ISBLANK($D96),"",$D96-RaporTarihi)</f>
        <v/>
      </c>
      <c r="L96" s="14">
        <f>IF(ISBLANK($A96),"",IF(OR(ISBLANK($B96),ISBLANK($C96),ISBLANK($D96),ISBLANK($E96),ISBLANK($F96),ISBLANK($G96),ISBLANK($H96),ISBLANK($I96),ISBLANK($J96)),"EKSİK","OK"))</f>
        <v/>
      </c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7">
        <f>IF(ISBLANK($A97),"",IF(COUNTA($E97:$H97)=4,$E97+$F97+$G97+$H97,""))</f>
        <v/>
      </c>
      <c r="J97" s="15" t="n"/>
      <c r="K97" s="22">
        <f>IF(ISBLANK($D97),"",$D97-RaporTarihi)</f>
        <v/>
      </c>
      <c r="L97" s="14">
        <f>IF(ISBLANK($A97),"",IF(OR(ISBLANK($B97),ISBLANK($C97),ISBLANK($D97),ISBLANK($E97),ISBLANK($F97),ISBLANK($G97),ISBLANK($H97),ISBLANK($I97),ISBLANK($J97)),"EKSİK","OK"))</f>
        <v/>
      </c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7">
        <f>IF(ISBLANK($A98),"",IF(COUNTA($E98:$H98)=4,$E98+$F98+$G98+$H98,""))</f>
        <v/>
      </c>
      <c r="J98" s="15" t="n"/>
      <c r="K98" s="22">
        <f>IF(ISBLANK($D98),"",$D98-RaporTarihi)</f>
        <v/>
      </c>
      <c r="L98" s="14">
        <f>IF(ISBLANK($A98),"",IF(OR(ISBLANK($B98),ISBLANK($C98),ISBLANK($D98),ISBLANK($E98),ISBLANK($F98),ISBLANK($G98),ISBLANK($H98),ISBLANK($I98),ISBLANK($J98)),"EKSİK","OK"))</f>
        <v/>
      </c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7">
        <f>IF(ISBLANK($A99),"",IF(COUNTA($E99:$H99)=4,$E99+$F99+$G99+$H99,""))</f>
        <v/>
      </c>
      <c r="J99" s="15" t="n"/>
      <c r="K99" s="22">
        <f>IF(ISBLANK($D99),"",$D99-RaporTarihi)</f>
        <v/>
      </c>
      <c r="L99" s="14">
        <f>IF(ISBLANK($A99),"",IF(OR(ISBLANK($B99),ISBLANK($C99),ISBLANK($D99),ISBLANK($E99),ISBLANK($F99),ISBLANK($G99),ISBLANK($H99),ISBLANK($I99),ISBLANK($J99)),"EKSİK","OK"))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7">
        <f>IF(ISBLANK($A100),"",IF(COUNTA($E100:$H100)=4,$E100+$F100+$G100+$H100,""))</f>
        <v/>
      </c>
      <c r="J100" s="15" t="n"/>
      <c r="K100" s="22">
        <f>IF(ISBLANK($D100),"",$D100-RaporTarihi)</f>
        <v/>
      </c>
      <c r="L100" s="14">
        <f>IF(ISBLANK($A100),"",IF(OR(ISBLANK($B100),ISBLANK($C100),ISBLANK($D100),ISBLANK($E100),ISBLANK($F100),ISBLANK($G100),ISBLANK($H100),ISBLANK($I100),ISBLANK($J100)),"EKSİK","OK"))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7">
        <f>IF(ISBLANK($A101),"",IF(COUNTA($E101:$H101)=4,$E101+$F101+$G101+$H101,""))</f>
        <v/>
      </c>
      <c r="J101" s="15" t="n"/>
      <c r="K101" s="22">
        <f>IF(ISBLANK($D101),"",$D101-RaporTarihi)</f>
        <v/>
      </c>
      <c r="L101" s="14">
        <f>IF(ISBLANK($A101),"",IF(OR(ISBLANK($B101),ISBLANK($C101),ISBLANK($D101),ISBLANK($E101),ISBLANK($F101),ISBLANK($G101),ISBLANK($H101),ISBLANK($I101),ISBLANK($J101)),"EKSİK","OK"))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7">
        <f>IF(ISBLANK($A102),"",IF(COUNTA($E102:$H102)=4,$E102+$F102+$G102+$H102,""))</f>
        <v/>
      </c>
      <c r="J102" s="15" t="n"/>
      <c r="K102" s="22">
        <f>IF(ISBLANK($D102),"",$D102-RaporTarihi)</f>
        <v/>
      </c>
      <c r="L102" s="14">
        <f>IF(ISBLANK($A102),"",IF(OR(ISBLANK($B102),ISBLANK($C102),ISBLANK($D102),ISBLANK($E102),ISBLANK($F102),ISBLANK($G102),ISBLANK($H102),ISBLANK($I102),ISBLANK($J102)),"EKSİK","OK"))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7">
        <f>IF(ISBLANK($A103),"",IF(COUNTA($E103:$H103)=4,$E103+$F103+$G103+$H103,""))</f>
        <v/>
      </c>
      <c r="J103" s="15" t="n"/>
      <c r="K103" s="22">
        <f>IF(ISBLANK($D103),"",$D103-RaporTarihi)</f>
        <v/>
      </c>
      <c r="L103" s="14">
        <f>IF(ISBLANK($A103),"",IF(OR(ISBLANK($B103),ISBLANK($C103),ISBLANK($D103),ISBLANK($E103),ISBLANK($F103),ISBLANK($G103),ISBLANK($H103),ISBLANK($I103),ISBLANK($J103)),"EKSİK","OK"))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7">
        <f>IF(ISBLANK($A104),"",IF(COUNTA($E104:$H104)=4,$E104+$F104+$G104+$H104,""))</f>
        <v/>
      </c>
      <c r="J104" s="15" t="n"/>
      <c r="K104" s="22">
        <f>IF(ISBLANK($D104),"",$D104-RaporTarihi)</f>
        <v/>
      </c>
      <c r="L104" s="14">
        <f>IF(ISBLANK($A104),"",IF(OR(ISBLANK($B104),ISBLANK($C104),ISBLANK($D104),ISBLANK($E104),ISBLANK($F104),ISBLANK($G104),ISBLANK($H104),ISBLANK($I104),ISBLANK($J104)),"EKSİK","OK"))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7">
        <f>IF(ISBLANK($A105),"",IF(COUNTA($E105:$H105)=4,$E105+$F105+$G105+$H105,""))</f>
        <v/>
      </c>
      <c r="J105" s="15" t="n"/>
      <c r="K105" s="22">
        <f>IF(ISBLANK($D105),"",$D105-RaporTarihi)</f>
        <v/>
      </c>
      <c r="L105" s="14">
        <f>IF(ISBLANK($A105),"",IF(OR(ISBLANK($B105),ISBLANK($C105),ISBLANK($D105),ISBLANK($E105),ISBLANK($F105),ISBLANK($G105),ISBLANK($H105),ISBLANK($I105),ISBLANK($J105)),"EKSİK","OK"))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7">
        <f>IF(ISBLANK($A106),"",IF(COUNTA($E106:$H106)=4,$E106+$F106+$G106+$H106,""))</f>
        <v/>
      </c>
      <c r="J106" s="15" t="n"/>
      <c r="K106" s="22">
        <f>IF(ISBLANK($D106),"",$D106-RaporTarihi)</f>
        <v/>
      </c>
      <c r="L106" s="14">
        <f>IF(ISBLANK($A106),"",IF(OR(ISBLANK($B106),ISBLANK($C106),ISBLANK($D106),ISBLANK($E106),ISBLANK($F106),ISBLANK($G106),ISBLANK($H106),ISBLANK($I106),ISBLANK($J106)),"EKSİK","OK"))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7">
        <f>IF(ISBLANK($A107),"",IF(COUNTA($E107:$H107)=4,$E107+$F107+$G107+$H107,""))</f>
        <v/>
      </c>
      <c r="J107" s="15" t="n"/>
      <c r="K107" s="22">
        <f>IF(ISBLANK($D107),"",$D107-RaporTarihi)</f>
        <v/>
      </c>
      <c r="L107" s="14">
        <f>IF(ISBLANK($A107),"",IF(OR(ISBLANK($B107),ISBLANK($C107),ISBLANK($D107),ISBLANK($E107),ISBLANK($F107),ISBLANK($G107),ISBLANK($H107),ISBLANK($I107),ISBLANK($J107)),"EKSİK","OK"))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7">
        <f>IF(ISBLANK($A108),"",IF(COUNTA($E108:$H108)=4,$E108+$F108+$G108+$H108,""))</f>
        <v/>
      </c>
      <c r="J108" s="15" t="n"/>
      <c r="K108" s="22">
        <f>IF(ISBLANK($D108),"",$D108-RaporTarihi)</f>
        <v/>
      </c>
      <c r="L108" s="14">
        <f>IF(ISBLANK($A108),"",IF(OR(ISBLANK($B108),ISBLANK($C108),ISBLANK($D108),ISBLANK($E108),ISBLANK($F108),ISBLANK($G108),ISBLANK($H108),ISBLANK($I108),ISBLANK($J108)),"EKSİK","OK"))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7">
        <f>IF(ISBLANK($A109),"",IF(COUNTA($E109:$H109)=4,$E109+$F109+$G109+$H109,""))</f>
        <v/>
      </c>
      <c r="J109" s="15" t="n"/>
      <c r="K109" s="22">
        <f>IF(ISBLANK($D109),"",$D109-RaporTarihi)</f>
        <v/>
      </c>
      <c r="L109" s="14">
        <f>IF(ISBLANK($A109),"",IF(OR(ISBLANK($B109),ISBLANK($C109),ISBLANK($D109),ISBLANK($E109),ISBLANK($F109),ISBLANK($G109),ISBLANK($H109),ISBLANK($I109),ISBLANK($J109)),"EKSİK","OK"))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7">
        <f>IF(ISBLANK($A110),"",IF(COUNTA($E110:$H110)=4,$E110+$F110+$G110+$H110,""))</f>
        <v/>
      </c>
      <c r="J110" s="15" t="n"/>
      <c r="K110" s="22">
        <f>IF(ISBLANK($D110),"",$D110-RaporTarihi)</f>
        <v/>
      </c>
      <c r="L110" s="14">
        <f>IF(ISBLANK($A110),"",IF(OR(ISBLANK($B110),ISBLANK($C110),ISBLANK($D110),ISBLANK($E110),ISBLANK($F110),ISBLANK($G110),ISBLANK($H110),ISBLANK($I110),ISBLANK($J110)),"EKSİK","OK"))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7">
        <f>IF(ISBLANK($A111),"",IF(COUNTA($E111:$H111)=4,$E111+$F111+$G111+$H111,""))</f>
        <v/>
      </c>
      <c r="J111" s="15" t="n"/>
      <c r="K111" s="22">
        <f>IF(ISBLANK($D111),"",$D111-RaporTarihi)</f>
        <v/>
      </c>
      <c r="L111" s="14">
        <f>IF(ISBLANK($A111),"",IF(OR(ISBLANK($B111),ISBLANK($C111),ISBLANK($D111),ISBLANK($E111),ISBLANK($F111),ISBLANK($G111),ISBLANK($H111),ISBLANK($I111),ISBLANK($J111)),"EKSİK","OK"))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7">
        <f>IF(ISBLANK($A112),"",IF(COUNTA($E112:$H112)=4,$E112+$F112+$G112+$H112,""))</f>
        <v/>
      </c>
      <c r="J112" s="15" t="n"/>
      <c r="K112" s="22">
        <f>IF(ISBLANK($D112),"",$D112-RaporTarihi)</f>
        <v/>
      </c>
      <c r="L112" s="14">
        <f>IF(ISBLANK($A112),"",IF(OR(ISBLANK($B112),ISBLANK($C112),ISBLANK($D112),ISBLANK($E112),ISBLANK($F112),ISBLANK($G112),ISBLANK($H112),ISBLANK($I112),ISBLANK($J112)),"EKSİK","OK"))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7">
        <f>IF(ISBLANK($A113),"",IF(COUNTA($E113:$H113)=4,$E113+$F113+$G113+$H113,""))</f>
        <v/>
      </c>
      <c r="J113" s="15" t="n"/>
      <c r="K113" s="22">
        <f>IF(ISBLANK($D113),"",$D113-RaporTarihi)</f>
        <v/>
      </c>
      <c r="L113" s="14">
        <f>IF(ISBLANK($A113),"",IF(OR(ISBLANK($B113),ISBLANK($C113),ISBLANK($D113),ISBLANK($E113),ISBLANK($F113),ISBLANK($G113),ISBLANK($H113),ISBLANK($I113),ISBLANK($J113)),"EKSİK","OK"))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7">
        <f>IF(ISBLANK($A114),"",IF(COUNTA($E114:$H114)=4,$E114+$F114+$G114+$H114,""))</f>
        <v/>
      </c>
      <c r="J114" s="15" t="n"/>
      <c r="K114" s="22">
        <f>IF(ISBLANK($D114),"",$D114-RaporTarihi)</f>
        <v/>
      </c>
      <c r="L114" s="14">
        <f>IF(ISBLANK($A114),"",IF(OR(ISBLANK($B114),ISBLANK($C114),ISBLANK($D114),ISBLANK($E114),ISBLANK($F114),ISBLANK($G114),ISBLANK($H114),ISBLANK($I114),ISBLANK($J114)),"EKSİK","OK"))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7">
        <f>IF(ISBLANK($A115),"",IF(COUNTA($E115:$H115)=4,$E115+$F115+$G115+$H115,""))</f>
        <v/>
      </c>
      <c r="J115" s="15" t="n"/>
      <c r="K115" s="22">
        <f>IF(ISBLANK($D115),"",$D115-RaporTarihi)</f>
        <v/>
      </c>
      <c r="L115" s="14">
        <f>IF(ISBLANK($A115),"",IF(OR(ISBLANK($B115),ISBLANK($C115),ISBLANK($D115),ISBLANK($E115),ISBLANK($F115),ISBLANK($G115),ISBLANK($H115),ISBLANK($I115),ISBLANK($J115)),"EKSİK","OK"))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7">
        <f>IF(ISBLANK($A116),"",IF(COUNTA($E116:$H116)=4,$E116+$F116+$G116+$H116,""))</f>
        <v/>
      </c>
      <c r="J116" s="15" t="n"/>
      <c r="K116" s="22">
        <f>IF(ISBLANK($D116),"",$D116-RaporTarihi)</f>
        <v/>
      </c>
      <c r="L116" s="14">
        <f>IF(ISBLANK($A116),"",IF(OR(ISBLANK($B116),ISBLANK($C116),ISBLANK($D116),ISBLANK($E116),ISBLANK($F116),ISBLANK($G116),ISBLANK($H116),ISBLANK($I116),ISBLANK($J116)),"EKSİK","OK"))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7">
        <f>IF(ISBLANK($A117),"",IF(COUNTA($E117:$H117)=4,$E117+$F117+$G117+$H117,""))</f>
        <v/>
      </c>
      <c r="J117" s="15" t="n"/>
      <c r="K117" s="22">
        <f>IF(ISBLANK($D117),"",$D117-RaporTarihi)</f>
        <v/>
      </c>
      <c r="L117" s="14">
        <f>IF(ISBLANK($A117),"",IF(OR(ISBLANK($B117),ISBLANK($C117),ISBLANK($D117),ISBLANK($E117),ISBLANK($F117),ISBLANK($G117),ISBLANK($H117),ISBLANK($I117),ISBLANK($J117)),"EKSİK","OK"))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7">
        <f>IF(ISBLANK($A118),"",IF(COUNTA($E118:$H118)=4,$E118+$F118+$G118+$H118,""))</f>
        <v/>
      </c>
      <c r="J118" s="15" t="n"/>
      <c r="K118" s="22">
        <f>IF(ISBLANK($D118),"",$D118-RaporTarihi)</f>
        <v/>
      </c>
      <c r="L118" s="14">
        <f>IF(ISBLANK($A118),"",IF(OR(ISBLANK($B118),ISBLANK($C118),ISBLANK($D118),ISBLANK($E118),ISBLANK($F118),ISBLANK($G118),ISBLANK($H118),ISBLANK($I118),ISBLANK($J118)),"EKSİK","OK"))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7">
        <f>IF(ISBLANK($A119),"",IF(COUNTA($E119:$H119)=4,$E119+$F119+$G119+$H119,""))</f>
        <v/>
      </c>
      <c r="J119" s="15" t="n"/>
      <c r="K119" s="22">
        <f>IF(ISBLANK($D119),"",$D119-RaporTarihi)</f>
        <v/>
      </c>
      <c r="L119" s="14">
        <f>IF(ISBLANK($A119),"",IF(OR(ISBLANK($B119),ISBLANK($C119),ISBLANK($D119),ISBLANK($E119),ISBLANK($F119),ISBLANK($G119),ISBLANK($H119),ISBLANK($I119),ISBLANK($J119)),"EKSİK","OK"))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7">
        <f>IF(ISBLANK($A120),"",IF(COUNTA($E120:$H120)=4,$E120+$F120+$G120+$H120,""))</f>
        <v/>
      </c>
      <c r="J120" s="15" t="n"/>
      <c r="K120" s="22">
        <f>IF(ISBLANK($D120),"",$D120-RaporTarihi)</f>
        <v/>
      </c>
      <c r="L120" s="14">
        <f>IF(ISBLANK($A120),"",IF(OR(ISBLANK($B120),ISBLANK($C120),ISBLANK($D120),ISBLANK($E120),ISBLANK($F120),ISBLANK($G120),ISBLANK($H120),ISBLANK($I120),ISBLANK($J120)),"EKSİK","OK"))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7">
        <f>IF(ISBLANK($A121),"",IF(COUNTA($E121:$H121)=4,$E121+$F121+$G121+$H121,""))</f>
        <v/>
      </c>
      <c r="J121" s="15" t="n"/>
      <c r="K121" s="22">
        <f>IF(ISBLANK($D121),"",$D121-RaporTarihi)</f>
        <v/>
      </c>
      <c r="L121" s="14">
        <f>IF(ISBLANK($A121),"",IF(OR(ISBLANK($B121),ISBLANK($C121),ISBLANK($D121),ISBLANK($E121),ISBLANK($F121),ISBLANK($G121),ISBLANK($H121),ISBLANK($I121),ISBLANK($J121)),"EKSİK","OK"))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7">
        <f>IF(ISBLANK($A122),"",IF(COUNTA($E122:$H122)=4,$E122+$F122+$G122+$H122,""))</f>
        <v/>
      </c>
      <c r="J122" s="15" t="n"/>
      <c r="K122" s="22">
        <f>IF(ISBLANK($D122),"",$D122-RaporTarihi)</f>
        <v/>
      </c>
      <c r="L122" s="14">
        <f>IF(ISBLANK($A122),"",IF(OR(ISBLANK($B122),ISBLANK($C122),ISBLANK($D122),ISBLANK($E122),ISBLANK($F122),ISBLANK($G122),ISBLANK($H122),ISBLANK($I122),ISBLANK($J122)),"EKSİK","OK"))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7">
        <f>IF(ISBLANK($A123),"",IF(COUNTA($E123:$H123)=4,$E123+$F123+$G123+$H123,""))</f>
        <v/>
      </c>
      <c r="J123" s="15" t="n"/>
      <c r="K123" s="22">
        <f>IF(ISBLANK($D123),"",$D123-RaporTarihi)</f>
        <v/>
      </c>
      <c r="L123" s="14">
        <f>IF(ISBLANK($A123),"",IF(OR(ISBLANK($B123),ISBLANK($C123),ISBLANK($D123),ISBLANK($E123),ISBLANK($F123),ISBLANK($G123),ISBLANK($H123),ISBLANK($I123),ISBLANK($J123)),"EKSİK","OK"))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7">
        <f>IF(ISBLANK($A124),"",IF(COUNTA($E124:$H124)=4,$E124+$F124+$G124+$H124,""))</f>
        <v/>
      </c>
      <c r="J124" s="15" t="n"/>
      <c r="K124" s="22">
        <f>IF(ISBLANK($D124),"",$D124-RaporTarihi)</f>
        <v/>
      </c>
      <c r="L124" s="14">
        <f>IF(ISBLANK($A124),"",IF(OR(ISBLANK($B124),ISBLANK($C124),ISBLANK($D124),ISBLANK($E124),ISBLANK($F124),ISBLANK($G124),ISBLANK($H124),ISBLANK($I124),ISBLANK($J124)),"EKSİK","OK"))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7">
        <f>IF(ISBLANK($A125),"",IF(COUNTA($E125:$H125)=4,$E125+$F125+$G125+$H125,""))</f>
        <v/>
      </c>
      <c r="J125" s="15" t="n"/>
      <c r="K125" s="22">
        <f>IF(ISBLANK($D125),"",$D125-RaporTarihi)</f>
        <v/>
      </c>
      <c r="L125" s="14">
        <f>IF(ISBLANK($A125),"",IF(OR(ISBLANK($B125),ISBLANK($C125),ISBLANK($D125),ISBLANK($E125),ISBLANK($F125),ISBLANK($G125),ISBLANK($H125),ISBLANK($I125),ISBLANK($J125)),"EKSİK","OK"))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7">
        <f>IF(ISBLANK($A126),"",IF(COUNTA($E126:$H126)=4,$E126+$F126+$G126+$H126,""))</f>
        <v/>
      </c>
      <c r="J126" s="15" t="n"/>
      <c r="K126" s="22">
        <f>IF(ISBLANK($D126),"",$D126-RaporTarihi)</f>
        <v/>
      </c>
      <c r="L126" s="14">
        <f>IF(ISBLANK($A126),"",IF(OR(ISBLANK($B126),ISBLANK($C126),ISBLANK($D126),ISBLANK($E126),ISBLANK($F126),ISBLANK($G126),ISBLANK($H126),ISBLANK($I126),ISBLANK($J126)),"EKSİK","OK"))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7">
        <f>IF(ISBLANK($A127),"",IF(COUNTA($E127:$H127)=4,$E127+$F127+$G127+$H127,""))</f>
        <v/>
      </c>
      <c r="J127" s="15" t="n"/>
      <c r="K127" s="22">
        <f>IF(ISBLANK($D127),"",$D127-RaporTarihi)</f>
        <v/>
      </c>
      <c r="L127" s="14">
        <f>IF(ISBLANK($A127),"",IF(OR(ISBLANK($B127),ISBLANK($C127),ISBLANK($D127),ISBLANK($E127),ISBLANK($F127),ISBLANK($G127),ISBLANK($H127),ISBLANK($I127),ISBLANK($J127)),"EKSİK","OK"))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7">
        <f>IF(ISBLANK($A128),"",IF(COUNTA($E128:$H128)=4,$E128+$F128+$G128+$H128,""))</f>
        <v/>
      </c>
      <c r="J128" s="15" t="n"/>
      <c r="K128" s="22">
        <f>IF(ISBLANK($D128),"",$D128-RaporTarihi)</f>
        <v/>
      </c>
      <c r="L128" s="14">
        <f>IF(ISBLANK($A128),"",IF(OR(ISBLANK($B128),ISBLANK($C128),ISBLANK($D128),ISBLANK($E128),ISBLANK($F128),ISBLANK($G128),ISBLANK($H128),ISBLANK($I128),ISBLANK($J128)),"EKSİK","OK"))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7">
        <f>IF(ISBLANK($A129),"",IF(COUNTA($E129:$H129)=4,$E129+$F129+$G129+$H129,""))</f>
        <v/>
      </c>
      <c r="J129" s="15" t="n"/>
      <c r="K129" s="22">
        <f>IF(ISBLANK($D129),"",$D129-RaporTarihi)</f>
        <v/>
      </c>
      <c r="L129" s="14">
        <f>IF(ISBLANK($A129),"",IF(OR(ISBLANK($B129),ISBLANK($C129),ISBLANK($D129),ISBLANK($E129),ISBLANK($F129),ISBLANK($G129),ISBLANK($H129),ISBLANK($I129),ISBLANK($J129)),"EKSİK","OK"))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7">
        <f>IF(ISBLANK($A130),"",IF(COUNTA($E130:$H130)=4,$E130+$F130+$G130+$H130,""))</f>
        <v/>
      </c>
      <c r="J130" s="15" t="n"/>
      <c r="K130" s="22">
        <f>IF(ISBLANK($D130),"",$D130-RaporTarihi)</f>
        <v/>
      </c>
      <c r="L130" s="14">
        <f>IF(ISBLANK($A130),"",IF(OR(ISBLANK($B130),ISBLANK($C130),ISBLANK($D130),ISBLANK($E130),ISBLANK($F130),ISBLANK($G130),ISBLANK($H130),ISBLANK($I130),ISBLANK($J130)),"EKSİK","OK"))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7">
        <f>IF(ISBLANK($A131),"",IF(COUNTA($E131:$H131)=4,$E131+$F131+$G131+$H131,""))</f>
        <v/>
      </c>
      <c r="J131" s="15" t="n"/>
      <c r="K131" s="22">
        <f>IF(ISBLANK($D131),"",$D131-RaporTarihi)</f>
        <v/>
      </c>
      <c r="L131" s="14">
        <f>IF(ISBLANK($A131),"",IF(OR(ISBLANK($B131),ISBLANK($C131),ISBLANK($D131),ISBLANK($E131),ISBLANK($F131),ISBLANK($G131),ISBLANK($H131),ISBLANK($I131),ISBLANK($J131)),"EKSİK","OK"))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7">
        <f>IF(ISBLANK($A132),"",IF(COUNTA($E132:$H132)=4,$E132+$F132+$G132+$H132,""))</f>
        <v/>
      </c>
      <c r="J132" s="15" t="n"/>
      <c r="K132" s="22">
        <f>IF(ISBLANK($D132),"",$D132-RaporTarihi)</f>
        <v/>
      </c>
      <c r="L132" s="14">
        <f>IF(ISBLANK($A132),"",IF(OR(ISBLANK($B132),ISBLANK($C132),ISBLANK($D132),ISBLANK($E132),ISBLANK($F132),ISBLANK($G132),ISBLANK($H132),ISBLANK($I132),ISBLANK($J132)),"EKSİK","OK"))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7">
        <f>IF(ISBLANK($A133),"",IF(COUNTA($E133:$H133)=4,$E133+$F133+$G133+$H133,""))</f>
        <v/>
      </c>
      <c r="J133" s="15" t="n"/>
      <c r="K133" s="22">
        <f>IF(ISBLANK($D133),"",$D133-RaporTarihi)</f>
        <v/>
      </c>
      <c r="L133" s="14">
        <f>IF(ISBLANK($A133),"",IF(OR(ISBLANK($B133),ISBLANK($C133),ISBLANK($D133),ISBLANK($E133),ISBLANK($F133),ISBLANK($G133),ISBLANK($H133),ISBLANK($I133),ISBLANK($J133)),"EKSİK","OK"))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7">
        <f>IF(ISBLANK($A134),"",IF(COUNTA($E134:$H134)=4,$E134+$F134+$G134+$H134,""))</f>
        <v/>
      </c>
      <c r="J134" s="15" t="n"/>
      <c r="K134" s="22">
        <f>IF(ISBLANK($D134),"",$D134-RaporTarihi)</f>
        <v/>
      </c>
      <c r="L134" s="14">
        <f>IF(ISBLANK($A134),"",IF(OR(ISBLANK($B134),ISBLANK($C134),ISBLANK($D134),ISBLANK($E134),ISBLANK($F134),ISBLANK($G134),ISBLANK($H134),ISBLANK($I134),ISBLANK($J134)),"EKSİK","OK"))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7">
        <f>IF(ISBLANK($A135),"",IF(COUNTA($E135:$H135)=4,$E135+$F135+$G135+$H135,""))</f>
        <v/>
      </c>
      <c r="J135" s="15" t="n"/>
      <c r="K135" s="22">
        <f>IF(ISBLANK($D135),"",$D135-RaporTarihi)</f>
        <v/>
      </c>
      <c r="L135" s="14">
        <f>IF(ISBLANK($A135),"",IF(OR(ISBLANK($B135),ISBLANK($C135),ISBLANK($D135),ISBLANK($E135),ISBLANK($F135),ISBLANK($G135),ISBLANK($H135),ISBLANK($I135),ISBLANK($J135)),"EKSİK","OK"))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7">
        <f>IF(ISBLANK($A136),"",IF(COUNTA($E136:$H136)=4,$E136+$F136+$G136+$H136,""))</f>
        <v/>
      </c>
      <c r="J136" s="15" t="n"/>
      <c r="K136" s="22">
        <f>IF(ISBLANK($D136),"",$D136-RaporTarihi)</f>
        <v/>
      </c>
      <c r="L136" s="14">
        <f>IF(ISBLANK($A136),"",IF(OR(ISBLANK($B136),ISBLANK($C136),ISBLANK($D136),ISBLANK($E136),ISBLANK($F136),ISBLANK($G136),ISBLANK($H136),ISBLANK($I136),ISBLANK($J136)),"EKSİK","OK"))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7">
        <f>IF(ISBLANK($A137),"",IF(COUNTA($E137:$H137)=4,$E137+$F137+$G137+$H137,""))</f>
        <v/>
      </c>
      <c r="J137" s="15" t="n"/>
      <c r="K137" s="22">
        <f>IF(ISBLANK($D137),"",$D137-RaporTarihi)</f>
        <v/>
      </c>
      <c r="L137" s="14">
        <f>IF(ISBLANK($A137),"",IF(OR(ISBLANK($B137),ISBLANK($C137),ISBLANK($D137),ISBLANK($E137),ISBLANK($F137),ISBLANK($G137),ISBLANK($H137),ISBLANK($I137),ISBLANK($J137)),"EKSİK","OK"))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7">
        <f>IF(ISBLANK($A138),"",IF(COUNTA($E138:$H138)=4,$E138+$F138+$G138+$H138,""))</f>
        <v/>
      </c>
      <c r="J138" s="15" t="n"/>
      <c r="K138" s="22">
        <f>IF(ISBLANK($D138),"",$D138-RaporTarihi)</f>
        <v/>
      </c>
      <c r="L138" s="14">
        <f>IF(ISBLANK($A138),"",IF(OR(ISBLANK($B138),ISBLANK($C138),ISBLANK($D138),ISBLANK($E138),ISBLANK($F138),ISBLANK($G138),ISBLANK($H138),ISBLANK($I138),ISBLANK($J138)),"EKSİK","OK"))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7">
        <f>IF(ISBLANK($A139),"",IF(COUNTA($E139:$H139)=4,$E139+$F139+$G139+$H139,""))</f>
        <v/>
      </c>
      <c r="J139" s="15" t="n"/>
      <c r="K139" s="22">
        <f>IF(ISBLANK($D139),"",$D139-RaporTarihi)</f>
        <v/>
      </c>
      <c r="L139" s="14">
        <f>IF(ISBLANK($A139),"",IF(OR(ISBLANK($B139),ISBLANK($C139),ISBLANK($D139),ISBLANK($E139),ISBLANK($F139),ISBLANK($G139),ISBLANK($H139),ISBLANK($I139),ISBLANK($J139)),"EKSİK","OK"))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7">
        <f>IF(ISBLANK($A140),"",IF(COUNTA($E140:$H140)=4,$E140+$F140+$G140+$H140,""))</f>
        <v/>
      </c>
      <c r="J140" s="15" t="n"/>
      <c r="K140" s="22">
        <f>IF(ISBLANK($D140),"",$D140-RaporTarihi)</f>
        <v/>
      </c>
      <c r="L140" s="14">
        <f>IF(ISBLANK($A140),"",IF(OR(ISBLANK($B140),ISBLANK($C140),ISBLANK($D140),ISBLANK($E140),ISBLANK($F140),ISBLANK($G140),ISBLANK($H140),ISBLANK($I140),ISBLANK($J140)),"EKSİK","OK"))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7">
        <f>IF(ISBLANK($A141),"",IF(COUNTA($E141:$H141)=4,$E141+$F141+$G141+$H141,""))</f>
        <v/>
      </c>
      <c r="J141" s="15" t="n"/>
      <c r="K141" s="22">
        <f>IF(ISBLANK($D141),"",$D141-RaporTarihi)</f>
        <v/>
      </c>
      <c r="L141" s="14">
        <f>IF(ISBLANK($A141),"",IF(OR(ISBLANK($B141),ISBLANK($C141),ISBLANK($D141),ISBLANK($E141),ISBLANK($F141),ISBLANK($G141),ISBLANK($H141),ISBLANK($I141),ISBLANK($J141)),"EKSİK","OK"))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7">
        <f>IF(ISBLANK($A142),"",IF(COUNTA($E142:$H142)=4,$E142+$F142+$G142+$H142,""))</f>
        <v/>
      </c>
      <c r="J142" s="15" t="n"/>
      <c r="K142" s="22">
        <f>IF(ISBLANK($D142),"",$D142-RaporTarihi)</f>
        <v/>
      </c>
      <c r="L142" s="14">
        <f>IF(ISBLANK($A142),"",IF(OR(ISBLANK($B142),ISBLANK($C142),ISBLANK($D142),ISBLANK($E142),ISBLANK($F142),ISBLANK($G142),ISBLANK($H142),ISBLANK($I142),ISBLANK($J142)),"EKSİK","OK"))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7">
        <f>IF(ISBLANK($A143),"",IF(COUNTA($E143:$H143)=4,$E143+$F143+$G143+$H143,""))</f>
        <v/>
      </c>
      <c r="J143" s="15" t="n"/>
      <c r="K143" s="22">
        <f>IF(ISBLANK($D143),"",$D143-RaporTarihi)</f>
        <v/>
      </c>
      <c r="L143" s="14">
        <f>IF(ISBLANK($A143),"",IF(OR(ISBLANK($B143),ISBLANK($C143),ISBLANK($D143),ISBLANK($E143),ISBLANK($F143),ISBLANK($G143),ISBLANK($H143),ISBLANK($I143),ISBLANK($J143)),"EKSİK","OK"))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7">
        <f>IF(ISBLANK($A144),"",IF(COUNTA($E144:$H144)=4,$E144+$F144+$G144+$H144,""))</f>
        <v/>
      </c>
      <c r="J144" s="15" t="n"/>
      <c r="K144" s="22">
        <f>IF(ISBLANK($D144),"",$D144-RaporTarihi)</f>
        <v/>
      </c>
      <c r="L144" s="14">
        <f>IF(ISBLANK($A144),"",IF(OR(ISBLANK($B144),ISBLANK($C144),ISBLANK($D144),ISBLANK($E144),ISBLANK($F144),ISBLANK($G144),ISBLANK($H144),ISBLANK($I144),ISBLANK($J144)),"EKSİK","OK"))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7">
        <f>IF(ISBLANK($A145),"",IF(COUNTA($E145:$H145)=4,$E145+$F145+$G145+$H145,""))</f>
        <v/>
      </c>
      <c r="J145" s="15" t="n"/>
      <c r="K145" s="22">
        <f>IF(ISBLANK($D145),"",$D145-RaporTarihi)</f>
        <v/>
      </c>
      <c r="L145" s="14">
        <f>IF(ISBLANK($A145),"",IF(OR(ISBLANK($B145),ISBLANK($C145),ISBLANK($D145),ISBLANK($E145),ISBLANK($F145),ISBLANK($G145),ISBLANK($H145),ISBLANK($I145),ISBLANK($J145)),"EKSİK","OK"))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7">
        <f>IF(ISBLANK($A146),"",IF(COUNTA($E146:$H146)=4,$E146+$F146+$G146+$H146,""))</f>
        <v/>
      </c>
      <c r="J146" s="15" t="n"/>
      <c r="K146" s="22">
        <f>IF(ISBLANK($D146),"",$D146-RaporTarihi)</f>
        <v/>
      </c>
      <c r="L146" s="14">
        <f>IF(ISBLANK($A146),"",IF(OR(ISBLANK($B146),ISBLANK($C146),ISBLANK($D146),ISBLANK($E146),ISBLANK($F146),ISBLANK($G146),ISBLANK($H146),ISBLANK($I146),ISBLANK($J146)),"EKSİK","OK"))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7">
        <f>IF(ISBLANK($A147),"",IF(COUNTA($E147:$H147)=4,$E147+$F147+$G147+$H147,""))</f>
        <v/>
      </c>
      <c r="J147" s="15" t="n"/>
      <c r="K147" s="22">
        <f>IF(ISBLANK($D147),"",$D147-RaporTarihi)</f>
        <v/>
      </c>
      <c r="L147" s="14">
        <f>IF(ISBLANK($A147),"",IF(OR(ISBLANK($B147),ISBLANK($C147),ISBLANK($D147),ISBLANK($E147),ISBLANK($F147),ISBLANK($G147),ISBLANK($H147),ISBLANK($I147),ISBLANK($J147)),"EKSİK","OK"))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7">
        <f>IF(ISBLANK($A148),"",IF(COUNTA($E148:$H148)=4,$E148+$F148+$G148+$H148,""))</f>
        <v/>
      </c>
      <c r="J148" s="15" t="n"/>
      <c r="K148" s="22">
        <f>IF(ISBLANK($D148),"",$D148-RaporTarihi)</f>
        <v/>
      </c>
      <c r="L148" s="14">
        <f>IF(ISBLANK($A148),"",IF(OR(ISBLANK($B148),ISBLANK($C148),ISBLANK($D148),ISBLANK($E148),ISBLANK($F148),ISBLANK($G148),ISBLANK($H148),ISBLANK($I148),ISBLANK($J148)),"EKSİK","OK"))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7">
        <f>IF(ISBLANK($A149),"",IF(COUNTA($E149:$H149)=4,$E149+$F149+$G149+$H149,""))</f>
        <v/>
      </c>
      <c r="J149" s="15" t="n"/>
      <c r="K149" s="22">
        <f>IF(ISBLANK($D149),"",$D149-RaporTarihi)</f>
        <v/>
      </c>
      <c r="L149" s="14">
        <f>IF(ISBLANK($A149),"",IF(OR(ISBLANK($B149),ISBLANK($C149),ISBLANK($D149),ISBLANK($E149),ISBLANK($F149),ISBLANK($G149),ISBLANK($H149),ISBLANK($I149),ISBLANK($J149)),"EKSİK","OK"))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7">
        <f>IF(ISBLANK($A150),"",IF(COUNTA($E150:$H150)=4,$E150+$F150+$G150+$H150,""))</f>
        <v/>
      </c>
      <c r="J150" s="15" t="n"/>
      <c r="K150" s="22">
        <f>IF(ISBLANK($D150),"",$D150-RaporTarihi)</f>
        <v/>
      </c>
      <c r="L150" s="14">
        <f>IF(ISBLANK($A150),"",IF(OR(ISBLANK($B150),ISBLANK($C150),ISBLANK($D150),ISBLANK($E150),ISBLANK($F150),ISBLANK($G150),ISBLANK($H150),ISBLANK($I150),ISBLANK($J150)),"EKSİK","OK"))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7">
        <f>IF(ISBLANK($A151),"",IF(COUNTA($E151:$H151)=4,$E151+$F151+$G151+$H151,""))</f>
        <v/>
      </c>
      <c r="J151" s="15" t="n"/>
      <c r="K151" s="22">
        <f>IF(ISBLANK($D151),"",$D151-RaporTarihi)</f>
        <v/>
      </c>
      <c r="L151" s="14">
        <f>IF(ISBLANK($A151),"",IF(OR(ISBLANK($B151),ISBLANK($C151),ISBLANK($D151),ISBLANK($E151),ISBLANK($F151),ISBLANK($G151),ISBLANK($H151),ISBLANK($I151),ISBLANK($J151)),"EKSİK","OK"))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7">
        <f>IF(ISBLANK($A152),"",IF(COUNTA($E152:$H152)=4,$E152+$F152+$G152+$H152,""))</f>
        <v/>
      </c>
      <c r="J152" s="15" t="n"/>
      <c r="K152" s="22">
        <f>IF(ISBLANK($D152),"",$D152-RaporTarihi)</f>
        <v/>
      </c>
      <c r="L152" s="14">
        <f>IF(ISBLANK($A152),"",IF(OR(ISBLANK($B152),ISBLANK($C152),ISBLANK($D152),ISBLANK($E152),ISBLANK($F152),ISBLANK($G152),ISBLANK($H152),ISBLANK($I152),ISBLANK($J152)),"EKSİK","OK"))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7">
        <f>IF(ISBLANK($A153),"",IF(COUNTA($E153:$H153)=4,$E153+$F153+$G153+$H153,""))</f>
        <v/>
      </c>
      <c r="J153" s="15" t="n"/>
      <c r="K153" s="22">
        <f>IF(ISBLANK($D153),"",$D153-RaporTarihi)</f>
        <v/>
      </c>
      <c r="L153" s="14">
        <f>IF(ISBLANK($A153),"",IF(OR(ISBLANK($B153),ISBLANK($C153),ISBLANK($D153),ISBLANK($E153),ISBLANK($F153),ISBLANK($G153),ISBLANK($H153),ISBLANK($I153),ISBLANK($J153)),"EKSİK","OK"))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7">
        <f>IF(ISBLANK($A154),"",IF(COUNTA($E154:$H154)=4,$E154+$F154+$G154+$H154,""))</f>
        <v/>
      </c>
      <c r="J154" s="15" t="n"/>
      <c r="K154" s="22">
        <f>IF(ISBLANK($D154),"",$D154-RaporTarihi)</f>
        <v/>
      </c>
      <c r="L154" s="14">
        <f>IF(ISBLANK($A154),"",IF(OR(ISBLANK($B154),ISBLANK($C154),ISBLANK($D154),ISBLANK($E154),ISBLANK($F154),ISBLANK($G154),ISBLANK($H154),ISBLANK($I154),ISBLANK($J154)),"EKSİK","OK"))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7">
        <f>IF(ISBLANK($A155),"",IF(COUNTA($E155:$H155)=4,$E155+$F155+$G155+$H155,""))</f>
        <v/>
      </c>
      <c r="J155" s="15" t="n"/>
      <c r="K155" s="22">
        <f>IF(ISBLANK($D155),"",$D155-RaporTarihi)</f>
        <v/>
      </c>
      <c r="L155" s="14">
        <f>IF(ISBLANK($A155),"",IF(OR(ISBLANK($B155),ISBLANK($C155),ISBLANK($D155),ISBLANK($E155),ISBLANK($F155),ISBLANK($G155),ISBLANK($H155),ISBLANK($I155),ISBLANK($J155)),"EKSİK","OK"))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7">
        <f>IF(ISBLANK($A156),"",IF(COUNTA($E156:$H156)=4,$E156+$F156+$G156+$H156,""))</f>
        <v/>
      </c>
      <c r="J156" s="15" t="n"/>
      <c r="K156" s="22">
        <f>IF(ISBLANK($D156),"",$D156-RaporTarihi)</f>
        <v/>
      </c>
      <c r="L156" s="14">
        <f>IF(ISBLANK($A156),"",IF(OR(ISBLANK($B156),ISBLANK($C156),ISBLANK($D156),ISBLANK($E156),ISBLANK($F156),ISBLANK($G156),ISBLANK($H156),ISBLANK($I156),ISBLANK($J156)),"EKSİK","OK"))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7">
        <f>IF(ISBLANK($A157),"",IF(COUNTA($E157:$H157)=4,$E157+$F157+$G157+$H157,""))</f>
        <v/>
      </c>
      <c r="J157" s="15" t="n"/>
      <c r="K157" s="22">
        <f>IF(ISBLANK($D157),"",$D157-RaporTarihi)</f>
        <v/>
      </c>
      <c r="L157" s="14">
        <f>IF(ISBLANK($A157),"",IF(OR(ISBLANK($B157),ISBLANK($C157),ISBLANK($D157),ISBLANK($E157),ISBLANK($F157),ISBLANK($G157),ISBLANK($H157),ISBLANK($I157),ISBLANK($J157)),"EKSİK","OK"))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7">
        <f>IF(ISBLANK($A158),"",IF(COUNTA($E158:$H158)=4,$E158+$F158+$G158+$H158,""))</f>
        <v/>
      </c>
      <c r="J158" s="15" t="n"/>
      <c r="K158" s="22">
        <f>IF(ISBLANK($D158),"",$D158-RaporTarihi)</f>
        <v/>
      </c>
      <c r="L158" s="14">
        <f>IF(ISBLANK($A158),"",IF(OR(ISBLANK($B158),ISBLANK($C158),ISBLANK($D158),ISBLANK($E158),ISBLANK($F158),ISBLANK($G158),ISBLANK($H158),ISBLANK($I158),ISBLANK($J158)),"EKSİK","OK"))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7">
        <f>IF(ISBLANK($A159),"",IF(COUNTA($E159:$H159)=4,$E159+$F159+$G159+$H159,""))</f>
        <v/>
      </c>
      <c r="J159" s="15" t="n"/>
      <c r="K159" s="22">
        <f>IF(ISBLANK($D159),"",$D159-RaporTarihi)</f>
        <v/>
      </c>
      <c r="L159" s="14">
        <f>IF(ISBLANK($A159),"",IF(OR(ISBLANK($B159),ISBLANK($C159),ISBLANK($D159),ISBLANK($E159),ISBLANK($F159),ISBLANK($G159),ISBLANK($H159),ISBLANK($I159),ISBLANK($J159)),"EKSİK","OK"))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7">
        <f>IF(ISBLANK($A160),"",IF(COUNTA($E160:$H160)=4,$E160+$F160+$G160+$H160,""))</f>
        <v/>
      </c>
      <c r="J160" s="15" t="n"/>
      <c r="K160" s="22">
        <f>IF(ISBLANK($D160),"",$D160-RaporTarihi)</f>
        <v/>
      </c>
      <c r="L160" s="14">
        <f>IF(ISBLANK($A160),"",IF(OR(ISBLANK($B160),ISBLANK($C160),ISBLANK($D160),ISBLANK($E160),ISBLANK($F160),ISBLANK($G160),ISBLANK($H160),ISBLANK($I160),ISBLANK($J160)),"EKSİK","OK"))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7">
        <f>IF(ISBLANK($A161),"",IF(COUNTA($E161:$H161)=4,$E161+$F161+$G161+$H161,""))</f>
        <v/>
      </c>
      <c r="J161" s="15" t="n"/>
      <c r="K161" s="22">
        <f>IF(ISBLANK($D161),"",$D161-RaporTarihi)</f>
        <v/>
      </c>
      <c r="L161" s="14">
        <f>IF(ISBLANK($A161),"",IF(OR(ISBLANK($B161),ISBLANK($C161),ISBLANK($D161),ISBLANK($E161),ISBLANK($F161),ISBLANK($G161),ISBLANK($H161),ISBLANK($I161),ISBLANK($J161)),"EKSİK","OK"))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7">
        <f>IF(ISBLANK($A162),"",IF(COUNTA($E162:$H162)=4,$E162+$F162+$G162+$H162,""))</f>
        <v/>
      </c>
      <c r="J162" s="15" t="n"/>
      <c r="K162" s="22">
        <f>IF(ISBLANK($D162),"",$D162-RaporTarihi)</f>
        <v/>
      </c>
      <c r="L162" s="14">
        <f>IF(ISBLANK($A162),"",IF(OR(ISBLANK($B162),ISBLANK($C162),ISBLANK($D162),ISBLANK($E162),ISBLANK($F162),ISBLANK($G162),ISBLANK($H162),ISBLANK($I162),ISBLANK($J162)),"EKSİK","OK"))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7">
        <f>IF(ISBLANK($A163),"",IF(COUNTA($E163:$H163)=4,$E163+$F163+$G163+$H163,""))</f>
        <v/>
      </c>
      <c r="J163" s="15" t="n"/>
      <c r="K163" s="22">
        <f>IF(ISBLANK($D163),"",$D163-RaporTarihi)</f>
        <v/>
      </c>
      <c r="L163" s="14">
        <f>IF(ISBLANK($A163),"",IF(OR(ISBLANK($B163),ISBLANK($C163),ISBLANK($D163),ISBLANK($E163),ISBLANK($F163),ISBLANK($G163),ISBLANK($H163),ISBLANK($I163),ISBLANK($J163)),"EKSİK","OK"))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7">
        <f>IF(ISBLANK($A164),"",IF(COUNTA($E164:$H164)=4,$E164+$F164+$G164+$H164,""))</f>
        <v/>
      </c>
      <c r="J164" s="15" t="n"/>
      <c r="K164" s="22">
        <f>IF(ISBLANK($D164),"",$D164-RaporTarihi)</f>
        <v/>
      </c>
      <c r="L164" s="14">
        <f>IF(ISBLANK($A164),"",IF(OR(ISBLANK($B164),ISBLANK($C164),ISBLANK($D164),ISBLANK($E164),ISBLANK($F164),ISBLANK($G164),ISBLANK($H164),ISBLANK($I164),ISBLANK($J164)),"EKSİK","OK"))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7">
        <f>IF(ISBLANK($A165),"",IF(COUNTA($E165:$H165)=4,$E165+$F165+$G165+$H165,""))</f>
        <v/>
      </c>
      <c r="J165" s="15" t="n"/>
      <c r="K165" s="22">
        <f>IF(ISBLANK($D165),"",$D165-RaporTarihi)</f>
        <v/>
      </c>
      <c r="L165" s="14">
        <f>IF(ISBLANK($A165),"",IF(OR(ISBLANK($B165),ISBLANK($C165),ISBLANK($D165),ISBLANK($E165),ISBLANK($F165),ISBLANK($G165),ISBLANK($H165),ISBLANK($I165),ISBLANK($J165)),"EKSİK","OK"))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7">
        <f>IF(ISBLANK($A166),"",IF(COUNTA($E166:$H166)=4,$E166+$F166+$G166+$H166,""))</f>
        <v/>
      </c>
      <c r="J166" s="15" t="n"/>
      <c r="K166" s="22">
        <f>IF(ISBLANK($D166),"",$D166-RaporTarihi)</f>
        <v/>
      </c>
      <c r="L166" s="14">
        <f>IF(ISBLANK($A166),"",IF(OR(ISBLANK($B166),ISBLANK($C166),ISBLANK($D166),ISBLANK($E166),ISBLANK($F166),ISBLANK($G166),ISBLANK($H166),ISBLANK($I166),ISBLANK($J166)),"EKSİK","OK"))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7">
        <f>IF(ISBLANK($A167),"",IF(COUNTA($E167:$H167)=4,$E167+$F167+$G167+$H167,""))</f>
        <v/>
      </c>
      <c r="J167" s="15" t="n"/>
      <c r="K167" s="22">
        <f>IF(ISBLANK($D167),"",$D167-RaporTarihi)</f>
        <v/>
      </c>
      <c r="L167" s="14">
        <f>IF(ISBLANK($A167),"",IF(OR(ISBLANK($B167),ISBLANK($C167),ISBLANK($D167),ISBLANK($E167),ISBLANK($F167),ISBLANK($G167),ISBLANK($H167),ISBLANK($I167),ISBLANK($J167)),"EKSİK","OK"))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7">
        <f>IF(ISBLANK($A168),"",IF(COUNTA($E168:$H168)=4,$E168+$F168+$G168+$H168,""))</f>
        <v/>
      </c>
      <c r="J168" s="15" t="n"/>
      <c r="K168" s="22">
        <f>IF(ISBLANK($D168),"",$D168-RaporTarihi)</f>
        <v/>
      </c>
      <c r="L168" s="14">
        <f>IF(ISBLANK($A168),"",IF(OR(ISBLANK($B168),ISBLANK($C168),ISBLANK($D168),ISBLANK($E168),ISBLANK($F168),ISBLANK($G168),ISBLANK($H168),ISBLANK($I168),ISBLANK($J168)),"EKSİK","OK"))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7">
        <f>IF(ISBLANK($A169),"",IF(COUNTA($E169:$H169)=4,$E169+$F169+$G169+$H169,""))</f>
        <v/>
      </c>
      <c r="J169" s="15" t="n"/>
      <c r="K169" s="22">
        <f>IF(ISBLANK($D169),"",$D169-RaporTarihi)</f>
        <v/>
      </c>
      <c r="L169" s="14">
        <f>IF(ISBLANK($A169),"",IF(OR(ISBLANK($B169),ISBLANK($C169),ISBLANK($D169),ISBLANK($E169),ISBLANK($F169),ISBLANK($G169),ISBLANK($H169),ISBLANK($I169),ISBLANK($J169)),"EKSİK","OK"))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7">
        <f>IF(ISBLANK($A170),"",IF(COUNTA($E170:$H170)=4,$E170+$F170+$G170+$H170,""))</f>
        <v/>
      </c>
      <c r="J170" s="15" t="n"/>
      <c r="K170" s="22">
        <f>IF(ISBLANK($D170),"",$D170-RaporTarihi)</f>
        <v/>
      </c>
      <c r="L170" s="14">
        <f>IF(ISBLANK($A170),"",IF(OR(ISBLANK($B170),ISBLANK($C170),ISBLANK($D170),ISBLANK($E170),ISBLANK($F170),ISBLANK($G170),ISBLANK($H170),ISBLANK($I170),ISBLANK($J170)),"EKSİK","OK"))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7">
        <f>IF(ISBLANK($A171),"",IF(COUNTA($E171:$H171)=4,$E171+$F171+$G171+$H171,""))</f>
        <v/>
      </c>
      <c r="J171" s="15" t="n"/>
      <c r="K171" s="22">
        <f>IF(ISBLANK($D171),"",$D171-RaporTarihi)</f>
        <v/>
      </c>
      <c r="L171" s="14">
        <f>IF(ISBLANK($A171),"",IF(OR(ISBLANK($B171),ISBLANK($C171),ISBLANK($D171),ISBLANK($E171),ISBLANK($F171),ISBLANK($G171),ISBLANK($H171),ISBLANK($I171),ISBLANK($J171)),"EKSİK","OK"))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7">
        <f>IF(ISBLANK($A172),"",IF(COUNTA($E172:$H172)=4,$E172+$F172+$G172+$H172,""))</f>
        <v/>
      </c>
      <c r="J172" s="15" t="n"/>
      <c r="K172" s="22">
        <f>IF(ISBLANK($D172),"",$D172-RaporTarihi)</f>
        <v/>
      </c>
      <c r="L172" s="14">
        <f>IF(ISBLANK($A172),"",IF(OR(ISBLANK($B172),ISBLANK($C172),ISBLANK($D172),ISBLANK($E172),ISBLANK($F172),ISBLANK($G172),ISBLANK($H172),ISBLANK($I172),ISBLANK($J172)),"EKSİK","OK"))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7">
        <f>IF(ISBLANK($A173),"",IF(COUNTA($E173:$H173)=4,$E173+$F173+$G173+$H173,""))</f>
        <v/>
      </c>
      <c r="J173" s="15" t="n"/>
      <c r="K173" s="22">
        <f>IF(ISBLANK($D173),"",$D173-RaporTarihi)</f>
        <v/>
      </c>
      <c r="L173" s="14">
        <f>IF(ISBLANK($A173),"",IF(OR(ISBLANK($B173),ISBLANK($C173),ISBLANK($D173),ISBLANK($E173),ISBLANK($F173),ISBLANK($G173),ISBLANK($H173),ISBLANK($I173),ISBLANK($J173)),"EKSİK","OK"))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7">
        <f>IF(ISBLANK($A174),"",IF(COUNTA($E174:$H174)=4,$E174+$F174+$G174+$H174,""))</f>
        <v/>
      </c>
      <c r="J174" s="15" t="n"/>
      <c r="K174" s="22">
        <f>IF(ISBLANK($D174),"",$D174-RaporTarihi)</f>
        <v/>
      </c>
      <c r="L174" s="14">
        <f>IF(ISBLANK($A174),"",IF(OR(ISBLANK($B174),ISBLANK($C174),ISBLANK($D174),ISBLANK($E174),ISBLANK($F174),ISBLANK($G174),ISBLANK($H174),ISBLANK($I174),ISBLANK($J174)),"EKSİK","OK"))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7">
        <f>IF(ISBLANK($A175),"",IF(COUNTA($E175:$H175)=4,$E175+$F175+$G175+$H175,""))</f>
        <v/>
      </c>
      <c r="J175" s="15" t="n"/>
      <c r="K175" s="22">
        <f>IF(ISBLANK($D175),"",$D175-RaporTarihi)</f>
        <v/>
      </c>
      <c r="L175" s="14">
        <f>IF(ISBLANK($A175),"",IF(OR(ISBLANK($B175),ISBLANK($C175),ISBLANK($D175),ISBLANK($E175),ISBLANK($F175),ISBLANK($G175),ISBLANK($H175),ISBLANK($I175),ISBLANK($J175)),"EKSİK","OK"))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7">
        <f>IF(ISBLANK($A176),"",IF(COUNTA($E176:$H176)=4,$E176+$F176+$G176+$H176,""))</f>
        <v/>
      </c>
      <c r="J176" s="15" t="n"/>
      <c r="K176" s="22">
        <f>IF(ISBLANK($D176),"",$D176-RaporTarihi)</f>
        <v/>
      </c>
      <c r="L176" s="14">
        <f>IF(ISBLANK($A176),"",IF(OR(ISBLANK($B176),ISBLANK($C176),ISBLANK($D176),ISBLANK($E176),ISBLANK($F176),ISBLANK($G176),ISBLANK($H176),ISBLANK($I176),ISBLANK($J176)),"EKSİK","OK"))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7">
        <f>IF(ISBLANK($A177),"",IF(COUNTA($E177:$H177)=4,$E177+$F177+$G177+$H177,""))</f>
        <v/>
      </c>
      <c r="J177" s="15" t="n"/>
      <c r="K177" s="22">
        <f>IF(ISBLANK($D177),"",$D177-RaporTarihi)</f>
        <v/>
      </c>
      <c r="L177" s="14">
        <f>IF(ISBLANK($A177),"",IF(OR(ISBLANK($B177),ISBLANK($C177),ISBLANK($D177),ISBLANK($E177),ISBLANK($F177),ISBLANK($G177),ISBLANK($H177),ISBLANK($I177),ISBLANK($J177)),"EKSİK","OK"))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7">
        <f>IF(ISBLANK($A178),"",IF(COUNTA($E178:$H178)=4,$E178+$F178+$G178+$H178,""))</f>
        <v/>
      </c>
      <c r="J178" s="15" t="n"/>
      <c r="K178" s="22">
        <f>IF(ISBLANK($D178),"",$D178-RaporTarihi)</f>
        <v/>
      </c>
      <c r="L178" s="14">
        <f>IF(ISBLANK($A178),"",IF(OR(ISBLANK($B178),ISBLANK($C178),ISBLANK($D178),ISBLANK($E178),ISBLANK($F178),ISBLANK($G178),ISBLANK($H178),ISBLANK($I178),ISBLANK($J178)),"EKSİK","OK"))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7">
        <f>IF(ISBLANK($A179),"",IF(COUNTA($E179:$H179)=4,$E179+$F179+$G179+$H179,""))</f>
        <v/>
      </c>
      <c r="J179" s="15" t="n"/>
      <c r="K179" s="22">
        <f>IF(ISBLANK($D179),"",$D179-RaporTarihi)</f>
        <v/>
      </c>
      <c r="L179" s="14">
        <f>IF(ISBLANK($A179),"",IF(OR(ISBLANK($B179),ISBLANK($C179),ISBLANK($D179),ISBLANK($E179),ISBLANK($F179),ISBLANK($G179),ISBLANK($H179),ISBLANK($I179),ISBLANK($J179)),"EKSİK","OK"))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7">
        <f>IF(ISBLANK($A180),"",IF(COUNTA($E180:$H180)=4,$E180+$F180+$G180+$H180,""))</f>
        <v/>
      </c>
      <c r="J180" s="15" t="n"/>
      <c r="K180" s="22">
        <f>IF(ISBLANK($D180),"",$D180-RaporTarihi)</f>
        <v/>
      </c>
      <c r="L180" s="14">
        <f>IF(ISBLANK($A180),"",IF(OR(ISBLANK($B180),ISBLANK($C180),ISBLANK($D180),ISBLANK($E180),ISBLANK($F180),ISBLANK($G180),ISBLANK($H180),ISBLANK($I180),ISBLANK($J180)),"EKSİK","OK"))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7">
        <f>IF(ISBLANK($A181),"",IF(COUNTA($E181:$H181)=4,$E181+$F181+$G181+$H181,""))</f>
        <v/>
      </c>
      <c r="J181" s="15" t="n"/>
      <c r="K181" s="22">
        <f>IF(ISBLANK($D181),"",$D181-RaporTarihi)</f>
        <v/>
      </c>
      <c r="L181" s="14">
        <f>IF(ISBLANK($A181),"",IF(OR(ISBLANK($B181),ISBLANK($C181),ISBLANK($D181),ISBLANK($E181),ISBLANK($F181),ISBLANK($G181),ISBLANK($H181),ISBLANK($I181),ISBLANK($J181)),"EKSİK","OK"))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7">
        <f>IF(ISBLANK($A182),"",IF(COUNTA($E182:$H182)=4,$E182+$F182+$G182+$H182,""))</f>
        <v/>
      </c>
      <c r="J182" s="15" t="n"/>
      <c r="K182" s="22">
        <f>IF(ISBLANK($D182),"",$D182-RaporTarihi)</f>
        <v/>
      </c>
      <c r="L182" s="14">
        <f>IF(ISBLANK($A182),"",IF(OR(ISBLANK($B182),ISBLANK($C182),ISBLANK($D182),ISBLANK($E182),ISBLANK($F182),ISBLANK($G182),ISBLANK($H182),ISBLANK($I182),ISBLANK($J182)),"EKSİK","OK"))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7">
        <f>IF(ISBLANK($A183),"",IF(COUNTA($E183:$H183)=4,$E183+$F183+$G183+$H183,""))</f>
        <v/>
      </c>
      <c r="J183" s="15" t="n"/>
      <c r="K183" s="22">
        <f>IF(ISBLANK($D183),"",$D183-RaporTarihi)</f>
        <v/>
      </c>
      <c r="L183" s="14">
        <f>IF(ISBLANK($A183),"",IF(OR(ISBLANK($B183),ISBLANK($C183),ISBLANK($D183),ISBLANK($E183),ISBLANK($F183),ISBLANK($G183),ISBLANK($H183),ISBLANK($I183),ISBLANK($J183)),"EKSİK","OK"))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7">
        <f>IF(ISBLANK($A184),"",IF(COUNTA($E184:$H184)=4,$E184+$F184+$G184+$H184,""))</f>
        <v/>
      </c>
      <c r="J184" s="15" t="n"/>
      <c r="K184" s="22">
        <f>IF(ISBLANK($D184),"",$D184-RaporTarihi)</f>
        <v/>
      </c>
      <c r="L184" s="14">
        <f>IF(ISBLANK($A184),"",IF(OR(ISBLANK($B184),ISBLANK($C184),ISBLANK($D184),ISBLANK($E184),ISBLANK($F184),ISBLANK($G184),ISBLANK($H184),ISBLANK($I184),ISBLANK($J184)),"EKSİK","OK"))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7">
        <f>IF(ISBLANK($A185),"",IF(COUNTA($E185:$H185)=4,$E185+$F185+$G185+$H185,""))</f>
        <v/>
      </c>
      <c r="J185" s="15" t="n"/>
      <c r="K185" s="22">
        <f>IF(ISBLANK($D185),"",$D185-RaporTarihi)</f>
        <v/>
      </c>
      <c r="L185" s="14">
        <f>IF(ISBLANK($A185),"",IF(OR(ISBLANK($B185),ISBLANK($C185),ISBLANK($D185),ISBLANK($E185),ISBLANK($F185),ISBLANK($G185),ISBLANK($H185),ISBLANK($I185),ISBLANK($J185)),"EKSİK","OK"))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7">
        <f>IF(ISBLANK($A186),"",IF(COUNTA($E186:$H186)=4,$E186+$F186+$G186+$H186,""))</f>
        <v/>
      </c>
      <c r="J186" s="15" t="n"/>
      <c r="K186" s="22">
        <f>IF(ISBLANK($D186),"",$D186-RaporTarihi)</f>
        <v/>
      </c>
      <c r="L186" s="14">
        <f>IF(ISBLANK($A186),"",IF(OR(ISBLANK($B186),ISBLANK($C186),ISBLANK($D186),ISBLANK($E186),ISBLANK($F186),ISBLANK($G186),ISBLANK($H186),ISBLANK($I186),ISBLANK($J186)),"EKSİK","OK"))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7">
        <f>IF(ISBLANK($A187),"",IF(COUNTA($E187:$H187)=4,$E187+$F187+$G187+$H187,""))</f>
        <v/>
      </c>
      <c r="J187" s="15" t="n"/>
      <c r="K187" s="22">
        <f>IF(ISBLANK($D187),"",$D187-RaporTarihi)</f>
        <v/>
      </c>
      <c r="L187" s="14">
        <f>IF(ISBLANK($A187),"",IF(OR(ISBLANK($B187),ISBLANK($C187),ISBLANK($D187),ISBLANK($E187),ISBLANK($F187),ISBLANK($G187),ISBLANK($H187),ISBLANK($I187),ISBLANK($J187)),"EKSİK","OK"))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7">
        <f>IF(ISBLANK($A188),"",IF(COUNTA($E188:$H188)=4,$E188+$F188+$G188+$H188,""))</f>
        <v/>
      </c>
      <c r="J188" s="15" t="n"/>
      <c r="K188" s="22">
        <f>IF(ISBLANK($D188),"",$D188-RaporTarihi)</f>
        <v/>
      </c>
      <c r="L188" s="14">
        <f>IF(ISBLANK($A188),"",IF(OR(ISBLANK($B188),ISBLANK($C188),ISBLANK($D188),ISBLANK($E188),ISBLANK($F188),ISBLANK($G188),ISBLANK($H188),ISBLANK($I188),ISBLANK($J188)),"EKSİK","OK"))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7">
        <f>IF(ISBLANK($A189),"",IF(COUNTA($E189:$H189)=4,$E189+$F189+$G189+$H189,""))</f>
        <v/>
      </c>
      <c r="J189" s="15" t="n"/>
      <c r="K189" s="22">
        <f>IF(ISBLANK($D189),"",$D189-RaporTarihi)</f>
        <v/>
      </c>
      <c r="L189" s="14">
        <f>IF(ISBLANK($A189),"",IF(OR(ISBLANK($B189),ISBLANK($C189),ISBLANK($D189),ISBLANK($E189),ISBLANK($F189),ISBLANK($G189),ISBLANK($H189),ISBLANK($I189),ISBLANK($J189)),"EKSİK","OK"))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7">
        <f>IF(ISBLANK($A190),"",IF(COUNTA($E190:$H190)=4,$E190+$F190+$G190+$H190,""))</f>
        <v/>
      </c>
      <c r="J190" s="15" t="n"/>
      <c r="K190" s="22">
        <f>IF(ISBLANK($D190),"",$D190-RaporTarihi)</f>
        <v/>
      </c>
      <c r="L190" s="14">
        <f>IF(ISBLANK($A190),"",IF(OR(ISBLANK($B190),ISBLANK($C190),ISBLANK($D190),ISBLANK($E190),ISBLANK($F190),ISBLANK($G190),ISBLANK($H190),ISBLANK($I190),ISBLANK($J190)),"EKSİK","OK"))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7">
        <f>IF(ISBLANK($A191),"",IF(COUNTA($E191:$H191)=4,$E191+$F191+$G191+$H191,""))</f>
        <v/>
      </c>
      <c r="J191" s="15" t="n"/>
      <c r="K191" s="22">
        <f>IF(ISBLANK($D191),"",$D191-RaporTarihi)</f>
        <v/>
      </c>
      <c r="L191" s="14">
        <f>IF(ISBLANK($A191),"",IF(OR(ISBLANK($B191),ISBLANK($C191),ISBLANK($D191),ISBLANK($E191),ISBLANK($F191),ISBLANK($G191),ISBLANK($H191),ISBLANK($I191),ISBLANK($J191)),"EKSİK","OK"))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7">
        <f>IF(ISBLANK($A192),"",IF(COUNTA($E192:$H192)=4,$E192+$F192+$G192+$H192,""))</f>
        <v/>
      </c>
      <c r="J192" s="15" t="n"/>
      <c r="K192" s="22">
        <f>IF(ISBLANK($D192),"",$D192-RaporTarihi)</f>
        <v/>
      </c>
      <c r="L192" s="14">
        <f>IF(ISBLANK($A192),"",IF(OR(ISBLANK($B192),ISBLANK($C192),ISBLANK($D192),ISBLANK($E192),ISBLANK($F192),ISBLANK($G192),ISBLANK($H192),ISBLANK($I192),ISBLANK($J192)),"EKSİK","OK"))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7">
        <f>IF(ISBLANK($A193),"",IF(COUNTA($E193:$H193)=4,$E193+$F193+$G193+$H193,""))</f>
        <v/>
      </c>
      <c r="J193" s="15" t="n"/>
      <c r="K193" s="22">
        <f>IF(ISBLANK($D193),"",$D193-RaporTarihi)</f>
        <v/>
      </c>
      <c r="L193" s="14">
        <f>IF(ISBLANK($A193),"",IF(OR(ISBLANK($B193),ISBLANK($C193),ISBLANK($D193),ISBLANK($E193),ISBLANK($F193),ISBLANK($G193),ISBLANK($H193),ISBLANK($I193),ISBLANK($J193)),"EKSİK","OK"))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7">
        <f>IF(ISBLANK($A194),"",IF(COUNTA($E194:$H194)=4,$E194+$F194+$G194+$H194,""))</f>
        <v/>
      </c>
      <c r="J194" s="15" t="n"/>
      <c r="K194" s="22">
        <f>IF(ISBLANK($D194),"",$D194-RaporTarihi)</f>
        <v/>
      </c>
      <c r="L194" s="14">
        <f>IF(ISBLANK($A194),"",IF(OR(ISBLANK($B194),ISBLANK($C194),ISBLANK($D194),ISBLANK($E194),ISBLANK($F194),ISBLANK($G194),ISBLANK($H194),ISBLANK($I194),ISBLANK($J194)),"EKSİK","OK"))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7">
        <f>IF(ISBLANK($A195),"",IF(COUNTA($E195:$H195)=4,$E195+$F195+$G195+$H195,""))</f>
        <v/>
      </c>
      <c r="J195" s="15" t="n"/>
      <c r="K195" s="22">
        <f>IF(ISBLANK($D195),"",$D195-RaporTarihi)</f>
        <v/>
      </c>
      <c r="L195" s="14">
        <f>IF(ISBLANK($A195),"",IF(OR(ISBLANK($B195),ISBLANK($C195),ISBLANK($D195),ISBLANK($E195),ISBLANK($F195),ISBLANK($G195),ISBLANK($H195),ISBLANK($I195),ISBLANK($J195)),"EKSİK","OK"))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7">
        <f>IF(ISBLANK($A196),"",IF(COUNTA($E196:$H196)=4,$E196+$F196+$G196+$H196,""))</f>
        <v/>
      </c>
      <c r="J196" s="15" t="n"/>
      <c r="K196" s="22">
        <f>IF(ISBLANK($D196),"",$D196-RaporTarihi)</f>
        <v/>
      </c>
      <c r="L196" s="14">
        <f>IF(ISBLANK($A196),"",IF(OR(ISBLANK($B196),ISBLANK($C196),ISBLANK($D196),ISBLANK($E196),ISBLANK($F196),ISBLANK($G196),ISBLANK($H196),ISBLANK($I196),ISBLANK($J196)),"EKSİK","OK"))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7">
        <f>IF(ISBLANK($A197),"",IF(COUNTA($E197:$H197)=4,$E197+$F197+$G197+$H197,""))</f>
        <v/>
      </c>
      <c r="J197" s="15" t="n"/>
      <c r="K197" s="22">
        <f>IF(ISBLANK($D197),"",$D197-RaporTarihi)</f>
        <v/>
      </c>
      <c r="L197" s="14">
        <f>IF(ISBLANK($A197),"",IF(OR(ISBLANK($B197),ISBLANK($C197),ISBLANK($D197),ISBLANK($E197),ISBLANK($F197),ISBLANK($G197),ISBLANK($H197),ISBLANK($I197),ISBLANK($J197)),"EKSİK","OK"))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7">
        <f>IF(ISBLANK($A198),"",IF(COUNTA($E198:$H198)=4,$E198+$F198+$G198+$H198,""))</f>
        <v/>
      </c>
      <c r="J198" s="15" t="n"/>
      <c r="K198" s="22">
        <f>IF(ISBLANK($D198),"",$D198-RaporTarihi)</f>
        <v/>
      </c>
      <c r="L198" s="14">
        <f>IF(ISBLANK($A198),"",IF(OR(ISBLANK($B198),ISBLANK($C198),ISBLANK($D198),ISBLANK($E198),ISBLANK($F198),ISBLANK($G198),ISBLANK($H198),ISBLANK($I198),ISBLANK($J198)),"EKSİK","OK"))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7">
        <f>IF(ISBLANK($A199),"",IF(COUNTA($E199:$H199)=4,$E199+$F199+$G199+$H199,""))</f>
        <v/>
      </c>
      <c r="J199" s="15" t="n"/>
      <c r="K199" s="22">
        <f>IF(ISBLANK($D199),"",$D199-RaporTarihi)</f>
        <v/>
      </c>
      <c r="L199" s="14">
        <f>IF(ISBLANK($A199),"",IF(OR(ISBLANK($B199),ISBLANK($C199),ISBLANK($D199),ISBLANK($E199),ISBLANK($F199),ISBLANK($G199),ISBLANK($H199),ISBLANK($I199),ISBLANK($J199)),"EKSİK","OK"))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7">
        <f>IF(ISBLANK($A200),"",IF(COUNTA($E200:$H200)=4,$E200+$F200+$G200+$H200,""))</f>
        <v/>
      </c>
      <c r="J200" s="15" t="n"/>
      <c r="K200" s="22">
        <f>IF(ISBLANK($D200),"",$D200-RaporTarihi)</f>
        <v/>
      </c>
      <c r="L200" s="14">
        <f>IF(ISBLANK($A200),"",IF(OR(ISBLANK($B200),ISBLANK($C200),ISBLANK($D200),ISBLANK($E200),ISBLANK($F200),ISBLANK($G200),ISBLANK($H200),ISBLANK($I200),ISBLANK($J200)),"EKSİK","OK"))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7">
        <f>IF(ISBLANK($A201),"",IF(COUNTA($E201:$H201)=4,$E201+$F201+$G201+$H201,""))</f>
        <v/>
      </c>
      <c r="J201" s="15" t="n"/>
      <c r="K201" s="22">
        <f>IF(ISBLANK($D201),"",$D201-RaporTarihi)</f>
        <v/>
      </c>
      <c r="L201" s="14">
        <f>IF(ISBLANK($A201),"",IF(OR(ISBLANK($B201),ISBLANK($C201),ISBLANK($D201),ISBLANK($E201),ISBLANK($F201),ISBLANK($G201),ISBLANK($H201),ISBLANK($I201),ISBLANK($J201)),"EKSİK","OK"))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7">
        <f>IF(ISBLANK($A202),"",IF(COUNTA($E202:$H202)=4,$E202+$F202+$G202+$H202,""))</f>
        <v/>
      </c>
      <c r="J202" s="15" t="n"/>
      <c r="K202" s="22">
        <f>IF(ISBLANK($D202),"",$D202-RaporTarihi)</f>
        <v/>
      </c>
      <c r="L202" s="14">
        <f>IF(ISBLANK($A202),"",IF(OR(ISBLANK($B202),ISBLANK($C202),ISBLANK($D202),ISBLANK($E202),ISBLANK($F202),ISBLANK($G202),ISBLANK($H202),ISBLANK($I202),ISBLANK($J202)),"EKSİK","OK"))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7">
        <f>IF(ISBLANK($A203),"",IF(COUNTA($E203:$H203)=4,$E203+$F203+$G203+$H203,""))</f>
        <v/>
      </c>
      <c r="J203" s="15" t="n"/>
      <c r="K203" s="22">
        <f>IF(ISBLANK($D203),"",$D203-RaporTarihi)</f>
        <v/>
      </c>
      <c r="L203" s="14">
        <f>IF(ISBLANK($A203),"",IF(OR(ISBLANK($B203),ISBLANK($C203),ISBLANK($D203),ISBLANK($E203),ISBLANK($F203),ISBLANK($G203),ISBLANK($H203),ISBLANK($I203),ISBLANK($J203)),"EKSİK","OK"))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7">
        <f>IF(ISBLANK($A204),"",IF(COUNTA($E204:$H204)=4,$E204+$F204+$G204+$H204,""))</f>
        <v/>
      </c>
      <c r="J204" s="15" t="n"/>
      <c r="K204" s="22">
        <f>IF(ISBLANK($D204),"",$D204-RaporTarihi)</f>
        <v/>
      </c>
      <c r="L204" s="14">
        <f>IF(ISBLANK($A204),"",IF(OR(ISBLANK($B204),ISBLANK($C204),ISBLANK($D204),ISBLANK($E204),ISBLANK($F204),ISBLANK($G204),ISBLANK($H204),ISBLANK($I204),ISBLANK($J204)),"EKSİK","OK"))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7">
        <f>IF(ISBLANK($A205),"",IF(COUNTA($E205:$H205)=4,$E205+$F205+$G205+$H205,""))</f>
        <v/>
      </c>
      <c r="J205" s="15" t="n"/>
      <c r="K205" s="22">
        <f>IF(ISBLANK($D205),"",$D205-RaporTarihi)</f>
        <v/>
      </c>
      <c r="L205" s="14">
        <f>IF(ISBLANK($A205),"",IF(OR(ISBLANK($B205),ISBLANK($C205),ISBLANK($D205),ISBLANK($E205),ISBLANK($F205),ISBLANK($G205),ISBLANK($H205),ISBLANK($I205),ISBLANK($J205)),"EKSİK","OK"))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7">
        <f>IF(ISBLANK($A206),"",IF(COUNTA($E206:$H206)=4,$E206+$F206+$G206+$H206,""))</f>
        <v/>
      </c>
      <c r="J206" s="15" t="n"/>
      <c r="K206" s="22">
        <f>IF(ISBLANK($D206),"",$D206-RaporTarihi)</f>
        <v/>
      </c>
      <c r="L206" s="14">
        <f>IF(ISBLANK($A206),"",IF(OR(ISBLANK($B206),ISBLANK($C206),ISBLANK($D206),ISBLANK($E206),ISBLANK($F206),ISBLANK($G206),ISBLANK($H206),ISBLANK($I206),ISBLANK($J206)),"EKSİK","OK"))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7">
        <f>IF(ISBLANK($A207),"",IF(COUNTA($E207:$H207)=4,$E207+$F207+$G207+$H207,""))</f>
        <v/>
      </c>
      <c r="J207" s="15" t="n"/>
      <c r="K207" s="22">
        <f>IF(ISBLANK($D207),"",$D207-RaporTarihi)</f>
        <v/>
      </c>
      <c r="L207" s="14">
        <f>IF(ISBLANK($A207),"",IF(OR(ISBLANK($B207),ISBLANK($C207),ISBLANK($D207),ISBLANK($E207),ISBLANK($F207),ISBLANK($G207),ISBLANK($H207),ISBLANK($I207),ISBLANK($J207)),"EKSİK","OK"))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7">
        <f>IF(ISBLANK($A208),"",IF(COUNTA($E208:$H208)=4,$E208+$F208+$G208+$H208,""))</f>
        <v/>
      </c>
      <c r="J208" s="15" t="n"/>
      <c r="K208" s="22">
        <f>IF(ISBLANK($D208),"",$D208-RaporTarihi)</f>
        <v/>
      </c>
      <c r="L208" s="14">
        <f>IF(ISBLANK($A208),"",IF(OR(ISBLANK($B208),ISBLANK($C208),ISBLANK($D208),ISBLANK($E208),ISBLANK($F208),ISBLANK($G208),ISBLANK($H208),ISBLANK($I208),ISBLANK($J208)),"EKSİK","OK"))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7">
        <f>IF(ISBLANK($A209),"",IF(COUNTA($E209:$H209)=4,$E209+$F209+$G209+$H209,""))</f>
        <v/>
      </c>
      <c r="J209" s="15" t="n"/>
      <c r="K209" s="22">
        <f>IF(ISBLANK($D209),"",$D209-RaporTarihi)</f>
        <v/>
      </c>
      <c r="L209" s="14">
        <f>IF(ISBLANK($A209),"",IF(OR(ISBLANK($B209),ISBLANK($C209),ISBLANK($D209),ISBLANK($E209),ISBLANK($F209),ISBLANK($G209),ISBLANK($H209),ISBLANK($I209),ISBLANK($J209)),"EKSİK","OK"))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7">
        <f>IF(ISBLANK($A210),"",IF(COUNTA($E210:$H210)=4,$E210+$F210+$G210+$H210,""))</f>
        <v/>
      </c>
      <c r="J210" s="15" t="n"/>
      <c r="K210" s="22">
        <f>IF(ISBLANK($D210),"",$D210-RaporTarihi)</f>
        <v/>
      </c>
      <c r="L210" s="14">
        <f>IF(ISBLANK($A210),"",IF(OR(ISBLANK($B210),ISBLANK($C210),ISBLANK($D210),ISBLANK($E210),ISBLANK($F210),ISBLANK($G210),ISBLANK($H210),ISBLANK($I210),ISBLANK($J210)),"EKSİK","OK"))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7">
        <f>IF(ISBLANK($A211),"",IF(COUNTA($E211:$H211)=4,$E211+$F211+$G211+$H211,""))</f>
        <v/>
      </c>
      <c r="J211" s="15" t="n"/>
      <c r="K211" s="22">
        <f>IF(ISBLANK($D211),"",$D211-RaporTarihi)</f>
        <v/>
      </c>
      <c r="L211" s="14">
        <f>IF(ISBLANK($A211),"",IF(OR(ISBLANK($B211),ISBLANK($C211),ISBLANK($D211),ISBLANK($E211),ISBLANK($F211),ISBLANK($G211),ISBLANK($H211),ISBLANK($I211),ISBLANK($J211)),"EKSİK","OK"))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7">
        <f>IF(ISBLANK($A212),"",IF(COUNTA($E212:$H212)=4,$E212+$F212+$G212+$H212,""))</f>
        <v/>
      </c>
      <c r="J212" s="15" t="n"/>
      <c r="K212" s="22">
        <f>IF(ISBLANK($D212),"",$D212-RaporTarihi)</f>
        <v/>
      </c>
      <c r="L212" s="14">
        <f>IF(ISBLANK($A212),"",IF(OR(ISBLANK($B212),ISBLANK($C212),ISBLANK($D212),ISBLANK($E212),ISBLANK($F212),ISBLANK($G212),ISBLANK($H212),ISBLANK($I212),ISBLANK($J212)),"EKSİK","OK"))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7">
        <f>IF(ISBLANK($A213),"",IF(COUNTA($E213:$H213)=4,$E213+$F213+$G213+$H213,""))</f>
        <v/>
      </c>
      <c r="J213" s="15" t="n"/>
      <c r="K213" s="22">
        <f>IF(ISBLANK($D213),"",$D213-RaporTarihi)</f>
        <v/>
      </c>
      <c r="L213" s="14">
        <f>IF(ISBLANK($A213),"",IF(OR(ISBLANK($B213),ISBLANK($C213),ISBLANK($D213),ISBLANK($E213),ISBLANK($F213),ISBLANK($G213),ISBLANK($H213),ISBLANK($I213),ISBLANK($J213)),"EKSİK","OK"))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7">
        <f>IF(ISBLANK($A214),"",IF(COUNTA($E214:$H214)=4,$E214+$F214+$G214+$H214,""))</f>
        <v/>
      </c>
      <c r="J214" s="15" t="n"/>
      <c r="K214" s="22">
        <f>IF(ISBLANK($D214),"",$D214-RaporTarihi)</f>
        <v/>
      </c>
      <c r="L214" s="14">
        <f>IF(ISBLANK($A214),"",IF(OR(ISBLANK($B214),ISBLANK($C214),ISBLANK($D214),ISBLANK($E214),ISBLANK($F214),ISBLANK($G214),ISBLANK($H214),ISBLANK($I214),ISBLANK($J214)),"EKSİK","OK"))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7">
        <f>IF(ISBLANK($A215),"",IF(COUNTA($E215:$H215)=4,$E215+$F215+$G215+$H215,""))</f>
        <v/>
      </c>
      <c r="J215" s="15" t="n"/>
      <c r="K215" s="22">
        <f>IF(ISBLANK($D215),"",$D215-RaporTarihi)</f>
        <v/>
      </c>
      <c r="L215" s="14">
        <f>IF(ISBLANK($A215),"",IF(OR(ISBLANK($B215),ISBLANK($C215),ISBLANK($D215),ISBLANK($E215),ISBLANK($F215),ISBLANK($G215),ISBLANK($H215),ISBLANK($I215),ISBLANK($J215)),"EKSİK","OK"))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7">
        <f>IF(ISBLANK($A216),"",IF(COUNTA($E216:$H216)=4,$E216+$F216+$G216+$H216,""))</f>
        <v/>
      </c>
      <c r="J216" s="15" t="n"/>
      <c r="K216" s="22">
        <f>IF(ISBLANK($D216),"",$D216-RaporTarihi)</f>
        <v/>
      </c>
      <c r="L216" s="14">
        <f>IF(ISBLANK($A216),"",IF(OR(ISBLANK($B216),ISBLANK($C216),ISBLANK($D216),ISBLANK($E216),ISBLANK($F216),ISBLANK($G216),ISBLANK($H216),ISBLANK($I216),ISBLANK($J216)),"EKSİK","OK"))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7">
        <f>IF(ISBLANK($A217),"",IF(COUNTA($E217:$H217)=4,$E217+$F217+$G217+$H217,""))</f>
        <v/>
      </c>
      <c r="J217" s="15" t="n"/>
      <c r="K217" s="22">
        <f>IF(ISBLANK($D217),"",$D217-RaporTarihi)</f>
        <v/>
      </c>
      <c r="L217" s="14">
        <f>IF(ISBLANK($A217),"",IF(OR(ISBLANK($B217),ISBLANK($C217),ISBLANK($D217),ISBLANK($E217),ISBLANK($F217),ISBLANK($G217),ISBLANK($H217),ISBLANK($I217),ISBLANK($J217)),"EKSİK","OK"))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7">
        <f>IF(ISBLANK($A218),"",IF(COUNTA($E218:$H218)=4,$E218+$F218+$G218+$H218,""))</f>
        <v/>
      </c>
      <c r="J218" s="15" t="n"/>
      <c r="K218" s="22">
        <f>IF(ISBLANK($D218),"",$D218-RaporTarihi)</f>
        <v/>
      </c>
      <c r="L218" s="14">
        <f>IF(ISBLANK($A218),"",IF(OR(ISBLANK($B218),ISBLANK($C218),ISBLANK($D218),ISBLANK($E218),ISBLANK($F218),ISBLANK($G218),ISBLANK($H218),ISBLANK($I218),ISBLANK($J218)),"EKSİK","OK"))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7">
        <f>IF(ISBLANK($A219),"",IF(COUNTA($E219:$H219)=4,$E219+$F219+$G219+$H219,""))</f>
        <v/>
      </c>
      <c r="J219" s="15" t="n"/>
      <c r="K219" s="22">
        <f>IF(ISBLANK($D219),"",$D219-RaporTarihi)</f>
        <v/>
      </c>
      <c r="L219" s="14">
        <f>IF(ISBLANK($A219),"",IF(OR(ISBLANK($B219),ISBLANK($C219),ISBLANK($D219),ISBLANK($E219),ISBLANK($F219),ISBLANK($G219),ISBLANK($H219),ISBLANK($I219),ISBLANK($J219)),"EKSİK","OK"))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7">
        <f>IF(ISBLANK($A220),"",IF(COUNTA($E220:$H220)=4,$E220+$F220+$G220+$H220,""))</f>
        <v/>
      </c>
      <c r="J220" s="15" t="n"/>
      <c r="K220" s="22">
        <f>IF(ISBLANK($D220),"",$D220-RaporTarihi)</f>
        <v/>
      </c>
      <c r="L220" s="14">
        <f>IF(ISBLANK($A220),"",IF(OR(ISBLANK($B220),ISBLANK($C220),ISBLANK($D220),ISBLANK($E220),ISBLANK($F220),ISBLANK($G220),ISBLANK($H220),ISBLANK($I220),ISBLANK($J220)),"EKSİK","OK"))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7">
        <f>IF(ISBLANK($A221),"",IF(COUNTA($E221:$H221)=4,$E221+$F221+$G221+$H221,""))</f>
        <v/>
      </c>
      <c r="J221" s="15" t="n"/>
      <c r="K221" s="22">
        <f>IF(ISBLANK($D221),"",$D221-RaporTarihi)</f>
        <v/>
      </c>
      <c r="L221" s="14">
        <f>IF(ISBLANK($A221),"",IF(OR(ISBLANK($B221),ISBLANK($C221),ISBLANK($D221),ISBLANK($E221),ISBLANK($F221),ISBLANK($G221),ISBLANK($H221),ISBLANK($I221),ISBLANK($J221)),"EKSİK","OK"))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7">
        <f>IF(ISBLANK($A222),"",IF(COUNTA($E222:$H222)=4,$E222+$F222+$G222+$H222,""))</f>
        <v/>
      </c>
      <c r="J222" s="15" t="n"/>
      <c r="K222" s="22">
        <f>IF(ISBLANK($D222),"",$D222-RaporTarihi)</f>
        <v/>
      </c>
      <c r="L222" s="14">
        <f>IF(ISBLANK($A222),"",IF(OR(ISBLANK($B222),ISBLANK($C222),ISBLANK($D222),ISBLANK($E222),ISBLANK($F222),ISBLANK($G222),ISBLANK($H222),ISBLANK($I222),ISBLANK($J222)),"EKSİK","OK"))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7">
        <f>IF(ISBLANK($A223),"",IF(COUNTA($E223:$H223)=4,$E223+$F223+$G223+$H223,""))</f>
        <v/>
      </c>
      <c r="J223" s="15" t="n"/>
      <c r="K223" s="22">
        <f>IF(ISBLANK($D223),"",$D223-RaporTarihi)</f>
        <v/>
      </c>
      <c r="L223" s="14">
        <f>IF(ISBLANK($A223),"",IF(OR(ISBLANK($B223),ISBLANK($C223),ISBLANK($D223),ISBLANK($E223),ISBLANK($F223),ISBLANK($G223),ISBLANK($H223),ISBLANK($I223),ISBLANK($J223)),"EKSİK","OK"))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7">
        <f>IF(ISBLANK($A224),"",IF(COUNTA($E224:$H224)=4,$E224+$F224+$G224+$H224,""))</f>
        <v/>
      </c>
      <c r="J224" s="15" t="n"/>
      <c r="K224" s="22">
        <f>IF(ISBLANK($D224),"",$D224-RaporTarihi)</f>
        <v/>
      </c>
      <c r="L224" s="14">
        <f>IF(ISBLANK($A224),"",IF(OR(ISBLANK($B224),ISBLANK($C224),ISBLANK($D224),ISBLANK($E224),ISBLANK($F224),ISBLANK($G224),ISBLANK($H224),ISBLANK($I224),ISBLANK($J224)),"EKSİK","OK"))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7">
        <f>IF(ISBLANK($A225),"",IF(COUNTA($E225:$H225)=4,$E225+$F225+$G225+$H225,""))</f>
        <v/>
      </c>
      <c r="J225" s="15" t="n"/>
      <c r="K225" s="22">
        <f>IF(ISBLANK($D225),"",$D225-RaporTarihi)</f>
        <v/>
      </c>
      <c r="L225" s="14">
        <f>IF(ISBLANK($A225),"",IF(OR(ISBLANK($B225),ISBLANK($C225),ISBLANK($D225),ISBLANK($E225),ISBLANK($F225),ISBLANK($G225),ISBLANK($H225),ISBLANK($I225),ISBLANK($J225)),"EKSİK","OK"))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7">
        <f>IF(ISBLANK($A226),"",IF(COUNTA($E226:$H226)=4,$E226+$F226+$G226+$H226,""))</f>
        <v/>
      </c>
      <c r="J226" s="15" t="n"/>
      <c r="K226" s="22">
        <f>IF(ISBLANK($D226),"",$D226-RaporTarihi)</f>
        <v/>
      </c>
      <c r="L226" s="14">
        <f>IF(ISBLANK($A226),"",IF(OR(ISBLANK($B226),ISBLANK($C226),ISBLANK($D226),ISBLANK($E226),ISBLANK($F226),ISBLANK($G226),ISBLANK($H226),ISBLANK($I226),ISBLANK($J226)),"EKSİK","OK"))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7">
        <f>IF(ISBLANK($A227),"",IF(COUNTA($E227:$H227)=4,$E227+$F227+$G227+$H227,""))</f>
        <v/>
      </c>
      <c r="J227" s="15" t="n"/>
      <c r="K227" s="22">
        <f>IF(ISBLANK($D227),"",$D227-RaporTarihi)</f>
        <v/>
      </c>
      <c r="L227" s="14">
        <f>IF(ISBLANK($A227),"",IF(OR(ISBLANK($B227),ISBLANK($C227),ISBLANK($D227),ISBLANK($E227),ISBLANK($F227),ISBLANK($G227),ISBLANK($H227),ISBLANK($I227),ISBLANK($J227)),"EKSİK","OK"))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7">
        <f>IF(ISBLANK($A228),"",IF(COUNTA($E228:$H228)=4,$E228+$F228+$G228+$H228,""))</f>
        <v/>
      </c>
      <c r="J228" s="15" t="n"/>
      <c r="K228" s="22">
        <f>IF(ISBLANK($D228),"",$D228-RaporTarihi)</f>
        <v/>
      </c>
      <c r="L228" s="14">
        <f>IF(ISBLANK($A228),"",IF(OR(ISBLANK($B228),ISBLANK($C228),ISBLANK($D228),ISBLANK($E228),ISBLANK($F228),ISBLANK($G228),ISBLANK($H228),ISBLANK($I228),ISBLANK($J228)),"EKSİK","OK"))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7">
        <f>IF(ISBLANK($A229),"",IF(COUNTA($E229:$H229)=4,$E229+$F229+$G229+$H229,""))</f>
        <v/>
      </c>
      <c r="J229" s="15" t="n"/>
      <c r="K229" s="22">
        <f>IF(ISBLANK($D229),"",$D229-RaporTarihi)</f>
        <v/>
      </c>
      <c r="L229" s="14">
        <f>IF(ISBLANK($A229),"",IF(OR(ISBLANK($B229),ISBLANK($C229),ISBLANK($D229),ISBLANK($E229),ISBLANK($F229),ISBLANK($G229),ISBLANK($H229),ISBLANK($I229),ISBLANK($J229)),"EKSİK","OK"))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7">
        <f>IF(ISBLANK($A230),"",IF(COUNTA($E230:$H230)=4,$E230+$F230+$G230+$H230,""))</f>
        <v/>
      </c>
      <c r="J230" s="15" t="n"/>
      <c r="K230" s="22">
        <f>IF(ISBLANK($D230),"",$D230-RaporTarihi)</f>
        <v/>
      </c>
      <c r="L230" s="14">
        <f>IF(ISBLANK($A230),"",IF(OR(ISBLANK($B230),ISBLANK($C230),ISBLANK($D230),ISBLANK($E230),ISBLANK($F230),ISBLANK($G230),ISBLANK($H230),ISBLANK($I230),ISBLANK($J230)),"EKSİK","OK"))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7">
        <f>IF(ISBLANK($A231),"",IF(COUNTA($E231:$H231)=4,$E231+$F231+$G231+$H231,""))</f>
        <v/>
      </c>
      <c r="J231" s="15" t="n"/>
      <c r="K231" s="22">
        <f>IF(ISBLANK($D231),"",$D231-RaporTarihi)</f>
        <v/>
      </c>
      <c r="L231" s="14">
        <f>IF(ISBLANK($A231),"",IF(OR(ISBLANK($B231),ISBLANK($C231),ISBLANK($D231),ISBLANK($E231),ISBLANK($F231),ISBLANK($G231),ISBLANK($H231),ISBLANK($I231),ISBLANK($J231)),"EKSİK","OK"))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7">
        <f>IF(ISBLANK($A232),"",IF(COUNTA($E232:$H232)=4,$E232+$F232+$G232+$H232,""))</f>
        <v/>
      </c>
      <c r="J232" s="15" t="n"/>
      <c r="K232" s="22">
        <f>IF(ISBLANK($D232),"",$D232-RaporTarihi)</f>
        <v/>
      </c>
      <c r="L232" s="14">
        <f>IF(ISBLANK($A232),"",IF(OR(ISBLANK($B232),ISBLANK($C232),ISBLANK($D232),ISBLANK($E232),ISBLANK($F232),ISBLANK($G232),ISBLANK($H232),ISBLANK($I232),ISBLANK($J232)),"EKSİK","OK"))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7">
        <f>IF(ISBLANK($A233),"",IF(COUNTA($E233:$H233)=4,$E233+$F233+$G233+$H233,""))</f>
        <v/>
      </c>
      <c r="J233" s="15" t="n"/>
      <c r="K233" s="22">
        <f>IF(ISBLANK($D233),"",$D233-RaporTarihi)</f>
        <v/>
      </c>
      <c r="L233" s="14">
        <f>IF(ISBLANK($A233),"",IF(OR(ISBLANK($B233),ISBLANK($C233),ISBLANK($D233),ISBLANK($E233),ISBLANK($F233),ISBLANK($G233),ISBLANK($H233),ISBLANK($I233),ISBLANK($J233)),"EKSİK","OK"))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7">
        <f>IF(ISBLANK($A234),"",IF(COUNTA($E234:$H234)=4,$E234+$F234+$G234+$H234,""))</f>
        <v/>
      </c>
      <c r="J234" s="15" t="n"/>
      <c r="K234" s="22">
        <f>IF(ISBLANK($D234),"",$D234-RaporTarihi)</f>
        <v/>
      </c>
      <c r="L234" s="14">
        <f>IF(ISBLANK($A234),"",IF(OR(ISBLANK($B234),ISBLANK($C234),ISBLANK($D234),ISBLANK($E234),ISBLANK($F234),ISBLANK($G234),ISBLANK($H234),ISBLANK($I234),ISBLANK($J234)),"EKSİK","OK"))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7">
        <f>IF(ISBLANK($A235),"",IF(COUNTA($E235:$H235)=4,$E235+$F235+$G235+$H235,""))</f>
        <v/>
      </c>
      <c r="J235" s="15" t="n"/>
      <c r="K235" s="22">
        <f>IF(ISBLANK($D235),"",$D235-RaporTarihi)</f>
        <v/>
      </c>
      <c r="L235" s="14">
        <f>IF(ISBLANK($A235),"",IF(OR(ISBLANK($B235),ISBLANK($C235),ISBLANK($D235),ISBLANK($E235),ISBLANK($F235),ISBLANK($G235),ISBLANK($H235),ISBLANK($I235),ISBLANK($J235)),"EKSİK","OK"))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7">
        <f>IF(ISBLANK($A236),"",IF(COUNTA($E236:$H236)=4,$E236+$F236+$G236+$H236,""))</f>
        <v/>
      </c>
      <c r="J236" s="15" t="n"/>
      <c r="K236" s="22">
        <f>IF(ISBLANK($D236),"",$D236-RaporTarihi)</f>
        <v/>
      </c>
      <c r="L236" s="14">
        <f>IF(ISBLANK($A236),"",IF(OR(ISBLANK($B236),ISBLANK($C236),ISBLANK($D236),ISBLANK($E236),ISBLANK($F236),ISBLANK($G236),ISBLANK($H236),ISBLANK($I236),ISBLANK($J236)),"EKSİK","OK"))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7">
        <f>IF(ISBLANK($A237),"",IF(COUNTA($E237:$H237)=4,$E237+$F237+$G237+$H237,""))</f>
        <v/>
      </c>
      <c r="J237" s="15" t="n"/>
      <c r="K237" s="22">
        <f>IF(ISBLANK($D237),"",$D237-RaporTarihi)</f>
        <v/>
      </c>
      <c r="L237" s="14">
        <f>IF(ISBLANK($A237),"",IF(OR(ISBLANK($B237),ISBLANK($C237),ISBLANK($D237),ISBLANK($E237),ISBLANK($F237),ISBLANK($G237),ISBLANK($H237),ISBLANK($I237),ISBLANK($J237)),"EKSİK","OK"))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7">
        <f>IF(ISBLANK($A238),"",IF(COUNTA($E238:$H238)=4,$E238+$F238+$G238+$H238,""))</f>
        <v/>
      </c>
      <c r="J238" s="15" t="n"/>
      <c r="K238" s="22">
        <f>IF(ISBLANK($D238),"",$D238-RaporTarihi)</f>
        <v/>
      </c>
      <c r="L238" s="14">
        <f>IF(ISBLANK($A238),"",IF(OR(ISBLANK($B238),ISBLANK($C238),ISBLANK($D238),ISBLANK($E238),ISBLANK($F238),ISBLANK($G238),ISBLANK($H238),ISBLANK($I238),ISBLANK($J238)),"EKSİK","OK"))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7">
        <f>IF(ISBLANK($A239),"",IF(COUNTA($E239:$H239)=4,$E239+$F239+$G239+$H239,""))</f>
        <v/>
      </c>
      <c r="J239" s="15" t="n"/>
      <c r="K239" s="22">
        <f>IF(ISBLANK($D239),"",$D239-RaporTarihi)</f>
        <v/>
      </c>
      <c r="L239" s="14">
        <f>IF(ISBLANK($A239),"",IF(OR(ISBLANK($B239),ISBLANK($C239),ISBLANK($D239),ISBLANK($E239),ISBLANK($F239),ISBLANK($G239),ISBLANK($H239),ISBLANK($I239),ISBLANK($J239)),"EKSİK","OK"))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7">
        <f>IF(ISBLANK($A240),"",IF(COUNTA($E240:$H240)=4,$E240+$F240+$G240+$H240,""))</f>
        <v/>
      </c>
      <c r="J240" s="15" t="n"/>
      <c r="K240" s="22">
        <f>IF(ISBLANK($D240),"",$D240-RaporTarihi)</f>
        <v/>
      </c>
      <c r="L240" s="14">
        <f>IF(ISBLANK($A240),"",IF(OR(ISBLANK($B240),ISBLANK($C240),ISBLANK($D240),ISBLANK($E240),ISBLANK($F240),ISBLANK($G240),ISBLANK($H240),ISBLANK($I240),ISBLANK($J240)),"EKSİK","OK"))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7">
        <f>IF(ISBLANK($A241),"",IF(COUNTA($E241:$H241)=4,$E241+$F241+$G241+$H241,""))</f>
        <v/>
      </c>
      <c r="J241" s="15" t="n"/>
      <c r="K241" s="22">
        <f>IF(ISBLANK($D241),"",$D241-RaporTarihi)</f>
        <v/>
      </c>
      <c r="L241" s="14">
        <f>IF(ISBLANK($A241),"",IF(OR(ISBLANK($B241),ISBLANK($C241),ISBLANK($D241),ISBLANK($E241),ISBLANK($F241),ISBLANK($G241),ISBLANK($H241),ISBLANK($I241),ISBLANK($J241)),"EKSİK","OK"))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7">
        <f>IF(ISBLANK($A242),"",IF(COUNTA($E242:$H242)=4,$E242+$F242+$G242+$H242,""))</f>
        <v/>
      </c>
      <c r="J242" s="15" t="n"/>
      <c r="K242" s="22">
        <f>IF(ISBLANK($D242),"",$D242-RaporTarihi)</f>
        <v/>
      </c>
      <c r="L242" s="14">
        <f>IF(ISBLANK($A242),"",IF(OR(ISBLANK($B242),ISBLANK($C242),ISBLANK($D242),ISBLANK($E242),ISBLANK($F242),ISBLANK($G242),ISBLANK($H242),ISBLANK($I242),ISBLANK($J242)),"EKSİK","OK"))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7">
        <f>IF(ISBLANK($A243),"",IF(COUNTA($E243:$H243)=4,$E243+$F243+$G243+$H243,""))</f>
        <v/>
      </c>
      <c r="J243" s="15" t="n"/>
      <c r="K243" s="22">
        <f>IF(ISBLANK($D243),"",$D243-RaporTarihi)</f>
        <v/>
      </c>
      <c r="L243" s="14">
        <f>IF(ISBLANK($A243),"",IF(OR(ISBLANK($B243),ISBLANK($C243),ISBLANK($D243),ISBLANK($E243),ISBLANK($F243),ISBLANK($G243),ISBLANK($H243),ISBLANK($I243),ISBLANK($J243)),"EKSİK","OK"))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7">
        <f>IF(ISBLANK($A244),"",IF(COUNTA($E244:$H244)=4,$E244+$F244+$G244+$H244,""))</f>
        <v/>
      </c>
      <c r="J244" s="15" t="n"/>
      <c r="K244" s="22">
        <f>IF(ISBLANK($D244),"",$D244-RaporTarihi)</f>
        <v/>
      </c>
      <c r="L244" s="14">
        <f>IF(ISBLANK($A244),"",IF(OR(ISBLANK($B244),ISBLANK($C244),ISBLANK($D244),ISBLANK($E244),ISBLANK($F244),ISBLANK($G244),ISBLANK($H244),ISBLANK($I244),ISBLANK($J244)),"EKSİK","OK"))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7">
        <f>IF(ISBLANK($A245),"",IF(COUNTA($E245:$H245)=4,$E245+$F245+$G245+$H245,""))</f>
        <v/>
      </c>
      <c r="J245" s="15" t="n"/>
      <c r="K245" s="22">
        <f>IF(ISBLANK($D245),"",$D245-RaporTarihi)</f>
        <v/>
      </c>
      <c r="L245" s="14">
        <f>IF(ISBLANK($A245),"",IF(OR(ISBLANK($B245),ISBLANK($C245),ISBLANK($D245),ISBLANK($E245),ISBLANK($F245),ISBLANK($G245),ISBLANK($H245),ISBLANK($I245),ISBLANK($J245)),"EKSİK","OK"))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7">
        <f>IF(ISBLANK($A246),"",IF(COUNTA($E246:$H246)=4,$E246+$F246+$G246+$H246,""))</f>
        <v/>
      </c>
      <c r="J246" s="15" t="n"/>
      <c r="K246" s="22">
        <f>IF(ISBLANK($D246),"",$D246-RaporTarihi)</f>
        <v/>
      </c>
      <c r="L246" s="14">
        <f>IF(ISBLANK($A246),"",IF(OR(ISBLANK($B246),ISBLANK($C246),ISBLANK($D246),ISBLANK($E246),ISBLANK($F246),ISBLANK($G246),ISBLANK($H246),ISBLANK($I246),ISBLANK($J246)),"EKSİK","OK"))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7">
        <f>IF(ISBLANK($A247),"",IF(COUNTA($E247:$H247)=4,$E247+$F247+$G247+$H247,""))</f>
        <v/>
      </c>
      <c r="J247" s="15" t="n"/>
      <c r="K247" s="22">
        <f>IF(ISBLANK($D247),"",$D247-RaporTarihi)</f>
        <v/>
      </c>
      <c r="L247" s="14">
        <f>IF(ISBLANK($A247),"",IF(OR(ISBLANK($B247),ISBLANK($C247),ISBLANK($D247),ISBLANK($E247),ISBLANK($F247),ISBLANK($G247),ISBLANK($H247),ISBLANK($I247),ISBLANK($J247)),"EKSİK","OK"))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7">
        <f>IF(ISBLANK($A248),"",IF(COUNTA($E248:$H248)=4,$E248+$F248+$G248+$H248,""))</f>
        <v/>
      </c>
      <c r="J248" s="15" t="n"/>
      <c r="K248" s="22">
        <f>IF(ISBLANK($D248),"",$D248-RaporTarihi)</f>
        <v/>
      </c>
      <c r="L248" s="14">
        <f>IF(ISBLANK($A248),"",IF(OR(ISBLANK($B248),ISBLANK($C248),ISBLANK($D248),ISBLANK($E248),ISBLANK($F248),ISBLANK($G248),ISBLANK($H248),ISBLANK($I248),ISBLANK($J248)),"EKSİK","OK"))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7">
        <f>IF(ISBLANK($A249),"",IF(COUNTA($E249:$H249)=4,$E249+$F249+$G249+$H249,""))</f>
        <v/>
      </c>
      <c r="J249" s="15" t="n"/>
      <c r="K249" s="22">
        <f>IF(ISBLANK($D249),"",$D249-RaporTarihi)</f>
        <v/>
      </c>
      <c r="L249" s="14">
        <f>IF(ISBLANK($A249),"",IF(OR(ISBLANK($B249),ISBLANK($C249),ISBLANK($D249),ISBLANK($E249),ISBLANK($F249),ISBLANK($G249),ISBLANK($H249),ISBLANK($I249),ISBLANK($J249)),"EKSİK","OK"))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7">
        <f>IF(ISBLANK($A250),"",IF(COUNTA($E250:$H250)=4,$E250+$F250+$G250+$H250,""))</f>
        <v/>
      </c>
      <c r="J250" s="15" t="n"/>
      <c r="K250" s="22">
        <f>IF(ISBLANK($D250),"",$D250-RaporTarihi)</f>
        <v/>
      </c>
      <c r="L250" s="14">
        <f>IF(ISBLANK($A250),"",IF(OR(ISBLANK($B250),ISBLANK($C250),ISBLANK($D250),ISBLANK($E250),ISBLANK($F250),ISBLANK($G250),ISBLANK($H250),ISBLANK($I250),ISBLANK($J250)),"EKSİK","OK"))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7">
        <f>IF(ISBLANK($A251),"",IF(COUNTA($E251:$H251)=4,$E251+$F251+$G251+$H251,""))</f>
        <v/>
      </c>
      <c r="J251" s="15" t="n"/>
      <c r="K251" s="22">
        <f>IF(ISBLANK($D251),"",$D251-RaporTarihi)</f>
        <v/>
      </c>
      <c r="L251" s="14">
        <f>IF(ISBLANK($A251),"",IF(OR(ISBLANK($B251),ISBLANK($C251),ISBLANK($D251),ISBLANK($E251),ISBLANK($F251),ISBLANK($G251),ISBLANK($H251),ISBLANK($I251),ISBLANK($J251)),"EKSİK","OK"))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7">
        <f>IF(ISBLANK($A252),"",IF(COUNTA($E252:$H252)=4,$E252+$F252+$G252+$H252,""))</f>
        <v/>
      </c>
      <c r="J252" s="15" t="n"/>
      <c r="K252" s="22">
        <f>IF(ISBLANK($D252),"",$D252-RaporTarihi)</f>
        <v/>
      </c>
      <c r="L252" s="14">
        <f>IF(ISBLANK($A252),"",IF(OR(ISBLANK($B252),ISBLANK($C252),ISBLANK($D252),ISBLANK($E252),ISBLANK($F252),ISBLANK($G252),ISBLANK($H252),ISBLANK($I252),ISBLANK($J252)),"EKSİK","OK"))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7">
        <f>IF(ISBLANK($A253),"",IF(COUNTA($E253:$H253)=4,$E253+$F253+$G253+$H253,""))</f>
        <v/>
      </c>
      <c r="J253" s="15" t="n"/>
      <c r="K253" s="22">
        <f>IF(ISBLANK($D253),"",$D253-RaporTarihi)</f>
        <v/>
      </c>
      <c r="L253" s="14">
        <f>IF(ISBLANK($A253),"",IF(OR(ISBLANK($B253),ISBLANK($C253),ISBLANK($D253),ISBLANK($E253),ISBLANK($F253),ISBLANK($G253),ISBLANK($H253),ISBLANK($I253),ISBLANK($J253)),"EKSİK","OK"))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7">
        <f>IF(ISBLANK($A254),"",IF(COUNTA($E254:$H254)=4,$E254+$F254+$G254+$H254,""))</f>
        <v/>
      </c>
      <c r="J254" s="15" t="n"/>
      <c r="K254" s="22">
        <f>IF(ISBLANK($D254),"",$D254-RaporTarihi)</f>
        <v/>
      </c>
      <c r="L254" s="14">
        <f>IF(ISBLANK($A254),"",IF(OR(ISBLANK($B254),ISBLANK($C254),ISBLANK($D254),ISBLANK($E254),ISBLANK($F254),ISBLANK($G254),ISBLANK($H254),ISBLANK($I254),ISBLANK($J254)),"EKSİK","OK"))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7">
        <f>IF(ISBLANK($A255),"",IF(COUNTA($E255:$H255)=4,$E255+$F255+$G255+$H255,""))</f>
        <v/>
      </c>
      <c r="J255" s="15" t="n"/>
      <c r="K255" s="22">
        <f>IF(ISBLANK($D255),"",$D255-RaporTarihi)</f>
        <v/>
      </c>
      <c r="L255" s="14">
        <f>IF(ISBLANK($A255),"",IF(OR(ISBLANK($B255),ISBLANK($C255),ISBLANK($D255),ISBLANK($E255),ISBLANK($F255),ISBLANK($G255),ISBLANK($H255),ISBLANK($I255),ISBLANK($J255)),"EKSİK","OK"))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7">
        <f>IF(ISBLANK($A256),"",IF(COUNTA($E256:$H256)=4,$E256+$F256+$G256+$H256,""))</f>
        <v/>
      </c>
      <c r="J256" s="15" t="n"/>
      <c r="K256" s="22">
        <f>IF(ISBLANK($D256),"",$D256-RaporTarihi)</f>
        <v/>
      </c>
      <c r="L256" s="14">
        <f>IF(ISBLANK($A256),"",IF(OR(ISBLANK($B256),ISBLANK($C256),ISBLANK($D256),ISBLANK($E256),ISBLANK($F256),ISBLANK($G256),ISBLANK($H256),ISBLANK($I256),ISBLANK($J256)),"EKSİK","OK"))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7">
        <f>IF(ISBLANK($A257),"",IF(COUNTA($E257:$H257)=4,$E257+$F257+$G257+$H257,""))</f>
        <v/>
      </c>
      <c r="J257" s="15" t="n"/>
      <c r="K257" s="22">
        <f>IF(ISBLANK($D257),"",$D257-RaporTarihi)</f>
        <v/>
      </c>
      <c r="L257" s="14">
        <f>IF(ISBLANK($A257),"",IF(OR(ISBLANK($B257),ISBLANK($C257),ISBLANK($D257),ISBLANK($E257),ISBLANK($F257),ISBLANK($G257),ISBLANK($H257),ISBLANK($I257),ISBLANK($J257)),"EKSİK","OK"))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7">
        <f>IF(ISBLANK($A258),"",IF(COUNTA($E258:$H258)=4,$E258+$F258+$G258+$H258,""))</f>
        <v/>
      </c>
      <c r="J258" s="15" t="n"/>
      <c r="K258" s="22">
        <f>IF(ISBLANK($D258),"",$D258-RaporTarihi)</f>
        <v/>
      </c>
      <c r="L258" s="14">
        <f>IF(ISBLANK($A258),"",IF(OR(ISBLANK($B258),ISBLANK($C258),ISBLANK($D258),ISBLANK($E258),ISBLANK($F258),ISBLANK($G258),ISBLANK($H258),ISBLANK($I258),ISBLANK($J258)),"EKSİK","OK"))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7">
        <f>IF(ISBLANK($A259),"",IF(COUNTA($E259:$H259)=4,$E259+$F259+$G259+$H259,""))</f>
        <v/>
      </c>
      <c r="J259" s="15" t="n"/>
      <c r="K259" s="22">
        <f>IF(ISBLANK($D259),"",$D259-RaporTarihi)</f>
        <v/>
      </c>
      <c r="L259" s="14">
        <f>IF(ISBLANK($A259),"",IF(OR(ISBLANK($B259),ISBLANK($C259),ISBLANK($D259),ISBLANK($E259),ISBLANK($F259),ISBLANK($G259),ISBLANK($H259),ISBLANK($I259),ISBLANK($J259)),"EKSİK","OK"))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7">
        <f>IF(ISBLANK($A260),"",IF(COUNTA($E260:$H260)=4,$E260+$F260+$G260+$H260,""))</f>
        <v/>
      </c>
      <c r="J260" s="15" t="n"/>
      <c r="K260" s="22">
        <f>IF(ISBLANK($D260),"",$D260-RaporTarihi)</f>
        <v/>
      </c>
      <c r="L260" s="14">
        <f>IF(ISBLANK($A260),"",IF(OR(ISBLANK($B260),ISBLANK($C260),ISBLANK($D260),ISBLANK($E260),ISBLANK($F260),ISBLANK($G260),ISBLANK($H260),ISBLANK($I260),ISBLANK($J260)),"EKSİK","OK"))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7">
        <f>IF(ISBLANK($A261),"",IF(COUNTA($E261:$H261)=4,$E261+$F261+$G261+$H261,""))</f>
        <v/>
      </c>
      <c r="J261" s="15" t="n"/>
      <c r="K261" s="22">
        <f>IF(ISBLANK($D261),"",$D261-RaporTarihi)</f>
        <v/>
      </c>
      <c r="L261" s="14">
        <f>IF(ISBLANK($A261),"",IF(OR(ISBLANK($B261),ISBLANK($C261),ISBLANK($D261),ISBLANK($E261),ISBLANK($F261),ISBLANK($G261),ISBLANK($H261),ISBLANK($I261),ISBLANK($J261)),"EKSİK","OK"))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7">
        <f>IF(ISBLANK($A262),"",IF(COUNTA($E262:$H262)=4,$E262+$F262+$G262+$H262,""))</f>
        <v/>
      </c>
      <c r="J262" s="15" t="n"/>
      <c r="K262" s="22">
        <f>IF(ISBLANK($D262),"",$D262-RaporTarihi)</f>
        <v/>
      </c>
      <c r="L262" s="14">
        <f>IF(ISBLANK($A262),"",IF(OR(ISBLANK($B262),ISBLANK($C262),ISBLANK($D262),ISBLANK($E262),ISBLANK($F262),ISBLANK($G262),ISBLANK($H262),ISBLANK($I262),ISBLANK($J262)),"EKSİK","OK"))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7">
        <f>IF(ISBLANK($A263),"",IF(COUNTA($E263:$H263)=4,$E263+$F263+$G263+$H263,""))</f>
        <v/>
      </c>
      <c r="J263" s="15" t="n"/>
      <c r="K263" s="22">
        <f>IF(ISBLANK($D263),"",$D263-RaporTarihi)</f>
        <v/>
      </c>
      <c r="L263" s="14">
        <f>IF(ISBLANK($A263),"",IF(OR(ISBLANK($B263),ISBLANK($C263),ISBLANK($D263),ISBLANK($E263),ISBLANK($F263),ISBLANK($G263),ISBLANK($H263),ISBLANK($I263),ISBLANK($J263)),"EKSİK","OK"))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7">
        <f>IF(ISBLANK($A264),"",IF(COUNTA($E264:$H264)=4,$E264+$F264+$G264+$H264,""))</f>
        <v/>
      </c>
      <c r="J264" s="15" t="n"/>
      <c r="K264" s="22">
        <f>IF(ISBLANK($D264),"",$D264-RaporTarihi)</f>
        <v/>
      </c>
      <c r="L264" s="14">
        <f>IF(ISBLANK($A264),"",IF(OR(ISBLANK($B264),ISBLANK($C264),ISBLANK($D264),ISBLANK($E264),ISBLANK($F264),ISBLANK($G264),ISBLANK($H264),ISBLANK($I264),ISBLANK($J264)),"EKSİK","OK"))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7">
        <f>IF(ISBLANK($A265),"",IF(COUNTA($E265:$H265)=4,$E265+$F265+$G265+$H265,""))</f>
        <v/>
      </c>
      <c r="J265" s="15" t="n"/>
      <c r="K265" s="22">
        <f>IF(ISBLANK($D265),"",$D265-RaporTarihi)</f>
        <v/>
      </c>
      <c r="L265" s="14">
        <f>IF(ISBLANK($A265),"",IF(OR(ISBLANK($B265),ISBLANK($C265),ISBLANK($D265),ISBLANK($E265),ISBLANK($F265),ISBLANK($G265),ISBLANK($H265),ISBLANK($I265),ISBLANK($J265)),"EKSİK","OK"))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7">
        <f>IF(ISBLANK($A266),"",IF(COUNTA($E266:$H266)=4,$E266+$F266+$G266+$H266,""))</f>
        <v/>
      </c>
      <c r="J266" s="15" t="n"/>
      <c r="K266" s="22">
        <f>IF(ISBLANK($D266),"",$D266-RaporTarihi)</f>
        <v/>
      </c>
      <c r="L266" s="14">
        <f>IF(ISBLANK($A266),"",IF(OR(ISBLANK($B266),ISBLANK($C266),ISBLANK($D266),ISBLANK($E266),ISBLANK($F266),ISBLANK($G266),ISBLANK($H266),ISBLANK($I266),ISBLANK($J266)),"EKSİK","OK"))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7">
        <f>IF(ISBLANK($A267),"",IF(COUNTA($E267:$H267)=4,$E267+$F267+$G267+$H267,""))</f>
        <v/>
      </c>
      <c r="J267" s="15" t="n"/>
      <c r="K267" s="22">
        <f>IF(ISBLANK($D267),"",$D267-RaporTarihi)</f>
        <v/>
      </c>
      <c r="L267" s="14">
        <f>IF(ISBLANK($A267),"",IF(OR(ISBLANK($B267),ISBLANK($C267),ISBLANK($D267),ISBLANK($E267),ISBLANK($F267),ISBLANK($G267),ISBLANK($H267),ISBLANK($I267),ISBLANK($J267)),"EKSİK","OK"))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7">
        <f>IF(ISBLANK($A268),"",IF(COUNTA($E268:$H268)=4,$E268+$F268+$G268+$H268,""))</f>
        <v/>
      </c>
      <c r="J268" s="15" t="n"/>
      <c r="K268" s="22">
        <f>IF(ISBLANK($D268),"",$D268-RaporTarihi)</f>
        <v/>
      </c>
      <c r="L268" s="14">
        <f>IF(ISBLANK($A268),"",IF(OR(ISBLANK($B268),ISBLANK($C268),ISBLANK($D268),ISBLANK($E268),ISBLANK($F268),ISBLANK($G268),ISBLANK($H268),ISBLANK($I268),ISBLANK($J268)),"EKSİK","OK"))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7">
        <f>IF(ISBLANK($A269),"",IF(COUNTA($E269:$H269)=4,$E269+$F269+$G269+$H269,""))</f>
        <v/>
      </c>
      <c r="J269" s="15" t="n"/>
      <c r="K269" s="22">
        <f>IF(ISBLANK($D269),"",$D269-RaporTarihi)</f>
        <v/>
      </c>
      <c r="L269" s="14">
        <f>IF(ISBLANK($A269),"",IF(OR(ISBLANK($B269),ISBLANK($C269),ISBLANK($D269),ISBLANK($E269),ISBLANK($F269),ISBLANK($G269),ISBLANK($H269),ISBLANK($I269),ISBLANK($J269)),"EKSİK","OK"))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7">
        <f>IF(ISBLANK($A270),"",IF(COUNTA($E270:$H270)=4,$E270+$F270+$G270+$H270,""))</f>
        <v/>
      </c>
      <c r="J270" s="15" t="n"/>
      <c r="K270" s="22">
        <f>IF(ISBLANK($D270),"",$D270-RaporTarihi)</f>
        <v/>
      </c>
      <c r="L270" s="14">
        <f>IF(ISBLANK($A270),"",IF(OR(ISBLANK($B270),ISBLANK($C270),ISBLANK($D270),ISBLANK($E270),ISBLANK($F270),ISBLANK($G270),ISBLANK($H270),ISBLANK($I270),ISBLANK($J270)),"EKSİK","OK"))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7">
        <f>IF(ISBLANK($A271),"",IF(COUNTA($E271:$H271)=4,$E271+$F271+$G271+$H271,""))</f>
        <v/>
      </c>
      <c r="J271" s="15" t="n"/>
      <c r="K271" s="22">
        <f>IF(ISBLANK($D271),"",$D271-RaporTarihi)</f>
        <v/>
      </c>
      <c r="L271" s="14">
        <f>IF(ISBLANK($A271),"",IF(OR(ISBLANK($B271),ISBLANK($C271),ISBLANK($D271),ISBLANK($E271),ISBLANK($F271),ISBLANK($G271),ISBLANK($H271),ISBLANK($I271),ISBLANK($J271)),"EKSİK","OK"))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7">
        <f>IF(ISBLANK($A272),"",IF(COUNTA($E272:$H272)=4,$E272+$F272+$G272+$H272,""))</f>
        <v/>
      </c>
      <c r="J272" s="15" t="n"/>
      <c r="K272" s="22">
        <f>IF(ISBLANK($D272),"",$D272-RaporTarihi)</f>
        <v/>
      </c>
      <c r="L272" s="14">
        <f>IF(ISBLANK($A272),"",IF(OR(ISBLANK($B272),ISBLANK($C272),ISBLANK($D272),ISBLANK($E272),ISBLANK($F272),ISBLANK($G272),ISBLANK($H272),ISBLANK($I272),ISBLANK($J272)),"EKSİK","OK"))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7">
        <f>IF(ISBLANK($A273),"",IF(COUNTA($E273:$H273)=4,$E273+$F273+$G273+$H273,""))</f>
        <v/>
      </c>
      <c r="J273" s="15" t="n"/>
      <c r="K273" s="22">
        <f>IF(ISBLANK($D273),"",$D273-RaporTarihi)</f>
        <v/>
      </c>
      <c r="L273" s="14">
        <f>IF(ISBLANK($A273),"",IF(OR(ISBLANK($B273),ISBLANK($C273),ISBLANK($D273),ISBLANK($E273),ISBLANK($F273),ISBLANK($G273),ISBLANK($H273),ISBLANK($I273),ISBLANK($J273)),"EKSİK","OK"))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7">
        <f>IF(ISBLANK($A274),"",IF(COUNTA($E274:$H274)=4,$E274+$F274+$G274+$H274,""))</f>
        <v/>
      </c>
      <c r="J274" s="15" t="n"/>
      <c r="K274" s="22">
        <f>IF(ISBLANK($D274),"",$D274-RaporTarihi)</f>
        <v/>
      </c>
      <c r="L274" s="14">
        <f>IF(ISBLANK($A274),"",IF(OR(ISBLANK($B274),ISBLANK($C274),ISBLANK($D274),ISBLANK($E274),ISBLANK($F274),ISBLANK($G274),ISBLANK($H274),ISBLANK($I274),ISBLANK($J274)),"EKSİK","OK"))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7">
        <f>IF(ISBLANK($A275),"",IF(COUNTA($E275:$H275)=4,$E275+$F275+$G275+$H275,""))</f>
        <v/>
      </c>
      <c r="J275" s="15" t="n"/>
      <c r="K275" s="22">
        <f>IF(ISBLANK($D275),"",$D275-RaporTarihi)</f>
        <v/>
      </c>
      <c r="L275" s="14">
        <f>IF(ISBLANK($A275),"",IF(OR(ISBLANK($B275),ISBLANK($C275),ISBLANK($D275),ISBLANK($E275),ISBLANK($F275),ISBLANK($G275),ISBLANK($H275),ISBLANK($I275),ISBLANK($J275)),"EKSİK","OK"))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7">
        <f>IF(ISBLANK($A276),"",IF(COUNTA($E276:$H276)=4,$E276+$F276+$G276+$H276,""))</f>
        <v/>
      </c>
      <c r="J276" s="15" t="n"/>
      <c r="K276" s="22">
        <f>IF(ISBLANK($D276),"",$D276-RaporTarihi)</f>
        <v/>
      </c>
      <c r="L276" s="14">
        <f>IF(ISBLANK($A276),"",IF(OR(ISBLANK($B276),ISBLANK($C276),ISBLANK($D276),ISBLANK($E276),ISBLANK($F276),ISBLANK($G276),ISBLANK($H276),ISBLANK($I276),ISBLANK($J276)),"EKSİK","OK"))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7">
        <f>IF(ISBLANK($A277),"",IF(COUNTA($E277:$H277)=4,$E277+$F277+$G277+$H277,""))</f>
        <v/>
      </c>
      <c r="J277" s="15" t="n"/>
      <c r="K277" s="22">
        <f>IF(ISBLANK($D277),"",$D277-RaporTarihi)</f>
        <v/>
      </c>
      <c r="L277" s="14">
        <f>IF(ISBLANK($A277),"",IF(OR(ISBLANK($B277),ISBLANK($C277),ISBLANK($D277),ISBLANK($E277),ISBLANK($F277),ISBLANK($G277),ISBLANK($H277),ISBLANK($I277),ISBLANK($J277)),"EKSİK","OK"))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7">
        <f>IF(ISBLANK($A278),"",IF(COUNTA($E278:$H278)=4,$E278+$F278+$G278+$H278,""))</f>
        <v/>
      </c>
      <c r="J278" s="15" t="n"/>
      <c r="K278" s="22">
        <f>IF(ISBLANK($D278),"",$D278-RaporTarihi)</f>
        <v/>
      </c>
      <c r="L278" s="14">
        <f>IF(ISBLANK($A278),"",IF(OR(ISBLANK($B278),ISBLANK($C278),ISBLANK($D278),ISBLANK($E278),ISBLANK($F278),ISBLANK($G278),ISBLANK($H278),ISBLANK($I278),ISBLANK($J278)),"EKSİK","OK"))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7">
        <f>IF(ISBLANK($A279),"",IF(COUNTA($E279:$H279)=4,$E279+$F279+$G279+$H279,""))</f>
        <v/>
      </c>
      <c r="J279" s="15" t="n"/>
      <c r="K279" s="22">
        <f>IF(ISBLANK($D279),"",$D279-RaporTarihi)</f>
        <v/>
      </c>
      <c r="L279" s="14">
        <f>IF(ISBLANK($A279),"",IF(OR(ISBLANK($B279),ISBLANK($C279),ISBLANK($D279),ISBLANK($E279),ISBLANK($F279),ISBLANK($G279),ISBLANK($H279),ISBLANK($I279),ISBLANK($J279)),"EKSİK","OK"))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7">
        <f>IF(ISBLANK($A280),"",IF(COUNTA($E280:$H280)=4,$E280+$F280+$G280+$H280,""))</f>
        <v/>
      </c>
      <c r="J280" s="15" t="n"/>
      <c r="K280" s="22">
        <f>IF(ISBLANK($D280),"",$D280-RaporTarihi)</f>
        <v/>
      </c>
      <c r="L280" s="14">
        <f>IF(ISBLANK($A280),"",IF(OR(ISBLANK($B280),ISBLANK($C280),ISBLANK($D280),ISBLANK($E280),ISBLANK($F280),ISBLANK($G280),ISBLANK($H280),ISBLANK($I280),ISBLANK($J280)),"EKSİK","OK"))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7">
        <f>IF(ISBLANK($A281),"",IF(COUNTA($E281:$H281)=4,$E281+$F281+$G281+$H281,""))</f>
        <v/>
      </c>
      <c r="J281" s="15" t="n"/>
      <c r="K281" s="22">
        <f>IF(ISBLANK($D281),"",$D281-RaporTarihi)</f>
        <v/>
      </c>
      <c r="L281" s="14">
        <f>IF(ISBLANK($A281),"",IF(OR(ISBLANK($B281),ISBLANK($C281),ISBLANK($D281),ISBLANK($E281),ISBLANK($F281),ISBLANK($G281),ISBLANK($H281),ISBLANK($I281),ISBLANK($J281)),"EKSİK","OK"))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7">
        <f>IF(ISBLANK($A282),"",IF(COUNTA($E282:$H282)=4,$E282+$F282+$G282+$H282,""))</f>
        <v/>
      </c>
      <c r="J282" s="15" t="n"/>
      <c r="K282" s="22">
        <f>IF(ISBLANK($D282),"",$D282-RaporTarihi)</f>
        <v/>
      </c>
      <c r="L282" s="14">
        <f>IF(ISBLANK($A282),"",IF(OR(ISBLANK($B282),ISBLANK($C282),ISBLANK($D282),ISBLANK($E282),ISBLANK($F282),ISBLANK($G282),ISBLANK($H282),ISBLANK($I282),ISBLANK($J282)),"EKSİK","OK"))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7">
        <f>IF(ISBLANK($A283),"",IF(COUNTA($E283:$H283)=4,$E283+$F283+$G283+$H283,""))</f>
        <v/>
      </c>
      <c r="J283" s="15" t="n"/>
      <c r="K283" s="22">
        <f>IF(ISBLANK($D283),"",$D283-RaporTarihi)</f>
        <v/>
      </c>
      <c r="L283" s="14">
        <f>IF(ISBLANK($A283),"",IF(OR(ISBLANK($B283),ISBLANK($C283),ISBLANK($D283),ISBLANK($E283),ISBLANK($F283),ISBLANK($G283),ISBLANK($H283),ISBLANK($I283),ISBLANK($J283)),"EKSİK","OK"))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7">
        <f>IF(ISBLANK($A284),"",IF(COUNTA($E284:$H284)=4,$E284+$F284+$G284+$H284,""))</f>
        <v/>
      </c>
      <c r="J284" s="15" t="n"/>
      <c r="K284" s="22">
        <f>IF(ISBLANK($D284),"",$D284-RaporTarihi)</f>
        <v/>
      </c>
      <c r="L284" s="14">
        <f>IF(ISBLANK($A284),"",IF(OR(ISBLANK($B284),ISBLANK($C284),ISBLANK($D284),ISBLANK($E284),ISBLANK($F284),ISBLANK($G284),ISBLANK($H284),ISBLANK($I284),ISBLANK($J284)),"EKSİK","OK"))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7">
        <f>IF(ISBLANK($A285),"",IF(COUNTA($E285:$H285)=4,$E285+$F285+$G285+$H285,""))</f>
        <v/>
      </c>
      <c r="J285" s="15" t="n"/>
      <c r="K285" s="22">
        <f>IF(ISBLANK($D285),"",$D285-RaporTarihi)</f>
        <v/>
      </c>
      <c r="L285" s="14">
        <f>IF(ISBLANK($A285),"",IF(OR(ISBLANK($B285),ISBLANK($C285),ISBLANK($D285),ISBLANK($E285),ISBLANK($F285),ISBLANK($G285),ISBLANK($H285),ISBLANK($I285),ISBLANK($J285)),"EKSİK","OK"))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7">
        <f>IF(ISBLANK($A286),"",IF(COUNTA($E286:$H286)=4,$E286+$F286+$G286+$H286,""))</f>
        <v/>
      </c>
      <c r="J286" s="15" t="n"/>
      <c r="K286" s="22">
        <f>IF(ISBLANK($D286),"",$D286-RaporTarihi)</f>
        <v/>
      </c>
      <c r="L286" s="14">
        <f>IF(ISBLANK($A286),"",IF(OR(ISBLANK($B286),ISBLANK($C286),ISBLANK($D286),ISBLANK($E286),ISBLANK($F286),ISBLANK($G286),ISBLANK($H286),ISBLANK($I286),ISBLANK($J286)),"EKSİK","OK"))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7">
        <f>IF(ISBLANK($A287),"",IF(COUNTA($E287:$H287)=4,$E287+$F287+$G287+$H287,""))</f>
        <v/>
      </c>
      <c r="J287" s="15" t="n"/>
      <c r="K287" s="22">
        <f>IF(ISBLANK($D287),"",$D287-RaporTarihi)</f>
        <v/>
      </c>
      <c r="L287" s="14">
        <f>IF(ISBLANK($A287),"",IF(OR(ISBLANK($B287),ISBLANK($C287),ISBLANK($D287),ISBLANK($E287),ISBLANK($F287),ISBLANK($G287),ISBLANK($H287),ISBLANK($I287),ISBLANK($J287)),"EKSİK","OK"))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7">
        <f>IF(ISBLANK($A288),"",IF(COUNTA($E288:$H288)=4,$E288+$F288+$G288+$H288,""))</f>
        <v/>
      </c>
      <c r="J288" s="15" t="n"/>
      <c r="K288" s="22">
        <f>IF(ISBLANK($D288),"",$D288-RaporTarihi)</f>
        <v/>
      </c>
      <c r="L288" s="14">
        <f>IF(ISBLANK($A288),"",IF(OR(ISBLANK($B288),ISBLANK($C288),ISBLANK($D288),ISBLANK($E288),ISBLANK($F288),ISBLANK($G288),ISBLANK($H288),ISBLANK($I288),ISBLANK($J288)),"EKSİK","OK"))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7">
        <f>IF(ISBLANK($A289),"",IF(COUNTA($E289:$H289)=4,$E289+$F289+$G289+$H289,""))</f>
        <v/>
      </c>
      <c r="J289" s="15" t="n"/>
      <c r="K289" s="22">
        <f>IF(ISBLANK($D289),"",$D289-RaporTarihi)</f>
        <v/>
      </c>
      <c r="L289" s="14">
        <f>IF(ISBLANK($A289),"",IF(OR(ISBLANK($B289),ISBLANK($C289),ISBLANK($D289),ISBLANK($E289),ISBLANK($F289),ISBLANK($G289),ISBLANK($H289),ISBLANK($I289),ISBLANK($J289)),"EKSİK","OK"))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7">
        <f>IF(ISBLANK($A290),"",IF(COUNTA($E290:$H290)=4,$E290+$F290+$G290+$H290,""))</f>
        <v/>
      </c>
      <c r="J290" s="15" t="n"/>
      <c r="K290" s="22">
        <f>IF(ISBLANK($D290),"",$D290-RaporTarihi)</f>
        <v/>
      </c>
      <c r="L290" s="14">
        <f>IF(ISBLANK($A290),"",IF(OR(ISBLANK($B290),ISBLANK($C290),ISBLANK($D290),ISBLANK($E290),ISBLANK($F290),ISBLANK($G290),ISBLANK($H290),ISBLANK($I290),ISBLANK($J290)),"EKSİK","OK"))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7">
        <f>IF(ISBLANK($A291),"",IF(COUNTA($E291:$H291)=4,$E291+$F291+$G291+$H291,""))</f>
        <v/>
      </c>
      <c r="J291" s="15" t="n"/>
      <c r="K291" s="22">
        <f>IF(ISBLANK($D291),"",$D291-RaporTarihi)</f>
        <v/>
      </c>
      <c r="L291" s="14">
        <f>IF(ISBLANK($A291),"",IF(OR(ISBLANK($B291),ISBLANK($C291),ISBLANK($D291),ISBLANK($E291),ISBLANK($F291),ISBLANK($G291),ISBLANK($H291),ISBLANK($I291),ISBLANK($J291)),"EKSİK","OK"))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7">
        <f>IF(ISBLANK($A292),"",IF(COUNTA($E292:$H292)=4,$E292+$F292+$G292+$H292,""))</f>
        <v/>
      </c>
      <c r="J292" s="15" t="n"/>
      <c r="K292" s="22">
        <f>IF(ISBLANK($D292),"",$D292-RaporTarihi)</f>
        <v/>
      </c>
      <c r="L292" s="14">
        <f>IF(ISBLANK($A292),"",IF(OR(ISBLANK($B292),ISBLANK($C292),ISBLANK($D292),ISBLANK($E292),ISBLANK($F292),ISBLANK($G292),ISBLANK($H292),ISBLANK($I292),ISBLANK($J292)),"EKSİK","OK"))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7">
        <f>IF(ISBLANK($A293),"",IF(COUNTA($E293:$H293)=4,$E293+$F293+$G293+$H293,""))</f>
        <v/>
      </c>
      <c r="J293" s="15" t="n"/>
      <c r="K293" s="22">
        <f>IF(ISBLANK($D293),"",$D293-RaporTarihi)</f>
        <v/>
      </c>
      <c r="L293" s="14">
        <f>IF(ISBLANK($A293),"",IF(OR(ISBLANK($B293),ISBLANK($C293),ISBLANK($D293),ISBLANK($E293),ISBLANK($F293),ISBLANK($G293),ISBLANK($H293),ISBLANK($I293),ISBLANK($J293)),"EKSİK","OK"))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7">
        <f>IF(ISBLANK($A294),"",IF(COUNTA($E294:$H294)=4,$E294+$F294+$G294+$H294,""))</f>
        <v/>
      </c>
      <c r="J294" s="15" t="n"/>
      <c r="K294" s="22">
        <f>IF(ISBLANK($D294),"",$D294-RaporTarihi)</f>
        <v/>
      </c>
      <c r="L294" s="14">
        <f>IF(ISBLANK($A294),"",IF(OR(ISBLANK($B294),ISBLANK($C294),ISBLANK($D294),ISBLANK($E294),ISBLANK($F294),ISBLANK($G294),ISBLANK($H294),ISBLANK($I294),ISBLANK($J294)),"EKSİK","OK"))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7">
        <f>IF(ISBLANK($A295),"",IF(COUNTA($E295:$H295)=4,$E295+$F295+$G295+$H295,""))</f>
        <v/>
      </c>
      <c r="J295" s="15" t="n"/>
      <c r="K295" s="22">
        <f>IF(ISBLANK($D295),"",$D295-RaporTarihi)</f>
        <v/>
      </c>
      <c r="L295" s="14">
        <f>IF(ISBLANK($A295),"",IF(OR(ISBLANK($B295),ISBLANK($C295),ISBLANK($D295),ISBLANK($E295),ISBLANK($F295),ISBLANK($G295),ISBLANK($H295),ISBLANK($I295),ISBLANK($J295)),"EKSİK","OK"))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7">
        <f>IF(ISBLANK($A296),"",IF(COUNTA($E296:$H296)=4,$E296+$F296+$G296+$H296,""))</f>
        <v/>
      </c>
      <c r="J296" s="15" t="n"/>
      <c r="K296" s="22">
        <f>IF(ISBLANK($D296),"",$D296-RaporTarihi)</f>
        <v/>
      </c>
      <c r="L296" s="14">
        <f>IF(ISBLANK($A296),"",IF(OR(ISBLANK($B296),ISBLANK($C296),ISBLANK($D296),ISBLANK($E296),ISBLANK($F296),ISBLANK($G296),ISBLANK($H296),ISBLANK($I296),ISBLANK($J296)),"EKSİK","OK"))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7">
        <f>IF(ISBLANK($A297),"",IF(COUNTA($E297:$H297)=4,$E297+$F297+$G297+$H297,""))</f>
        <v/>
      </c>
      <c r="J297" s="15" t="n"/>
      <c r="K297" s="22">
        <f>IF(ISBLANK($D297),"",$D297-RaporTarihi)</f>
        <v/>
      </c>
      <c r="L297" s="14">
        <f>IF(ISBLANK($A297),"",IF(OR(ISBLANK($B297),ISBLANK($C297),ISBLANK($D297),ISBLANK($E297),ISBLANK($F297),ISBLANK($G297),ISBLANK($H297),ISBLANK($I297),ISBLANK($J297)),"EKSİK","OK"))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7">
        <f>IF(ISBLANK($A298),"",IF(COUNTA($E298:$H298)=4,$E298+$F298+$G298+$H298,""))</f>
        <v/>
      </c>
      <c r="J298" s="15" t="n"/>
      <c r="K298" s="22">
        <f>IF(ISBLANK($D298),"",$D298-RaporTarihi)</f>
        <v/>
      </c>
      <c r="L298" s="14">
        <f>IF(ISBLANK($A298),"",IF(OR(ISBLANK($B298),ISBLANK($C298),ISBLANK($D298),ISBLANK($E298),ISBLANK($F298),ISBLANK($G298),ISBLANK($H298),ISBLANK($I298),ISBLANK($J298)),"EKSİK","OK"))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7">
        <f>IF(ISBLANK($A299),"",IF(COUNTA($E299:$H299)=4,$E299+$F299+$G299+$H299,""))</f>
        <v/>
      </c>
      <c r="J299" s="15" t="n"/>
      <c r="K299" s="22">
        <f>IF(ISBLANK($D299),"",$D299-RaporTarihi)</f>
        <v/>
      </c>
      <c r="L299" s="14">
        <f>IF(ISBLANK($A299),"",IF(OR(ISBLANK($B299),ISBLANK($C299),ISBLANK($D299),ISBLANK($E299),ISBLANK($F299),ISBLANK($G299),ISBLANK($H299),ISBLANK($I299),ISBLANK($J299)),"EKSİK","OK"))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7">
        <f>IF(ISBLANK($A300),"",IF(COUNTA($E300:$H300)=4,$E300+$F300+$G300+$H300,""))</f>
        <v/>
      </c>
      <c r="J300" s="15" t="n"/>
      <c r="K300" s="22">
        <f>IF(ISBLANK($D300),"",$D300-RaporTarihi)</f>
        <v/>
      </c>
      <c r="L300" s="14">
        <f>IF(ISBLANK($A300),"",IF(OR(ISBLANK($B300),ISBLANK($C300),ISBLANK($D300),ISBLANK($E300),ISBLANK($F300),ISBLANK($G300),ISBLANK($H300),ISBLANK($I300),ISBLANK($J300)),"EKSİK","OK"))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7">
        <f>IF(ISBLANK($A301),"",IF(COUNTA($E301:$H301)=4,$E301+$F301+$G301+$H301,""))</f>
        <v/>
      </c>
      <c r="J301" s="15" t="n"/>
      <c r="K301" s="22">
        <f>IF(ISBLANK($D301),"",$D301-RaporTarihi)</f>
        <v/>
      </c>
      <c r="L301" s="14">
        <f>IF(ISBLANK($A301),"",IF(OR(ISBLANK($B301),ISBLANK($C301),ISBLANK($D301),ISBLANK($E301),ISBLANK($F301),ISBLANK($G301),ISBLANK($H301),ISBLANK($I301),ISBLANK($J301)),"EKSİK","OK"))</f>
        <v/>
      </c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7">
        <f>IF(ISBLANK($A302),"",IF(COUNTA($E302:$H302)=4,$E302+$F302+$G302+$H302,""))</f>
        <v/>
      </c>
      <c r="J302" s="15" t="n"/>
      <c r="K302" s="22">
        <f>IF(ISBLANK($D302),"",$D302-RaporTarihi)</f>
        <v/>
      </c>
      <c r="L302" s="14">
        <f>IF(ISBLANK($A302),"",IF(OR(ISBLANK($B302),ISBLANK($C302),ISBLANK($D302),ISBLANK($E302),ISBLANK($F302),ISBLANK($G302),ISBLANK($H302),ISBLANK($I302),ISBLANK($J302)),"EKSİK","OK"))</f>
        <v/>
      </c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7">
        <f>IF(ISBLANK($A303),"",IF(COUNTA($E303:$H303)=4,$E303+$F303+$G303+$H303,""))</f>
        <v/>
      </c>
      <c r="J303" s="15" t="n"/>
      <c r="K303" s="22">
        <f>IF(ISBLANK($D303),"",$D303-RaporTarihi)</f>
        <v/>
      </c>
      <c r="L303" s="14">
        <f>IF(ISBLANK($A303),"",IF(OR(ISBLANK($B303),ISBLANK($C303),ISBLANK($D303),ISBLANK($E303),ISBLANK($F303),ISBLANK($G303),ISBLANK($H303),ISBLANK($I303),ISBLANK($J303)),"EKSİK","OK"))</f>
        <v/>
      </c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7">
        <f>IF(ISBLANK($A304),"",IF(COUNTA($E304:$H304)=4,$E304+$F304+$G304+$H304,""))</f>
        <v/>
      </c>
      <c r="J304" s="15" t="n"/>
      <c r="K304" s="22">
        <f>IF(ISBLANK($D304),"",$D304-RaporTarihi)</f>
        <v/>
      </c>
      <c r="L304" s="14">
        <f>IF(ISBLANK($A304),"",IF(OR(ISBLANK($B304),ISBLANK($C304),ISBLANK($D304),ISBLANK($E304),ISBLANK($F304),ISBLANK($G304),ISBLANK($H304),ISBLANK($I304),ISBLANK($J304)),"EKSİK","OK"))</f>
        <v/>
      </c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7">
        <f>IF(ISBLANK($A305),"",IF(COUNTA($E305:$H305)=4,$E305+$F305+$G305+$H305,""))</f>
        <v/>
      </c>
      <c r="J305" s="15" t="n"/>
      <c r="K305" s="22">
        <f>IF(ISBLANK($D305),"",$D305-RaporTarihi)</f>
        <v/>
      </c>
      <c r="L305" s="14">
        <f>IF(ISBLANK($A305),"",IF(OR(ISBLANK($B305),ISBLANK($C305),ISBLANK($D305),ISBLANK($E305),ISBLANK($F305),ISBLANK($G305),ISBLANK($H305),ISBLANK($I305),ISBLANK($J305)),"EKSİK","OK"))</f>
        <v/>
      </c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7">
        <f>IF(ISBLANK($A306),"",IF(COUNTA($E306:$H306)=4,$E306+$F306+$G306+$H306,""))</f>
        <v/>
      </c>
      <c r="J306" s="15" t="n"/>
      <c r="K306" s="22">
        <f>IF(ISBLANK($D306),"",$D306-RaporTarihi)</f>
        <v/>
      </c>
      <c r="L306" s="14">
        <f>IF(ISBLANK($A306),"",IF(OR(ISBLANK($B306),ISBLANK($C306),ISBLANK($D306),ISBLANK($E306),ISBLANK($F306),ISBLANK($G306),ISBLANK($H306),ISBLANK($I306),ISBLANK($J306)),"EKSİK","OK"))</f>
        <v/>
      </c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7">
        <f>IF(ISBLANK($A307),"",IF(COUNTA($E307:$H307)=4,$E307+$F307+$G307+$H307,""))</f>
        <v/>
      </c>
      <c r="J307" s="15" t="n"/>
      <c r="K307" s="22">
        <f>IF(ISBLANK($D307),"",$D307-RaporTarihi)</f>
        <v/>
      </c>
      <c r="L307" s="14">
        <f>IF(ISBLANK($A307),"",IF(OR(ISBLANK($B307),ISBLANK($C307),ISBLANK($D307),ISBLANK($E307),ISBLANK($F307),ISBLANK($G307),ISBLANK($H307),ISBLANK($I307),ISBLANK($J307)),"EKSİK","OK"))</f>
        <v/>
      </c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7">
        <f>IF(ISBLANK($A308),"",IF(COUNTA($E308:$H308)=4,$E308+$F308+$G308+$H308,""))</f>
        <v/>
      </c>
      <c r="J308" s="15" t="n"/>
      <c r="K308" s="22">
        <f>IF(ISBLANK($D308),"",$D308-RaporTarihi)</f>
        <v/>
      </c>
      <c r="L308" s="14">
        <f>IF(ISBLANK($A308),"",IF(OR(ISBLANK($B308),ISBLANK($C308),ISBLANK($D308),ISBLANK($E308),ISBLANK($F308),ISBLANK($G308),ISBLANK($H308),ISBLANK($I308),ISBLANK($J308)),"EKSİK","OK"))</f>
        <v/>
      </c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7">
        <f>IF(ISBLANK($A309),"",IF(COUNTA($E309:$H309)=4,$E309+$F309+$G309+$H309,""))</f>
        <v/>
      </c>
      <c r="J309" s="15" t="n"/>
      <c r="K309" s="22">
        <f>IF(ISBLANK($D309),"",$D309-RaporTarihi)</f>
        <v/>
      </c>
      <c r="L309" s="14">
        <f>IF(ISBLANK($A309),"",IF(OR(ISBLANK($B309),ISBLANK($C309),ISBLANK($D309),ISBLANK($E309),ISBLANK($F309),ISBLANK($G309),ISBLANK($H309),ISBLANK($I309),ISBLANK($J309)),"EKSİK","OK"))</f>
        <v/>
      </c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7">
        <f>IF(ISBLANK($A310),"",IF(COUNTA($E310:$H310)=4,$E310+$F310+$G310+$H310,""))</f>
        <v/>
      </c>
      <c r="J310" s="15" t="n"/>
      <c r="K310" s="22">
        <f>IF(ISBLANK($D310),"",$D310-RaporTarihi)</f>
        <v/>
      </c>
      <c r="L310" s="14">
        <f>IF(ISBLANK($A310),"",IF(OR(ISBLANK($B310),ISBLANK($C310),ISBLANK($D310),ISBLANK($E310),ISBLANK($F310),ISBLANK($G310),ISBLANK($H310),ISBLANK($I310),ISBLANK($J310)),"EKSİK","OK"))</f>
        <v/>
      </c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7">
        <f>IF(ISBLANK($A311),"",IF(COUNTA($E311:$H311)=4,$E311+$F311+$G311+$H311,""))</f>
        <v/>
      </c>
      <c r="J311" s="15" t="n"/>
      <c r="K311" s="22">
        <f>IF(ISBLANK($D311),"",$D311-RaporTarihi)</f>
        <v/>
      </c>
      <c r="L311" s="14">
        <f>IF(ISBLANK($A311),"",IF(OR(ISBLANK($B311),ISBLANK($C311),ISBLANK($D311),ISBLANK($E311),ISBLANK($F311),ISBLANK($G311),ISBLANK($H311),ISBLANK($I311),ISBLANK($J311)),"EKSİK","OK"))</f>
        <v/>
      </c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7">
        <f>IF(ISBLANK($A312),"",IF(COUNTA($E312:$H312)=4,$E312+$F312+$G312+$H312,""))</f>
        <v/>
      </c>
      <c r="J312" s="15" t="n"/>
      <c r="K312" s="22">
        <f>IF(ISBLANK($D312),"",$D312-RaporTarihi)</f>
        <v/>
      </c>
      <c r="L312" s="14">
        <f>IF(ISBLANK($A312),"",IF(OR(ISBLANK($B312),ISBLANK($C312),ISBLANK($D312),ISBLANK($E312),ISBLANK($F312),ISBLANK($G312),ISBLANK($H312),ISBLANK($I312),ISBLANK($J312)),"EKSİK","OK"))</f>
        <v/>
      </c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7">
        <f>IF(ISBLANK($A313),"",IF(COUNTA($E313:$H313)=4,$E313+$F313+$G313+$H313,""))</f>
        <v/>
      </c>
      <c r="J313" s="15" t="n"/>
      <c r="K313" s="22">
        <f>IF(ISBLANK($D313),"",$D313-RaporTarihi)</f>
        <v/>
      </c>
      <c r="L313" s="14">
        <f>IF(ISBLANK($A313),"",IF(OR(ISBLANK($B313),ISBLANK($C313),ISBLANK($D313),ISBLANK($E313),ISBLANK($F313),ISBLANK($G313),ISBLANK($H313),ISBLANK($I313),ISBLANK($J313)),"EKSİK","OK"))</f>
        <v/>
      </c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7">
        <f>IF(ISBLANK($A314),"",IF(COUNTA($E314:$H314)=4,$E314+$F314+$G314+$H314,""))</f>
        <v/>
      </c>
      <c r="J314" s="15" t="n"/>
      <c r="K314" s="22">
        <f>IF(ISBLANK($D314),"",$D314-RaporTarihi)</f>
        <v/>
      </c>
      <c r="L314" s="14">
        <f>IF(ISBLANK($A314),"",IF(OR(ISBLANK($B314),ISBLANK($C314),ISBLANK($D314),ISBLANK($E314),ISBLANK($F314),ISBLANK($G314),ISBLANK($H314),ISBLANK($I314),ISBLANK($J314)),"EKSİK","OK"))</f>
        <v/>
      </c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7">
        <f>IF(ISBLANK($A315),"",IF(COUNTA($E315:$H315)=4,$E315+$F315+$G315+$H315,""))</f>
        <v/>
      </c>
      <c r="J315" s="15" t="n"/>
      <c r="K315" s="22">
        <f>IF(ISBLANK($D315),"",$D315-RaporTarihi)</f>
        <v/>
      </c>
      <c r="L315" s="14">
        <f>IF(ISBLANK($A315),"",IF(OR(ISBLANK($B315),ISBLANK($C315),ISBLANK($D315),ISBLANK($E315),ISBLANK($F315),ISBLANK($G315),ISBLANK($H315),ISBLANK($I315),ISBLANK($J315)),"EKSİK","OK"))</f>
        <v/>
      </c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7">
        <f>IF(ISBLANK($A316),"",IF(COUNTA($E316:$H316)=4,$E316+$F316+$G316+$H316,""))</f>
        <v/>
      </c>
      <c r="J316" s="15" t="n"/>
      <c r="K316" s="22">
        <f>IF(ISBLANK($D316),"",$D316-RaporTarihi)</f>
        <v/>
      </c>
      <c r="L316" s="14">
        <f>IF(ISBLANK($A316),"",IF(OR(ISBLANK($B316),ISBLANK($C316),ISBLANK($D316),ISBLANK($E316),ISBLANK($F316),ISBLANK($G316),ISBLANK($H316),ISBLANK($I316),ISBLANK($J316)),"EKSİK","OK"))</f>
        <v/>
      </c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7">
        <f>IF(ISBLANK($A317),"",IF(COUNTA($E317:$H317)=4,$E317+$F317+$G317+$H317,""))</f>
        <v/>
      </c>
      <c r="J317" s="15" t="n"/>
      <c r="K317" s="22">
        <f>IF(ISBLANK($D317),"",$D317-RaporTarihi)</f>
        <v/>
      </c>
      <c r="L317" s="14">
        <f>IF(ISBLANK($A317),"",IF(OR(ISBLANK($B317),ISBLANK($C317),ISBLANK($D317),ISBLANK($E317),ISBLANK($F317),ISBLANK($G317),ISBLANK($H317),ISBLANK($I317),ISBLANK($J317)),"EKSİK","OK"))</f>
        <v/>
      </c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7">
        <f>IF(ISBLANK($A318),"",IF(COUNTA($E318:$H318)=4,$E318+$F318+$G318+$H318,""))</f>
        <v/>
      </c>
      <c r="J318" s="15" t="n"/>
      <c r="K318" s="22">
        <f>IF(ISBLANK($D318),"",$D318-RaporTarihi)</f>
        <v/>
      </c>
      <c r="L318" s="14">
        <f>IF(ISBLANK($A318),"",IF(OR(ISBLANK($B318),ISBLANK($C318),ISBLANK($D318),ISBLANK($E318),ISBLANK($F318),ISBLANK($G318),ISBLANK($H318),ISBLANK($I318),ISBLANK($J318)),"EKSİK","OK"))</f>
        <v/>
      </c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7">
        <f>IF(ISBLANK($A319),"",IF(COUNTA($E319:$H319)=4,$E319+$F319+$G319+$H319,""))</f>
        <v/>
      </c>
      <c r="J319" s="15" t="n"/>
      <c r="K319" s="22">
        <f>IF(ISBLANK($D319),"",$D319-RaporTarihi)</f>
        <v/>
      </c>
      <c r="L319" s="14">
        <f>IF(ISBLANK($A319),"",IF(OR(ISBLANK($B319),ISBLANK($C319),ISBLANK($D319),ISBLANK($E319),ISBLANK($F319),ISBLANK($G319),ISBLANK($H319),ISBLANK($I319),ISBLANK($J319)),"EKSİK","OK"))</f>
        <v/>
      </c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7">
        <f>IF(ISBLANK($A320),"",IF(COUNTA($E320:$H320)=4,$E320+$F320+$G320+$H320,""))</f>
        <v/>
      </c>
      <c r="J320" s="15" t="n"/>
      <c r="K320" s="22">
        <f>IF(ISBLANK($D320),"",$D320-RaporTarihi)</f>
        <v/>
      </c>
      <c r="L320" s="14">
        <f>IF(ISBLANK($A320),"",IF(OR(ISBLANK($B320),ISBLANK($C320),ISBLANK($D320),ISBLANK($E320),ISBLANK($F320),ISBLANK($G320),ISBLANK($H320),ISBLANK($I320),ISBLANK($J320)),"EKSİK","OK"))</f>
        <v/>
      </c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7">
        <f>IF(ISBLANK($A321),"",IF(COUNTA($E321:$H321)=4,$E321+$F321+$G321+$H321,""))</f>
        <v/>
      </c>
      <c r="J321" s="15" t="n"/>
      <c r="K321" s="22">
        <f>IF(ISBLANK($D321),"",$D321-RaporTarihi)</f>
        <v/>
      </c>
      <c r="L321" s="14">
        <f>IF(ISBLANK($A321),"",IF(OR(ISBLANK($B321),ISBLANK($C321),ISBLANK($D321),ISBLANK($E321),ISBLANK($F321),ISBLANK($G321),ISBLANK($H321),ISBLANK($I321),ISBLANK($J321)),"EKSİK","OK"))</f>
        <v/>
      </c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7">
        <f>IF(ISBLANK($A322),"",IF(COUNTA($E322:$H322)=4,$E322+$F322+$G322+$H322,""))</f>
        <v/>
      </c>
      <c r="J322" s="15" t="n"/>
      <c r="K322" s="22">
        <f>IF(ISBLANK($D322),"",$D322-RaporTarihi)</f>
        <v/>
      </c>
      <c r="L322" s="14">
        <f>IF(ISBLANK($A322),"",IF(OR(ISBLANK($B322),ISBLANK($C322),ISBLANK($D322),ISBLANK($E322),ISBLANK($F322),ISBLANK($G322),ISBLANK($H322),ISBLANK($I322),ISBLANK($J322)),"EKSİK","OK"))</f>
        <v/>
      </c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7">
        <f>IF(ISBLANK($A323),"",IF(COUNTA($E323:$H323)=4,$E323+$F323+$G323+$H323,""))</f>
        <v/>
      </c>
      <c r="J323" s="15" t="n"/>
      <c r="K323" s="22">
        <f>IF(ISBLANK($D323),"",$D323-RaporTarihi)</f>
        <v/>
      </c>
      <c r="L323" s="14">
        <f>IF(ISBLANK($A323),"",IF(OR(ISBLANK($B323),ISBLANK($C323),ISBLANK($D323),ISBLANK($E323),ISBLANK($F323),ISBLANK($G323),ISBLANK($H323),ISBLANK($I323),ISBLANK($J323)),"EKSİK","OK"))</f>
        <v/>
      </c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7">
        <f>IF(ISBLANK($A324),"",IF(COUNTA($E324:$H324)=4,$E324+$F324+$G324+$H324,""))</f>
        <v/>
      </c>
      <c r="J324" s="15" t="n"/>
      <c r="K324" s="22">
        <f>IF(ISBLANK($D324),"",$D324-RaporTarihi)</f>
        <v/>
      </c>
      <c r="L324" s="14">
        <f>IF(ISBLANK($A324),"",IF(OR(ISBLANK($B324),ISBLANK($C324),ISBLANK($D324),ISBLANK($E324),ISBLANK($F324),ISBLANK($G324),ISBLANK($H324),ISBLANK($I324),ISBLANK($J324)),"EKSİK","OK"))</f>
        <v/>
      </c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7">
        <f>IF(ISBLANK($A325),"",IF(COUNTA($E325:$H325)=4,$E325+$F325+$G325+$H325,""))</f>
        <v/>
      </c>
      <c r="J325" s="15" t="n"/>
      <c r="K325" s="22">
        <f>IF(ISBLANK($D325),"",$D325-RaporTarihi)</f>
        <v/>
      </c>
      <c r="L325" s="14">
        <f>IF(ISBLANK($A325),"",IF(OR(ISBLANK($B325),ISBLANK($C325),ISBLANK($D325),ISBLANK($E325),ISBLANK($F325),ISBLANK($G325),ISBLANK($H325),ISBLANK($I325),ISBLANK($J325)),"EKSİK","OK"))</f>
        <v/>
      </c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7">
        <f>IF(ISBLANK($A326),"",IF(COUNTA($E326:$H326)=4,$E326+$F326+$G326+$H326,""))</f>
        <v/>
      </c>
      <c r="J326" s="15" t="n"/>
      <c r="K326" s="22">
        <f>IF(ISBLANK($D326),"",$D326-RaporTarihi)</f>
        <v/>
      </c>
      <c r="L326" s="14">
        <f>IF(ISBLANK($A326),"",IF(OR(ISBLANK($B326),ISBLANK($C326),ISBLANK($D326),ISBLANK($E326),ISBLANK($F326),ISBLANK($G326),ISBLANK($H326),ISBLANK($I326),ISBLANK($J326)),"EKSİK","OK"))</f>
        <v/>
      </c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7">
        <f>IF(ISBLANK($A327),"",IF(COUNTA($E327:$H327)=4,$E327+$F327+$G327+$H327,""))</f>
        <v/>
      </c>
      <c r="J327" s="15" t="n"/>
      <c r="K327" s="22">
        <f>IF(ISBLANK($D327),"",$D327-RaporTarihi)</f>
        <v/>
      </c>
      <c r="L327" s="14">
        <f>IF(ISBLANK($A327),"",IF(OR(ISBLANK($B327),ISBLANK($C327),ISBLANK($D327),ISBLANK($E327),ISBLANK($F327),ISBLANK($G327),ISBLANK($H327),ISBLANK($I327),ISBLANK($J327)),"EKSİK","OK"))</f>
        <v/>
      </c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7">
        <f>IF(ISBLANK($A328),"",IF(COUNTA($E328:$H328)=4,$E328+$F328+$G328+$H328,""))</f>
        <v/>
      </c>
      <c r="J328" s="15" t="n"/>
      <c r="K328" s="22">
        <f>IF(ISBLANK($D328),"",$D328-RaporTarihi)</f>
        <v/>
      </c>
      <c r="L328" s="14">
        <f>IF(ISBLANK($A328),"",IF(OR(ISBLANK($B328),ISBLANK($C328),ISBLANK($D328),ISBLANK($E328),ISBLANK($F328),ISBLANK($G328),ISBLANK($H328),ISBLANK($I328),ISBLANK($J328)),"EKSİK","OK"))</f>
        <v/>
      </c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7">
        <f>IF(ISBLANK($A329),"",IF(COUNTA($E329:$H329)=4,$E329+$F329+$G329+$H329,""))</f>
        <v/>
      </c>
      <c r="J329" s="15" t="n"/>
      <c r="K329" s="22">
        <f>IF(ISBLANK($D329),"",$D329-RaporTarihi)</f>
        <v/>
      </c>
      <c r="L329" s="14">
        <f>IF(ISBLANK($A329),"",IF(OR(ISBLANK($B329),ISBLANK($C329),ISBLANK($D329),ISBLANK($E329),ISBLANK($F329),ISBLANK($G329),ISBLANK($H329),ISBLANK($I329),ISBLANK($J329)),"EKSİK","OK"))</f>
        <v/>
      </c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7">
        <f>IF(ISBLANK($A330),"",IF(COUNTA($E330:$H330)=4,$E330+$F330+$G330+$H330,""))</f>
        <v/>
      </c>
      <c r="J330" s="15" t="n"/>
      <c r="K330" s="22">
        <f>IF(ISBLANK($D330),"",$D330-RaporTarihi)</f>
        <v/>
      </c>
      <c r="L330" s="14">
        <f>IF(ISBLANK($A330),"",IF(OR(ISBLANK($B330),ISBLANK($C330),ISBLANK($D330),ISBLANK($E330),ISBLANK($F330),ISBLANK($G330),ISBLANK($H330),ISBLANK($I330),ISBLANK($J330)),"EKSİK","OK"))</f>
        <v/>
      </c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7">
        <f>IF(ISBLANK($A331),"",IF(COUNTA($E331:$H331)=4,$E331+$F331+$G331+$H331,""))</f>
        <v/>
      </c>
      <c r="J331" s="15" t="n"/>
      <c r="K331" s="22">
        <f>IF(ISBLANK($D331),"",$D331-RaporTarihi)</f>
        <v/>
      </c>
      <c r="L331" s="14">
        <f>IF(ISBLANK($A331),"",IF(OR(ISBLANK($B331),ISBLANK($C331),ISBLANK($D331),ISBLANK($E331),ISBLANK($F331),ISBLANK($G331),ISBLANK($H331),ISBLANK($I331),ISBLANK($J331)),"EKSİK","OK"))</f>
        <v/>
      </c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7">
        <f>IF(ISBLANK($A332),"",IF(COUNTA($E332:$H332)=4,$E332+$F332+$G332+$H332,""))</f>
        <v/>
      </c>
      <c r="J332" s="15" t="n"/>
      <c r="K332" s="22">
        <f>IF(ISBLANK($D332),"",$D332-RaporTarihi)</f>
        <v/>
      </c>
      <c r="L332" s="14">
        <f>IF(ISBLANK($A332),"",IF(OR(ISBLANK($B332),ISBLANK($C332),ISBLANK($D332),ISBLANK($E332),ISBLANK($F332),ISBLANK($G332),ISBLANK($H332),ISBLANK($I332),ISBLANK($J332)),"EKSİK","OK"))</f>
        <v/>
      </c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7">
        <f>IF(ISBLANK($A333),"",IF(COUNTA($E333:$H333)=4,$E333+$F333+$G333+$H333,""))</f>
        <v/>
      </c>
      <c r="J333" s="15" t="n"/>
      <c r="K333" s="22">
        <f>IF(ISBLANK($D333),"",$D333-RaporTarihi)</f>
        <v/>
      </c>
      <c r="L333" s="14">
        <f>IF(ISBLANK($A333),"",IF(OR(ISBLANK($B333),ISBLANK($C333),ISBLANK($D333),ISBLANK($E333),ISBLANK($F333),ISBLANK($G333),ISBLANK($H333),ISBLANK($I333),ISBLANK($J333)),"EKSİK","OK"))</f>
        <v/>
      </c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7">
        <f>IF(ISBLANK($A334),"",IF(COUNTA($E334:$H334)=4,$E334+$F334+$G334+$H334,""))</f>
        <v/>
      </c>
      <c r="J334" s="15" t="n"/>
      <c r="K334" s="22">
        <f>IF(ISBLANK($D334),"",$D334-RaporTarihi)</f>
        <v/>
      </c>
      <c r="L334" s="14">
        <f>IF(ISBLANK($A334),"",IF(OR(ISBLANK($B334),ISBLANK($C334),ISBLANK($D334),ISBLANK($E334),ISBLANK($F334),ISBLANK($G334),ISBLANK($H334),ISBLANK($I334),ISBLANK($J334)),"EKSİK","OK"))</f>
        <v/>
      </c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7">
        <f>IF(ISBLANK($A335),"",IF(COUNTA($E335:$H335)=4,$E335+$F335+$G335+$H335,""))</f>
        <v/>
      </c>
      <c r="J335" s="15" t="n"/>
      <c r="K335" s="22">
        <f>IF(ISBLANK($D335),"",$D335-RaporTarihi)</f>
        <v/>
      </c>
      <c r="L335" s="14">
        <f>IF(ISBLANK($A335),"",IF(OR(ISBLANK($B335),ISBLANK($C335),ISBLANK($D335),ISBLANK($E335),ISBLANK($F335),ISBLANK($G335),ISBLANK($H335),ISBLANK($I335),ISBLANK($J335)),"EKSİK","OK"))</f>
        <v/>
      </c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7">
        <f>IF(ISBLANK($A336),"",IF(COUNTA($E336:$H336)=4,$E336+$F336+$G336+$H336,""))</f>
        <v/>
      </c>
      <c r="J336" s="15" t="n"/>
      <c r="K336" s="22">
        <f>IF(ISBLANK($D336),"",$D336-RaporTarihi)</f>
        <v/>
      </c>
      <c r="L336" s="14">
        <f>IF(ISBLANK($A336),"",IF(OR(ISBLANK($B336),ISBLANK($C336),ISBLANK($D336),ISBLANK($E336),ISBLANK($F336),ISBLANK($G336),ISBLANK($H336),ISBLANK($I336),ISBLANK($J336)),"EKSİK","OK"))</f>
        <v/>
      </c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7">
        <f>IF(ISBLANK($A337),"",IF(COUNTA($E337:$H337)=4,$E337+$F337+$G337+$H337,""))</f>
        <v/>
      </c>
      <c r="J337" s="15" t="n"/>
      <c r="K337" s="22">
        <f>IF(ISBLANK($D337),"",$D337-RaporTarihi)</f>
        <v/>
      </c>
      <c r="L337" s="14">
        <f>IF(ISBLANK($A337),"",IF(OR(ISBLANK($B337),ISBLANK($C337),ISBLANK($D337),ISBLANK($E337),ISBLANK($F337),ISBLANK($G337),ISBLANK($H337),ISBLANK($I337),ISBLANK($J337)),"EKSİK","OK"))</f>
        <v/>
      </c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7">
        <f>IF(ISBLANK($A338),"",IF(COUNTA($E338:$H338)=4,$E338+$F338+$G338+$H338,""))</f>
        <v/>
      </c>
      <c r="J338" s="15" t="n"/>
      <c r="K338" s="22">
        <f>IF(ISBLANK($D338),"",$D338-RaporTarihi)</f>
        <v/>
      </c>
      <c r="L338" s="14">
        <f>IF(ISBLANK($A338),"",IF(OR(ISBLANK($B338),ISBLANK($C338),ISBLANK($D338),ISBLANK($E338),ISBLANK($F338),ISBLANK($G338),ISBLANK($H338),ISBLANK($I338),ISBLANK($J338)),"EKSİK","OK"))</f>
        <v/>
      </c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7">
        <f>IF(ISBLANK($A339),"",IF(COUNTA($E339:$H339)=4,$E339+$F339+$G339+$H339,""))</f>
        <v/>
      </c>
      <c r="J339" s="15" t="n"/>
      <c r="K339" s="22">
        <f>IF(ISBLANK($D339),"",$D339-RaporTarihi)</f>
        <v/>
      </c>
      <c r="L339" s="14">
        <f>IF(ISBLANK($A339),"",IF(OR(ISBLANK($B339),ISBLANK($C339),ISBLANK($D339),ISBLANK($E339),ISBLANK($F339),ISBLANK($G339),ISBLANK($H339),ISBLANK($I339),ISBLANK($J339)),"EKSİK","OK"))</f>
        <v/>
      </c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7">
        <f>IF(ISBLANK($A340),"",IF(COUNTA($E340:$H340)=4,$E340+$F340+$G340+$H340,""))</f>
        <v/>
      </c>
      <c r="J340" s="15" t="n"/>
      <c r="K340" s="22">
        <f>IF(ISBLANK($D340),"",$D340-RaporTarihi)</f>
        <v/>
      </c>
      <c r="L340" s="14">
        <f>IF(ISBLANK($A340),"",IF(OR(ISBLANK($B340),ISBLANK($C340),ISBLANK($D340),ISBLANK($E340),ISBLANK($F340),ISBLANK($G340),ISBLANK($H340),ISBLANK($I340),ISBLANK($J340)),"EKSİK","OK"))</f>
        <v/>
      </c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7">
        <f>IF(ISBLANK($A341),"",IF(COUNTA($E341:$H341)=4,$E341+$F341+$G341+$H341,""))</f>
        <v/>
      </c>
      <c r="J341" s="15" t="n"/>
      <c r="K341" s="22">
        <f>IF(ISBLANK($D341),"",$D341-RaporTarihi)</f>
        <v/>
      </c>
      <c r="L341" s="14">
        <f>IF(ISBLANK($A341),"",IF(OR(ISBLANK($B341),ISBLANK($C341),ISBLANK($D341),ISBLANK($E341),ISBLANK($F341),ISBLANK($G341),ISBLANK($H341),ISBLANK($I341),ISBLANK($J341)),"EKSİK","OK"))</f>
        <v/>
      </c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7">
        <f>IF(ISBLANK($A342),"",IF(COUNTA($E342:$H342)=4,$E342+$F342+$G342+$H342,""))</f>
        <v/>
      </c>
      <c r="J342" s="15" t="n"/>
      <c r="K342" s="22">
        <f>IF(ISBLANK($D342),"",$D342-RaporTarihi)</f>
        <v/>
      </c>
      <c r="L342" s="14">
        <f>IF(ISBLANK($A342),"",IF(OR(ISBLANK($B342),ISBLANK($C342),ISBLANK($D342),ISBLANK($E342),ISBLANK($F342),ISBLANK($G342),ISBLANK($H342),ISBLANK($I342),ISBLANK($J342)),"EKSİK","OK"))</f>
        <v/>
      </c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7">
        <f>IF(ISBLANK($A343),"",IF(COUNTA($E343:$H343)=4,$E343+$F343+$G343+$H343,""))</f>
        <v/>
      </c>
      <c r="J343" s="15" t="n"/>
      <c r="K343" s="22">
        <f>IF(ISBLANK($D343),"",$D343-RaporTarihi)</f>
        <v/>
      </c>
      <c r="L343" s="14">
        <f>IF(ISBLANK($A343),"",IF(OR(ISBLANK($B343),ISBLANK($C343),ISBLANK($D343),ISBLANK($E343),ISBLANK($F343),ISBLANK($G343),ISBLANK($H343),ISBLANK($I343),ISBLANK($J343)),"EKSİK","OK"))</f>
        <v/>
      </c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7">
        <f>IF(ISBLANK($A344),"",IF(COUNTA($E344:$H344)=4,$E344+$F344+$G344+$H344,""))</f>
        <v/>
      </c>
      <c r="J344" s="15" t="n"/>
      <c r="K344" s="22">
        <f>IF(ISBLANK($D344),"",$D344-RaporTarihi)</f>
        <v/>
      </c>
      <c r="L344" s="14">
        <f>IF(ISBLANK($A344),"",IF(OR(ISBLANK($B344),ISBLANK($C344),ISBLANK($D344),ISBLANK($E344),ISBLANK($F344),ISBLANK($G344),ISBLANK($H344),ISBLANK($I344),ISBLANK($J344)),"EKSİK","OK"))</f>
        <v/>
      </c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7">
        <f>IF(ISBLANK($A345),"",IF(COUNTA($E345:$H345)=4,$E345+$F345+$G345+$H345,""))</f>
        <v/>
      </c>
      <c r="J345" s="15" t="n"/>
      <c r="K345" s="22">
        <f>IF(ISBLANK($D345),"",$D345-RaporTarihi)</f>
        <v/>
      </c>
      <c r="L345" s="14">
        <f>IF(ISBLANK($A345),"",IF(OR(ISBLANK($B345),ISBLANK($C345),ISBLANK($D345),ISBLANK($E345),ISBLANK($F345),ISBLANK($G345),ISBLANK($H345),ISBLANK($I345),ISBLANK($J345)),"EKSİK","OK"))</f>
        <v/>
      </c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7">
        <f>IF(ISBLANK($A346),"",IF(COUNTA($E346:$H346)=4,$E346+$F346+$G346+$H346,""))</f>
        <v/>
      </c>
      <c r="J346" s="15" t="n"/>
      <c r="K346" s="22">
        <f>IF(ISBLANK($D346),"",$D346-RaporTarihi)</f>
        <v/>
      </c>
      <c r="L346" s="14">
        <f>IF(ISBLANK($A346),"",IF(OR(ISBLANK($B346),ISBLANK($C346),ISBLANK($D346),ISBLANK($E346),ISBLANK($F346),ISBLANK($G346),ISBLANK($H346),ISBLANK($I346),ISBLANK($J346)),"EKSİK","OK"))</f>
        <v/>
      </c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7">
        <f>IF(ISBLANK($A347),"",IF(COUNTA($E347:$H347)=4,$E347+$F347+$G347+$H347,""))</f>
        <v/>
      </c>
      <c r="J347" s="15" t="n"/>
      <c r="K347" s="22">
        <f>IF(ISBLANK($D347),"",$D347-RaporTarihi)</f>
        <v/>
      </c>
      <c r="L347" s="14">
        <f>IF(ISBLANK($A347),"",IF(OR(ISBLANK($B347),ISBLANK($C347),ISBLANK($D347),ISBLANK($E347),ISBLANK($F347),ISBLANK($G347),ISBLANK($H347),ISBLANK($I347),ISBLANK($J347)),"EKSİK","OK"))</f>
        <v/>
      </c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7">
        <f>IF(ISBLANK($A348),"",IF(COUNTA($E348:$H348)=4,$E348+$F348+$G348+$H348,""))</f>
        <v/>
      </c>
      <c r="J348" s="15" t="n"/>
      <c r="K348" s="22">
        <f>IF(ISBLANK($D348),"",$D348-RaporTarihi)</f>
        <v/>
      </c>
      <c r="L348" s="14">
        <f>IF(ISBLANK($A348),"",IF(OR(ISBLANK($B348),ISBLANK($C348),ISBLANK($D348),ISBLANK($E348),ISBLANK($F348),ISBLANK($G348),ISBLANK($H348),ISBLANK($I348),ISBLANK($J348)),"EKSİK","OK"))</f>
        <v/>
      </c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7">
        <f>IF(ISBLANK($A349),"",IF(COUNTA($E349:$H349)=4,$E349+$F349+$G349+$H349,""))</f>
        <v/>
      </c>
      <c r="J349" s="15" t="n"/>
      <c r="K349" s="22">
        <f>IF(ISBLANK($D349),"",$D349-RaporTarihi)</f>
        <v/>
      </c>
      <c r="L349" s="14">
        <f>IF(ISBLANK($A349),"",IF(OR(ISBLANK($B349),ISBLANK($C349),ISBLANK($D349),ISBLANK($E349),ISBLANK($F349),ISBLANK($G349),ISBLANK($H349),ISBLANK($I349),ISBLANK($J349)),"EKSİK","OK"))</f>
        <v/>
      </c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7">
        <f>IF(ISBLANK($A350),"",IF(COUNTA($E350:$H350)=4,$E350+$F350+$G350+$H350,""))</f>
        <v/>
      </c>
      <c r="J350" s="15" t="n"/>
      <c r="K350" s="22">
        <f>IF(ISBLANK($D350),"",$D350-RaporTarihi)</f>
        <v/>
      </c>
      <c r="L350" s="14">
        <f>IF(ISBLANK($A350),"",IF(OR(ISBLANK($B350),ISBLANK($C350),ISBLANK($D350),ISBLANK($E350),ISBLANK($F350),ISBLANK($G350),ISBLANK($H350),ISBLANK($I350),ISBLANK($J350)),"EKSİK","OK"))</f>
        <v/>
      </c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7">
        <f>IF(ISBLANK($A351),"",IF(COUNTA($E351:$H351)=4,$E351+$F351+$G351+$H351,""))</f>
        <v/>
      </c>
      <c r="J351" s="15" t="n"/>
      <c r="K351" s="22">
        <f>IF(ISBLANK($D351),"",$D351-RaporTarihi)</f>
        <v/>
      </c>
      <c r="L351" s="14">
        <f>IF(ISBLANK($A351),"",IF(OR(ISBLANK($B351),ISBLANK($C351),ISBLANK($D351),ISBLANK($E351),ISBLANK($F351),ISBLANK($G351),ISBLANK($H351),ISBLANK($I351),ISBLANK($J351)),"EKSİK","OK"))</f>
        <v/>
      </c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7">
        <f>IF(ISBLANK($A352),"",IF(COUNTA($E352:$H352)=4,$E352+$F352+$G352+$H352,""))</f>
        <v/>
      </c>
      <c r="J352" s="15" t="n"/>
      <c r="K352" s="22">
        <f>IF(ISBLANK($D352),"",$D352-RaporTarihi)</f>
        <v/>
      </c>
      <c r="L352" s="14">
        <f>IF(ISBLANK($A352),"",IF(OR(ISBLANK($B352),ISBLANK($C352),ISBLANK($D352),ISBLANK($E352),ISBLANK($F352),ISBLANK($G352),ISBLANK($H352),ISBLANK($I352),ISBLANK($J352)),"EKSİK","OK"))</f>
        <v/>
      </c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7">
        <f>IF(ISBLANK($A353),"",IF(COUNTA($E353:$H353)=4,$E353+$F353+$G353+$H353,""))</f>
        <v/>
      </c>
      <c r="J353" s="15" t="n"/>
      <c r="K353" s="22">
        <f>IF(ISBLANK($D353),"",$D353-RaporTarihi)</f>
        <v/>
      </c>
      <c r="L353" s="14">
        <f>IF(ISBLANK($A353),"",IF(OR(ISBLANK($B353),ISBLANK($C353),ISBLANK($D353),ISBLANK($E353),ISBLANK($F353),ISBLANK($G353),ISBLANK($H353),ISBLANK($I353),ISBLANK($J353)),"EKSİK","OK"))</f>
        <v/>
      </c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7">
        <f>IF(ISBLANK($A354),"",IF(COUNTA($E354:$H354)=4,$E354+$F354+$G354+$H354,""))</f>
        <v/>
      </c>
      <c r="J354" s="15" t="n"/>
      <c r="K354" s="22">
        <f>IF(ISBLANK($D354),"",$D354-RaporTarihi)</f>
        <v/>
      </c>
      <c r="L354" s="14">
        <f>IF(ISBLANK($A354),"",IF(OR(ISBLANK($B354),ISBLANK($C354),ISBLANK($D354),ISBLANK($E354),ISBLANK($F354),ISBLANK($G354),ISBLANK($H354),ISBLANK($I354),ISBLANK($J354)),"EKSİK","OK"))</f>
        <v/>
      </c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7">
        <f>IF(ISBLANK($A355),"",IF(COUNTA($E355:$H355)=4,$E355+$F355+$G355+$H355,""))</f>
        <v/>
      </c>
      <c r="J355" s="15" t="n"/>
      <c r="K355" s="22">
        <f>IF(ISBLANK($D355),"",$D355-RaporTarihi)</f>
        <v/>
      </c>
      <c r="L355" s="14">
        <f>IF(ISBLANK($A355),"",IF(OR(ISBLANK($B355),ISBLANK($C355),ISBLANK($D355),ISBLANK($E355),ISBLANK($F355),ISBLANK($G355),ISBLANK($H355),ISBLANK($I355),ISBLANK($J355)),"EKSİK","OK"))</f>
        <v/>
      </c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7">
        <f>IF(ISBLANK($A356),"",IF(COUNTA($E356:$H356)=4,$E356+$F356+$G356+$H356,""))</f>
        <v/>
      </c>
      <c r="J356" s="15" t="n"/>
      <c r="K356" s="22">
        <f>IF(ISBLANK($D356),"",$D356-RaporTarihi)</f>
        <v/>
      </c>
      <c r="L356" s="14">
        <f>IF(ISBLANK($A356),"",IF(OR(ISBLANK($B356),ISBLANK($C356),ISBLANK($D356),ISBLANK($E356),ISBLANK($F356),ISBLANK($G356),ISBLANK($H356),ISBLANK($I356),ISBLANK($J356)),"EKSİK","OK"))</f>
        <v/>
      </c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7">
        <f>IF(ISBLANK($A357),"",IF(COUNTA($E357:$H357)=4,$E357+$F357+$G357+$H357,""))</f>
        <v/>
      </c>
      <c r="J357" s="15" t="n"/>
      <c r="K357" s="22">
        <f>IF(ISBLANK($D357),"",$D357-RaporTarihi)</f>
        <v/>
      </c>
      <c r="L357" s="14">
        <f>IF(ISBLANK($A357),"",IF(OR(ISBLANK($B357),ISBLANK($C357),ISBLANK($D357),ISBLANK($E357),ISBLANK($F357),ISBLANK($G357),ISBLANK($H357),ISBLANK($I357),ISBLANK($J357)),"EKSİK","OK"))</f>
        <v/>
      </c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7">
        <f>IF(ISBLANK($A358),"",IF(COUNTA($E358:$H358)=4,$E358+$F358+$G358+$H358,""))</f>
        <v/>
      </c>
      <c r="J358" s="15" t="n"/>
      <c r="K358" s="22">
        <f>IF(ISBLANK($D358),"",$D358-RaporTarihi)</f>
        <v/>
      </c>
      <c r="L358" s="14">
        <f>IF(ISBLANK($A358),"",IF(OR(ISBLANK($B358),ISBLANK($C358),ISBLANK($D358),ISBLANK($E358),ISBLANK($F358),ISBLANK($G358),ISBLANK($H358),ISBLANK($I358),ISBLANK($J358)),"EKSİK","OK"))</f>
        <v/>
      </c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7">
        <f>IF(ISBLANK($A359),"",IF(COUNTA($E359:$H359)=4,$E359+$F359+$G359+$H359,""))</f>
        <v/>
      </c>
      <c r="J359" s="15" t="n"/>
      <c r="K359" s="22">
        <f>IF(ISBLANK($D359),"",$D359-RaporTarihi)</f>
        <v/>
      </c>
      <c r="L359" s="14">
        <f>IF(ISBLANK($A359),"",IF(OR(ISBLANK($B359),ISBLANK($C359),ISBLANK($D359),ISBLANK($E359),ISBLANK($F359),ISBLANK($G359),ISBLANK($H359),ISBLANK($I359),ISBLANK($J359)),"EKSİK","OK"))</f>
        <v/>
      </c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7">
        <f>IF(ISBLANK($A360),"",IF(COUNTA($E360:$H360)=4,$E360+$F360+$G360+$H360,""))</f>
        <v/>
      </c>
      <c r="J360" s="15" t="n"/>
      <c r="K360" s="22">
        <f>IF(ISBLANK($D360),"",$D360-RaporTarihi)</f>
        <v/>
      </c>
      <c r="L360" s="14">
        <f>IF(ISBLANK($A360),"",IF(OR(ISBLANK($B360),ISBLANK($C360),ISBLANK($D360),ISBLANK($E360),ISBLANK($F360),ISBLANK($G360),ISBLANK($H360),ISBLANK($I360),ISBLANK($J360)),"EKSİK","OK"))</f>
        <v/>
      </c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7">
        <f>IF(ISBLANK($A361),"",IF(COUNTA($E361:$H361)=4,$E361+$F361+$G361+$H361,""))</f>
        <v/>
      </c>
      <c r="J361" s="15" t="n"/>
      <c r="K361" s="22">
        <f>IF(ISBLANK($D361),"",$D361-RaporTarihi)</f>
        <v/>
      </c>
      <c r="L361" s="14">
        <f>IF(ISBLANK($A361),"",IF(OR(ISBLANK($B361),ISBLANK($C361),ISBLANK($D361),ISBLANK($E361),ISBLANK($F361),ISBLANK($G361),ISBLANK($H361),ISBLANK($I361),ISBLANK($J361)),"EKSİK","OK"))</f>
        <v/>
      </c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7">
        <f>IF(ISBLANK($A362),"",IF(COUNTA($E362:$H362)=4,$E362+$F362+$G362+$H362,""))</f>
        <v/>
      </c>
      <c r="J362" s="15" t="n"/>
      <c r="K362" s="22">
        <f>IF(ISBLANK($D362),"",$D362-RaporTarihi)</f>
        <v/>
      </c>
      <c r="L362" s="14">
        <f>IF(ISBLANK($A362),"",IF(OR(ISBLANK($B362),ISBLANK($C362),ISBLANK($D362),ISBLANK($E362),ISBLANK($F362),ISBLANK($G362),ISBLANK($H362),ISBLANK($I362),ISBLANK($J362)),"EKSİK","OK"))</f>
        <v/>
      </c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7">
        <f>IF(ISBLANK($A363),"",IF(COUNTA($E363:$H363)=4,$E363+$F363+$G363+$H363,""))</f>
        <v/>
      </c>
      <c r="J363" s="15" t="n"/>
      <c r="K363" s="22">
        <f>IF(ISBLANK($D363),"",$D363-RaporTarihi)</f>
        <v/>
      </c>
      <c r="L363" s="14">
        <f>IF(ISBLANK($A363),"",IF(OR(ISBLANK($B363),ISBLANK($C363),ISBLANK($D363),ISBLANK($E363),ISBLANK($F363),ISBLANK($G363),ISBLANK($H363),ISBLANK($I363),ISBLANK($J363)),"EKSİK","OK"))</f>
        <v/>
      </c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7">
        <f>IF(ISBLANK($A364),"",IF(COUNTA($E364:$H364)=4,$E364+$F364+$G364+$H364,""))</f>
        <v/>
      </c>
      <c r="J364" s="15" t="n"/>
      <c r="K364" s="22">
        <f>IF(ISBLANK($D364),"",$D364-RaporTarihi)</f>
        <v/>
      </c>
      <c r="L364" s="14">
        <f>IF(ISBLANK($A364),"",IF(OR(ISBLANK($B364),ISBLANK($C364),ISBLANK($D364),ISBLANK($E364),ISBLANK($F364),ISBLANK($G364),ISBLANK($H364),ISBLANK($I364),ISBLANK($J364)),"EKSİK","OK"))</f>
        <v/>
      </c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7">
        <f>IF(ISBLANK($A365),"",IF(COUNTA($E365:$H365)=4,$E365+$F365+$G365+$H365,""))</f>
        <v/>
      </c>
      <c r="J365" s="15" t="n"/>
      <c r="K365" s="22">
        <f>IF(ISBLANK($D365),"",$D365-RaporTarihi)</f>
        <v/>
      </c>
      <c r="L365" s="14">
        <f>IF(ISBLANK($A365),"",IF(OR(ISBLANK($B365),ISBLANK($C365),ISBLANK($D365),ISBLANK($E365),ISBLANK($F365),ISBLANK($G365),ISBLANK($H365),ISBLANK($I365),ISBLANK($J365)),"EKSİK","OK"))</f>
        <v/>
      </c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7">
        <f>IF(ISBLANK($A366),"",IF(COUNTA($E366:$H366)=4,$E366+$F366+$G366+$H366,""))</f>
        <v/>
      </c>
      <c r="J366" s="15" t="n"/>
      <c r="K366" s="22">
        <f>IF(ISBLANK($D366),"",$D366-RaporTarihi)</f>
        <v/>
      </c>
      <c r="L366" s="14">
        <f>IF(ISBLANK($A366),"",IF(OR(ISBLANK($B366),ISBLANK($C366),ISBLANK($D366),ISBLANK($E366),ISBLANK($F366),ISBLANK($G366),ISBLANK($H366),ISBLANK($I366),ISBLANK($J366)),"EKSİK","OK"))</f>
        <v/>
      </c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7">
        <f>IF(ISBLANK($A367),"",IF(COUNTA($E367:$H367)=4,$E367+$F367+$G367+$H367,""))</f>
        <v/>
      </c>
      <c r="J367" s="15" t="n"/>
      <c r="K367" s="22">
        <f>IF(ISBLANK($D367),"",$D367-RaporTarihi)</f>
        <v/>
      </c>
      <c r="L367" s="14">
        <f>IF(ISBLANK($A367),"",IF(OR(ISBLANK($B367),ISBLANK($C367),ISBLANK($D367),ISBLANK($E367),ISBLANK($F367),ISBLANK($G367),ISBLANK($H367),ISBLANK($I367),ISBLANK($J367)),"EKSİK","OK"))</f>
        <v/>
      </c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7">
        <f>IF(ISBLANK($A368),"",IF(COUNTA($E368:$H368)=4,$E368+$F368+$G368+$H368,""))</f>
        <v/>
      </c>
      <c r="J368" s="15" t="n"/>
      <c r="K368" s="22">
        <f>IF(ISBLANK($D368),"",$D368-RaporTarihi)</f>
        <v/>
      </c>
      <c r="L368" s="14">
        <f>IF(ISBLANK($A368),"",IF(OR(ISBLANK($B368),ISBLANK($C368),ISBLANK($D368),ISBLANK($E368),ISBLANK($F368),ISBLANK($G368),ISBLANK($H368),ISBLANK($I368),ISBLANK($J368)),"EKSİK","OK"))</f>
        <v/>
      </c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7">
        <f>IF(ISBLANK($A369),"",IF(COUNTA($E369:$H369)=4,$E369+$F369+$G369+$H369,""))</f>
        <v/>
      </c>
      <c r="J369" s="15" t="n"/>
      <c r="K369" s="22">
        <f>IF(ISBLANK($D369),"",$D369-RaporTarihi)</f>
        <v/>
      </c>
      <c r="L369" s="14">
        <f>IF(ISBLANK($A369),"",IF(OR(ISBLANK($B369),ISBLANK($C369),ISBLANK($D369),ISBLANK($E369),ISBLANK($F369),ISBLANK($G369),ISBLANK($H369),ISBLANK($I369),ISBLANK($J369)),"EKSİK","OK"))</f>
        <v/>
      </c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7">
        <f>IF(ISBLANK($A370),"",IF(COUNTA($E370:$H370)=4,$E370+$F370+$G370+$H370,""))</f>
        <v/>
      </c>
      <c r="J370" s="15" t="n"/>
      <c r="K370" s="22">
        <f>IF(ISBLANK($D370),"",$D370-RaporTarihi)</f>
        <v/>
      </c>
      <c r="L370" s="14">
        <f>IF(ISBLANK($A370),"",IF(OR(ISBLANK($B370),ISBLANK($C370),ISBLANK($D370),ISBLANK($E370),ISBLANK($F370),ISBLANK($G370),ISBLANK($H370),ISBLANK($I370),ISBLANK($J370)),"EKSİK","OK"))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7">
        <f>IF(ISBLANK($A371),"",IF(COUNTA($E371:$H371)=4,$E371+$F371+$G371+$H371,""))</f>
        <v/>
      </c>
      <c r="J371" s="15" t="n"/>
      <c r="K371" s="22">
        <f>IF(ISBLANK($D371),"",$D371-RaporTarihi)</f>
        <v/>
      </c>
      <c r="L371" s="14">
        <f>IF(ISBLANK($A371),"",IF(OR(ISBLANK($B371),ISBLANK($C371),ISBLANK($D371),ISBLANK($E371),ISBLANK($F371),ISBLANK($G371),ISBLANK($H371),ISBLANK($I371),ISBLANK($J371)),"EKSİK","OK"))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7">
        <f>IF(ISBLANK($A372),"",IF(COUNTA($E372:$H372)=4,$E372+$F372+$G372+$H372,""))</f>
        <v/>
      </c>
      <c r="J372" s="15" t="n"/>
      <c r="K372" s="22">
        <f>IF(ISBLANK($D372),"",$D372-RaporTarihi)</f>
        <v/>
      </c>
      <c r="L372" s="14">
        <f>IF(ISBLANK($A372),"",IF(OR(ISBLANK($B372),ISBLANK($C372),ISBLANK($D372),ISBLANK($E372),ISBLANK($F372),ISBLANK($G372),ISBLANK($H372),ISBLANK($I372),ISBLANK($J372)),"EKSİK","OK"))</f>
        <v/>
      </c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7">
        <f>IF(ISBLANK($A373),"",IF(COUNTA($E373:$H373)=4,$E373+$F373+$G373+$H373,""))</f>
        <v/>
      </c>
      <c r="J373" s="15" t="n"/>
      <c r="K373" s="22">
        <f>IF(ISBLANK($D373),"",$D373-RaporTarihi)</f>
        <v/>
      </c>
      <c r="L373" s="14">
        <f>IF(ISBLANK($A373),"",IF(OR(ISBLANK($B373),ISBLANK($C373),ISBLANK($D373),ISBLANK($E373),ISBLANK($F373),ISBLANK($G373),ISBLANK($H373),ISBLANK($I373),ISBLANK($J373)),"EKSİK","OK"))</f>
        <v/>
      </c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7">
        <f>IF(ISBLANK($A374),"",IF(COUNTA($E374:$H374)=4,$E374+$F374+$G374+$H374,""))</f>
        <v/>
      </c>
      <c r="J374" s="15" t="n"/>
      <c r="K374" s="22">
        <f>IF(ISBLANK($D374),"",$D374-RaporTarihi)</f>
        <v/>
      </c>
      <c r="L374" s="14">
        <f>IF(ISBLANK($A374),"",IF(OR(ISBLANK($B374),ISBLANK($C374),ISBLANK($D374),ISBLANK($E374),ISBLANK($F374),ISBLANK($G374),ISBLANK($H374),ISBLANK($I374),ISBLANK($J374)),"EKSİK","OK"))</f>
        <v/>
      </c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7">
        <f>IF(ISBLANK($A375),"",IF(COUNTA($E375:$H375)=4,$E375+$F375+$G375+$H375,""))</f>
        <v/>
      </c>
      <c r="J375" s="15" t="n"/>
      <c r="K375" s="22">
        <f>IF(ISBLANK($D375),"",$D375-RaporTarihi)</f>
        <v/>
      </c>
      <c r="L375" s="14">
        <f>IF(ISBLANK($A375),"",IF(OR(ISBLANK($B375),ISBLANK($C375),ISBLANK($D375),ISBLANK($E375),ISBLANK($F375),ISBLANK($G375),ISBLANK($H375),ISBLANK($I375),ISBLANK($J375)),"EKSİK","OK"))</f>
        <v/>
      </c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7">
        <f>IF(ISBLANK($A376),"",IF(COUNTA($E376:$H376)=4,$E376+$F376+$G376+$H376,""))</f>
        <v/>
      </c>
      <c r="J376" s="15" t="n"/>
      <c r="K376" s="22">
        <f>IF(ISBLANK($D376),"",$D376-RaporTarihi)</f>
        <v/>
      </c>
      <c r="L376" s="14">
        <f>IF(ISBLANK($A376),"",IF(OR(ISBLANK($B376),ISBLANK($C376),ISBLANK($D376),ISBLANK($E376),ISBLANK($F376),ISBLANK($G376),ISBLANK($H376),ISBLANK($I376),ISBLANK($J376)),"EKSİK","OK"))</f>
        <v/>
      </c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7">
        <f>IF(ISBLANK($A377),"",IF(COUNTA($E377:$H377)=4,$E377+$F377+$G377+$H377,""))</f>
        <v/>
      </c>
      <c r="J377" s="15" t="n"/>
      <c r="K377" s="22">
        <f>IF(ISBLANK($D377),"",$D377-RaporTarihi)</f>
        <v/>
      </c>
      <c r="L377" s="14">
        <f>IF(ISBLANK($A377),"",IF(OR(ISBLANK($B377),ISBLANK($C377),ISBLANK($D377),ISBLANK($E377),ISBLANK($F377),ISBLANK($G377),ISBLANK($H377),ISBLANK($I377),ISBLANK($J377)),"EKSİK","OK"))</f>
        <v/>
      </c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7">
        <f>IF(ISBLANK($A378),"",IF(COUNTA($E378:$H378)=4,$E378+$F378+$G378+$H378,""))</f>
        <v/>
      </c>
      <c r="J378" s="15" t="n"/>
      <c r="K378" s="22">
        <f>IF(ISBLANK($D378),"",$D378-RaporTarihi)</f>
        <v/>
      </c>
      <c r="L378" s="14">
        <f>IF(ISBLANK($A378),"",IF(OR(ISBLANK($B378),ISBLANK($C378),ISBLANK($D378),ISBLANK($E378),ISBLANK($F378),ISBLANK($G378),ISBLANK($H378),ISBLANK($I378),ISBLANK($J378)),"EKSİK","OK"))</f>
        <v/>
      </c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7">
        <f>IF(ISBLANK($A379),"",IF(COUNTA($E379:$H379)=4,$E379+$F379+$G379+$H379,""))</f>
        <v/>
      </c>
      <c r="J379" s="15" t="n"/>
      <c r="K379" s="22">
        <f>IF(ISBLANK($D379),"",$D379-RaporTarihi)</f>
        <v/>
      </c>
      <c r="L379" s="14">
        <f>IF(ISBLANK($A379),"",IF(OR(ISBLANK($B379),ISBLANK($C379),ISBLANK($D379),ISBLANK($E379),ISBLANK($F379),ISBLANK($G379),ISBLANK($H379),ISBLANK($I379),ISBLANK($J379)),"EKSİK","OK"))</f>
        <v/>
      </c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7">
        <f>IF(ISBLANK($A380),"",IF(COUNTA($E380:$H380)=4,$E380+$F380+$G380+$H380,""))</f>
        <v/>
      </c>
      <c r="J380" s="15" t="n"/>
      <c r="K380" s="22">
        <f>IF(ISBLANK($D380),"",$D380-RaporTarihi)</f>
        <v/>
      </c>
      <c r="L380" s="14">
        <f>IF(ISBLANK($A380),"",IF(OR(ISBLANK($B380),ISBLANK($C380),ISBLANK($D380),ISBLANK($E380),ISBLANK($F380),ISBLANK($G380),ISBLANK($H380),ISBLANK($I380),ISBLANK($J380)),"EKSİK","OK"))</f>
        <v/>
      </c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7">
        <f>IF(ISBLANK($A381),"",IF(COUNTA($E381:$H381)=4,$E381+$F381+$G381+$H381,""))</f>
        <v/>
      </c>
      <c r="J381" s="15" t="n"/>
      <c r="K381" s="22">
        <f>IF(ISBLANK($D381),"",$D381-RaporTarihi)</f>
        <v/>
      </c>
      <c r="L381" s="14">
        <f>IF(ISBLANK($A381),"",IF(OR(ISBLANK($B381),ISBLANK($C381),ISBLANK($D381),ISBLANK($E381),ISBLANK($F381),ISBLANK($G381),ISBLANK($H381),ISBLANK($I381),ISBLANK($J381)),"EKSİK","OK"))</f>
        <v/>
      </c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7">
        <f>IF(ISBLANK($A382),"",IF(COUNTA($E382:$H382)=4,$E382+$F382+$G382+$H382,""))</f>
        <v/>
      </c>
      <c r="J382" s="15" t="n"/>
      <c r="K382" s="22">
        <f>IF(ISBLANK($D382),"",$D382-RaporTarihi)</f>
        <v/>
      </c>
      <c r="L382" s="14">
        <f>IF(ISBLANK($A382),"",IF(OR(ISBLANK($B382),ISBLANK($C382),ISBLANK($D382),ISBLANK($E382),ISBLANK($F382),ISBLANK($G382),ISBLANK($H382),ISBLANK($I382),ISBLANK($J382)),"EKSİK","OK"))</f>
        <v/>
      </c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7">
        <f>IF(ISBLANK($A383),"",IF(COUNTA($E383:$H383)=4,$E383+$F383+$G383+$H383,""))</f>
        <v/>
      </c>
      <c r="J383" s="15" t="n"/>
      <c r="K383" s="22">
        <f>IF(ISBLANK($D383),"",$D383-RaporTarihi)</f>
        <v/>
      </c>
      <c r="L383" s="14">
        <f>IF(ISBLANK($A383),"",IF(OR(ISBLANK($B383),ISBLANK($C383),ISBLANK($D383),ISBLANK($E383),ISBLANK($F383),ISBLANK($G383),ISBLANK($H383),ISBLANK($I383),ISBLANK($J383)),"EKSİK","OK"))</f>
        <v/>
      </c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7">
        <f>IF(ISBLANK($A384),"",IF(COUNTA($E384:$H384)=4,$E384+$F384+$G384+$H384,""))</f>
        <v/>
      </c>
      <c r="J384" s="15" t="n"/>
      <c r="K384" s="22">
        <f>IF(ISBLANK($D384),"",$D384-RaporTarihi)</f>
        <v/>
      </c>
      <c r="L384" s="14">
        <f>IF(ISBLANK($A384),"",IF(OR(ISBLANK($B384),ISBLANK($C384),ISBLANK($D384),ISBLANK($E384),ISBLANK($F384),ISBLANK($G384),ISBLANK($H384),ISBLANK($I384),ISBLANK($J384)),"EKSİK","OK"))</f>
        <v/>
      </c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7">
        <f>IF(ISBLANK($A385),"",IF(COUNTA($E385:$H385)=4,$E385+$F385+$G385+$H385,""))</f>
        <v/>
      </c>
      <c r="J385" s="15" t="n"/>
      <c r="K385" s="22">
        <f>IF(ISBLANK($D385),"",$D385-RaporTarihi)</f>
        <v/>
      </c>
      <c r="L385" s="14">
        <f>IF(ISBLANK($A385),"",IF(OR(ISBLANK($B385),ISBLANK($C385),ISBLANK($D385),ISBLANK($E385),ISBLANK($F385),ISBLANK($G385),ISBLANK($H385),ISBLANK($I385),ISBLANK($J385)),"EKSİK","OK"))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7">
        <f>IF(ISBLANK($A386),"",IF(COUNTA($E386:$H386)=4,$E386+$F386+$G386+$H386,""))</f>
        <v/>
      </c>
      <c r="J386" s="15" t="n"/>
      <c r="K386" s="22">
        <f>IF(ISBLANK($D386),"",$D386-RaporTarihi)</f>
        <v/>
      </c>
      <c r="L386" s="14">
        <f>IF(ISBLANK($A386),"",IF(OR(ISBLANK($B386),ISBLANK($C386),ISBLANK($D386),ISBLANK($E386),ISBLANK($F386),ISBLANK($G386),ISBLANK($H386),ISBLANK($I386),ISBLANK($J386)),"EKSİK","OK"))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7">
        <f>IF(ISBLANK($A387),"",IF(COUNTA($E387:$H387)=4,$E387+$F387+$G387+$H387,""))</f>
        <v/>
      </c>
      <c r="J387" s="15" t="n"/>
      <c r="K387" s="22">
        <f>IF(ISBLANK($D387),"",$D387-RaporTarihi)</f>
        <v/>
      </c>
      <c r="L387" s="14">
        <f>IF(ISBLANK($A387),"",IF(OR(ISBLANK($B387),ISBLANK($C387),ISBLANK($D387),ISBLANK($E387),ISBLANK($F387),ISBLANK($G387),ISBLANK($H387),ISBLANK($I387),ISBLANK($J387)),"EKSİK","OK"))</f>
        <v/>
      </c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7">
        <f>IF(ISBLANK($A388),"",IF(COUNTA($E388:$H388)=4,$E388+$F388+$G388+$H388,""))</f>
        <v/>
      </c>
      <c r="J388" s="15" t="n"/>
      <c r="K388" s="22">
        <f>IF(ISBLANK($D388),"",$D388-RaporTarihi)</f>
        <v/>
      </c>
      <c r="L388" s="14">
        <f>IF(ISBLANK($A388),"",IF(OR(ISBLANK($B388),ISBLANK($C388),ISBLANK($D388),ISBLANK($E388),ISBLANK($F388),ISBLANK($G388),ISBLANK($H388),ISBLANK($I388),ISBLANK($J388)),"EKSİK","OK"))</f>
        <v/>
      </c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7">
        <f>IF(ISBLANK($A389),"",IF(COUNTA($E389:$H389)=4,$E389+$F389+$G389+$H389,""))</f>
        <v/>
      </c>
      <c r="J389" s="15" t="n"/>
      <c r="K389" s="22">
        <f>IF(ISBLANK($D389),"",$D389-RaporTarihi)</f>
        <v/>
      </c>
      <c r="L389" s="14">
        <f>IF(ISBLANK($A389),"",IF(OR(ISBLANK($B389),ISBLANK($C389),ISBLANK($D389),ISBLANK($E389),ISBLANK($F389),ISBLANK($G389),ISBLANK($H389),ISBLANK($I389),ISBLANK($J389)),"EKSİK","OK"))</f>
        <v/>
      </c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7">
        <f>IF(ISBLANK($A390),"",IF(COUNTA($E390:$H390)=4,$E390+$F390+$G390+$H390,""))</f>
        <v/>
      </c>
      <c r="J390" s="15" t="n"/>
      <c r="K390" s="22">
        <f>IF(ISBLANK($D390),"",$D390-RaporTarihi)</f>
        <v/>
      </c>
      <c r="L390" s="14">
        <f>IF(ISBLANK($A390),"",IF(OR(ISBLANK($B390),ISBLANK($C390),ISBLANK($D390),ISBLANK($E390),ISBLANK($F390),ISBLANK($G390),ISBLANK($H390),ISBLANK($I390),ISBLANK($J390)),"EKSİK","OK"))</f>
        <v/>
      </c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7">
        <f>IF(ISBLANK($A391),"",IF(COUNTA($E391:$H391)=4,$E391+$F391+$G391+$H391,""))</f>
        <v/>
      </c>
      <c r="J391" s="15" t="n"/>
      <c r="K391" s="22">
        <f>IF(ISBLANK($D391),"",$D391-RaporTarihi)</f>
        <v/>
      </c>
      <c r="L391" s="14">
        <f>IF(ISBLANK($A391),"",IF(OR(ISBLANK($B391),ISBLANK($C391),ISBLANK($D391),ISBLANK($E391),ISBLANK($F391),ISBLANK($G391),ISBLANK($H391),ISBLANK($I391),ISBLANK($J391)),"EKSİK","OK"))</f>
        <v/>
      </c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7">
        <f>IF(ISBLANK($A392),"",IF(COUNTA($E392:$H392)=4,$E392+$F392+$G392+$H392,""))</f>
        <v/>
      </c>
      <c r="J392" s="15" t="n"/>
      <c r="K392" s="22">
        <f>IF(ISBLANK($D392),"",$D392-RaporTarihi)</f>
        <v/>
      </c>
      <c r="L392" s="14">
        <f>IF(ISBLANK($A392),"",IF(OR(ISBLANK($B392),ISBLANK($C392),ISBLANK($D392),ISBLANK($E392),ISBLANK($F392),ISBLANK($G392),ISBLANK($H392),ISBLANK($I392),ISBLANK($J392)),"EKSİK","OK"))</f>
        <v/>
      </c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7">
        <f>IF(ISBLANK($A393),"",IF(COUNTA($E393:$H393)=4,$E393+$F393+$G393+$H393,""))</f>
        <v/>
      </c>
      <c r="J393" s="15" t="n"/>
      <c r="K393" s="22">
        <f>IF(ISBLANK($D393),"",$D393-RaporTarihi)</f>
        <v/>
      </c>
      <c r="L393" s="14">
        <f>IF(ISBLANK($A393),"",IF(OR(ISBLANK($B393),ISBLANK($C393),ISBLANK($D393),ISBLANK($E393),ISBLANK($F393),ISBLANK($G393),ISBLANK($H393),ISBLANK($I393),ISBLANK($J393)),"EKSİK","OK"))</f>
        <v/>
      </c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7">
        <f>IF(ISBLANK($A394),"",IF(COUNTA($E394:$H394)=4,$E394+$F394+$G394+$H394,""))</f>
        <v/>
      </c>
      <c r="J394" s="15" t="n"/>
      <c r="K394" s="22">
        <f>IF(ISBLANK($D394),"",$D394-RaporTarihi)</f>
        <v/>
      </c>
      <c r="L394" s="14">
        <f>IF(ISBLANK($A394),"",IF(OR(ISBLANK($B394),ISBLANK($C394),ISBLANK($D394),ISBLANK($E394),ISBLANK($F394),ISBLANK($G394),ISBLANK($H394),ISBLANK($I394),ISBLANK($J394)),"EKSİK","OK"))</f>
        <v/>
      </c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7">
        <f>IF(ISBLANK($A395),"",IF(COUNTA($E395:$H395)=4,$E395+$F395+$G395+$H395,""))</f>
        <v/>
      </c>
      <c r="J395" s="15" t="n"/>
      <c r="K395" s="22">
        <f>IF(ISBLANK($D395),"",$D395-RaporTarihi)</f>
        <v/>
      </c>
      <c r="L395" s="14">
        <f>IF(ISBLANK($A395),"",IF(OR(ISBLANK($B395),ISBLANK($C395),ISBLANK($D395),ISBLANK($E395),ISBLANK($F395),ISBLANK($G395),ISBLANK($H395),ISBLANK($I395),ISBLANK($J395)),"EKSİK","OK"))</f>
        <v/>
      </c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7">
        <f>IF(ISBLANK($A396),"",IF(COUNTA($E396:$H396)=4,$E396+$F396+$G396+$H396,""))</f>
        <v/>
      </c>
      <c r="J396" s="15" t="n"/>
      <c r="K396" s="22">
        <f>IF(ISBLANK($D396),"",$D396-RaporTarihi)</f>
        <v/>
      </c>
      <c r="L396" s="14">
        <f>IF(ISBLANK($A396),"",IF(OR(ISBLANK($B396),ISBLANK($C396),ISBLANK($D396),ISBLANK($E396),ISBLANK($F396),ISBLANK($G396),ISBLANK($H396),ISBLANK($I396),ISBLANK($J396)),"EKSİK","OK"))</f>
        <v/>
      </c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7">
        <f>IF(ISBLANK($A397),"",IF(COUNTA($E397:$H397)=4,$E397+$F397+$G397+$H397,""))</f>
        <v/>
      </c>
      <c r="J397" s="15" t="n"/>
      <c r="K397" s="22">
        <f>IF(ISBLANK($D397),"",$D397-RaporTarihi)</f>
        <v/>
      </c>
      <c r="L397" s="14">
        <f>IF(ISBLANK($A397),"",IF(OR(ISBLANK($B397),ISBLANK($C397),ISBLANK($D397),ISBLANK($E397),ISBLANK($F397),ISBLANK($G397),ISBLANK($H397),ISBLANK($I397),ISBLANK($J397)),"EKSİK","OK"))</f>
        <v/>
      </c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7">
        <f>IF(ISBLANK($A398),"",IF(COUNTA($E398:$H398)=4,$E398+$F398+$G398+$H398,""))</f>
        <v/>
      </c>
      <c r="J398" s="15" t="n"/>
      <c r="K398" s="22">
        <f>IF(ISBLANK($D398),"",$D398-RaporTarihi)</f>
        <v/>
      </c>
      <c r="L398" s="14">
        <f>IF(ISBLANK($A398),"",IF(OR(ISBLANK($B398),ISBLANK($C398),ISBLANK($D398),ISBLANK($E398),ISBLANK($F398),ISBLANK($G398),ISBLANK($H398),ISBLANK($I398),ISBLANK($J398)),"EKSİK","OK"))</f>
        <v/>
      </c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7">
        <f>IF(ISBLANK($A399),"",IF(COUNTA($E399:$H399)=4,$E399+$F399+$G399+$H399,""))</f>
        <v/>
      </c>
      <c r="J399" s="15" t="n"/>
      <c r="K399" s="22">
        <f>IF(ISBLANK($D399),"",$D399-RaporTarihi)</f>
        <v/>
      </c>
      <c r="L399" s="14">
        <f>IF(ISBLANK($A399),"",IF(OR(ISBLANK($B399),ISBLANK($C399),ISBLANK($D399),ISBLANK($E399),ISBLANK($F399),ISBLANK($G399),ISBLANK($H399),ISBLANK($I399),ISBLANK($J399)),"EKSİK","OK"))</f>
        <v/>
      </c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7">
        <f>IF(ISBLANK($A400),"",IF(COUNTA($E400:$H400)=4,$E400+$F400+$G400+$H400,""))</f>
        <v/>
      </c>
      <c r="J400" s="15" t="n"/>
      <c r="K400" s="22">
        <f>IF(ISBLANK($D400),"",$D400-RaporTarihi)</f>
        <v/>
      </c>
      <c r="L400" s="14">
        <f>IF(ISBLANK($A400),"",IF(OR(ISBLANK($B400),ISBLANK($C400),ISBLANK($D400),ISBLANK($E400),ISBLANK($F400),ISBLANK($G400),ISBLANK($H400),ISBLANK($I400),ISBLANK($J400)),"EKSİK","OK"))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7">
        <f>IF(ISBLANK($A401),"",IF(COUNTA($E401:$H401)=4,$E401+$F401+$G401+$H401,""))</f>
        <v/>
      </c>
      <c r="J401" s="15" t="n"/>
      <c r="K401" s="22">
        <f>IF(ISBLANK($D401),"",$D401-RaporTarihi)</f>
        <v/>
      </c>
      <c r="L401" s="14">
        <f>IF(ISBLANK($A401),"",IF(OR(ISBLANK($B401),ISBLANK($C401),ISBLANK($D401),ISBLANK($E401),ISBLANK($F401),ISBLANK($G401),ISBLANK($H401),ISBLANK($I401),ISBLANK($J401)),"EKSİK","OK"))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7">
        <f>IF(ISBLANK($A402),"",IF(COUNTA($E402:$H402)=4,$E402+$F402+$G402+$H402,""))</f>
        <v/>
      </c>
      <c r="J402" s="15" t="n"/>
      <c r="K402" s="22">
        <f>IF(ISBLANK($D402),"",$D402-RaporTarihi)</f>
        <v/>
      </c>
      <c r="L402" s="14">
        <f>IF(ISBLANK($A402),"",IF(OR(ISBLANK($B402),ISBLANK($C402),ISBLANK($D402),ISBLANK($E402),ISBLANK($F402),ISBLANK($G402),ISBLANK($H402),ISBLANK($I402),ISBLANK($J402)),"EKSİK","OK"))</f>
        <v/>
      </c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7">
        <f>IF(ISBLANK($A403),"",IF(COUNTA($E403:$H403)=4,$E403+$F403+$G403+$H403,""))</f>
        <v/>
      </c>
      <c r="J403" s="15" t="n"/>
      <c r="K403" s="22">
        <f>IF(ISBLANK($D403),"",$D403-RaporTarihi)</f>
        <v/>
      </c>
      <c r="L403" s="14">
        <f>IF(ISBLANK($A403),"",IF(OR(ISBLANK($B403),ISBLANK($C403),ISBLANK($D403),ISBLANK($E403),ISBLANK($F403),ISBLANK($G403),ISBLANK($H403),ISBLANK($I403),ISBLANK($J403)),"EKSİK","OK"))</f>
        <v/>
      </c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7">
        <f>IF(ISBLANK($A404),"",IF(COUNTA($E404:$H404)=4,$E404+$F404+$G404+$H404,""))</f>
        <v/>
      </c>
      <c r="J404" s="15" t="n"/>
      <c r="K404" s="22">
        <f>IF(ISBLANK($D404),"",$D404-RaporTarihi)</f>
        <v/>
      </c>
      <c r="L404" s="14">
        <f>IF(ISBLANK($A404),"",IF(OR(ISBLANK($B404),ISBLANK($C404),ISBLANK($D404),ISBLANK($E404),ISBLANK($F404),ISBLANK($G404),ISBLANK($H404),ISBLANK($I404),ISBLANK($J404)),"EKSİK","OK"))</f>
        <v/>
      </c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7">
        <f>IF(ISBLANK($A405),"",IF(COUNTA($E405:$H405)=4,$E405+$F405+$G405+$H405,""))</f>
        <v/>
      </c>
      <c r="J405" s="15" t="n"/>
      <c r="K405" s="22">
        <f>IF(ISBLANK($D405),"",$D405-RaporTarihi)</f>
        <v/>
      </c>
      <c r="L405" s="14">
        <f>IF(ISBLANK($A405),"",IF(OR(ISBLANK($B405),ISBLANK($C405),ISBLANK($D405),ISBLANK($E405),ISBLANK($F405),ISBLANK($G405),ISBLANK($H405),ISBLANK($I405),ISBLANK($J405)),"EKSİK","OK"))</f>
        <v/>
      </c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7">
        <f>IF(ISBLANK($A406),"",IF(COUNTA($E406:$H406)=4,$E406+$F406+$G406+$H406,""))</f>
        <v/>
      </c>
      <c r="J406" s="15" t="n"/>
      <c r="K406" s="22">
        <f>IF(ISBLANK($D406),"",$D406-RaporTarihi)</f>
        <v/>
      </c>
      <c r="L406" s="14">
        <f>IF(ISBLANK($A406),"",IF(OR(ISBLANK($B406),ISBLANK($C406),ISBLANK($D406),ISBLANK($E406),ISBLANK($F406),ISBLANK($G406),ISBLANK($H406),ISBLANK($I406),ISBLANK($J406)),"EKSİK","OK"))</f>
        <v/>
      </c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7">
        <f>IF(ISBLANK($A407),"",IF(COUNTA($E407:$H407)=4,$E407+$F407+$G407+$H407,""))</f>
        <v/>
      </c>
      <c r="J407" s="15" t="n"/>
      <c r="K407" s="22">
        <f>IF(ISBLANK($D407),"",$D407-RaporTarihi)</f>
        <v/>
      </c>
      <c r="L407" s="14">
        <f>IF(ISBLANK($A407),"",IF(OR(ISBLANK($B407),ISBLANK($C407),ISBLANK($D407),ISBLANK($E407),ISBLANK($F407),ISBLANK($G407),ISBLANK($H407),ISBLANK($I407),ISBLANK($J407)),"EKSİK","OK"))</f>
        <v/>
      </c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7">
        <f>IF(ISBLANK($A408),"",IF(COUNTA($E408:$H408)=4,$E408+$F408+$G408+$H408,""))</f>
        <v/>
      </c>
      <c r="J408" s="15" t="n"/>
      <c r="K408" s="22">
        <f>IF(ISBLANK($D408),"",$D408-RaporTarihi)</f>
        <v/>
      </c>
      <c r="L408" s="14">
        <f>IF(ISBLANK($A408),"",IF(OR(ISBLANK($B408),ISBLANK($C408),ISBLANK($D408),ISBLANK($E408),ISBLANK($F408),ISBLANK($G408),ISBLANK($H408),ISBLANK($I408),ISBLANK($J408)),"EKSİK","OK"))</f>
        <v/>
      </c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7">
        <f>IF(ISBLANK($A409),"",IF(COUNTA($E409:$H409)=4,$E409+$F409+$G409+$H409,""))</f>
        <v/>
      </c>
      <c r="J409" s="15" t="n"/>
      <c r="K409" s="22">
        <f>IF(ISBLANK($D409),"",$D409-RaporTarihi)</f>
        <v/>
      </c>
      <c r="L409" s="14">
        <f>IF(ISBLANK($A409),"",IF(OR(ISBLANK($B409),ISBLANK($C409),ISBLANK($D409),ISBLANK($E409),ISBLANK($F409),ISBLANK($G409),ISBLANK($H409),ISBLANK($I409),ISBLANK($J409)),"EKSİK","OK"))</f>
        <v/>
      </c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7">
        <f>IF(ISBLANK($A410),"",IF(COUNTA($E410:$H410)=4,$E410+$F410+$G410+$H410,""))</f>
        <v/>
      </c>
      <c r="J410" s="15" t="n"/>
      <c r="K410" s="22">
        <f>IF(ISBLANK($D410),"",$D410-RaporTarihi)</f>
        <v/>
      </c>
      <c r="L410" s="14">
        <f>IF(ISBLANK($A410),"",IF(OR(ISBLANK($B410),ISBLANK($C410),ISBLANK($D410),ISBLANK($E410),ISBLANK($F410),ISBLANK($G410),ISBLANK($H410),ISBLANK($I410),ISBLANK($J410)),"EKSİK","OK"))</f>
        <v/>
      </c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7">
        <f>IF(ISBLANK($A411),"",IF(COUNTA($E411:$H411)=4,$E411+$F411+$G411+$H411,""))</f>
        <v/>
      </c>
      <c r="J411" s="15" t="n"/>
      <c r="K411" s="22">
        <f>IF(ISBLANK($D411),"",$D411-RaporTarihi)</f>
        <v/>
      </c>
      <c r="L411" s="14">
        <f>IF(ISBLANK($A411),"",IF(OR(ISBLANK($B411),ISBLANK($C411),ISBLANK($D411),ISBLANK($E411),ISBLANK($F411),ISBLANK($G411),ISBLANK($H411),ISBLANK($I411),ISBLANK($J411)),"EKSİK","OK"))</f>
        <v/>
      </c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7">
        <f>IF(ISBLANK($A412),"",IF(COUNTA($E412:$H412)=4,$E412+$F412+$G412+$H412,""))</f>
        <v/>
      </c>
      <c r="J412" s="15" t="n"/>
      <c r="K412" s="22">
        <f>IF(ISBLANK($D412),"",$D412-RaporTarihi)</f>
        <v/>
      </c>
      <c r="L412" s="14">
        <f>IF(ISBLANK($A412),"",IF(OR(ISBLANK($B412),ISBLANK($C412),ISBLANK($D412),ISBLANK($E412),ISBLANK($F412),ISBLANK($G412),ISBLANK($H412),ISBLANK($I412),ISBLANK($J412)),"EKSİK","OK"))</f>
        <v/>
      </c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7">
        <f>IF(ISBLANK($A413),"",IF(COUNTA($E413:$H413)=4,$E413+$F413+$G413+$H413,""))</f>
        <v/>
      </c>
      <c r="J413" s="15" t="n"/>
      <c r="K413" s="22">
        <f>IF(ISBLANK($D413),"",$D413-RaporTarihi)</f>
        <v/>
      </c>
      <c r="L413" s="14">
        <f>IF(ISBLANK($A413),"",IF(OR(ISBLANK($B413),ISBLANK($C413),ISBLANK($D413),ISBLANK($E413),ISBLANK($F413),ISBLANK($G413),ISBLANK($H413),ISBLANK($I413),ISBLANK($J413)),"EKSİK","OK"))</f>
        <v/>
      </c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7">
        <f>IF(ISBLANK($A414),"",IF(COUNTA($E414:$H414)=4,$E414+$F414+$G414+$H414,""))</f>
        <v/>
      </c>
      <c r="J414" s="15" t="n"/>
      <c r="K414" s="22">
        <f>IF(ISBLANK($D414),"",$D414-RaporTarihi)</f>
        <v/>
      </c>
      <c r="L414" s="14">
        <f>IF(ISBLANK($A414),"",IF(OR(ISBLANK($B414),ISBLANK($C414),ISBLANK($D414),ISBLANK($E414),ISBLANK($F414),ISBLANK($G414),ISBLANK($H414),ISBLANK($I414),ISBLANK($J414)),"EKSİK","OK"))</f>
        <v/>
      </c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7">
        <f>IF(ISBLANK($A415),"",IF(COUNTA($E415:$H415)=4,$E415+$F415+$G415+$H415,""))</f>
        <v/>
      </c>
      <c r="J415" s="15" t="n"/>
      <c r="K415" s="22">
        <f>IF(ISBLANK($D415),"",$D415-RaporTarihi)</f>
        <v/>
      </c>
      <c r="L415" s="14">
        <f>IF(ISBLANK($A415),"",IF(OR(ISBLANK($B415),ISBLANK($C415),ISBLANK($D415),ISBLANK($E415),ISBLANK($F415),ISBLANK($G415),ISBLANK($H415),ISBLANK($I415),ISBLANK($J415)),"EKSİK","OK"))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7">
        <f>IF(ISBLANK($A416),"",IF(COUNTA($E416:$H416)=4,$E416+$F416+$G416+$H416,""))</f>
        <v/>
      </c>
      <c r="J416" s="15" t="n"/>
      <c r="K416" s="22">
        <f>IF(ISBLANK($D416),"",$D416-RaporTarihi)</f>
        <v/>
      </c>
      <c r="L416" s="14">
        <f>IF(ISBLANK($A416),"",IF(OR(ISBLANK($B416),ISBLANK($C416),ISBLANK($D416),ISBLANK($E416),ISBLANK($F416),ISBLANK($G416),ISBLANK($H416),ISBLANK($I416),ISBLANK($J416)),"EKSİK","OK"))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7">
        <f>IF(ISBLANK($A417),"",IF(COUNTA($E417:$H417)=4,$E417+$F417+$G417+$H417,""))</f>
        <v/>
      </c>
      <c r="J417" s="15" t="n"/>
      <c r="K417" s="22">
        <f>IF(ISBLANK($D417),"",$D417-RaporTarihi)</f>
        <v/>
      </c>
      <c r="L417" s="14">
        <f>IF(ISBLANK($A417),"",IF(OR(ISBLANK($B417),ISBLANK($C417),ISBLANK($D417),ISBLANK($E417),ISBLANK($F417),ISBLANK($G417),ISBLANK($H417),ISBLANK($I417),ISBLANK($J417)),"EKSİK","OK"))</f>
        <v/>
      </c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7">
        <f>IF(ISBLANK($A418),"",IF(COUNTA($E418:$H418)=4,$E418+$F418+$G418+$H418,""))</f>
        <v/>
      </c>
      <c r="J418" s="15" t="n"/>
      <c r="K418" s="22">
        <f>IF(ISBLANK($D418),"",$D418-RaporTarihi)</f>
        <v/>
      </c>
      <c r="L418" s="14">
        <f>IF(ISBLANK($A418),"",IF(OR(ISBLANK($B418),ISBLANK($C418),ISBLANK($D418),ISBLANK($E418),ISBLANK($F418),ISBLANK($G418),ISBLANK($H418),ISBLANK($I418),ISBLANK($J418)),"EKSİK","OK"))</f>
        <v/>
      </c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7">
        <f>IF(ISBLANK($A419),"",IF(COUNTA($E419:$H419)=4,$E419+$F419+$G419+$H419,""))</f>
        <v/>
      </c>
      <c r="J419" s="15" t="n"/>
      <c r="K419" s="22">
        <f>IF(ISBLANK($D419),"",$D419-RaporTarihi)</f>
        <v/>
      </c>
      <c r="L419" s="14">
        <f>IF(ISBLANK($A419),"",IF(OR(ISBLANK($B419),ISBLANK($C419),ISBLANK($D419),ISBLANK($E419),ISBLANK($F419),ISBLANK($G419),ISBLANK($H419),ISBLANK($I419),ISBLANK($J419)),"EKSİK","OK"))</f>
        <v/>
      </c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7">
        <f>IF(ISBLANK($A420),"",IF(COUNTA($E420:$H420)=4,$E420+$F420+$G420+$H420,""))</f>
        <v/>
      </c>
      <c r="J420" s="15" t="n"/>
      <c r="K420" s="22">
        <f>IF(ISBLANK($D420),"",$D420-RaporTarihi)</f>
        <v/>
      </c>
      <c r="L420" s="14">
        <f>IF(ISBLANK($A420),"",IF(OR(ISBLANK($B420),ISBLANK($C420),ISBLANK($D420),ISBLANK($E420),ISBLANK($F420),ISBLANK($G420),ISBLANK($H420),ISBLANK($I420),ISBLANK($J420)),"EKSİK","OK"))</f>
        <v/>
      </c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7">
        <f>IF(ISBLANK($A421),"",IF(COUNTA($E421:$H421)=4,$E421+$F421+$G421+$H421,""))</f>
        <v/>
      </c>
      <c r="J421" s="15" t="n"/>
      <c r="K421" s="22">
        <f>IF(ISBLANK($D421),"",$D421-RaporTarihi)</f>
        <v/>
      </c>
      <c r="L421" s="14">
        <f>IF(ISBLANK($A421),"",IF(OR(ISBLANK($B421),ISBLANK($C421),ISBLANK($D421),ISBLANK($E421),ISBLANK($F421),ISBLANK($G421),ISBLANK($H421),ISBLANK($I421),ISBLANK($J421)),"EKSİK","OK"))</f>
        <v/>
      </c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7">
        <f>IF(ISBLANK($A422),"",IF(COUNTA($E422:$H422)=4,$E422+$F422+$G422+$H422,""))</f>
        <v/>
      </c>
      <c r="J422" s="15" t="n"/>
      <c r="K422" s="22">
        <f>IF(ISBLANK($D422),"",$D422-RaporTarihi)</f>
        <v/>
      </c>
      <c r="L422" s="14">
        <f>IF(ISBLANK($A422),"",IF(OR(ISBLANK($B422),ISBLANK($C422),ISBLANK($D422),ISBLANK($E422),ISBLANK($F422),ISBLANK($G422),ISBLANK($H422),ISBLANK($I422),ISBLANK($J422)),"EKSİK","OK"))</f>
        <v/>
      </c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7">
        <f>IF(ISBLANK($A423),"",IF(COUNTA($E423:$H423)=4,$E423+$F423+$G423+$H423,""))</f>
        <v/>
      </c>
      <c r="J423" s="15" t="n"/>
      <c r="K423" s="22">
        <f>IF(ISBLANK($D423),"",$D423-RaporTarihi)</f>
        <v/>
      </c>
      <c r="L423" s="14">
        <f>IF(ISBLANK($A423),"",IF(OR(ISBLANK($B423),ISBLANK($C423),ISBLANK($D423),ISBLANK($E423),ISBLANK($F423),ISBLANK($G423),ISBLANK($H423),ISBLANK($I423),ISBLANK($J423)),"EKSİK","OK"))</f>
        <v/>
      </c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7">
        <f>IF(ISBLANK($A424),"",IF(COUNTA($E424:$H424)=4,$E424+$F424+$G424+$H424,""))</f>
        <v/>
      </c>
      <c r="J424" s="15" t="n"/>
      <c r="K424" s="22">
        <f>IF(ISBLANK($D424),"",$D424-RaporTarihi)</f>
        <v/>
      </c>
      <c r="L424" s="14">
        <f>IF(ISBLANK($A424),"",IF(OR(ISBLANK($B424),ISBLANK($C424),ISBLANK($D424),ISBLANK($E424),ISBLANK($F424),ISBLANK($G424),ISBLANK($H424),ISBLANK($I424),ISBLANK($J424)),"EKSİK","OK"))</f>
        <v/>
      </c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7">
        <f>IF(ISBLANK($A425),"",IF(COUNTA($E425:$H425)=4,$E425+$F425+$G425+$H425,""))</f>
        <v/>
      </c>
      <c r="J425" s="15" t="n"/>
      <c r="K425" s="22">
        <f>IF(ISBLANK($D425),"",$D425-RaporTarihi)</f>
        <v/>
      </c>
      <c r="L425" s="14">
        <f>IF(ISBLANK($A425),"",IF(OR(ISBLANK($B425),ISBLANK($C425),ISBLANK($D425),ISBLANK($E425),ISBLANK($F425),ISBLANK($G425),ISBLANK($H425),ISBLANK($I425),ISBLANK($J425)),"EKSİK","OK"))</f>
        <v/>
      </c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7">
        <f>IF(ISBLANK($A426),"",IF(COUNTA($E426:$H426)=4,$E426+$F426+$G426+$H426,""))</f>
        <v/>
      </c>
      <c r="J426" s="15" t="n"/>
      <c r="K426" s="22">
        <f>IF(ISBLANK($D426),"",$D426-RaporTarihi)</f>
        <v/>
      </c>
      <c r="L426" s="14">
        <f>IF(ISBLANK($A426),"",IF(OR(ISBLANK($B426),ISBLANK($C426),ISBLANK($D426),ISBLANK($E426),ISBLANK($F426),ISBLANK($G426),ISBLANK($H426),ISBLANK($I426),ISBLANK($J426)),"EKSİK","OK"))</f>
        <v/>
      </c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7">
        <f>IF(ISBLANK($A427),"",IF(COUNTA($E427:$H427)=4,$E427+$F427+$G427+$H427,""))</f>
        <v/>
      </c>
      <c r="J427" s="15" t="n"/>
      <c r="K427" s="22">
        <f>IF(ISBLANK($D427),"",$D427-RaporTarihi)</f>
        <v/>
      </c>
      <c r="L427" s="14">
        <f>IF(ISBLANK($A427),"",IF(OR(ISBLANK($B427),ISBLANK($C427),ISBLANK($D427),ISBLANK($E427),ISBLANK($F427),ISBLANK($G427),ISBLANK($H427),ISBLANK($I427),ISBLANK($J427)),"EKSİK","OK"))</f>
        <v/>
      </c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7">
        <f>IF(ISBLANK($A428),"",IF(COUNTA($E428:$H428)=4,$E428+$F428+$G428+$H428,""))</f>
        <v/>
      </c>
      <c r="J428" s="15" t="n"/>
      <c r="K428" s="22">
        <f>IF(ISBLANK($D428),"",$D428-RaporTarihi)</f>
        <v/>
      </c>
      <c r="L428" s="14">
        <f>IF(ISBLANK($A428),"",IF(OR(ISBLANK($B428),ISBLANK($C428),ISBLANK($D428),ISBLANK($E428),ISBLANK($F428),ISBLANK($G428),ISBLANK($H428),ISBLANK($I428),ISBLANK($J428)),"EKSİK","OK"))</f>
        <v/>
      </c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7">
        <f>IF(ISBLANK($A429),"",IF(COUNTA($E429:$H429)=4,$E429+$F429+$G429+$H429,""))</f>
        <v/>
      </c>
      <c r="J429" s="15" t="n"/>
      <c r="K429" s="22">
        <f>IF(ISBLANK($D429),"",$D429-RaporTarihi)</f>
        <v/>
      </c>
      <c r="L429" s="14">
        <f>IF(ISBLANK($A429),"",IF(OR(ISBLANK($B429),ISBLANK($C429),ISBLANK($D429),ISBLANK($E429),ISBLANK($F429),ISBLANK($G429),ISBLANK($H429),ISBLANK($I429),ISBLANK($J429)),"EKSİK","OK"))</f>
        <v/>
      </c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7">
        <f>IF(ISBLANK($A430),"",IF(COUNTA($E430:$H430)=4,$E430+$F430+$G430+$H430,""))</f>
        <v/>
      </c>
      <c r="J430" s="15" t="n"/>
      <c r="K430" s="22">
        <f>IF(ISBLANK($D430),"",$D430-RaporTarihi)</f>
        <v/>
      </c>
      <c r="L430" s="14">
        <f>IF(ISBLANK($A430),"",IF(OR(ISBLANK($B430),ISBLANK($C430),ISBLANK($D430),ISBLANK($E430),ISBLANK($F430),ISBLANK($G430),ISBLANK($H430),ISBLANK($I430),ISBLANK($J430)),"EKSİK","OK"))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7">
        <f>IF(ISBLANK($A431),"",IF(COUNTA($E431:$H431)=4,$E431+$F431+$G431+$H431,""))</f>
        <v/>
      </c>
      <c r="J431" s="15" t="n"/>
      <c r="K431" s="22">
        <f>IF(ISBLANK($D431),"",$D431-RaporTarihi)</f>
        <v/>
      </c>
      <c r="L431" s="14">
        <f>IF(ISBLANK($A431),"",IF(OR(ISBLANK($B431),ISBLANK($C431),ISBLANK($D431),ISBLANK($E431),ISBLANK($F431),ISBLANK($G431),ISBLANK($H431),ISBLANK($I431),ISBLANK($J431)),"EKSİK","OK"))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7">
        <f>IF(ISBLANK($A432),"",IF(COUNTA($E432:$H432)=4,$E432+$F432+$G432+$H432,""))</f>
        <v/>
      </c>
      <c r="J432" s="15" t="n"/>
      <c r="K432" s="22">
        <f>IF(ISBLANK($D432),"",$D432-RaporTarihi)</f>
        <v/>
      </c>
      <c r="L432" s="14">
        <f>IF(ISBLANK($A432),"",IF(OR(ISBLANK($B432),ISBLANK($C432),ISBLANK($D432),ISBLANK($E432),ISBLANK($F432),ISBLANK($G432),ISBLANK($H432),ISBLANK($I432),ISBLANK($J432)),"EKSİK","OK"))</f>
        <v/>
      </c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7">
        <f>IF(ISBLANK($A433),"",IF(COUNTA($E433:$H433)=4,$E433+$F433+$G433+$H433,""))</f>
        <v/>
      </c>
      <c r="J433" s="15" t="n"/>
      <c r="K433" s="22">
        <f>IF(ISBLANK($D433),"",$D433-RaporTarihi)</f>
        <v/>
      </c>
      <c r="L433" s="14">
        <f>IF(ISBLANK($A433),"",IF(OR(ISBLANK($B433),ISBLANK($C433),ISBLANK($D433),ISBLANK($E433),ISBLANK($F433),ISBLANK($G433),ISBLANK($H433),ISBLANK($I433),ISBLANK($J433)),"EKSİK","OK"))</f>
        <v/>
      </c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7">
        <f>IF(ISBLANK($A434),"",IF(COUNTA($E434:$H434)=4,$E434+$F434+$G434+$H434,""))</f>
        <v/>
      </c>
      <c r="J434" s="15" t="n"/>
      <c r="K434" s="22">
        <f>IF(ISBLANK($D434),"",$D434-RaporTarihi)</f>
        <v/>
      </c>
      <c r="L434" s="14">
        <f>IF(ISBLANK($A434),"",IF(OR(ISBLANK($B434),ISBLANK($C434),ISBLANK($D434),ISBLANK($E434),ISBLANK($F434),ISBLANK($G434),ISBLANK($H434),ISBLANK($I434),ISBLANK($J434)),"EKSİK","OK"))</f>
        <v/>
      </c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7">
        <f>IF(ISBLANK($A435),"",IF(COUNTA($E435:$H435)=4,$E435+$F435+$G435+$H435,""))</f>
        <v/>
      </c>
      <c r="J435" s="15" t="n"/>
      <c r="K435" s="22">
        <f>IF(ISBLANK($D435),"",$D435-RaporTarihi)</f>
        <v/>
      </c>
      <c r="L435" s="14">
        <f>IF(ISBLANK($A435),"",IF(OR(ISBLANK($B435),ISBLANK($C435),ISBLANK($D435),ISBLANK($E435),ISBLANK($F435),ISBLANK($G435),ISBLANK($H435),ISBLANK($I435),ISBLANK($J435)),"EKSİK","OK"))</f>
        <v/>
      </c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7">
        <f>IF(ISBLANK($A436),"",IF(COUNTA($E436:$H436)=4,$E436+$F436+$G436+$H436,""))</f>
        <v/>
      </c>
      <c r="J436" s="15" t="n"/>
      <c r="K436" s="22">
        <f>IF(ISBLANK($D436),"",$D436-RaporTarihi)</f>
        <v/>
      </c>
      <c r="L436" s="14">
        <f>IF(ISBLANK($A436),"",IF(OR(ISBLANK($B436),ISBLANK($C436),ISBLANK($D436),ISBLANK($E436),ISBLANK($F436),ISBLANK($G436),ISBLANK($H436),ISBLANK($I436),ISBLANK($J436)),"EKSİK","OK"))</f>
        <v/>
      </c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7">
        <f>IF(ISBLANK($A437),"",IF(COUNTA($E437:$H437)=4,$E437+$F437+$G437+$H437,""))</f>
        <v/>
      </c>
      <c r="J437" s="15" t="n"/>
      <c r="K437" s="22">
        <f>IF(ISBLANK($D437),"",$D437-RaporTarihi)</f>
        <v/>
      </c>
      <c r="L437" s="14">
        <f>IF(ISBLANK($A437),"",IF(OR(ISBLANK($B437),ISBLANK($C437),ISBLANK($D437),ISBLANK($E437),ISBLANK($F437),ISBLANK($G437),ISBLANK($H437),ISBLANK($I437),ISBLANK($J437)),"EKSİK","OK"))</f>
        <v/>
      </c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7">
        <f>IF(ISBLANK($A438),"",IF(COUNTA($E438:$H438)=4,$E438+$F438+$G438+$H438,""))</f>
        <v/>
      </c>
      <c r="J438" s="15" t="n"/>
      <c r="K438" s="22">
        <f>IF(ISBLANK($D438),"",$D438-RaporTarihi)</f>
        <v/>
      </c>
      <c r="L438" s="14">
        <f>IF(ISBLANK($A438),"",IF(OR(ISBLANK($B438),ISBLANK($C438),ISBLANK($D438),ISBLANK($E438),ISBLANK($F438),ISBLANK($G438),ISBLANK($H438),ISBLANK($I438),ISBLANK($J438)),"EKSİK","OK"))</f>
        <v/>
      </c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7">
        <f>IF(ISBLANK($A439),"",IF(COUNTA($E439:$H439)=4,$E439+$F439+$G439+$H439,""))</f>
        <v/>
      </c>
      <c r="J439" s="15" t="n"/>
      <c r="K439" s="22">
        <f>IF(ISBLANK($D439),"",$D439-RaporTarihi)</f>
        <v/>
      </c>
      <c r="L439" s="14">
        <f>IF(ISBLANK($A439),"",IF(OR(ISBLANK($B439),ISBLANK($C439),ISBLANK($D439),ISBLANK($E439),ISBLANK($F439),ISBLANK($G439),ISBLANK($H439),ISBLANK($I439),ISBLANK($J439)),"EKSİK","OK"))</f>
        <v/>
      </c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7">
        <f>IF(ISBLANK($A440),"",IF(COUNTA($E440:$H440)=4,$E440+$F440+$G440+$H440,""))</f>
        <v/>
      </c>
      <c r="J440" s="15" t="n"/>
      <c r="K440" s="22">
        <f>IF(ISBLANK($D440),"",$D440-RaporTarihi)</f>
        <v/>
      </c>
      <c r="L440" s="14">
        <f>IF(ISBLANK($A440),"",IF(OR(ISBLANK($B440),ISBLANK($C440),ISBLANK($D440),ISBLANK($E440),ISBLANK($F440),ISBLANK($G440),ISBLANK($H440),ISBLANK($I440),ISBLANK($J440)),"EKSİK","OK"))</f>
        <v/>
      </c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7">
        <f>IF(ISBLANK($A441),"",IF(COUNTA($E441:$H441)=4,$E441+$F441+$G441+$H441,""))</f>
        <v/>
      </c>
      <c r="J441" s="15" t="n"/>
      <c r="K441" s="22">
        <f>IF(ISBLANK($D441),"",$D441-RaporTarihi)</f>
        <v/>
      </c>
      <c r="L441" s="14">
        <f>IF(ISBLANK($A441),"",IF(OR(ISBLANK($B441),ISBLANK($C441),ISBLANK($D441),ISBLANK($E441),ISBLANK($F441),ISBLANK($G441),ISBLANK($H441),ISBLANK($I441),ISBLANK($J441)),"EKSİK","OK"))</f>
        <v/>
      </c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7">
        <f>IF(ISBLANK($A442),"",IF(COUNTA($E442:$H442)=4,$E442+$F442+$G442+$H442,""))</f>
        <v/>
      </c>
      <c r="J442" s="15" t="n"/>
      <c r="K442" s="22">
        <f>IF(ISBLANK($D442),"",$D442-RaporTarihi)</f>
        <v/>
      </c>
      <c r="L442" s="14">
        <f>IF(ISBLANK($A442),"",IF(OR(ISBLANK($B442),ISBLANK($C442),ISBLANK($D442),ISBLANK($E442),ISBLANK($F442),ISBLANK($G442),ISBLANK($H442),ISBLANK($I442),ISBLANK($J442)),"EKSİK","OK"))</f>
        <v/>
      </c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7">
        <f>IF(ISBLANK($A443),"",IF(COUNTA($E443:$H443)=4,$E443+$F443+$G443+$H443,""))</f>
        <v/>
      </c>
      <c r="J443" s="15" t="n"/>
      <c r="K443" s="22">
        <f>IF(ISBLANK($D443),"",$D443-RaporTarihi)</f>
        <v/>
      </c>
      <c r="L443" s="14">
        <f>IF(ISBLANK($A443),"",IF(OR(ISBLANK($B443),ISBLANK($C443),ISBLANK($D443),ISBLANK($E443),ISBLANK($F443),ISBLANK($G443),ISBLANK($H443),ISBLANK($I443),ISBLANK($J443)),"EKSİK","OK"))</f>
        <v/>
      </c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7">
        <f>IF(ISBLANK($A444),"",IF(COUNTA($E444:$H444)=4,$E444+$F444+$G444+$H444,""))</f>
        <v/>
      </c>
      <c r="J444" s="15" t="n"/>
      <c r="K444" s="22">
        <f>IF(ISBLANK($D444),"",$D444-RaporTarihi)</f>
        <v/>
      </c>
      <c r="L444" s="14">
        <f>IF(ISBLANK($A444),"",IF(OR(ISBLANK($B444),ISBLANK($C444),ISBLANK($D444),ISBLANK($E444),ISBLANK($F444),ISBLANK($G444),ISBLANK($H444),ISBLANK($I444),ISBLANK($J444)),"EKSİK","OK"))</f>
        <v/>
      </c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7">
        <f>IF(ISBLANK($A445),"",IF(COUNTA($E445:$H445)=4,$E445+$F445+$G445+$H445,""))</f>
        <v/>
      </c>
      <c r="J445" s="15" t="n"/>
      <c r="K445" s="22">
        <f>IF(ISBLANK($D445),"",$D445-RaporTarihi)</f>
        <v/>
      </c>
      <c r="L445" s="14">
        <f>IF(ISBLANK($A445),"",IF(OR(ISBLANK($B445),ISBLANK($C445),ISBLANK($D445),ISBLANK($E445),ISBLANK($F445),ISBLANK($G445),ISBLANK($H445),ISBLANK($I445),ISBLANK($J445)),"EKSİK","OK"))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7">
        <f>IF(ISBLANK($A446),"",IF(COUNTA($E446:$H446)=4,$E446+$F446+$G446+$H446,""))</f>
        <v/>
      </c>
      <c r="J446" s="15" t="n"/>
      <c r="K446" s="22">
        <f>IF(ISBLANK($D446),"",$D446-RaporTarihi)</f>
        <v/>
      </c>
      <c r="L446" s="14">
        <f>IF(ISBLANK($A446),"",IF(OR(ISBLANK($B446),ISBLANK($C446),ISBLANK($D446),ISBLANK($E446),ISBLANK($F446),ISBLANK($G446),ISBLANK($H446),ISBLANK($I446),ISBLANK($J446)),"EKSİK","OK"))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7">
        <f>IF(ISBLANK($A447),"",IF(COUNTA($E447:$H447)=4,$E447+$F447+$G447+$H447,""))</f>
        <v/>
      </c>
      <c r="J447" s="15" t="n"/>
      <c r="K447" s="22">
        <f>IF(ISBLANK($D447),"",$D447-RaporTarihi)</f>
        <v/>
      </c>
      <c r="L447" s="14">
        <f>IF(ISBLANK($A447),"",IF(OR(ISBLANK($B447),ISBLANK($C447),ISBLANK($D447),ISBLANK($E447),ISBLANK($F447),ISBLANK($G447),ISBLANK($H447),ISBLANK($I447),ISBLANK($J447)),"EKSİK","OK"))</f>
        <v/>
      </c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7">
        <f>IF(ISBLANK($A448),"",IF(COUNTA($E448:$H448)=4,$E448+$F448+$G448+$H448,""))</f>
        <v/>
      </c>
      <c r="J448" s="15" t="n"/>
      <c r="K448" s="22">
        <f>IF(ISBLANK($D448),"",$D448-RaporTarihi)</f>
        <v/>
      </c>
      <c r="L448" s="14">
        <f>IF(ISBLANK($A448),"",IF(OR(ISBLANK($B448),ISBLANK($C448),ISBLANK($D448),ISBLANK($E448),ISBLANK($F448),ISBLANK($G448),ISBLANK($H448),ISBLANK($I448),ISBLANK($J448)),"EKSİK","OK"))</f>
        <v/>
      </c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7">
        <f>IF(ISBLANK($A449),"",IF(COUNTA($E449:$H449)=4,$E449+$F449+$G449+$H449,""))</f>
        <v/>
      </c>
      <c r="J449" s="15" t="n"/>
      <c r="K449" s="22">
        <f>IF(ISBLANK($D449),"",$D449-RaporTarihi)</f>
        <v/>
      </c>
      <c r="L449" s="14">
        <f>IF(ISBLANK($A449),"",IF(OR(ISBLANK($B449),ISBLANK($C449),ISBLANK($D449),ISBLANK($E449),ISBLANK($F449),ISBLANK($G449),ISBLANK($H449),ISBLANK($I449),ISBLANK($J449)),"EKSİK","OK"))</f>
        <v/>
      </c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7">
        <f>IF(ISBLANK($A450),"",IF(COUNTA($E450:$H450)=4,$E450+$F450+$G450+$H450,""))</f>
        <v/>
      </c>
      <c r="J450" s="15" t="n"/>
      <c r="K450" s="22">
        <f>IF(ISBLANK($D450),"",$D450-RaporTarihi)</f>
        <v/>
      </c>
      <c r="L450" s="14">
        <f>IF(ISBLANK($A450),"",IF(OR(ISBLANK($B450),ISBLANK($C450),ISBLANK($D450),ISBLANK($E450),ISBLANK($F450),ISBLANK($G450),ISBLANK($H450),ISBLANK($I450),ISBLANK($J450)),"EKSİK","OK"))</f>
        <v/>
      </c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7">
        <f>IF(ISBLANK($A451),"",IF(COUNTA($E451:$H451)=4,$E451+$F451+$G451+$H451,""))</f>
        <v/>
      </c>
      <c r="J451" s="15" t="n"/>
      <c r="K451" s="22">
        <f>IF(ISBLANK($D451),"",$D451-RaporTarihi)</f>
        <v/>
      </c>
      <c r="L451" s="14">
        <f>IF(ISBLANK($A451),"",IF(OR(ISBLANK($B451),ISBLANK($C451),ISBLANK($D451),ISBLANK($E451),ISBLANK($F451),ISBLANK($G451),ISBLANK($H451),ISBLANK($I451),ISBLANK($J451)),"EKSİK","OK"))</f>
        <v/>
      </c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7">
        <f>IF(ISBLANK($A452),"",IF(COUNTA($E452:$H452)=4,$E452+$F452+$G452+$H452,""))</f>
        <v/>
      </c>
      <c r="J452" s="15" t="n"/>
      <c r="K452" s="22">
        <f>IF(ISBLANK($D452),"",$D452-RaporTarihi)</f>
        <v/>
      </c>
      <c r="L452" s="14">
        <f>IF(ISBLANK($A452),"",IF(OR(ISBLANK($B452),ISBLANK($C452),ISBLANK($D452),ISBLANK($E452),ISBLANK($F452),ISBLANK($G452),ISBLANK($H452),ISBLANK($I452),ISBLANK($J452)),"EKSİK","OK"))</f>
        <v/>
      </c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7">
        <f>IF(ISBLANK($A453),"",IF(COUNTA($E453:$H453)=4,$E453+$F453+$G453+$H453,""))</f>
        <v/>
      </c>
      <c r="J453" s="15" t="n"/>
      <c r="K453" s="22">
        <f>IF(ISBLANK($D453),"",$D453-RaporTarihi)</f>
        <v/>
      </c>
      <c r="L453" s="14">
        <f>IF(ISBLANK($A453),"",IF(OR(ISBLANK($B453),ISBLANK($C453),ISBLANK($D453),ISBLANK($E453),ISBLANK($F453),ISBLANK($G453),ISBLANK($H453),ISBLANK($I453),ISBLANK($J453)),"EKSİK","OK"))</f>
        <v/>
      </c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7">
        <f>IF(ISBLANK($A454),"",IF(COUNTA($E454:$H454)=4,$E454+$F454+$G454+$H454,""))</f>
        <v/>
      </c>
      <c r="J454" s="15" t="n"/>
      <c r="K454" s="22">
        <f>IF(ISBLANK($D454),"",$D454-RaporTarihi)</f>
        <v/>
      </c>
      <c r="L454" s="14">
        <f>IF(ISBLANK($A454),"",IF(OR(ISBLANK($B454),ISBLANK($C454),ISBLANK($D454),ISBLANK($E454),ISBLANK($F454),ISBLANK($G454),ISBLANK($H454),ISBLANK($I454),ISBLANK($J454)),"EKSİK","OK"))</f>
        <v/>
      </c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7">
        <f>IF(ISBLANK($A455),"",IF(COUNTA($E455:$H455)=4,$E455+$F455+$G455+$H455,""))</f>
        <v/>
      </c>
      <c r="J455" s="15" t="n"/>
      <c r="K455" s="22">
        <f>IF(ISBLANK($D455),"",$D455-RaporTarihi)</f>
        <v/>
      </c>
      <c r="L455" s="14">
        <f>IF(ISBLANK($A455),"",IF(OR(ISBLANK($B455),ISBLANK($C455),ISBLANK($D455),ISBLANK($E455),ISBLANK($F455),ISBLANK($G455),ISBLANK($H455),ISBLANK($I455),ISBLANK($J455)),"EKSİK","OK"))</f>
        <v/>
      </c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7">
        <f>IF(ISBLANK($A456),"",IF(COUNTA($E456:$H456)=4,$E456+$F456+$G456+$H456,""))</f>
        <v/>
      </c>
      <c r="J456" s="15" t="n"/>
      <c r="K456" s="22">
        <f>IF(ISBLANK($D456),"",$D456-RaporTarihi)</f>
        <v/>
      </c>
      <c r="L456" s="14">
        <f>IF(ISBLANK($A456),"",IF(OR(ISBLANK($B456),ISBLANK($C456),ISBLANK($D456),ISBLANK($E456),ISBLANK($F456),ISBLANK($G456),ISBLANK($H456),ISBLANK($I456),ISBLANK($J456)),"EKSİK","OK"))</f>
        <v/>
      </c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7">
        <f>IF(ISBLANK($A457),"",IF(COUNTA($E457:$H457)=4,$E457+$F457+$G457+$H457,""))</f>
        <v/>
      </c>
      <c r="J457" s="15" t="n"/>
      <c r="K457" s="22">
        <f>IF(ISBLANK($D457),"",$D457-RaporTarihi)</f>
        <v/>
      </c>
      <c r="L457" s="14">
        <f>IF(ISBLANK($A457),"",IF(OR(ISBLANK($B457),ISBLANK($C457),ISBLANK($D457),ISBLANK($E457),ISBLANK($F457),ISBLANK($G457),ISBLANK($H457),ISBLANK($I457),ISBLANK($J457)),"EKSİK","OK"))</f>
        <v/>
      </c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7">
        <f>IF(ISBLANK($A458),"",IF(COUNTA($E458:$H458)=4,$E458+$F458+$G458+$H458,""))</f>
        <v/>
      </c>
      <c r="J458" s="15" t="n"/>
      <c r="K458" s="22">
        <f>IF(ISBLANK($D458),"",$D458-RaporTarihi)</f>
        <v/>
      </c>
      <c r="L458" s="14">
        <f>IF(ISBLANK($A458),"",IF(OR(ISBLANK($B458),ISBLANK($C458),ISBLANK($D458),ISBLANK($E458),ISBLANK($F458),ISBLANK($G458),ISBLANK($H458),ISBLANK($I458),ISBLANK($J458)),"EKSİK","OK"))</f>
        <v/>
      </c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7">
        <f>IF(ISBLANK($A459),"",IF(COUNTA($E459:$H459)=4,$E459+$F459+$G459+$H459,""))</f>
        <v/>
      </c>
      <c r="J459" s="15" t="n"/>
      <c r="K459" s="22">
        <f>IF(ISBLANK($D459),"",$D459-RaporTarihi)</f>
        <v/>
      </c>
      <c r="L459" s="14">
        <f>IF(ISBLANK($A459),"",IF(OR(ISBLANK($B459),ISBLANK($C459),ISBLANK($D459),ISBLANK($E459),ISBLANK($F459),ISBLANK($G459),ISBLANK($H459),ISBLANK($I459),ISBLANK($J459)),"EKSİK","OK"))</f>
        <v/>
      </c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7">
        <f>IF(ISBLANK($A460),"",IF(COUNTA($E460:$H460)=4,$E460+$F460+$G460+$H460,""))</f>
        <v/>
      </c>
      <c r="J460" s="15" t="n"/>
      <c r="K460" s="22">
        <f>IF(ISBLANK($D460),"",$D460-RaporTarihi)</f>
        <v/>
      </c>
      <c r="L460" s="14">
        <f>IF(ISBLANK($A460),"",IF(OR(ISBLANK($B460),ISBLANK($C460),ISBLANK($D460),ISBLANK($E460),ISBLANK($F460),ISBLANK($G460),ISBLANK($H460),ISBLANK($I460),ISBLANK($J460)),"EKSİK","OK"))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7">
        <f>IF(ISBLANK($A461),"",IF(COUNTA($E461:$H461)=4,$E461+$F461+$G461+$H461,""))</f>
        <v/>
      </c>
      <c r="J461" s="15" t="n"/>
      <c r="K461" s="22">
        <f>IF(ISBLANK($D461),"",$D461-RaporTarihi)</f>
        <v/>
      </c>
      <c r="L461" s="14">
        <f>IF(ISBLANK($A461),"",IF(OR(ISBLANK($B461),ISBLANK($C461),ISBLANK($D461),ISBLANK($E461),ISBLANK($F461),ISBLANK($G461),ISBLANK($H461),ISBLANK($I461),ISBLANK($J461)),"EKSİK","OK"))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7">
        <f>IF(ISBLANK($A462),"",IF(COUNTA($E462:$H462)=4,$E462+$F462+$G462+$H462,""))</f>
        <v/>
      </c>
      <c r="J462" s="15" t="n"/>
      <c r="K462" s="22">
        <f>IF(ISBLANK($D462),"",$D462-RaporTarihi)</f>
        <v/>
      </c>
      <c r="L462" s="14">
        <f>IF(ISBLANK($A462),"",IF(OR(ISBLANK($B462),ISBLANK($C462),ISBLANK($D462),ISBLANK($E462),ISBLANK($F462),ISBLANK($G462),ISBLANK($H462),ISBLANK($I462),ISBLANK($J462)),"EKSİK","OK"))</f>
        <v/>
      </c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7">
        <f>IF(ISBLANK($A463),"",IF(COUNTA($E463:$H463)=4,$E463+$F463+$G463+$H463,""))</f>
        <v/>
      </c>
      <c r="J463" s="15" t="n"/>
      <c r="K463" s="22">
        <f>IF(ISBLANK($D463),"",$D463-RaporTarihi)</f>
        <v/>
      </c>
      <c r="L463" s="14">
        <f>IF(ISBLANK($A463),"",IF(OR(ISBLANK($B463),ISBLANK($C463),ISBLANK($D463),ISBLANK($E463),ISBLANK($F463),ISBLANK($G463),ISBLANK($H463),ISBLANK($I463),ISBLANK($J463)),"EKSİK","OK"))</f>
        <v/>
      </c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7">
        <f>IF(ISBLANK($A464),"",IF(COUNTA($E464:$H464)=4,$E464+$F464+$G464+$H464,""))</f>
        <v/>
      </c>
      <c r="J464" s="15" t="n"/>
      <c r="K464" s="22">
        <f>IF(ISBLANK($D464),"",$D464-RaporTarihi)</f>
        <v/>
      </c>
      <c r="L464" s="14">
        <f>IF(ISBLANK($A464),"",IF(OR(ISBLANK($B464),ISBLANK($C464),ISBLANK($D464),ISBLANK($E464),ISBLANK($F464),ISBLANK($G464),ISBLANK($H464),ISBLANK($I464),ISBLANK($J464)),"EKSİK","OK"))</f>
        <v/>
      </c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7">
        <f>IF(ISBLANK($A465),"",IF(COUNTA($E465:$H465)=4,$E465+$F465+$G465+$H465,""))</f>
        <v/>
      </c>
      <c r="J465" s="15" t="n"/>
      <c r="K465" s="22">
        <f>IF(ISBLANK($D465),"",$D465-RaporTarihi)</f>
        <v/>
      </c>
      <c r="L465" s="14">
        <f>IF(ISBLANK($A465),"",IF(OR(ISBLANK($B465),ISBLANK($C465),ISBLANK($D465),ISBLANK($E465),ISBLANK($F465),ISBLANK($G465),ISBLANK($H465),ISBLANK($I465),ISBLANK($J465)),"EKSİK","OK"))</f>
        <v/>
      </c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7">
        <f>IF(ISBLANK($A466),"",IF(COUNTA($E466:$H466)=4,$E466+$F466+$G466+$H466,""))</f>
        <v/>
      </c>
      <c r="J466" s="15" t="n"/>
      <c r="K466" s="22">
        <f>IF(ISBLANK($D466),"",$D466-RaporTarihi)</f>
        <v/>
      </c>
      <c r="L466" s="14">
        <f>IF(ISBLANK($A466),"",IF(OR(ISBLANK($B466),ISBLANK($C466),ISBLANK($D466),ISBLANK($E466),ISBLANK($F466),ISBLANK($G466),ISBLANK($H466),ISBLANK($I466),ISBLANK($J466)),"EKSİK","OK"))</f>
        <v/>
      </c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7">
        <f>IF(ISBLANK($A467),"",IF(COUNTA($E467:$H467)=4,$E467+$F467+$G467+$H467,""))</f>
        <v/>
      </c>
      <c r="J467" s="15" t="n"/>
      <c r="K467" s="22">
        <f>IF(ISBLANK($D467),"",$D467-RaporTarihi)</f>
        <v/>
      </c>
      <c r="L467" s="14">
        <f>IF(ISBLANK($A467),"",IF(OR(ISBLANK($B467),ISBLANK($C467),ISBLANK($D467),ISBLANK($E467),ISBLANK($F467),ISBLANK($G467),ISBLANK($H467),ISBLANK($I467),ISBLANK($J467)),"EKSİK","OK"))</f>
        <v/>
      </c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7">
        <f>IF(ISBLANK($A468),"",IF(COUNTA($E468:$H468)=4,$E468+$F468+$G468+$H468,""))</f>
        <v/>
      </c>
      <c r="J468" s="15" t="n"/>
      <c r="K468" s="22">
        <f>IF(ISBLANK($D468),"",$D468-RaporTarihi)</f>
        <v/>
      </c>
      <c r="L468" s="14">
        <f>IF(ISBLANK($A468),"",IF(OR(ISBLANK($B468),ISBLANK($C468),ISBLANK($D468),ISBLANK($E468),ISBLANK($F468),ISBLANK($G468),ISBLANK($H468),ISBLANK($I468),ISBLANK($J468)),"EKSİK","OK"))</f>
        <v/>
      </c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7">
        <f>IF(ISBLANK($A469),"",IF(COUNTA($E469:$H469)=4,$E469+$F469+$G469+$H469,""))</f>
        <v/>
      </c>
      <c r="J469" s="15" t="n"/>
      <c r="K469" s="22">
        <f>IF(ISBLANK($D469),"",$D469-RaporTarihi)</f>
        <v/>
      </c>
      <c r="L469" s="14">
        <f>IF(ISBLANK($A469),"",IF(OR(ISBLANK($B469),ISBLANK($C469),ISBLANK($D469),ISBLANK($E469),ISBLANK($F469),ISBLANK($G469),ISBLANK($H469),ISBLANK($I469),ISBLANK($J469)),"EKSİK","OK"))</f>
        <v/>
      </c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7">
        <f>IF(ISBLANK($A470),"",IF(COUNTA($E470:$H470)=4,$E470+$F470+$G470+$H470,""))</f>
        <v/>
      </c>
      <c r="J470" s="15" t="n"/>
      <c r="K470" s="22">
        <f>IF(ISBLANK($D470),"",$D470-RaporTarihi)</f>
        <v/>
      </c>
      <c r="L470" s="14">
        <f>IF(ISBLANK($A470),"",IF(OR(ISBLANK($B470),ISBLANK($C470),ISBLANK($D470),ISBLANK($E470),ISBLANK($F470),ISBLANK($G470),ISBLANK($H470),ISBLANK($I470),ISBLANK($J470)),"EKSİK","OK"))</f>
        <v/>
      </c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7">
        <f>IF(ISBLANK($A471),"",IF(COUNTA($E471:$H471)=4,$E471+$F471+$G471+$H471,""))</f>
        <v/>
      </c>
      <c r="J471" s="15" t="n"/>
      <c r="K471" s="22">
        <f>IF(ISBLANK($D471),"",$D471-RaporTarihi)</f>
        <v/>
      </c>
      <c r="L471" s="14">
        <f>IF(ISBLANK($A471),"",IF(OR(ISBLANK($B471),ISBLANK($C471),ISBLANK($D471),ISBLANK($E471),ISBLANK($F471),ISBLANK($G471),ISBLANK($H471),ISBLANK($I471),ISBLANK($J471)),"EKSİK","OK"))</f>
        <v/>
      </c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7">
        <f>IF(ISBLANK($A472),"",IF(COUNTA($E472:$H472)=4,$E472+$F472+$G472+$H472,""))</f>
        <v/>
      </c>
      <c r="J472" s="15" t="n"/>
      <c r="K472" s="22">
        <f>IF(ISBLANK($D472),"",$D472-RaporTarihi)</f>
        <v/>
      </c>
      <c r="L472" s="14">
        <f>IF(ISBLANK($A472),"",IF(OR(ISBLANK($B472),ISBLANK($C472),ISBLANK($D472),ISBLANK($E472),ISBLANK($F472),ISBLANK($G472),ISBLANK($H472),ISBLANK($I472),ISBLANK($J472)),"EKSİK","OK"))</f>
        <v/>
      </c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7">
        <f>IF(ISBLANK($A473),"",IF(COUNTA($E473:$H473)=4,$E473+$F473+$G473+$H473,""))</f>
        <v/>
      </c>
      <c r="J473" s="15" t="n"/>
      <c r="K473" s="22">
        <f>IF(ISBLANK($D473),"",$D473-RaporTarihi)</f>
        <v/>
      </c>
      <c r="L473" s="14">
        <f>IF(ISBLANK($A473),"",IF(OR(ISBLANK($B473),ISBLANK($C473),ISBLANK($D473),ISBLANK($E473),ISBLANK($F473),ISBLANK($G473),ISBLANK($H473),ISBLANK($I473),ISBLANK($J473)),"EKSİK","OK"))</f>
        <v/>
      </c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7">
        <f>IF(ISBLANK($A474),"",IF(COUNTA($E474:$H474)=4,$E474+$F474+$G474+$H474,""))</f>
        <v/>
      </c>
      <c r="J474" s="15" t="n"/>
      <c r="K474" s="22">
        <f>IF(ISBLANK($D474),"",$D474-RaporTarihi)</f>
        <v/>
      </c>
      <c r="L474" s="14">
        <f>IF(ISBLANK($A474),"",IF(OR(ISBLANK($B474),ISBLANK($C474),ISBLANK($D474),ISBLANK($E474),ISBLANK($F474),ISBLANK($G474),ISBLANK($H474),ISBLANK($I474),ISBLANK($J474)),"EKSİK","OK"))</f>
        <v/>
      </c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7">
        <f>IF(ISBLANK($A475),"",IF(COUNTA($E475:$H475)=4,$E475+$F475+$G475+$H475,""))</f>
        <v/>
      </c>
      <c r="J475" s="15" t="n"/>
      <c r="K475" s="22">
        <f>IF(ISBLANK($D475),"",$D475-RaporTarihi)</f>
        <v/>
      </c>
      <c r="L475" s="14">
        <f>IF(ISBLANK($A475),"",IF(OR(ISBLANK($B475),ISBLANK($C475),ISBLANK($D475),ISBLANK($E475),ISBLANK($F475),ISBLANK($G475),ISBLANK($H475),ISBLANK($I475),ISBLANK($J475)),"EKSİK","OK"))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7">
        <f>IF(ISBLANK($A476),"",IF(COUNTA($E476:$H476)=4,$E476+$F476+$G476+$H476,""))</f>
        <v/>
      </c>
      <c r="J476" s="15" t="n"/>
      <c r="K476" s="22">
        <f>IF(ISBLANK($D476),"",$D476-RaporTarihi)</f>
        <v/>
      </c>
      <c r="L476" s="14">
        <f>IF(ISBLANK($A476),"",IF(OR(ISBLANK($B476),ISBLANK($C476),ISBLANK($D476),ISBLANK($E476),ISBLANK($F476),ISBLANK($G476),ISBLANK($H476),ISBLANK($I476),ISBLANK($J476)),"EKSİK","OK"))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7">
        <f>IF(ISBLANK($A477),"",IF(COUNTA($E477:$H477)=4,$E477+$F477+$G477+$H477,""))</f>
        <v/>
      </c>
      <c r="J477" s="15" t="n"/>
      <c r="K477" s="22">
        <f>IF(ISBLANK($D477),"",$D477-RaporTarihi)</f>
        <v/>
      </c>
      <c r="L477" s="14">
        <f>IF(ISBLANK($A477),"",IF(OR(ISBLANK($B477),ISBLANK($C477),ISBLANK($D477),ISBLANK($E477),ISBLANK($F477),ISBLANK($G477),ISBLANK($H477),ISBLANK($I477),ISBLANK($J477)),"EKSİK","OK"))</f>
        <v/>
      </c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7">
        <f>IF(ISBLANK($A478),"",IF(COUNTA($E478:$H478)=4,$E478+$F478+$G478+$H478,""))</f>
        <v/>
      </c>
      <c r="J478" s="15" t="n"/>
      <c r="K478" s="22">
        <f>IF(ISBLANK($D478),"",$D478-RaporTarihi)</f>
        <v/>
      </c>
      <c r="L478" s="14">
        <f>IF(ISBLANK($A478),"",IF(OR(ISBLANK($B478),ISBLANK($C478),ISBLANK($D478),ISBLANK($E478),ISBLANK($F478),ISBLANK($G478),ISBLANK($H478),ISBLANK($I478),ISBLANK($J478)),"EKSİK","OK"))</f>
        <v/>
      </c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7">
        <f>IF(ISBLANK($A479),"",IF(COUNTA($E479:$H479)=4,$E479+$F479+$G479+$H479,""))</f>
        <v/>
      </c>
      <c r="J479" s="15" t="n"/>
      <c r="K479" s="22">
        <f>IF(ISBLANK($D479),"",$D479-RaporTarihi)</f>
        <v/>
      </c>
      <c r="L479" s="14">
        <f>IF(ISBLANK($A479),"",IF(OR(ISBLANK($B479),ISBLANK($C479),ISBLANK($D479),ISBLANK($E479),ISBLANK($F479),ISBLANK($G479),ISBLANK($H479),ISBLANK($I479),ISBLANK($J479)),"EKSİK","OK"))</f>
        <v/>
      </c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7">
        <f>IF(ISBLANK($A480),"",IF(COUNTA($E480:$H480)=4,$E480+$F480+$G480+$H480,""))</f>
        <v/>
      </c>
      <c r="J480" s="15" t="n"/>
      <c r="K480" s="22">
        <f>IF(ISBLANK($D480),"",$D480-RaporTarihi)</f>
        <v/>
      </c>
      <c r="L480" s="14">
        <f>IF(ISBLANK($A480),"",IF(OR(ISBLANK($B480),ISBLANK($C480),ISBLANK($D480),ISBLANK($E480),ISBLANK($F480),ISBLANK($G480),ISBLANK($H480),ISBLANK($I480),ISBLANK($J480)),"EKSİK","OK"))</f>
        <v/>
      </c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7">
        <f>IF(ISBLANK($A481),"",IF(COUNTA($E481:$H481)=4,$E481+$F481+$G481+$H481,""))</f>
        <v/>
      </c>
      <c r="J481" s="15" t="n"/>
      <c r="K481" s="22">
        <f>IF(ISBLANK($D481),"",$D481-RaporTarihi)</f>
        <v/>
      </c>
      <c r="L481" s="14">
        <f>IF(ISBLANK($A481),"",IF(OR(ISBLANK($B481),ISBLANK($C481),ISBLANK($D481),ISBLANK($E481),ISBLANK($F481),ISBLANK($G481),ISBLANK($H481),ISBLANK($I481),ISBLANK($J481)),"EKSİK","OK"))</f>
        <v/>
      </c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7">
        <f>IF(ISBLANK($A482),"",IF(COUNTA($E482:$H482)=4,$E482+$F482+$G482+$H482,""))</f>
        <v/>
      </c>
      <c r="J482" s="15" t="n"/>
      <c r="K482" s="22">
        <f>IF(ISBLANK($D482),"",$D482-RaporTarihi)</f>
        <v/>
      </c>
      <c r="L482" s="14">
        <f>IF(ISBLANK($A482),"",IF(OR(ISBLANK($B482),ISBLANK($C482),ISBLANK($D482),ISBLANK($E482),ISBLANK($F482),ISBLANK($G482),ISBLANK($H482),ISBLANK($I482),ISBLANK($J482)),"EKSİK","OK"))</f>
        <v/>
      </c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7">
        <f>IF(ISBLANK($A483),"",IF(COUNTA($E483:$H483)=4,$E483+$F483+$G483+$H483,""))</f>
        <v/>
      </c>
      <c r="J483" s="15" t="n"/>
      <c r="K483" s="22">
        <f>IF(ISBLANK($D483),"",$D483-RaporTarihi)</f>
        <v/>
      </c>
      <c r="L483" s="14">
        <f>IF(ISBLANK($A483),"",IF(OR(ISBLANK($B483),ISBLANK($C483),ISBLANK($D483),ISBLANK($E483),ISBLANK($F483),ISBLANK($G483),ISBLANK($H483),ISBLANK($I483),ISBLANK($J483)),"EKSİK","OK"))</f>
        <v/>
      </c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7">
        <f>IF(ISBLANK($A484),"",IF(COUNTA($E484:$H484)=4,$E484+$F484+$G484+$H484,""))</f>
        <v/>
      </c>
      <c r="J484" s="15" t="n"/>
      <c r="K484" s="22">
        <f>IF(ISBLANK($D484),"",$D484-RaporTarihi)</f>
        <v/>
      </c>
      <c r="L484" s="14">
        <f>IF(ISBLANK($A484),"",IF(OR(ISBLANK($B484),ISBLANK($C484),ISBLANK($D484),ISBLANK($E484),ISBLANK($F484),ISBLANK($G484),ISBLANK($H484),ISBLANK($I484),ISBLANK($J484)),"EKSİK","OK"))</f>
        <v/>
      </c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7">
        <f>IF(ISBLANK($A485),"",IF(COUNTA($E485:$H485)=4,$E485+$F485+$G485+$H485,""))</f>
        <v/>
      </c>
      <c r="J485" s="15" t="n"/>
      <c r="K485" s="22">
        <f>IF(ISBLANK($D485),"",$D485-RaporTarihi)</f>
        <v/>
      </c>
      <c r="L485" s="14">
        <f>IF(ISBLANK($A485),"",IF(OR(ISBLANK($B485),ISBLANK($C485),ISBLANK($D485),ISBLANK($E485),ISBLANK($F485),ISBLANK($G485),ISBLANK($H485),ISBLANK($I485),ISBLANK($J485)),"EKSİK","OK"))</f>
        <v/>
      </c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7">
        <f>IF(ISBLANK($A486),"",IF(COUNTA($E486:$H486)=4,$E486+$F486+$G486+$H486,""))</f>
        <v/>
      </c>
      <c r="J486" s="15" t="n"/>
      <c r="K486" s="22">
        <f>IF(ISBLANK($D486),"",$D486-RaporTarihi)</f>
        <v/>
      </c>
      <c r="L486" s="14">
        <f>IF(ISBLANK($A486),"",IF(OR(ISBLANK($B486),ISBLANK($C486),ISBLANK($D486),ISBLANK($E486),ISBLANK($F486),ISBLANK($G486),ISBLANK($H486),ISBLANK($I486),ISBLANK($J486)),"EKSİK","OK"))</f>
        <v/>
      </c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7">
        <f>IF(ISBLANK($A487),"",IF(COUNTA($E487:$H487)=4,$E487+$F487+$G487+$H487,""))</f>
        <v/>
      </c>
      <c r="J487" s="15" t="n"/>
      <c r="K487" s="22">
        <f>IF(ISBLANK($D487),"",$D487-RaporTarihi)</f>
        <v/>
      </c>
      <c r="L487" s="14">
        <f>IF(ISBLANK($A487),"",IF(OR(ISBLANK($B487),ISBLANK($C487),ISBLANK($D487),ISBLANK($E487),ISBLANK($F487),ISBLANK($G487),ISBLANK($H487),ISBLANK($I487),ISBLANK($J487)),"EKSİK","OK"))</f>
        <v/>
      </c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7">
        <f>IF(ISBLANK($A488),"",IF(COUNTA($E488:$H488)=4,$E488+$F488+$G488+$H488,""))</f>
        <v/>
      </c>
      <c r="J488" s="15" t="n"/>
      <c r="K488" s="22">
        <f>IF(ISBLANK($D488),"",$D488-RaporTarihi)</f>
        <v/>
      </c>
      <c r="L488" s="14">
        <f>IF(ISBLANK($A488),"",IF(OR(ISBLANK($B488),ISBLANK($C488),ISBLANK($D488),ISBLANK($E488),ISBLANK($F488),ISBLANK($G488),ISBLANK($H488),ISBLANK($I488),ISBLANK($J488)),"EKSİK","OK"))</f>
        <v/>
      </c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7">
        <f>IF(ISBLANK($A489),"",IF(COUNTA($E489:$H489)=4,$E489+$F489+$G489+$H489,""))</f>
        <v/>
      </c>
      <c r="J489" s="15" t="n"/>
      <c r="K489" s="22">
        <f>IF(ISBLANK($D489),"",$D489-RaporTarihi)</f>
        <v/>
      </c>
      <c r="L489" s="14">
        <f>IF(ISBLANK($A489),"",IF(OR(ISBLANK($B489),ISBLANK($C489),ISBLANK($D489),ISBLANK($E489),ISBLANK($F489),ISBLANK($G489),ISBLANK($H489),ISBLANK($I489),ISBLANK($J489)),"EKSİK","OK"))</f>
        <v/>
      </c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7">
        <f>IF(ISBLANK($A490),"",IF(COUNTA($E490:$H490)=4,$E490+$F490+$G490+$H490,""))</f>
        <v/>
      </c>
      <c r="J490" s="15" t="n"/>
      <c r="K490" s="22">
        <f>IF(ISBLANK($D490),"",$D490-RaporTarihi)</f>
        <v/>
      </c>
      <c r="L490" s="14">
        <f>IF(ISBLANK($A490),"",IF(OR(ISBLANK($B490),ISBLANK($C490),ISBLANK($D490),ISBLANK($E490),ISBLANK($F490),ISBLANK($G490),ISBLANK($H490),ISBLANK($I490),ISBLANK($J490)),"EKSİK","OK"))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7">
        <f>IF(ISBLANK($A491),"",IF(COUNTA($E491:$H491)=4,$E491+$F491+$G491+$H491,""))</f>
        <v/>
      </c>
      <c r="J491" s="15" t="n"/>
      <c r="K491" s="22">
        <f>IF(ISBLANK($D491),"",$D491-RaporTarihi)</f>
        <v/>
      </c>
      <c r="L491" s="14">
        <f>IF(ISBLANK($A491),"",IF(OR(ISBLANK($B491),ISBLANK($C491),ISBLANK($D491),ISBLANK($E491),ISBLANK($F491),ISBLANK($G491),ISBLANK($H491),ISBLANK($I491),ISBLANK($J491)),"EKSİK","OK"))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7">
        <f>IF(ISBLANK($A492),"",IF(COUNTA($E492:$H492)=4,$E492+$F492+$G492+$H492,""))</f>
        <v/>
      </c>
      <c r="J492" s="15" t="n"/>
      <c r="K492" s="22">
        <f>IF(ISBLANK($D492),"",$D492-RaporTarihi)</f>
        <v/>
      </c>
      <c r="L492" s="14">
        <f>IF(ISBLANK($A492),"",IF(OR(ISBLANK($B492),ISBLANK($C492),ISBLANK($D492),ISBLANK($E492),ISBLANK($F492),ISBLANK($G492),ISBLANK($H492),ISBLANK($I492),ISBLANK($J492)),"EKSİK","OK"))</f>
        <v/>
      </c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7">
        <f>IF(ISBLANK($A493),"",IF(COUNTA($E493:$H493)=4,$E493+$F493+$G493+$H493,""))</f>
        <v/>
      </c>
      <c r="J493" s="15" t="n"/>
      <c r="K493" s="22">
        <f>IF(ISBLANK($D493),"",$D493-RaporTarihi)</f>
        <v/>
      </c>
      <c r="L493" s="14">
        <f>IF(ISBLANK($A493),"",IF(OR(ISBLANK($B493),ISBLANK($C493),ISBLANK($D493),ISBLANK($E493),ISBLANK($F493),ISBLANK($G493),ISBLANK($H493),ISBLANK($I493),ISBLANK($J493)),"EKSİK","OK"))</f>
        <v/>
      </c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7">
        <f>IF(ISBLANK($A494),"",IF(COUNTA($E494:$H494)=4,$E494+$F494+$G494+$H494,""))</f>
        <v/>
      </c>
      <c r="J494" s="15" t="n"/>
      <c r="K494" s="22">
        <f>IF(ISBLANK($D494),"",$D494-RaporTarihi)</f>
        <v/>
      </c>
      <c r="L494" s="14">
        <f>IF(ISBLANK($A494),"",IF(OR(ISBLANK($B494),ISBLANK($C494),ISBLANK($D494),ISBLANK($E494),ISBLANK($F494),ISBLANK($G494),ISBLANK($H494),ISBLANK($I494),ISBLANK($J494)),"EKSİK","OK"))</f>
        <v/>
      </c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7">
        <f>IF(ISBLANK($A495),"",IF(COUNTA($E495:$H495)=4,$E495+$F495+$G495+$H495,""))</f>
        <v/>
      </c>
      <c r="J495" s="15" t="n"/>
      <c r="K495" s="22">
        <f>IF(ISBLANK($D495),"",$D495-RaporTarihi)</f>
        <v/>
      </c>
      <c r="L495" s="14">
        <f>IF(ISBLANK($A495),"",IF(OR(ISBLANK($B495),ISBLANK($C495),ISBLANK($D495),ISBLANK($E495),ISBLANK($F495),ISBLANK($G495),ISBLANK($H495),ISBLANK($I495),ISBLANK($J495)),"EKSİK","OK"))</f>
        <v/>
      </c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7">
        <f>IF(ISBLANK($A496),"",IF(COUNTA($E496:$H496)=4,$E496+$F496+$G496+$H496,""))</f>
        <v/>
      </c>
      <c r="J496" s="15" t="n"/>
      <c r="K496" s="22">
        <f>IF(ISBLANK($D496),"",$D496-RaporTarihi)</f>
        <v/>
      </c>
      <c r="L496" s="14">
        <f>IF(ISBLANK($A496),"",IF(OR(ISBLANK($B496),ISBLANK($C496),ISBLANK($D496),ISBLANK($E496),ISBLANK($F496),ISBLANK($G496),ISBLANK($H496),ISBLANK($I496),ISBLANK($J496)),"EKSİK","OK"))</f>
        <v/>
      </c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7">
        <f>IF(ISBLANK($A497),"",IF(COUNTA($E497:$H497)=4,$E497+$F497+$G497+$H497,""))</f>
        <v/>
      </c>
      <c r="J497" s="15" t="n"/>
      <c r="K497" s="22">
        <f>IF(ISBLANK($D497),"",$D497-RaporTarihi)</f>
        <v/>
      </c>
      <c r="L497" s="14">
        <f>IF(ISBLANK($A497),"",IF(OR(ISBLANK($B497),ISBLANK($C497),ISBLANK($D497),ISBLANK($E497),ISBLANK($F497),ISBLANK($G497),ISBLANK($H497),ISBLANK($I497),ISBLANK($J497)),"EKSİK","OK"))</f>
        <v/>
      </c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7">
        <f>IF(ISBLANK($A498),"",IF(COUNTA($E498:$H498)=4,$E498+$F498+$G498+$H498,""))</f>
        <v/>
      </c>
      <c r="J498" s="15" t="n"/>
      <c r="K498" s="22">
        <f>IF(ISBLANK($D498),"",$D498-RaporTarihi)</f>
        <v/>
      </c>
      <c r="L498" s="14">
        <f>IF(ISBLANK($A498),"",IF(OR(ISBLANK($B498),ISBLANK($C498),ISBLANK($D498),ISBLANK($E498),ISBLANK($F498),ISBLANK($G498),ISBLANK($H498),ISBLANK($I498),ISBLANK($J498)),"EKSİK","OK"))</f>
        <v/>
      </c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7">
        <f>IF(ISBLANK($A499),"",IF(COUNTA($E499:$H499)=4,$E499+$F499+$G499+$H499,""))</f>
        <v/>
      </c>
      <c r="J499" s="15" t="n"/>
      <c r="K499" s="22">
        <f>IF(ISBLANK($D499),"",$D499-RaporTarihi)</f>
        <v/>
      </c>
      <c r="L499" s="14">
        <f>IF(ISBLANK($A499),"",IF(OR(ISBLANK($B499),ISBLANK($C499),ISBLANK($D499),ISBLANK($E499),ISBLANK($F499),ISBLANK($G499),ISBLANK($H499),ISBLANK($I499),ISBLANK($J499)),"EKSİK","OK"))</f>
        <v/>
      </c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7">
        <f>IF(ISBLANK($A500),"",IF(COUNTA($E500:$H500)=4,$E500+$F500+$G500+$H500,""))</f>
        <v/>
      </c>
      <c r="J500" s="15" t="n"/>
      <c r="K500" s="22">
        <f>IF(ISBLANK($D500),"",$D500-RaporTarihi)</f>
        <v/>
      </c>
      <c r="L500" s="14">
        <f>IF(ISBLANK($A500),"",IF(OR(ISBLANK($B500),ISBLANK($C500),ISBLANK($D500),ISBLANK($E500),ISBLANK($F500),ISBLANK($G500),ISBLANK($H500),ISBLANK($I500),ISBLANK($J500)),"EKSİK","OK"))</f>
        <v/>
      </c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7">
        <f>IF(ISBLANK($A501),"",IF(COUNTA($E501:$H501)=4,$E501+$F501+$G501+$H501,""))</f>
        <v/>
      </c>
      <c r="J501" s="15" t="n"/>
      <c r="K501" s="22">
        <f>IF(ISBLANK($D501),"",$D501-RaporTarihi)</f>
        <v/>
      </c>
      <c r="L501" s="14">
        <f>IF(ISBLANK($A501),"",IF(OR(ISBLANK($B501),ISBLANK($C501),ISBLANK($D501),ISBLANK($E501),ISBLANK($F501),ISBLANK($G501),ISBLANK($H501),ISBLANK($I501),ISBLANK($J501)),"EKSİK","OK"))</f>
        <v/>
      </c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7">
        <f>IF(ISBLANK($A502),"",IF(COUNTA($E502:$H502)=4,$E502+$F502+$G502+$H502,""))</f>
        <v/>
      </c>
      <c r="J502" s="15" t="n"/>
      <c r="K502" s="22">
        <f>IF(ISBLANK($D502),"",$D502-RaporTarihi)</f>
        <v/>
      </c>
      <c r="L502" s="14">
        <f>IF(ISBLANK($A502),"",IF(OR(ISBLANK($B502),ISBLANK($C502),ISBLANK($D502),ISBLANK($E502),ISBLANK($F502),ISBLANK($G502),ISBLANK($H502),ISBLANK($I502),ISBLANK($J502)),"EKSİK","OK"))</f>
        <v/>
      </c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7">
        <f>IF(ISBLANK($A503),"",IF(COUNTA($E503:$H503)=4,$E503+$F503+$G503+$H503,""))</f>
        <v/>
      </c>
      <c r="J503" s="15" t="n"/>
      <c r="K503" s="22">
        <f>IF(ISBLANK($D503),"",$D503-RaporTarihi)</f>
        <v/>
      </c>
      <c r="L503" s="14">
        <f>IF(ISBLANK($A503),"",IF(OR(ISBLANK($B503),ISBLANK($C503),ISBLANK($D503),ISBLANK($E503),ISBLANK($F503),ISBLANK($G503),ISBLANK($H503),ISBLANK($I503),ISBLANK($J503)),"EKSİK","OK"))</f>
        <v/>
      </c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7">
        <f>IF(ISBLANK($A504),"",IF(COUNTA($E504:$H504)=4,$E504+$F504+$G504+$H504,""))</f>
        <v/>
      </c>
      <c r="J504" s="15" t="n"/>
      <c r="K504" s="22">
        <f>IF(ISBLANK($D504),"",$D504-RaporTarihi)</f>
        <v/>
      </c>
      <c r="L504" s="14">
        <f>IF(ISBLANK($A504),"",IF(OR(ISBLANK($B504),ISBLANK($C504),ISBLANK($D504),ISBLANK($E504),ISBLANK($F504),ISBLANK($G504),ISBLANK($H504),ISBLANK($I504),ISBLANK($J504)),"EKSİK","OK"))</f>
        <v/>
      </c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7">
        <f>IF(ISBLANK($A505),"",IF(COUNTA($E505:$H505)=4,$E505+$F505+$G505+$H505,""))</f>
        <v/>
      </c>
      <c r="J505" s="15" t="n"/>
      <c r="K505" s="22">
        <f>IF(ISBLANK($D505),"",$D505-RaporTarihi)</f>
        <v/>
      </c>
      <c r="L505" s="14">
        <f>IF(ISBLANK($A505),"",IF(OR(ISBLANK($B505),ISBLANK($C505),ISBLANK($D505),ISBLANK($E505),ISBLANK($F505),ISBLANK($G505),ISBLANK($H505),ISBLANK($I505),ISBLANK($J505)),"EKSİK","OK"))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7">
        <f>IF(ISBLANK($A506),"",IF(COUNTA($E506:$H506)=4,$E506+$F506+$G506+$H506,""))</f>
        <v/>
      </c>
      <c r="J506" s="15" t="n"/>
      <c r="K506" s="22">
        <f>IF(ISBLANK($D506),"",$D506-RaporTarihi)</f>
        <v/>
      </c>
      <c r="L506" s="14">
        <f>IF(ISBLANK($A506),"",IF(OR(ISBLANK($B506),ISBLANK($C506),ISBLANK($D506),ISBLANK($E506),ISBLANK($F506),ISBLANK($G506),ISBLANK($H506),ISBLANK($I506),ISBLANK($J506)),"EKSİK","OK"))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7">
        <f>IF(ISBLANK($A507),"",IF(COUNTA($E507:$H507)=4,$E507+$F507+$G507+$H507,""))</f>
        <v/>
      </c>
      <c r="J507" s="15" t="n"/>
      <c r="K507" s="22">
        <f>IF(ISBLANK($D507),"",$D507-RaporTarihi)</f>
        <v/>
      </c>
      <c r="L507" s="14">
        <f>IF(ISBLANK($A507),"",IF(OR(ISBLANK($B507),ISBLANK($C507),ISBLANK($D507),ISBLANK($E507),ISBLANK($F507),ISBLANK($G507),ISBLANK($H507),ISBLANK($I507),ISBLANK($J507)),"EKSİK","OK"))</f>
        <v/>
      </c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7">
        <f>IF(ISBLANK($A508),"",IF(COUNTA($E508:$H508)=4,$E508+$F508+$G508+$H508,""))</f>
        <v/>
      </c>
      <c r="J508" s="15" t="n"/>
      <c r="K508" s="22">
        <f>IF(ISBLANK($D508),"",$D508-RaporTarihi)</f>
        <v/>
      </c>
      <c r="L508" s="14">
        <f>IF(ISBLANK($A508),"",IF(OR(ISBLANK($B508),ISBLANK($C508),ISBLANK($D508),ISBLANK($E508),ISBLANK($F508),ISBLANK($G508),ISBLANK($H508),ISBLANK($I508),ISBLANK($J508)),"EKSİK","OK"))</f>
        <v/>
      </c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7">
        <f>IF(ISBLANK($A509),"",IF(COUNTA($E509:$H509)=4,$E509+$F509+$G509+$H509,""))</f>
        <v/>
      </c>
      <c r="J509" s="15" t="n"/>
      <c r="K509" s="22">
        <f>IF(ISBLANK($D509),"",$D509-RaporTarihi)</f>
        <v/>
      </c>
      <c r="L509" s="14">
        <f>IF(ISBLANK($A509),"",IF(OR(ISBLANK($B509),ISBLANK($C509),ISBLANK($D509),ISBLANK($E509),ISBLANK($F509),ISBLANK($G509),ISBLANK($H509),ISBLANK($I509),ISBLANK($J509)),"EKSİK","OK"))</f>
        <v/>
      </c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7">
        <f>IF(ISBLANK($A510),"",IF(COUNTA($E510:$H510)=4,$E510+$F510+$G510+$H510,""))</f>
        <v/>
      </c>
      <c r="J510" s="15" t="n"/>
      <c r="K510" s="22">
        <f>IF(ISBLANK($D510),"",$D510-RaporTarihi)</f>
        <v/>
      </c>
      <c r="L510" s="14">
        <f>IF(ISBLANK($A510),"",IF(OR(ISBLANK($B510),ISBLANK($C510),ISBLANK($D510),ISBLANK($E510),ISBLANK($F510),ISBLANK($G510),ISBLANK($H510),ISBLANK($I510),ISBLANK($J510)),"EKSİK","OK"))</f>
        <v/>
      </c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7">
        <f>IF(ISBLANK($A511),"",IF(COUNTA($E511:$H511)=4,$E511+$F511+$G511+$H511,""))</f>
        <v/>
      </c>
      <c r="J511" s="15" t="n"/>
      <c r="K511" s="22">
        <f>IF(ISBLANK($D511),"",$D511-RaporTarihi)</f>
        <v/>
      </c>
      <c r="L511" s="14">
        <f>IF(ISBLANK($A511),"",IF(OR(ISBLANK($B511),ISBLANK($C511),ISBLANK($D511),ISBLANK($E511),ISBLANK($F511),ISBLANK($G511),ISBLANK($H511),ISBLANK($I511),ISBLANK($J511)),"EKSİK","OK"))</f>
        <v/>
      </c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7">
        <f>IF(ISBLANK($A512),"",IF(COUNTA($E512:$H512)=4,$E512+$F512+$G512+$H512,""))</f>
        <v/>
      </c>
      <c r="J512" s="15" t="n"/>
      <c r="K512" s="22">
        <f>IF(ISBLANK($D512),"",$D512-RaporTarihi)</f>
        <v/>
      </c>
      <c r="L512" s="14">
        <f>IF(ISBLANK($A512),"",IF(OR(ISBLANK($B512),ISBLANK($C512),ISBLANK($D512),ISBLANK($E512),ISBLANK($F512),ISBLANK($G512),ISBLANK($H512),ISBLANK($I512),ISBLANK($J512)),"EKSİK","OK"))</f>
        <v/>
      </c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7">
        <f>IF(ISBLANK($A513),"",IF(COUNTA($E513:$H513)=4,$E513+$F513+$G513+$H513,""))</f>
        <v/>
      </c>
      <c r="J513" s="15" t="n"/>
      <c r="K513" s="22">
        <f>IF(ISBLANK($D513),"",$D513-RaporTarihi)</f>
        <v/>
      </c>
      <c r="L513" s="14">
        <f>IF(ISBLANK($A513),"",IF(OR(ISBLANK($B513),ISBLANK($C513),ISBLANK($D513),ISBLANK($E513),ISBLANK($F513),ISBLANK($G513),ISBLANK($H513),ISBLANK($I513),ISBLANK($J513)),"EKSİK","OK"))</f>
        <v/>
      </c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7">
        <f>IF(ISBLANK($A514),"",IF(COUNTA($E514:$H514)=4,$E514+$F514+$G514+$H514,""))</f>
        <v/>
      </c>
      <c r="J514" s="15" t="n"/>
      <c r="K514" s="22">
        <f>IF(ISBLANK($D514),"",$D514-RaporTarihi)</f>
        <v/>
      </c>
      <c r="L514" s="14">
        <f>IF(ISBLANK($A514),"",IF(OR(ISBLANK($B514),ISBLANK($C514),ISBLANK($D514),ISBLANK($E514),ISBLANK($F514),ISBLANK($G514),ISBLANK($H514),ISBLANK($I514),ISBLANK($J514)),"EKSİK","OK"))</f>
        <v/>
      </c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7">
        <f>IF(ISBLANK($A515),"",IF(COUNTA($E515:$H515)=4,$E515+$F515+$G515+$H515,""))</f>
        <v/>
      </c>
      <c r="J515" s="15" t="n"/>
      <c r="K515" s="22">
        <f>IF(ISBLANK($D515),"",$D515-RaporTarihi)</f>
        <v/>
      </c>
      <c r="L515" s="14">
        <f>IF(ISBLANK($A515),"",IF(OR(ISBLANK($B515),ISBLANK($C515),ISBLANK($D515),ISBLANK($E515),ISBLANK($F515),ISBLANK($G515),ISBLANK($H515),ISBLANK($I515),ISBLANK($J515)),"EKSİK","OK"))</f>
        <v/>
      </c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7">
        <f>IF(ISBLANK($A516),"",IF(COUNTA($E516:$H516)=4,$E516+$F516+$G516+$H516,""))</f>
        <v/>
      </c>
      <c r="J516" s="15" t="n"/>
      <c r="K516" s="22">
        <f>IF(ISBLANK($D516),"",$D516-RaporTarihi)</f>
        <v/>
      </c>
      <c r="L516" s="14">
        <f>IF(ISBLANK($A516),"",IF(OR(ISBLANK($B516),ISBLANK($C516),ISBLANK($D516),ISBLANK($E516),ISBLANK($F516),ISBLANK($G516),ISBLANK($H516),ISBLANK($I516),ISBLANK($J516)),"EKSİK","OK"))</f>
        <v/>
      </c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7">
        <f>IF(ISBLANK($A517),"",IF(COUNTA($E517:$H517)=4,$E517+$F517+$G517+$H517,""))</f>
        <v/>
      </c>
      <c r="J517" s="15" t="n"/>
      <c r="K517" s="22">
        <f>IF(ISBLANK($D517),"",$D517-RaporTarihi)</f>
        <v/>
      </c>
      <c r="L517" s="14">
        <f>IF(ISBLANK($A517),"",IF(OR(ISBLANK($B517),ISBLANK($C517),ISBLANK($D517),ISBLANK($E517),ISBLANK($F517),ISBLANK($G517),ISBLANK($H517),ISBLANK($I517),ISBLANK($J517)),"EKSİK","OK"))</f>
        <v/>
      </c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7">
        <f>IF(ISBLANK($A518),"",IF(COUNTA($E518:$H518)=4,$E518+$F518+$G518+$H518,""))</f>
        <v/>
      </c>
      <c r="J518" s="15" t="n"/>
      <c r="K518" s="22">
        <f>IF(ISBLANK($D518),"",$D518-RaporTarihi)</f>
        <v/>
      </c>
      <c r="L518" s="14">
        <f>IF(ISBLANK($A518),"",IF(OR(ISBLANK($B518),ISBLANK($C518),ISBLANK($D518),ISBLANK($E518),ISBLANK($F518),ISBLANK($G518),ISBLANK($H518),ISBLANK($I518),ISBLANK($J518)),"EKSİK","OK"))</f>
        <v/>
      </c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7">
        <f>IF(ISBLANK($A519),"",IF(COUNTA($E519:$H519)=4,$E519+$F519+$G519+$H519,""))</f>
        <v/>
      </c>
      <c r="J519" s="15" t="n"/>
      <c r="K519" s="22">
        <f>IF(ISBLANK($D519),"",$D519-RaporTarihi)</f>
        <v/>
      </c>
      <c r="L519" s="14">
        <f>IF(ISBLANK($A519),"",IF(OR(ISBLANK($B519),ISBLANK($C519),ISBLANK($D519),ISBLANK($E519),ISBLANK($F519),ISBLANK($G519),ISBLANK($H519),ISBLANK($I519),ISBLANK($J519)),"EKSİK","OK"))</f>
        <v/>
      </c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7">
        <f>IF(ISBLANK($A520),"",IF(COUNTA($E520:$H520)=4,$E520+$F520+$G520+$H520,""))</f>
        <v/>
      </c>
      <c r="J520" s="15" t="n"/>
      <c r="K520" s="22">
        <f>IF(ISBLANK($D520),"",$D520-RaporTarihi)</f>
        <v/>
      </c>
      <c r="L520" s="14">
        <f>IF(ISBLANK($A520),"",IF(OR(ISBLANK($B520),ISBLANK($C520),ISBLANK($D520),ISBLANK($E520),ISBLANK($F520),ISBLANK($G520),ISBLANK($H520),ISBLANK($I520),ISBLANK($J520)),"EKSİK","OK"))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7">
        <f>IF(ISBLANK($A521),"",IF(COUNTA($E521:$H521)=4,$E521+$F521+$G521+$H521,""))</f>
        <v/>
      </c>
      <c r="J521" s="15" t="n"/>
      <c r="K521" s="22">
        <f>IF(ISBLANK($D521),"",$D521-RaporTarihi)</f>
        <v/>
      </c>
      <c r="L521" s="14">
        <f>IF(ISBLANK($A521),"",IF(OR(ISBLANK($B521),ISBLANK($C521),ISBLANK($D521),ISBLANK($E521),ISBLANK($F521),ISBLANK($G521),ISBLANK($H521),ISBLANK($I521),ISBLANK($J521)),"EKSİK","OK"))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7">
        <f>IF(ISBLANK($A522),"",IF(COUNTA($E522:$H522)=4,$E522+$F522+$G522+$H522,""))</f>
        <v/>
      </c>
      <c r="J522" s="15" t="n"/>
      <c r="K522" s="22">
        <f>IF(ISBLANK($D522),"",$D522-RaporTarihi)</f>
        <v/>
      </c>
      <c r="L522" s="14">
        <f>IF(ISBLANK($A522),"",IF(OR(ISBLANK($B522),ISBLANK($C522),ISBLANK($D522),ISBLANK($E522),ISBLANK($F522),ISBLANK($G522),ISBLANK($H522),ISBLANK($I522),ISBLANK($J522)),"EKSİK","OK"))</f>
        <v/>
      </c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7">
        <f>IF(ISBLANK($A523),"",IF(COUNTA($E523:$H523)=4,$E523+$F523+$G523+$H523,""))</f>
        <v/>
      </c>
      <c r="J523" s="15" t="n"/>
      <c r="K523" s="22">
        <f>IF(ISBLANK($D523),"",$D523-RaporTarihi)</f>
        <v/>
      </c>
      <c r="L523" s="14">
        <f>IF(ISBLANK($A523),"",IF(OR(ISBLANK($B523),ISBLANK($C523),ISBLANK($D523),ISBLANK($E523),ISBLANK($F523),ISBLANK($G523),ISBLANK($H523),ISBLANK($I523),ISBLANK($J523)),"EKSİK","OK"))</f>
        <v/>
      </c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7">
        <f>IF(ISBLANK($A524),"",IF(COUNTA($E524:$H524)=4,$E524+$F524+$G524+$H524,""))</f>
        <v/>
      </c>
      <c r="J524" s="15" t="n"/>
      <c r="K524" s="22">
        <f>IF(ISBLANK($D524),"",$D524-RaporTarihi)</f>
        <v/>
      </c>
      <c r="L524" s="14">
        <f>IF(ISBLANK($A524),"",IF(OR(ISBLANK($B524),ISBLANK($C524),ISBLANK($D524),ISBLANK($E524),ISBLANK($F524),ISBLANK($G524),ISBLANK($H524),ISBLANK($I524),ISBLANK($J524)),"EKSİK","OK"))</f>
        <v/>
      </c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7">
        <f>IF(ISBLANK($A525),"",IF(COUNTA($E525:$H525)=4,$E525+$F525+$G525+$H525,""))</f>
        <v/>
      </c>
      <c r="J525" s="15" t="n"/>
      <c r="K525" s="22">
        <f>IF(ISBLANK($D525),"",$D525-RaporTarihi)</f>
        <v/>
      </c>
      <c r="L525" s="14">
        <f>IF(ISBLANK($A525),"",IF(OR(ISBLANK($B525),ISBLANK($C525),ISBLANK($D525),ISBLANK($E525),ISBLANK($F525),ISBLANK($G525),ISBLANK($H525),ISBLANK($I525),ISBLANK($J525)),"EKSİK","OK"))</f>
        <v/>
      </c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7">
        <f>IF(ISBLANK($A526),"",IF(COUNTA($E526:$H526)=4,$E526+$F526+$G526+$H526,""))</f>
        <v/>
      </c>
      <c r="J526" s="15" t="n"/>
      <c r="K526" s="22">
        <f>IF(ISBLANK($D526),"",$D526-RaporTarihi)</f>
        <v/>
      </c>
      <c r="L526" s="14">
        <f>IF(ISBLANK($A526),"",IF(OR(ISBLANK($B526),ISBLANK($C526),ISBLANK($D526),ISBLANK($E526),ISBLANK($F526),ISBLANK($G526),ISBLANK($H526),ISBLANK($I526),ISBLANK($J526)),"EKSİK","OK"))</f>
        <v/>
      </c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7">
        <f>IF(ISBLANK($A527),"",IF(COUNTA($E527:$H527)=4,$E527+$F527+$G527+$H527,""))</f>
        <v/>
      </c>
      <c r="J527" s="15" t="n"/>
      <c r="K527" s="22">
        <f>IF(ISBLANK($D527),"",$D527-RaporTarihi)</f>
        <v/>
      </c>
      <c r="L527" s="14">
        <f>IF(ISBLANK($A527),"",IF(OR(ISBLANK($B527),ISBLANK($C527),ISBLANK($D527),ISBLANK($E527),ISBLANK($F527),ISBLANK($G527),ISBLANK($H527),ISBLANK($I527),ISBLANK($J527)),"EKSİK","OK"))</f>
        <v/>
      </c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7">
        <f>IF(ISBLANK($A528),"",IF(COUNTA($E528:$H528)=4,$E528+$F528+$G528+$H528,""))</f>
        <v/>
      </c>
      <c r="J528" s="15" t="n"/>
      <c r="K528" s="22">
        <f>IF(ISBLANK($D528),"",$D528-RaporTarihi)</f>
        <v/>
      </c>
      <c r="L528" s="14">
        <f>IF(ISBLANK($A528),"",IF(OR(ISBLANK($B528),ISBLANK($C528),ISBLANK($D528),ISBLANK($E528),ISBLANK($F528),ISBLANK($G528),ISBLANK($H528),ISBLANK($I528),ISBLANK($J528)),"EKSİK","OK"))</f>
        <v/>
      </c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7">
        <f>IF(ISBLANK($A529),"",IF(COUNTA($E529:$H529)=4,$E529+$F529+$G529+$H529,""))</f>
        <v/>
      </c>
      <c r="J529" s="15" t="n"/>
      <c r="K529" s="22">
        <f>IF(ISBLANK($D529),"",$D529-RaporTarihi)</f>
        <v/>
      </c>
      <c r="L529" s="14">
        <f>IF(ISBLANK($A529),"",IF(OR(ISBLANK($B529),ISBLANK($C529),ISBLANK($D529),ISBLANK($E529),ISBLANK($F529),ISBLANK($G529),ISBLANK($H529),ISBLANK($I529),ISBLANK($J529)),"EKSİK","OK"))</f>
        <v/>
      </c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7">
        <f>IF(ISBLANK($A530),"",IF(COUNTA($E530:$H530)=4,$E530+$F530+$G530+$H530,""))</f>
        <v/>
      </c>
      <c r="J530" s="15" t="n"/>
      <c r="K530" s="22">
        <f>IF(ISBLANK($D530),"",$D530-RaporTarihi)</f>
        <v/>
      </c>
      <c r="L530" s="14">
        <f>IF(ISBLANK($A530),"",IF(OR(ISBLANK($B530),ISBLANK($C530),ISBLANK($D530),ISBLANK($E530),ISBLANK($F530),ISBLANK($G530),ISBLANK($H530),ISBLANK($I530),ISBLANK($J530)),"EKSİK","OK"))</f>
        <v/>
      </c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7">
        <f>IF(ISBLANK($A531),"",IF(COUNTA($E531:$H531)=4,$E531+$F531+$G531+$H531,""))</f>
        <v/>
      </c>
      <c r="J531" s="15" t="n"/>
      <c r="K531" s="22">
        <f>IF(ISBLANK($D531),"",$D531-RaporTarihi)</f>
        <v/>
      </c>
      <c r="L531" s="14">
        <f>IF(ISBLANK($A531),"",IF(OR(ISBLANK($B531),ISBLANK($C531),ISBLANK($D531),ISBLANK($E531),ISBLANK($F531),ISBLANK($G531),ISBLANK($H531),ISBLANK($I531),ISBLANK($J531)),"EKSİK","OK"))</f>
        <v/>
      </c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7">
        <f>IF(ISBLANK($A532),"",IF(COUNTA($E532:$H532)=4,$E532+$F532+$G532+$H532,""))</f>
        <v/>
      </c>
      <c r="J532" s="15" t="n"/>
      <c r="K532" s="22">
        <f>IF(ISBLANK($D532),"",$D532-RaporTarihi)</f>
        <v/>
      </c>
      <c r="L532" s="14">
        <f>IF(ISBLANK($A532),"",IF(OR(ISBLANK($B532),ISBLANK($C532),ISBLANK($D532),ISBLANK($E532),ISBLANK($F532),ISBLANK($G532),ISBLANK($H532),ISBLANK($I532),ISBLANK($J532)),"EKSİK","OK"))</f>
        <v/>
      </c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7">
        <f>IF(ISBLANK($A533),"",IF(COUNTA($E533:$H533)=4,$E533+$F533+$G533+$H533,""))</f>
        <v/>
      </c>
      <c r="J533" s="15" t="n"/>
      <c r="K533" s="22">
        <f>IF(ISBLANK($D533),"",$D533-RaporTarihi)</f>
        <v/>
      </c>
      <c r="L533" s="14">
        <f>IF(ISBLANK($A533),"",IF(OR(ISBLANK($B533),ISBLANK($C533),ISBLANK($D533),ISBLANK($E533),ISBLANK($F533),ISBLANK($G533),ISBLANK($H533),ISBLANK($I533),ISBLANK($J533)),"EKSİK","OK"))</f>
        <v/>
      </c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7">
        <f>IF(ISBLANK($A534),"",IF(COUNTA($E534:$H534)=4,$E534+$F534+$G534+$H534,""))</f>
        <v/>
      </c>
      <c r="J534" s="15" t="n"/>
      <c r="K534" s="22">
        <f>IF(ISBLANK($D534),"",$D534-RaporTarihi)</f>
        <v/>
      </c>
      <c r="L534" s="14">
        <f>IF(ISBLANK($A534),"",IF(OR(ISBLANK($B534),ISBLANK($C534),ISBLANK($D534),ISBLANK($E534),ISBLANK($F534),ISBLANK($G534),ISBLANK($H534),ISBLANK($I534),ISBLANK($J534)),"EKSİK","OK"))</f>
        <v/>
      </c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7">
        <f>IF(ISBLANK($A535),"",IF(COUNTA($E535:$H535)=4,$E535+$F535+$G535+$H535,""))</f>
        <v/>
      </c>
      <c r="J535" s="15" t="n"/>
      <c r="K535" s="22">
        <f>IF(ISBLANK($D535),"",$D535-RaporTarihi)</f>
        <v/>
      </c>
      <c r="L535" s="14">
        <f>IF(ISBLANK($A535),"",IF(OR(ISBLANK($B535),ISBLANK($C535),ISBLANK($D535),ISBLANK($E535),ISBLANK($F535),ISBLANK($G535),ISBLANK($H535),ISBLANK($I535),ISBLANK($J535)),"EKSİK","OK"))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7">
        <f>IF(ISBLANK($A536),"",IF(COUNTA($E536:$H536)=4,$E536+$F536+$G536+$H536,""))</f>
        <v/>
      </c>
      <c r="J536" s="15" t="n"/>
      <c r="K536" s="22">
        <f>IF(ISBLANK($D536),"",$D536-RaporTarihi)</f>
        <v/>
      </c>
      <c r="L536" s="14">
        <f>IF(ISBLANK($A536),"",IF(OR(ISBLANK($B536),ISBLANK($C536),ISBLANK($D536),ISBLANK($E536),ISBLANK($F536),ISBLANK($G536),ISBLANK($H536),ISBLANK($I536),ISBLANK($J536)),"EKSİK","OK"))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7">
        <f>IF(ISBLANK($A537),"",IF(COUNTA($E537:$H537)=4,$E537+$F537+$G537+$H537,""))</f>
        <v/>
      </c>
      <c r="J537" s="15" t="n"/>
      <c r="K537" s="22">
        <f>IF(ISBLANK($D537),"",$D537-RaporTarihi)</f>
        <v/>
      </c>
      <c r="L537" s="14">
        <f>IF(ISBLANK($A537),"",IF(OR(ISBLANK($B537),ISBLANK($C537),ISBLANK($D537),ISBLANK($E537),ISBLANK($F537),ISBLANK($G537),ISBLANK($H537),ISBLANK($I537),ISBLANK($J537)),"EKSİK","OK"))</f>
        <v/>
      </c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7">
        <f>IF(ISBLANK($A538),"",IF(COUNTA($E538:$H538)=4,$E538+$F538+$G538+$H538,""))</f>
        <v/>
      </c>
      <c r="J538" s="15" t="n"/>
      <c r="K538" s="22">
        <f>IF(ISBLANK($D538),"",$D538-RaporTarihi)</f>
        <v/>
      </c>
      <c r="L538" s="14">
        <f>IF(ISBLANK($A538),"",IF(OR(ISBLANK($B538),ISBLANK($C538),ISBLANK($D538),ISBLANK($E538),ISBLANK($F538),ISBLANK($G538),ISBLANK($H538),ISBLANK($I538),ISBLANK($J538)),"EKSİK","OK"))</f>
        <v/>
      </c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7">
        <f>IF(ISBLANK($A539),"",IF(COUNTA($E539:$H539)=4,$E539+$F539+$G539+$H539,""))</f>
        <v/>
      </c>
      <c r="J539" s="15" t="n"/>
      <c r="K539" s="22">
        <f>IF(ISBLANK($D539),"",$D539-RaporTarihi)</f>
        <v/>
      </c>
      <c r="L539" s="14">
        <f>IF(ISBLANK($A539),"",IF(OR(ISBLANK($B539),ISBLANK($C539),ISBLANK($D539),ISBLANK($E539),ISBLANK($F539),ISBLANK($G539),ISBLANK($H539),ISBLANK($I539),ISBLANK($J539)),"EKSİK","OK"))</f>
        <v/>
      </c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7">
        <f>IF(ISBLANK($A540),"",IF(COUNTA($E540:$H540)=4,$E540+$F540+$G540+$H540,""))</f>
        <v/>
      </c>
      <c r="J540" s="15" t="n"/>
      <c r="K540" s="22">
        <f>IF(ISBLANK($D540),"",$D540-RaporTarihi)</f>
        <v/>
      </c>
      <c r="L540" s="14">
        <f>IF(ISBLANK($A540),"",IF(OR(ISBLANK($B540),ISBLANK($C540),ISBLANK($D540),ISBLANK($E540),ISBLANK($F540),ISBLANK($G540),ISBLANK($H540),ISBLANK($I540),ISBLANK($J540)),"EKSİK","OK"))</f>
        <v/>
      </c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7">
        <f>IF(ISBLANK($A541),"",IF(COUNTA($E541:$H541)=4,$E541+$F541+$G541+$H541,""))</f>
        <v/>
      </c>
      <c r="J541" s="15" t="n"/>
      <c r="K541" s="22">
        <f>IF(ISBLANK($D541),"",$D541-RaporTarihi)</f>
        <v/>
      </c>
      <c r="L541" s="14">
        <f>IF(ISBLANK($A541),"",IF(OR(ISBLANK($B541),ISBLANK($C541),ISBLANK($D541),ISBLANK($E541),ISBLANK($F541),ISBLANK($G541),ISBLANK($H541),ISBLANK($I541),ISBLANK($J541)),"EKSİK","OK"))</f>
        <v/>
      </c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7">
        <f>IF(ISBLANK($A542),"",IF(COUNTA($E542:$H542)=4,$E542+$F542+$G542+$H542,""))</f>
        <v/>
      </c>
      <c r="J542" s="15" t="n"/>
      <c r="K542" s="22">
        <f>IF(ISBLANK($D542),"",$D542-RaporTarihi)</f>
        <v/>
      </c>
      <c r="L542" s="14">
        <f>IF(ISBLANK($A542),"",IF(OR(ISBLANK($B542),ISBLANK($C542),ISBLANK($D542),ISBLANK($E542),ISBLANK($F542),ISBLANK($G542),ISBLANK($H542),ISBLANK($I542),ISBLANK($J542)),"EKSİK","OK"))</f>
        <v/>
      </c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7">
        <f>IF(ISBLANK($A543),"",IF(COUNTA($E543:$H543)=4,$E543+$F543+$G543+$H543,""))</f>
        <v/>
      </c>
      <c r="J543" s="15" t="n"/>
      <c r="K543" s="22">
        <f>IF(ISBLANK($D543),"",$D543-RaporTarihi)</f>
        <v/>
      </c>
      <c r="L543" s="14">
        <f>IF(ISBLANK($A543),"",IF(OR(ISBLANK($B543),ISBLANK($C543),ISBLANK($D543),ISBLANK($E543),ISBLANK($F543),ISBLANK($G543),ISBLANK($H543),ISBLANK($I543),ISBLANK($J543)),"EKSİK","OK"))</f>
        <v/>
      </c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7">
        <f>IF(ISBLANK($A544),"",IF(COUNTA($E544:$H544)=4,$E544+$F544+$G544+$H544,""))</f>
        <v/>
      </c>
      <c r="J544" s="15" t="n"/>
      <c r="K544" s="22">
        <f>IF(ISBLANK($D544),"",$D544-RaporTarihi)</f>
        <v/>
      </c>
      <c r="L544" s="14">
        <f>IF(ISBLANK($A544),"",IF(OR(ISBLANK($B544),ISBLANK($C544),ISBLANK($D544),ISBLANK($E544),ISBLANK($F544),ISBLANK($G544),ISBLANK($H544),ISBLANK($I544),ISBLANK($J544)),"EKSİK","OK"))</f>
        <v/>
      </c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7">
        <f>IF(ISBLANK($A545),"",IF(COUNTA($E545:$H545)=4,$E545+$F545+$G545+$H545,""))</f>
        <v/>
      </c>
      <c r="J545" s="15" t="n"/>
      <c r="K545" s="22">
        <f>IF(ISBLANK($D545),"",$D545-RaporTarihi)</f>
        <v/>
      </c>
      <c r="L545" s="14">
        <f>IF(ISBLANK($A545),"",IF(OR(ISBLANK($B545),ISBLANK($C545),ISBLANK($D545),ISBLANK($E545),ISBLANK($F545),ISBLANK($G545),ISBLANK($H545),ISBLANK($I545),ISBLANK($J545)),"EKSİK","OK"))</f>
        <v/>
      </c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7">
        <f>IF(ISBLANK($A546),"",IF(COUNTA($E546:$H546)=4,$E546+$F546+$G546+$H546,""))</f>
        <v/>
      </c>
      <c r="J546" s="15" t="n"/>
      <c r="K546" s="22">
        <f>IF(ISBLANK($D546),"",$D546-RaporTarihi)</f>
        <v/>
      </c>
      <c r="L546" s="14">
        <f>IF(ISBLANK($A546),"",IF(OR(ISBLANK($B546),ISBLANK($C546),ISBLANK($D546),ISBLANK($E546),ISBLANK($F546),ISBLANK($G546),ISBLANK($H546),ISBLANK($I546),ISBLANK($J546)),"EKSİK","OK"))</f>
        <v/>
      </c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7">
        <f>IF(ISBLANK($A547),"",IF(COUNTA($E547:$H547)=4,$E547+$F547+$G547+$H547,""))</f>
        <v/>
      </c>
      <c r="J547" s="15" t="n"/>
      <c r="K547" s="22">
        <f>IF(ISBLANK($D547),"",$D547-RaporTarihi)</f>
        <v/>
      </c>
      <c r="L547" s="14">
        <f>IF(ISBLANK($A547),"",IF(OR(ISBLANK($B547),ISBLANK($C547),ISBLANK($D547),ISBLANK($E547),ISBLANK($F547),ISBLANK($G547),ISBLANK($H547),ISBLANK($I547),ISBLANK($J547)),"EKSİK","OK"))</f>
        <v/>
      </c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7">
        <f>IF(ISBLANK($A548),"",IF(COUNTA($E548:$H548)=4,$E548+$F548+$G548+$H548,""))</f>
        <v/>
      </c>
      <c r="J548" s="15" t="n"/>
      <c r="K548" s="22">
        <f>IF(ISBLANK($D548),"",$D548-RaporTarihi)</f>
        <v/>
      </c>
      <c r="L548" s="14">
        <f>IF(ISBLANK($A548),"",IF(OR(ISBLANK($B548),ISBLANK($C548),ISBLANK($D548),ISBLANK($E548),ISBLANK($F548),ISBLANK($G548),ISBLANK($H548),ISBLANK($I548),ISBLANK($J548)),"EKSİK","OK"))</f>
        <v/>
      </c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7">
        <f>IF(ISBLANK($A549),"",IF(COUNTA($E549:$H549)=4,$E549+$F549+$G549+$H549,""))</f>
        <v/>
      </c>
      <c r="J549" s="15" t="n"/>
      <c r="K549" s="22">
        <f>IF(ISBLANK($D549),"",$D549-RaporTarihi)</f>
        <v/>
      </c>
      <c r="L549" s="14">
        <f>IF(ISBLANK($A549),"",IF(OR(ISBLANK($B549),ISBLANK($C549),ISBLANK($D549),ISBLANK($E549),ISBLANK($F549),ISBLANK($G549),ISBLANK($H549),ISBLANK($I549),ISBLANK($J549)),"EKSİK","OK"))</f>
        <v/>
      </c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7">
        <f>IF(ISBLANK($A550),"",IF(COUNTA($E550:$H550)=4,$E550+$F550+$G550+$H550,""))</f>
        <v/>
      </c>
      <c r="J550" s="15" t="n"/>
      <c r="K550" s="22">
        <f>IF(ISBLANK($D550),"",$D550-RaporTarihi)</f>
        <v/>
      </c>
      <c r="L550" s="14">
        <f>IF(ISBLANK($A550),"",IF(OR(ISBLANK($B550),ISBLANK($C550),ISBLANK($D550),ISBLANK($E550),ISBLANK($F550),ISBLANK($G550),ISBLANK($H550),ISBLANK($I550),ISBLANK($J550)),"EKSİK","OK"))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7">
        <f>IF(ISBLANK($A551),"",IF(COUNTA($E551:$H551)=4,$E551+$F551+$G551+$H551,""))</f>
        <v/>
      </c>
      <c r="J551" s="15" t="n"/>
      <c r="K551" s="22">
        <f>IF(ISBLANK($D551),"",$D551-RaporTarihi)</f>
        <v/>
      </c>
      <c r="L551" s="14">
        <f>IF(ISBLANK($A551),"",IF(OR(ISBLANK($B551),ISBLANK($C551),ISBLANK($D551),ISBLANK($E551),ISBLANK($F551),ISBLANK($G551),ISBLANK($H551),ISBLANK($I551),ISBLANK($J551)),"EKSİK","OK"))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7">
        <f>IF(ISBLANK($A552),"",IF(COUNTA($E552:$H552)=4,$E552+$F552+$G552+$H552,""))</f>
        <v/>
      </c>
      <c r="J552" s="15" t="n"/>
      <c r="K552" s="22">
        <f>IF(ISBLANK($D552),"",$D552-RaporTarihi)</f>
        <v/>
      </c>
      <c r="L552" s="14">
        <f>IF(ISBLANK($A552),"",IF(OR(ISBLANK($B552),ISBLANK($C552),ISBLANK($D552),ISBLANK($E552),ISBLANK($F552),ISBLANK($G552),ISBLANK($H552),ISBLANK($I552),ISBLANK($J552)),"EKSİK","OK"))</f>
        <v/>
      </c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7">
        <f>IF(ISBLANK($A553),"",IF(COUNTA($E553:$H553)=4,$E553+$F553+$G553+$H553,""))</f>
        <v/>
      </c>
      <c r="J553" s="15" t="n"/>
      <c r="K553" s="22">
        <f>IF(ISBLANK($D553),"",$D553-RaporTarihi)</f>
        <v/>
      </c>
      <c r="L553" s="14">
        <f>IF(ISBLANK($A553),"",IF(OR(ISBLANK($B553),ISBLANK($C553),ISBLANK($D553),ISBLANK($E553),ISBLANK($F553),ISBLANK($G553),ISBLANK($H553),ISBLANK($I553),ISBLANK($J553)),"EKSİK","OK"))</f>
        <v/>
      </c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7">
        <f>IF(ISBLANK($A554),"",IF(COUNTA($E554:$H554)=4,$E554+$F554+$G554+$H554,""))</f>
        <v/>
      </c>
      <c r="J554" s="15" t="n"/>
      <c r="K554" s="22">
        <f>IF(ISBLANK($D554),"",$D554-RaporTarihi)</f>
        <v/>
      </c>
      <c r="L554" s="14">
        <f>IF(ISBLANK($A554),"",IF(OR(ISBLANK($B554),ISBLANK($C554),ISBLANK($D554),ISBLANK($E554),ISBLANK($F554),ISBLANK($G554),ISBLANK($H554),ISBLANK($I554),ISBLANK($J554)),"EKSİK","OK"))</f>
        <v/>
      </c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7">
        <f>IF(ISBLANK($A555),"",IF(COUNTA($E555:$H555)=4,$E555+$F555+$G555+$H555,""))</f>
        <v/>
      </c>
      <c r="J555" s="15" t="n"/>
      <c r="K555" s="22">
        <f>IF(ISBLANK($D555),"",$D555-RaporTarihi)</f>
        <v/>
      </c>
      <c r="L555" s="14">
        <f>IF(ISBLANK($A555),"",IF(OR(ISBLANK($B555),ISBLANK($C555),ISBLANK($D555),ISBLANK($E555),ISBLANK($F555),ISBLANK($G555),ISBLANK($H555),ISBLANK($I555),ISBLANK($J555)),"EKSİK","OK"))</f>
        <v/>
      </c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7">
        <f>IF(ISBLANK($A556),"",IF(COUNTA($E556:$H556)=4,$E556+$F556+$G556+$H556,""))</f>
        <v/>
      </c>
      <c r="J556" s="15" t="n"/>
      <c r="K556" s="22">
        <f>IF(ISBLANK($D556),"",$D556-RaporTarihi)</f>
        <v/>
      </c>
      <c r="L556" s="14">
        <f>IF(ISBLANK($A556),"",IF(OR(ISBLANK($B556),ISBLANK($C556),ISBLANK($D556),ISBLANK($E556),ISBLANK($F556),ISBLANK($G556),ISBLANK($H556),ISBLANK($I556),ISBLANK($J556)),"EKSİK","OK"))</f>
        <v/>
      </c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7">
        <f>IF(ISBLANK($A557),"",IF(COUNTA($E557:$H557)=4,$E557+$F557+$G557+$H557,""))</f>
        <v/>
      </c>
      <c r="J557" s="15" t="n"/>
      <c r="K557" s="22">
        <f>IF(ISBLANK($D557),"",$D557-RaporTarihi)</f>
        <v/>
      </c>
      <c r="L557" s="14">
        <f>IF(ISBLANK($A557),"",IF(OR(ISBLANK($B557),ISBLANK($C557),ISBLANK($D557),ISBLANK($E557),ISBLANK($F557),ISBLANK($G557),ISBLANK($H557),ISBLANK($I557),ISBLANK($J557)),"EKSİK","OK"))</f>
        <v/>
      </c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7">
        <f>IF(ISBLANK($A558),"",IF(COUNTA($E558:$H558)=4,$E558+$F558+$G558+$H558,""))</f>
        <v/>
      </c>
      <c r="J558" s="15" t="n"/>
      <c r="K558" s="22">
        <f>IF(ISBLANK($D558),"",$D558-RaporTarihi)</f>
        <v/>
      </c>
      <c r="L558" s="14">
        <f>IF(ISBLANK($A558),"",IF(OR(ISBLANK($B558),ISBLANK($C558),ISBLANK($D558),ISBLANK($E558),ISBLANK($F558),ISBLANK($G558),ISBLANK($H558),ISBLANK($I558),ISBLANK($J558)),"EKSİK","OK"))</f>
        <v/>
      </c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7">
        <f>IF(ISBLANK($A559),"",IF(COUNTA($E559:$H559)=4,$E559+$F559+$G559+$H559,""))</f>
        <v/>
      </c>
      <c r="J559" s="15" t="n"/>
      <c r="K559" s="22">
        <f>IF(ISBLANK($D559),"",$D559-RaporTarihi)</f>
        <v/>
      </c>
      <c r="L559" s="14">
        <f>IF(ISBLANK($A559),"",IF(OR(ISBLANK($B559),ISBLANK($C559),ISBLANK($D559),ISBLANK($E559),ISBLANK($F559),ISBLANK($G559),ISBLANK($H559),ISBLANK($I559),ISBLANK($J559)),"EKSİK","OK"))</f>
        <v/>
      </c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7">
        <f>IF(ISBLANK($A560),"",IF(COUNTA($E560:$H560)=4,$E560+$F560+$G560+$H560,""))</f>
        <v/>
      </c>
      <c r="J560" s="15" t="n"/>
      <c r="K560" s="22">
        <f>IF(ISBLANK($D560),"",$D560-RaporTarihi)</f>
        <v/>
      </c>
      <c r="L560" s="14">
        <f>IF(ISBLANK($A560),"",IF(OR(ISBLANK($B560),ISBLANK($C560),ISBLANK($D560),ISBLANK($E560),ISBLANK($F560),ISBLANK($G560),ISBLANK($H560),ISBLANK($I560),ISBLANK($J560)),"EKSİK","OK"))</f>
        <v/>
      </c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7">
        <f>IF(ISBLANK($A561),"",IF(COUNTA($E561:$H561)=4,$E561+$F561+$G561+$H561,""))</f>
        <v/>
      </c>
      <c r="J561" s="15" t="n"/>
      <c r="K561" s="22">
        <f>IF(ISBLANK($D561),"",$D561-RaporTarihi)</f>
        <v/>
      </c>
      <c r="L561" s="14">
        <f>IF(ISBLANK($A561),"",IF(OR(ISBLANK($B561),ISBLANK($C561),ISBLANK($D561),ISBLANK($E561),ISBLANK($F561),ISBLANK($G561),ISBLANK($H561),ISBLANK($I561),ISBLANK($J561)),"EKSİK","OK"))</f>
        <v/>
      </c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7">
        <f>IF(ISBLANK($A562),"",IF(COUNTA($E562:$H562)=4,$E562+$F562+$G562+$H562,""))</f>
        <v/>
      </c>
      <c r="J562" s="15" t="n"/>
      <c r="K562" s="22">
        <f>IF(ISBLANK($D562),"",$D562-RaporTarihi)</f>
        <v/>
      </c>
      <c r="L562" s="14">
        <f>IF(ISBLANK($A562),"",IF(OR(ISBLANK($B562),ISBLANK($C562),ISBLANK($D562),ISBLANK($E562),ISBLANK($F562),ISBLANK($G562),ISBLANK($H562),ISBLANK($I562),ISBLANK($J562)),"EKSİK","OK"))</f>
        <v/>
      </c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7">
        <f>IF(ISBLANK($A563),"",IF(COUNTA($E563:$H563)=4,$E563+$F563+$G563+$H563,""))</f>
        <v/>
      </c>
      <c r="J563" s="15" t="n"/>
      <c r="K563" s="22">
        <f>IF(ISBLANK($D563),"",$D563-RaporTarihi)</f>
        <v/>
      </c>
      <c r="L563" s="14">
        <f>IF(ISBLANK($A563),"",IF(OR(ISBLANK($B563),ISBLANK($C563),ISBLANK($D563),ISBLANK($E563),ISBLANK($F563),ISBLANK($G563),ISBLANK($H563),ISBLANK($I563),ISBLANK($J563)),"EKSİK","OK"))</f>
        <v/>
      </c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7">
        <f>IF(ISBLANK($A564),"",IF(COUNTA($E564:$H564)=4,$E564+$F564+$G564+$H564,""))</f>
        <v/>
      </c>
      <c r="J564" s="15" t="n"/>
      <c r="K564" s="22">
        <f>IF(ISBLANK($D564),"",$D564-RaporTarihi)</f>
        <v/>
      </c>
      <c r="L564" s="14">
        <f>IF(ISBLANK($A564),"",IF(OR(ISBLANK($B564),ISBLANK($C564),ISBLANK($D564),ISBLANK($E564),ISBLANK($F564),ISBLANK($G564),ISBLANK($H564),ISBLANK($I564),ISBLANK($J564)),"EKSİK","OK"))</f>
        <v/>
      </c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7">
        <f>IF(ISBLANK($A565),"",IF(COUNTA($E565:$H565)=4,$E565+$F565+$G565+$H565,""))</f>
        <v/>
      </c>
      <c r="J565" s="15" t="n"/>
      <c r="K565" s="22">
        <f>IF(ISBLANK($D565),"",$D565-RaporTarihi)</f>
        <v/>
      </c>
      <c r="L565" s="14">
        <f>IF(ISBLANK($A565),"",IF(OR(ISBLANK($B565),ISBLANK($C565),ISBLANK($D565),ISBLANK($E565),ISBLANK($F565),ISBLANK($G565),ISBLANK($H565),ISBLANK($I565),ISBLANK($J565)),"EKSİK","OK"))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7">
        <f>IF(ISBLANK($A566),"",IF(COUNTA($E566:$H566)=4,$E566+$F566+$G566+$H566,""))</f>
        <v/>
      </c>
      <c r="J566" s="15" t="n"/>
      <c r="K566" s="22">
        <f>IF(ISBLANK($D566),"",$D566-RaporTarihi)</f>
        <v/>
      </c>
      <c r="L566" s="14">
        <f>IF(ISBLANK($A566),"",IF(OR(ISBLANK($B566),ISBLANK($C566),ISBLANK($D566),ISBLANK($E566),ISBLANK($F566),ISBLANK($G566),ISBLANK($H566),ISBLANK($I566),ISBLANK($J566)),"EKSİK","OK"))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7">
        <f>IF(ISBLANK($A567),"",IF(COUNTA($E567:$H567)=4,$E567+$F567+$G567+$H567,""))</f>
        <v/>
      </c>
      <c r="J567" s="15" t="n"/>
      <c r="K567" s="22">
        <f>IF(ISBLANK($D567),"",$D567-RaporTarihi)</f>
        <v/>
      </c>
      <c r="L567" s="14">
        <f>IF(ISBLANK($A567),"",IF(OR(ISBLANK($B567),ISBLANK($C567),ISBLANK($D567),ISBLANK($E567),ISBLANK($F567),ISBLANK($G567),ISBLANK($H567),ISBLANK($I567),ISBLANK($J567)),"EKSİK","OK"))</f>
        <v/>
      </c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7">
        <f>IF(ISBLANK($A568),"",IF(COUNTA($E568:$H568)=4,$E568+$F568+$G568+$H568,""))</f>
        <v/>
      </c>
      <c r="J568" s="15" t="n"/>
      <c r="K568" s="22">
        <f>IF(ISBLANK($D568),"",$D568-RaporTarihi)</f>
        <v/>
      </c>
      <c r="L568" s="14">
        <f>IF(ISBLANK($A568),"",IF(OR(ISBLANK($B568),ISBLANK($C568),ISBLANK($D568),ISBLANK($E568),ISBLANK($F568),ISBLANK($G568),ISBLANK($H568),ISBLANK($I568),ISBLANK($J568)),"EKSİK","OK"))</f>
        <v/>
      </c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7">
        <f>IF(ISBLANK($A569),"",IF(COUNTA($E569:$H569)=4,$E569+$F569+$G569+$H569,""))</f>
        <v/>
      </c>
      <c r="J569" s="15" t="n"/>
      <c r="K569" s="22">
        <f>IF(ISBLANK($D569),"",$D569-RaporTarihi)</f>
        <v/>
      </c>
      <c r="L569" s="14">
        <f>IF(ISBLANK($A569),"",IF(OR(ISBLANK($B569),ISBLANK($C569),ISBLANK($D569),ISBLANK($E569),ISBLANK($F569),ISBLANK($G569),ISBLANK($H569),ISBLANK($I569),ISBLANK($J569)),"EKSİK","OK"))</f>
        <v/>
      </c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7">
        <f>IF(ISBLANK($A570),"",IF(COUNTA($E570:$H570)=4,$E570+$F570+$G570+$H570,""))</f>
        <v/>
      </c>
      <c r="J570" s="15" t="n"/>
      <c r="K570" s="22">
        <f>IF(ISBLANK($D570),"",$D570-RaporTarihi)</f>
        <v/>
      </c>
      <c r="L570" s="14">
        <f>IF(ISBLANK($A570),"",IF(OR(ISBLANK($B570),ISBLANK($C570),ISBLANK($D570),ISBLANK($E570),ISBLANK($F570),ISBLANK($G570),ISBLANK($H570),ISBLANK($I570),ISBLANK($J570)),"EKSİK","OK"))</f>
        <v/>
      </c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7">
        <f>IF(ISBLANK($A571),"",IF(COUNTA($E571:$H571)=4,$E571+$F571+$G571+$H571,""))</f>
        <v/>
      </c>
      <c r="J571" s="15" t="n"/>
      <c r="K571" s="22">
        <f>IF(ISBLANK($D571),"",$D571-RaporTarihi)</f>
        <v/>
      </c>
      <c r="L571" s="14">
        <f>IF(ISBLANK($A571),"",IF(OR(ISBLANK($B571),ISBLANK($C571),ISBLANK($D571),ISBLANK($E571),ISBLANK($F571),ISBLANK($G571),ISBLANK($H571),ISBLANK($I571),ISBLANK($J571)),"EKSİK","OK"))</f>
        <v/>
      </c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7">
        <f>IF(ISBLANK($A572),"",IF(COUNTA($E572:$H572)=4,$E572+$F572+$G572+$H572,""))</f>
        <v/>
      </c>
      <c r="J572" s="15" t="n"/>
      <c r="K572" s="22">
        <f>IF(ISBLANK($D572),"",$D572-RaporTarihi)</f>
        <v/>
      </c>
      <c r="L572" s="14">
        <f>IF(ISBLANK($A572),"",IF(OR(ISBLANK($B572),ISBLANK($C572),ISBLANK($D572),ISBLANK($E572),ISBLANK($F572),ISBLANK($G572),ISBLANK($H572),ISBLANK($I572),ISBLANK($J572)),"EKSİK","OK"))</f>
        <v/>
      </c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7">
        <f>IF(ISBLANK($A573),"",IF(COUNTA($E573:$H573)=4,$E573+$F573+$G573+$H573,""))</f>
        <v/>
      </c>
      <c r="J573" s="15" t="n"/>
      <c r="K573" s="22">
        <f>IF(ISBLANK($D573),"",$D573-RaporTarihi)</f>
        <v/>
      </c>
      <c r="L573" s="14">
        <f>IF(ISBLANK($A573),"",IF(OR(ISBLANK($B573),ISBLANK($C573),ISBLANK($D573),ISBLANK($E573),ISBLANK($F573),ISBLANK($G573),ISBLANK($H573),ISBLANK($I573),ISBLANK($J573)),"EKSİK","OK"))</f>
        <v/>
      </c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7">
        <f>IF(ISBLANK($A574),"",IF(COUNTA($E574:$H574)=4,$E574+$F574+$G574+$H574,""))</f>
        <v/>
      </c>
      <c r="J574" s="15" t="n"/>
      <c r="K574" s="22">
        <f>IF(ISBLANK($D574),"",$D574-RaporTarihi)</f>
        <v/>
      </c>
      <c r="L574" s="14">
        <f>IF(ISBLANK($A574),"",IF(OR(ISBLANK($B574),ISBLANK($C574),ISBLANK($D574),ISBLANK($E574),ISBLANK($F574),ISBLANK($G574),ISBLANK($H574),ISBLANK($I574),ISBLANK($J574)),"EKSİK","OK"))</f>
        <v/>
      </c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7">
        <f>IF(ISBLANK($A575),"",IF(COUNTA($E575:$H575)=4,$E575+$F575+$G575+$H575,""))</f>
        <v/>
      </c>
      <c r="J575" s="15" t="n"/>
      <c r="K575" s="22">
        <f>IF(ISBLANK($D575),"",$D575-RaporTarihi)</f>
        <v/>
      </c>
      <c r="L575" s="14">
        <f>IF(ISBLANK($A575),"",IF(OR(ISBLANK($B575),ISBLANK($C575),ISBLANK($D575),ISBLANK($E575),ISBLANK($F575),ISBLANK($G575),ISBLANK($H575),ISBLANK($I575),ISBLANK($J575)),"EKSİK","OK"))</f>
        <v/>
      </c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7">
        <f>IF(ISBLANK($A576),"",IF(COUNTA($E576:$H576)=4,$E576+$F576+$G576+$H576,""))</f>
        <v/>
      </c>
      <c r="J576" s="15" t="n"/>
      <c r="K576" s="22">
        <f>IF(ISBLANK($D576),"",$D576-RaporTarihi)</f>
        <v/>
      </c>
      <c r="L576" s="14">
        <f>IF(ISBLANK($A576),"",IF(OR(ISBLANK($B576),ISBLANK($C576),ISBLANK($D576),ISBLANK($E576),ISBLANK($F576),ISBLANK($G576),ISBLANK($H576),ISBLANK($I576),ISBLANK($J576)),"EKSİK","OK"))</f>
        <v/>
      </c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7">
        <f>IF(ISBLANK($A577),"",IF(COUNTA($E577:$H577)=4,$E577+$F577+$G577+$H577,""))</f>
        <v/>
      </c>
      <c r="J577" s="15" t="n"/>
      <c r="K577" s="22">
        <f>IF(ISBLANK($D577),"",$D577-RaporTarihi)</f>
        <v/>
      </c>
      <c r="L577" s="14">
        <f>IF(ISBLANK($A577),"",IF(OR(ISBLANK($B577),ISBLANK($C577),ISBLANK($D577),ISBLANK($E577),ISBLANK($F577),ISBLANK($G577),ISBLANK($H577),ISBLANK($I577),ISBLANK($J577)),"EKSİK","OK"))</f>
        <v/>
      </c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7">
        <f>IF(ISBLANK($A578),"",IF(COUNTA($E578:$H578)=4,$E578+$F578+$G578+$H578,""))</f>
        <v/>
      </c>
      <c r="J578" s="15" t="n"/>
      <c r="K578" s="22">
        <f>IF(ISBLANK($D578),"",$D578-RaporTarihi)</f>
        <v/>
      </c>
      <c r="L578" s="14">
        <f>IF(ISBLANK($A578),"",IF(OR(ISBLANK($B578),ISBLANK($C578),ISBLANK($D578),ISBLANK($E578),ISBLANK($F578),ISBLANK($G578),ISBLANK($H578),ISBLANK($I578),ISBLANK($J578)),"EKSİK","OK"))</f>
        <v/>
      </c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7">
        <f>IF(ISBLANK($A579),"",IF(COUNTA($E579:$H579)=4,$E579+$F579+$G579+$H579,""))</f>
        <v/>
      </c>
      <c r="J579" s="15" t="n"/>
      <c r="K579" s="22">
        <f>IF(ISBLANK($D579),"",$D579-RaporTarihi)</f>
        <v/>
      </c>
      <c r="L579" s="14">
        <f>IF(ISBLANK($A579),"",IF(OR(ISBLANK($B579),ISBLANK($C579),ISBLANK($D579),ISBLANK($E579),ISBLANK($F579),ISBLANK($G579),ISBLANK($H579),ISBLANK($I579),ISBLANK($J579)),"EKSİK","OK"))</f>
        <v/>
      </c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7">
        <f>IF(ISBLANK($A580),"",IF(COUNTA($E580:$H580)=4,$E580+$F580+$G580+$H580,""))</f>
        <v/>
      </c>
      <c r="J580" s="15" t="n"/>
      <c r="K580" s="22">
        <f>IF(ISBLANK($D580),"",$D580-RaporTarihi)</f>
        <v/>
      </c>
      <c r="L580" s="14">
        <f>IF(ISBLANK($A580),"",IF(OR(ISBLANK($B580),ISBLANK($C580),ISBLANK($D580),ISBLANK($E580),ISBLANK($F580),ISBLANK($G580),ISBLANK($H580),ISBLANK($I580),ISBLANK($J580)),"EKSİK","OK"))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7">
        <f>IF(ISBLANK($A581),"",IF(COUNTA($E581:$H581)=4,$E581+$F581+$G581+$H581,""))</f>
        <v/>
      </c>
      <c r="J581" s="15" t="n"/>
      <c r="K581" s="22">
        <f>IF(ISBLANK($D581),"",$D581-RaporTarihi)</f>
        <v/>
      </c>
      <c r="L581" s="14">
        <f>IF(ISBLANK($A581),"",IF(OR(ISBLANK($B581),ISBLANK($C581),ISBLANK($D581),ISBLANK($E581),ISBLANK($F581),ISBLANK($G581),ISBLANK($H581),ISBLANK($I581),ISBLANK($J581)),"EKSİK","OK"))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7">
        <f>IF(ISBLANK($A582),"",IF(COUNTA($E582:$H582)=4,$E582+$F582+$G582+$H582,""))</f>
        <v/>
      </c>
      <c r="J582" s="15" t="n"/>
      <c r="K582" s="22">
        <f>IF(ISBLANK($D582),"",$D582-RaporTarihi)</f>
        <v/>
      </c>
      <c r="L582" s="14">
        <f>IF(ISBLANK($A582),"",IF(OR(ISBLANK($B582),ISBLANK($C582),ISBLANK($D582),ISBLANK($E582),ISBLANK($F582),ISBLANK($G582),ISBLANK($H582),ISBLANK($I582),ISBLANK($J582)),"EKSİK","OK"))</f>
        <v/>
      </c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7">
        <f>IF(ISBLANK($A583),"",IF(COUNTA($E583:$H583)=4,$E583+$F583+$G583+$H583,""))</f>
        <v/>
      </c>
      <c r="J583" s="15" t="n"/>
      <c r="K583" s="22">
        <f>IF(ISBLANK($D583),"",$D583-RaporTarihi)</f>
        <v/>
      </c>
      <c r="L583" s="14">
        <f>IF(ISBLANK($A583),"",IF(OR(ISBLANK($B583),ISBLANK($C583),ISBLANK($D583),ISBLANK($E583),ISBLANK($F583),ISBLANK($G583),ISBLANK($H583),ISBLANK($I583),ISBLANK($J583)),"EKSİK","OK"))</f>
        <v/>
      </c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7">
        <f>IF(ISBLANK($A584),"",IF(COUNTA($E584:$H584)=4,$E584+$F584+$G584+$H584,""))</f>
        <v/>
      </c>
      <c r="J584" s="15" t="n"/>
      <c r="K584" s="22">
        <f>IF(ISBLANK($D584),"",$D584-RaporTarihi)</f>
        <v/>
      </c>
      <c r="L584" s="14">
        <f>IF(ISBLANK($A584),"",IF(OR(ISBLANK($B584),ISBLANK($C584),ISBLANK($D584),ISBLANK($E584),ISBLANK($F584),ISBLANK($G584),ISBLANK($H584),ISBLANK($I584),ISBLANK($J584)),"EKSİK","OK"))</f>
        <v/>
      </c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7">
        <f>IF(ISBLANK($A585),"",IF(COUNTA($E585:$H585)=4,$E585+$F585+$G585+$H585,""))</f>
        <v/>
      </c>
      <c r="J585" s="15" t="n"/>
      <c r="K585" s="22">
        <f>IF(ISBLANK($D585),"",$D585-RaporTarihi)</f>
        <v/>
      </c>
      <c r="L585" s="14">
        <f>IF(ISBLANK($A585),"",IF(OR(ISBLANK($B585),ISBLANK($C585),ISBLANK($D585),ISBLANK($E585),ISBLANK($F585),ISBLANK($G585),ISBLANK($H585),ISBLANK($I585),ISBLANK($J585)),"EKSİK","OK"))</f>
        <v/>
      </c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7">
        <f>IF(ISBLANK($A586),"",IF(COUNTA($E586:$H586)=4,$E586+$F586+$G586+$H586,""))</f>
        <v/>
      </c>
      <c r="J586" s="15" t="n"/>
      <c r="K586" s="22">
        <f>IF(ISBLANK($D586),"",$D586-RaporTarihi)</f>
        <v/>
      </c>
      <c r="L586" s="14">
        <f>IF(ISBLANK($A586),"",IF(OR(ISBLANK($B586),ISBLANK($C586),ISBLANK($D586),ISBLANK($E586),ISBLANK($F586),ISBLANK($G586),ISBLANK($H586),ISBLANK($I586),ISBLANK($J586)),"EKSİK","OK"))</f>
        <v/>
      </c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7">
        <f>IF(ISBLANK($A587),"",IF(COUNTA($E587:$H587)=4,$E587+$F587+$G587+$H587,""))</f>
        <v/>
      </c>
      <c r="J587" s="15" t="n"/>
      <c r="K587" s="22">
        <f>IF(ISBLANK($D587),"",$D587-RaporTarihi)</f>
        <v/>
      </c>
      <c r="L587" s="14">
        <f>IF(ISBLANK($A587),"",IF(OR(ISBLANK($B587),ISBLANK($C587),ISBLANK($D587),ISBLANK($E587),ISBLANK($F587),ISBLANK($G587),ISBLANK($H587),ISBLANK($I587),ISBLANK($J587)),"EKSİK","OK"))</f>
        <v/>
      </c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7">
        <f>IF(ISBLANK($A588),"",IF(COUNTA($E588:$H588)=4,$E588+$F588+$G588+$H588,""))</f>
        <v/>
      </c>
      <c r="J588" s="15" t="n"/>
      <c r="K588" s="22">
        <f>IF(ISBLANK($D588),"",$D588-RaporTarihi)</f>
        <v/>
      </c>
      <c r="L588" s="14">
        <f>IF(ISBLANK($A588),"",IF(OR(ISBLANK($B588),ISBLANK($C588),ISBLANK($D588),ISBLANK($E588),ISBLANK($F588),ISBLANK($G588),ISBLANK($H588),ISBLANK($I588),ISBLANK($J588)),"EKSİK","OK"))</f>
        <v/>
      </c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7">
        <f>IF(ISBLANK($A589),"",IF(COUNTA($E589:$H589)=4,$E589+$F589+$G589+$H589,""))</f>
        <v/>
      </c>
      <c r="J589" s="15" t="n"/>
      <c r="K589" s="22">
        <f>IF(ISBLANK($D589),"",$D589-RaporTarihi)</f>
        <v/>
      </c>
      <c r="L589" s="14">
        <f>IF(ISBLANK($A589),"",IF(OR(ISBLANK($B589),ISBLANK($C589),ISBLANK($D589),ISBLANK($E589),ISBLANK($F589),ISBLANK($G589),ISBLANK($H589),ISBLANK($I589),ISBLANK($J589)),"EKSİK","OK"))</f>
        <v/>
      </c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7">
        <f>IF(ISBLANK($A590),"",IF(COUNTA($E590:$H590)=4,$E590+$F590+$G590+$H590,""))</f>
        <v/>
      </c>
      <c r="J590" s="15" t="n"/>
      <c r="K590" s="22">
        <f>IF(ISBLANK($D590),"",$D590-RaporTarihi)</f>
        <v/>
      </c>
      <c r="L590" s="14">
        <f>IF(ISBLANK($A590),"",IF(OR(ISBLANK($B590),ISBLANK($C590),ISBLANK($D590),ISBLANK($E590),ISBLANK($F590),ISBLANK($G590),ISBLANK($H590),ISBLANK($I590),ISBLANK($J590)),"EKSİK","OK"))</f>
        <v/>
      </c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7">
        <f>IF(ISBLANK($A591),"",IF(COUNTA($E591:$H591)=4,$E591+$F591+$G591+$H591,""))</f>
        <v/>
      </c>
      <c r="J591" s="15" t="n"/>
      <c r="K591" s="22">
        <f>IF(ISBLANK($D591),"",$D591-RaporTarihi)</f>
        <v/>
      </c>
      <c r="L591" s="14">
        <f>IF(ISBLANK($A591),"",IF(OR(ISBLANK($B591),ISBLANK($C591),ISBLANK($D591),ISBLANK($E591),ISBLANK($F591),ISBLANK($G591),ISBLANK($H591),ISBLANK($I591),ISBLANK($J591)),"EKSİK","OK"))</f>
        <v/>
      </c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7">
        <f>IF(ISBLANK($A592),"",IF(COUNTA($E592:$H592)=4,$E592+$F592+$G592+$H592,""))</f>
        <v/>
      </c>
      <c r="J592" s="15" t="n"/>
      <c r="K592" s="22">
        <f>IF(ISBLANK($D592),"",$D592-RaporTarihi)</f>
        <v/>
      </c>
      <c r="L592" s="14">
        <f>IF(ISBLANK($A592),"",IF(OR(ISBLANK($B592),ISBLANK($C592),ISBLANK($D592),ISBLANK($E592),ISBLANK($F592),ISBLANK($G592),ISBLANK($H592),ISBLANK($I592),ISBLANK($J592)),"EKSİK","OK"))</f>
        <v/>
      </c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7">
        <f>IF(ISBLANK($A593),"",IF(COUNTA($E593:$H593)=4,$E593+$F593+$G593+$H593,""))</f>
        <v/>
      </c>
      <c r="J593" s="15" t="n"/>
      <c r="K593" s="22">
        <f>IF(ISBLANK($D593),"",$D593-RaporTarihi)</f>
        <v/>
      </c>
      <c r="L593" s="14">
        <f>IF(ISBLANK($A593),"",IF(OR(ISBLANK($B593),ISBLANK($C593),ISBLANK($D593),ISBLANK($E593),ISBLANK($F593),ISBLANK($G593),ISBLANK($H593),ISBLANK($I593),ISBLANK($J593)),"EKSİK","OK"))</f>
        <v/>
      </c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7">
        <f>IF(ISBLANK($A594),"",IF(COUNTA($E594:$H594)=4,$E594+$F594+$G594+$H594,""))</f>
        <v/>
      </c>
      <c r="J594" s="15" t="n"/>
      <c r="K594" s="22">
        <f>IF(ISBLANK($D594),"",$D594-RaporTarihi)</f>
        <v/>
      </c>
      <c r="L594" s="14">
        <f>IF(ISBLANK($A594),"",IF(OR(ISBLANK($B594),ISBLANK($C594),ISBLANK($D594),ISBLANK($E594),ISBLANK($F594),ISBLANK($G594),ISBLANK($H594),ISBLANK($I594),ISBLANK($J594)),"EKSİK","OK"))</f>
        <v/>
      </c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7">
        <f>IF(ISBLANK($A595),"",IF(COUNTA($E595:$H595)=4,$E595+$F595+$G595+$H595,""))</f>
        <v/>
      </c>
      <c r="J595" s="15" t="n"/>
      <c r="K595" s="22">
        <f>IF(ISBLANK($D595),"",$D595-RaporTarihi)</f>
        <v/>
      </c>
      <c r="L595" s="14">
        <f>IF(ISBLANK($A595),"",IF(OR(ISBLANK($B595),ISBLANK($C595),ISBLANK($D595),ISBLANK($E595),ISBLANK($F595),ISBLANK($G595),ISBLANK($H595),ISBLANK($I595),ISBLANK($J595)),"EKSİK","OK"))</f>
        <v/>
      </c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7">
        <f>IF(ISBLANK($A596),"",IF(COUNTA($E596:$H596)=4,$E596+$F596+$G596+$H596,""))</f>
        <v/>
      </c>
      <c r="J596" s="15" t="n"/>
      <c r="K596" s="22">
        <f>IF(ISBLANK($D596),"",$D596-RaporTarihi)</f>
        <v/>
      </c>
      <c r="L596" s="14">
        <f>IF(ISBLANK($A596),"",IF(OR(ISBLANK($B596),ISBLANK($C596),ISBLANK($D596),ISBLANK($E596),ISBLANK($F596),ISBLANK($G596),ISBLANK($H596),ISBLANK($I596),ISBLANK($J596)),"EKSİK","OK"))</f>
        <v/>
      </c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7">
        <f>IF(ISBLANK($A597),"",IF(COUNTA($E597:$H597)=4,$E597+$F597+$G597+$H597,""))</f>
        <v/>
      </c>
      <c r="J597" s="15" t="n"/>
      <c r="K597" s="22">
        <f>IF(ISBLANK($D597),"",$D597-RaporTarihi)</f>
        <v/>
      </c>
      <c r="L597" s="14">
        <f>IF(ISBLANK($A597),"",IF(OR(ISBLANK($B597),ISBLANK($C597),ISBLANK($D597),ISBLANK($E597),ISBLANK($F597),ISBLANK($G597),ISBLANK($H597),ISBLANK($I597),ISBLANK($J597)),"EKSİK","OK"))</f>
        <v/>
      </c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7">
        <f>IF(ISBLANK($A598),"",IF(COUNTA($E598:$H598)=4,$E598+$F598+$G598+$H598,""))</f>
        <v/>
      </c>
      <c r="J598" s="15" t="n"/>
      <c r="K598" s="22">
        <f>IF(ISBLANK($D598),"",$D598-RaporTarihi)</f>
        <v/>
      </c>
      <c r="L598" s="14">
        <f>IF(ISBLANK($A598),"",IF(OR(ISBLANK($B598),ISBLANK($C598),ISBLANK($D598),ISBLANK($E598),ISBLANK($F598),ISBLANK($G598),ISBLANK($H598),ISBLANK($I598),ISBLANK($J598)),"EKSİK","OK"))</f>
        <v/>
      </c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7">
        <f>IF(ISBLANK($A599),"",IF(COUNTA($E599:$H599)=4,$E599+$F599+$G599+$H599,""))</f>
        <v/>
      </c>
      <c r="J599" s="15" t="n"/>
      <c r="K599" s="22">
        <f>IF(ISBLANK($D599),"",$D599-RaporTarihi)</f>
        <v/>
      </c>
      <c r="L599" s="14">
        <f>IF(ISBLANK($A599),"",IF(OR(ISBLANK($B599),ISBLANK($C599),ISBLANK($D599),ISBLANK($E599),ISBLANK($F599),ISBLANK($G599),ISBLANK($H599),ISBLANK($I599),ISBLANK($J599)),"EKSİK","OK"))</f>
        <v/>
      </c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7">
        <f>IF(ISBLANK($A600),"",IF(COUNTA($E600:$H600)=4,$E600+$F600+$G600+$H600,""))</f>
        <v/>
      </c>
      <c r="J600" s="15" t="n"/>
      <c r="K600" s="22">
        <f>IF(ISBLANK($D600),"",$D600-RaporTarihi)</f>
        <v/>
      </c>
      <c r="L600" s="14">
        <f>IF(ISBLANK($A600),"",IF(OR(ISBLANK($B600),ISBLANK($C600),ISBLANK($D600),ISBLANK($E600),ISBLANK($F600),ISBLANK($G600),ISBLANK($H600),ISBLANK($I600),ISBLANK($J600)),"EKSİK","OK"))</f>
        <v/>
      </c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7">
        <f>IF(ISBLANK($A601),"",IF(COUNTA($E601:$H601)=4,$E601+$F601+$G601+$H601,""))</f>
        <v/>
      </c>
      <c r="J601" s="15" t="n"/>
      <c r="K601" s="22">
        <f>IF(ISBLANK($D601),"",$D601-RaporTarihi)</f>
        <v/>
      </c>
      <c r="L601" s="14">
        <f>IF(ISBLANK($A601),"",IF(OR(ISBLANK($B601),ISBLANK($C601),ISBLANK($D601),ISBLANK($E601),ISBLANK($F601),ISBLANK($G601),ISBLANK($H601),ISBLANK($I601),ISBLANK($J601)),"EKSİK","OK"))</f>
        <v/>
      </c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7">
        <f>IF(ISBLANK($A602),"",IF(COUNTA($E602:$H602)=4,$E602+$F602+$G602+$H602,""))</f>
        <v/>
      </c>
      <c r="J602" s="15" t="n"/>
      <c r="K602" s="22">
        <f>IF(ISBLANK($D602),"",$D602-RaporTarihi)</f>
        <v/>
      </c>
      <c r="L602" s="14">
        <f>IF(ISBLANK($A602),"",IF(OR(ISBLANK($B602),ISBLANK($C602),ISBLANK($D602),ISBLANK($E602),ISBLANK($F602),ISBLANK($G602),ISBLANK($H602),ISBLANK($I602),ISBLANK($J602)),"EKSİK","OK"))</f>
        <v/>
      </c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7">
        <f>IF(ISBLANK($A603),"",IF(COUNTA($E603:$H603)=4,$E603+$F603+$G603+$H603,""))</f>
        <v/>
      </c>
      <c r="J603" s="15" t="n"/>
      <c r="K603" s="22">
        <f>IF(ISBLANK($D603),"",$D603-RaporTarihi)</f>
        <v/>
      </c>
      <c r="L603" s="14">
        <f>IF(ISBLANK($A603),"",IF(OR(ISBLANK($B603),ISBLANK($C603),ISBLANK($D603),ISBLANK($E603),ISBLANK($F603),ISBLANK($G603),ISBLANK($H603),ISBLANK($I603),ISBLANK($J603)),"EKSİK","OK"))</f>
        <v/>
      </c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7">
        <f>IF(ISBLANK($A604),"",IF(COUNTA($E604:$H604)=4,$E604+$F604+$G604+$H604,""))</f>
        <v/>
      </c>
      <c r="J604" s="15" t="n"/>
      <c r="K604" s="22">
        <f>IF(ISBLANK($D604),"",$D604-RaporTarihi)</f>
        <v/>
      </c>
      <c r="L604" s="14">
        <f>IF(ISBLANK($A604),"",IF(OR(ISBLANK($B604),ISBLANK($C604),ISBLANK($D604),ISBLANK($E604),ISBLANK($F604),ISBLANK($G604),ISBLANK($H604),ISBLANK($I604),ISBLANK($J604)),"EKSİK","OK"))</f>
        <v/>
      </c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7">
        <f>IF(ISBLANK($A605),"",IF(COUNTA($E605:$H605)=4,$E605+$F605+$G605+$H605,""))</f>
        <v/>
      </c>
      <c r="J605" s="15" t="n"/>
      <c r="K605" s="22">
        <f>IF(ISBLANK($D605),"",$D605-RaporTarihi)</f>
        <v/>
      </c>
      <c r="L605" s="14">
        <f>IF(ISBLANK($A605),"",IF(OR(ISBLANK($B605),ISBLANK($C605),ISBLANK($D605),ISBLANK($E605),ISBLANK($F605),ISBLANK($G605),ISBLANK($H605),ISBLANK($I605),ISBLANK($J605)),"EKSİK","OK"))</f>
        <v/>
      </c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7">
        <f>IF(ISBLANK($A606),"",IF(COUNTA($E606:$H606)=4,$E606+$F606+$G606+$H606,""))</f>
        <v/>
      </c>
      <c r="J606" s="15" t="n"/>
      <c r="K606" s="22">
        <f>IF(ISBLANK($D606),"",$D606-RaporTarihi)</f>
        <v/>
      </c>
      <c r="L606" s="14">
        <f>IF(ISBLANK($A606),"",IF(OR(ISBLANK($B606),ISBLANK($C606),ISBLANK($D606),ISBLANK($E606),ISBLANK($F606),ISBLANK($G606),ISBLANK($H606),ISBLANK($I606),ISBLANK($J606)),"EKSİK","OK"))</f>
        <v/>
      </c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7">
        <f>IF(ISBLANK($A607),"",IF(COUNTA($E607:$H607)=4,$E607+$F607+$G607+$H607,""))</f>
        <v/>
      </c>
      <c r="J607" s="15" t="n"/>
      <c r="K607" s="22">
        <f>IF(ISBLANK($D607),"",$D607-RaporTarihi)</f>
        <v/>
      </c>
      <c r="L607" s="14">
        <f>IF(ISBLANK($A607),"",IF(OR(ISBLANK($B607),ISBLANK($C607),ISBLANK($D607),ISBLANK($E607),ISBLANK($F607),ISBLANK($G607),ISBLANK($H607),ISBLANK($I607),ISBLANK($J607)),"EKSİK","OK"))</f>
        <v/>
      </c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7">
        <f>IF(ISBLANK($A608),"",IF(COUNTA($E608:$H608)=4,$E608+$F608+$G608+$H608,""))</f>
        <v/>
      </c>
      <c r="J608" s="15" t="n"/>
      <c r="K608" s="22">
        <f>IF(ISBLANK($D608),"",$D608-RaporTarihi)</f>
        <v/>
      </c>
      <c r="L608" s="14">
        <f>IF(ISBLANK($A608),"",IF(OR(ISBLANK($B608),ISBLANK($C608),ISBLANK($D608),ISBLANK($E608),ISBLANK($F608),ISBLANK($G608),ISBLANK($H608),ISBLANK($I608),ISBLANK($J608)),"EKSİK","OK"))</f>
        <v/>
      </c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7">
        <f>IF(ISBLANK($A609),"",IF(COUNTA($E609:$H609)=4,$E609+$F609+$G609+$H609,""))</f>
        <v/>
      </c>
      <c r="J609" s="15" t="n"/>
      <c r="K609" s="22">
        <f>IF(ISBLANK($D609),"",$D609-RaporTarihi)</f>
        <v/>
      </c>
      <c r="L609" s="14">
        <f>IF(ISBLANK($A609),"",IF(OR(ISBLANK($B609),ISBLANK($C609),ISBLANK($D609),ISBLANK($E609),ISBLANK($F609),ISBLANK($G609),ISBLANK($H609),ISBLANK($I609),ISBLANK($J609)),"EKSİK","OK"))</f>
        <v/>
      </c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7">
        <f>IF(ISBLANK($A610),"",IF(COUNTA($E610:$H610)=4,$E610+$F610+$G610+$H610,""))</f>
        <v/>
      </c>
      <c r="J610" s="15" t="n"/>
      <c r="K610" s="22">
        <f>IF(ISBLANK($D610),"",$D610-RaporTarihi)</f>
        <v/>
      </c>
      <c r="L610" s="14">
        <f>IF(ISBLANK($A610),"",IF(OR(ISBLANK($B610),ISBLANK($C610),ISBLANK($D610),ISBLANK($E610),ISBLANK($F610),ISBLANK($G610),ISBLANK($H610),ISBLANK($I610),ISBLANK($J610)),"EKSİK","OK"))</f>
        <v/>
      </c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7">
        <f>IF(ISBLANK($A611),"",IF(COUNTA($E611:$H611)=4,$E611+$F611+$G611+$H611,""))</f>
        <v/>
      </c>
      <c r="J611" s="15" t="n"/>
      <c r="K611" s="22">
        <f>IF(ISBLANK($D611),"",$D611-RaporTarihi)</f>
        <v/>
      </c>
      <c r="L611" s="14">
        <f>IF(ISBLANK($A611),"",IF(OR(ISBLANK($B611),ISBLANK($C611),ISBLANK($D611),ISBLANK($E611),ISBLANK($F611),ISBLANK($G611),ISBLANK($H611),ISBLANK($I611),ISBLANK($J611)),"EKSİK","OK"))</f>
        <v/>
      </c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7">
        <f>IF(ISBLANK($A612),"",IF(COUNTA($E612:$H612)=4,$E612+$F612+$G612+$H612,""))</f>
        <v/>
      </c>
      <c r="J612" s="15" t="n"/>
      <c r="K612" s="22">
        <f>IF(ISBLANK($D612),"",$D612-RaporTarihi)</f>
        <v/>
      </c>
      <c r="L612" s="14">
        <f>IF(ISBLANK($A612),"",IF(OR(ISBLANK($B612),ISBLANK($C612),ISBLANK($D612),ISBLANK($E612),ISBLANK($F612),ISBLANK($G612),ISBLANK($H612),ISBLANK($I612),ISBLANK($J612)),"EKSİK","OK"))</f>
        <v/>
      </c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7">
        <f>IF(ISBLANK($A613),"",IF(COUNTA($E613:$H613)=4,$E613+$F613+$G613+$H613,""))</f>
        <v/>
      </c>
      <c r="J613" s="15" t="n"/>
      <c r="K613" s="22">
        <f>IF(ISBLANK($D613),"",$D613-RaporTarihi)</f>
        <v/>
      </c>
      <c r="L613" s="14">
        <f>IF(ISBLANK($A613),"",IF(OR(ISBLANK($B613),ISBLANK($C613),ISBLANK($D613),ISBLANK($E613),ISBLANK($F613),ISBLANK($G613),ISBLANK($H613),ISBLANK($I613),ISBLANK($J613)),"EKSİK","OK"))</f>
        <v/>
      </c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7">
        <f>IF(ISBLANK($A614),"",IF(COUNTA($E614:$H614)=4,$E614+$F614+$G614+$H614,""))</f>
        <v/>
      </c>
      <c r="J614" s="15" t="n"/>
      <c r="K614" s="22">
        <f>IF(ISBLANK($D614),"",$D614-RaporTarihi)</f>
        <v/>
      </c>
      <c r="L614" s="14">
        <f>IF(ISBLANK($A614),"",IF(OR(ISBLANK($B614),ISBLANK($C614),ISBLANK($D614),ISBLANK($E614),ISBLANK($F614),ISBLANK($G614),ISBLANK($H614),ISBLANK($I614),ISBLANK($J614)),"EKSİK","OK"))</f>
        <v/>
      </c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7">
        <f>IF(ISBLANK($A615),"",IF(COUNTA($E615:$H615)=4,$E615+$F615+$G615+$H615,""))</f>
        <v/>
      </c>
      <c r="J615" s="15" t="n"/>
      <c r="K615" s="22">
        <f>IF(ISBLANK($D615),"",$D615-RaporTarihi)</f>
        <v/>
      </c>
      <c r="L615" s="14">
        <f>IF(ISBLANK($A615),"",IF(OR(ISBLANK($B615),ISBLANK($C615),ISBLANK($D615),ISBLANK($E615),ISBLANK($F615),ISBLANK($G615),ISBLANK($H615),ISBLANK($I615),ISBLANK($J615)),"EKSİK","OK"))</f>
        <v/>
      </c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7">
        <f>IF(ISBLANK($A616),"",IF(COUNTA($E616:$H616)=4,$E616+$F616+$G616+$H616,""))</f>
        <v/>
      </c>
      <c r="J616" s="15" t="n"/>
      <c r="K616" s="22">
        <f>IF(ISBLANK($D616),"",$D616-RaporTarihi)</f>
        <v/>
      </c>
      <c r="L616" s="14">
        <f>IF(ISBLANK($A616),"",IF(OR(ISBLANK($B616),ISBLANK($C616),ISBLANK($D616),ISBLANK($E616),ISBLANK($F616),ISBLANK($G616),ISBLANK($H616),ISBLANK($I616),ISBLANK($J616)),"EKSİK","OK"))</f>
        <v/>
      </c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7">
        <f>IF(ISBLANK($A617),"",IF(COUNTA($E617:$H617)=4,$E617+$F617+$G617+$H617,""))</f>
        <v/>
      </c>
      <c r="J617" s="15" t="n"/>
      <c r="K617" s="22">
        <f>IF(ISBLANK($D617),"",$D617-RaporTarihi)</f>
        <v/>
      </c>
      <c r="L617" s="14">
        <f>IF(ISBLANK($A617),"",IF(OR(ISBLANK($B617),ISBLANK($C617),ISBLANK($D617),ISBLANK($E617),ISBLANK($F617),ISBLANK($G617),ISBLANK($H617),ISBLANK($I617),ISBLANK($J617)),"EKSİK","OK"))</f>
        <v/>
      </c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7">
        <f>IF(ISBLANK($A618),"",IF(COUNTA($E618:$H618)=4,$E618+$F618+$G618+$H618,""))</f>
        <v/>
      </c>
      <c r="J618" s="15" t="n"/>
      <c r="K618" s="22">
        <f>IF(ISBLANK($D618),"",$D618-RaporTarihi)</f>
        <v/>
      </c>
      <c r="L618" s="14">
        <f>IF(ISBLANK($A618),"",IF(OR(ISBLANK($B618),ISBLANK($C618),ISBLANK($D618),ISBLANK($E618),ISBLANK($F618),ISBLANK($G618),ISBLANK($H618),ISBLANK($I618),ISBLANK($J618)),"EKSİK","OK"))</f>
        <v/>
      </c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7">
        <f>IF(ISBLANK($A619),"",IF(COUNTA($E619:$H619)=4,$E619+$F619+$G619+$H619,""))</f>
        <v/>
      </c>
      <c r="J619" s="15" t="n"/>
      <c r="K619" s="22">
        <f>IF(ISBLANK($D619),"",$D619-RaporTarihi)</f>
        <v/>
      </c>
      <c r="L619" s="14">
        <f>IF(ISBLANK($A619),"",IF(OR(ISBLANK($B619),ISBLANK($C619),ISBLANK($D619),ISBLANK($E619),ISBLANK($F619),ISBLANK($G619),ISBLANK($H619),ISBLANK($I619),ISBLANK($J619)),"EKSİK","OK"))</f>
        <v/>
      </c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7">
        <f>IF(ISBLANK($A620),"",IF(COUNTA($E620:$H620)=4,$E620+$F620+$G620+$H620,""))</f>
        <v/>
      </c>
      <c r="J620" s="15" t="n"/>
      <c r="K620" s="22">
        <f>IF(ISBLANK($D620),"",$D620-RaporTarihi)</f>
        <v/>
      </c>
      <c r="L620" s="14">
        <f>IF(ISBLANK($A620),"",IF(OR(ISBLANK($B620),ISBLANK($C620),ISBLANK($D620),ISBLANK($E620),ISBLANK($F620),ISBLANK($G620),ISBLANK($H620),ISBLANK($I620),ISBLANK($J620)),"EKSİK","OK"))</f>
        <v/>
      </c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7">
        <f>IF(ISBLANK($A621),"",IF(COUNTA($E621:$H621)=4,$E621+$F621+$G621+$H621,""))</f>
        <v/>
      </c>
      <c r="J621" s="15" t="n"/>
      <c r="K621" s="22">
        <f>IF(ISBLANK($D621),"",$D621-RaporTarihi)</f>
        <v/>
      </c>
      <c r="L621" s="14">
        <f>IF(ISBLANK($A621),"",IF(OR(ISBLANK($B621),ISBLANK($C621),ISBLANK($D621),ISBLANK($E621),ISBLANK($F621),ISBLANK($G621),ISBLANK($H621),ISBLANK($I621),ISBLANK($J621)),"EKSİK","OK"))</f>
        <v/>
      </c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7">
        <f>IF(ISBLANK($A622),"",IF(COUNTA($E622:$H622)=4,$E622+$F622+$G622+$H622,""))</f>
        <v/>
      </c>
      <c r="J622" s="15" t="n"/>
      <c r="K622" s="22">
        <f>IF(ISBLANK($D622),"",$D622-RaporTarihi)</f>
        <v/>
      </c>
      <c r="L622" s="14">
        <f>IF(ISBLANK($A622),"",IF(OR(ISBLANK($B622),ISBLANK($C622),ISBLANK($D622),ISBLANK($E622),ISBLANK($F622),ISBLANK($G622),ISBLANK($H622),ISBLANK($I622),ISBLANK($J622)),"EKSİK","OK"))</f>
        <v/>
      </c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7">
        <f>IF(ISBLANK($A623),"",IF(COUNTA($E623:$H623)=4,$E623+$F623+$G623+$H623,""))</f>
        <v/>
      </c>
      <c r="J623" s="15" t="n"/>
      <c r="K623" s="22">
        <f>IF(ISBLANK($D623),"",$D623-RaporTarihi)</f>
        <v/>
      </c>
      <c r="L623" s="14">
        <f>IF(ISBLANK($A623),"",IF(OR(ISBLANK($B623),ISBLANK($C623),ISBLANK($D623),ISBLANK($E623),ISBLANK($F623),ISBLANK($G623),ISBLANK($H623),ISBLANK($I623),ISBLANK($J623)),"EKSİK","OK"))</f>
        <v/>
      </c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7">
        <f>IF(ISBLANK($A624),"",IF(COUNTA($E624:$H624)=4,$E624+$F624+$G624+$H624,""))</f>
        <v/>
      </c>
      <c r="J624" s="15" t="n"/>
      <c r="K624" s="22">
        <f>IF(ISBLANK($D624),"",$D624-RaporTarihi)</f>
        <v/>
      </c>
      <c r="L624" s="14">
        <f>IF(ISBLANK($A624),"",IF(OR(ISBLANK($B624),ISBLANK($C624),ISBLANK($D624),ISBLANK($E624),ISBLANK($F624),ISBLANK($G624),ISBLANK($H624),ISBLANK($I624),ISBLANK($J624)),"EKSİK","OK"))</f>
        <v/>
      </c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7">
        <f>IF(ISBLANK($A625),"",IF(COUNTA($E625:$H625)=4,$E625+$F625+$G625+$H625,""))</f>
        <v/>
      </c>
      <c r="J625" s="15" t="n"/>
      <c r="K625" s="22">
        <f>IF(ISBLANK($D625),"",$D625-RaporTarihi)</f>
        <v/>
      </c>
      <c r="L625" s="14">
        <f>IF(ISBLANK($A625),"",IF(OR(ISBLANK($B625),ISBLANK($C625),ISBLANK($D625),ISBLANK($E625),ISBLANK($F625),ISBLANK($G625),ISBLANK($H625),ISBLANK($I625),ISBLANK($J625)),"EKSİK","OK"))</f>
        <v/>
      </c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7">
        <f>IF(ISBLANK($A626),"",IF(COUNTA($E626:$H626)=4,$E626+$F626+$G626+$H626,""))</f>
        <v/>
      </c>
      <c r="J626" s="15" t="n"/>
      <c r="K626" s="22">
        <f>IF(ISBLANK($D626),"",$D626-RaporTarihi)</f>
        <v/>
      </c>
      <c r="L626" s="14">
        <f>IF(ISBLANK($A626),"",IF(OR(ISBLANK($B626),ISBLANK($C626),ISBLANK($D626),ISBLANK($E626),ISBLANK($F626),ISBLANK($G626),ISBLANK($H626),ISBLANK($I626),ISBLANK($J626)),"EKSİK","OK"))</f>
        <v/>
      </c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7">
        <f>IF(ISBLANK($A627),"",IF(COUNTA($E627:$H627)=4,$E627+$F627+$G627+$H627,""))</f>
        <v/>
      </c>
      <c r="J627" s="15" t="n"/>
      <c r="K627" s="22">
        <f>IF(ISBLANK($D627),"",$D627-RaporTarihi)</f>
        <v/>
      </c>
      <c r="L627" s="14">
        <f>IF(ISBLANK($A627),"",IF(OR(ISBLANK($B627),ISBLANK($C627),ISBLANK($D627),ISBLANK($E627),ISBLANK($F627),ISBLANK($G627),ISBLANK($H627),ISBLANK($I627),ISBLANK($J627)),"EKSİK","OK"))</f>
        <v/>
      </c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7">
        <f>IF(ISBLANK($A628),"",IF(COUNTA($E628:$H628)=4,$E628+$F628+$G628+$H628,""))</f>
        <v/>
      </c>
      <c r="J628" s="15" t="n"/>
      <c r="K628" s="22">
        <f>IF(ISBLANK($D628),"",$D628-RaporTarihi)</f>
        <v/>
      </c>
      <c r="L628" s="14">
        <f>IF(ISBLANK($A628),"",IF(OR(ISBLANK($B628),ISBLANK($C628),ISBLANK($D628),ISBLANK($E628),ISBLANK($F628),ISBLANK($G628),ISBLANK($H628),ISBLANK($I628),ISBLANK($J628)),"EKSİK","OK"))</f>
        <v/>
      </c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7">
        <f>IF(ISBLANK($A629),"",IF(COUNTA($E629:$H629)=4,$E629+$F629+$G629+$H629,""))</f>
        <v/>
      </c>
      <c r="J629" s="15" t="n"/>
      <c r="K629" s="22">
        <f>IF(ISBLANK($D629),"",$D629-RaporTarihi)</f>
        <v/>
      </c>
      <c r="L629" s="14">
        <f>IF(ISBLANK($A629),"",IF(OR(ISBLANK($B629),ISBLANK($C629),ISBLANK($D629),ISBLANK($E629),ISBLANK($F629),ISBLANK($G629),ISBLANK($H629),ISBLANK($I629),ISBLANK($J629)),"EKSİK","OK"))</f>
        <v/>
      </c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7">
        <f>IF(ISBLANK($A630),"",IF(COUNTA($E630:$H630)=4,$E630+$F630+$G630+$H630,""))</f>
        <v/>
      </c>
      <c r="J630" s="15" t="n"/>
      <c r="K630" s="22">
        <f>IF(ISBLANK($D630),"",$D630-RaporTarihi)</f>
        <v/>
      </c>
      <c r="L630" s="14">
        <f>IF(ISBLANK($A630),"",IF(OR(ISBLANK($B630),ISBLANK($C630),ISBLANK($D630),ISBLANK($E630),ISBLANK($F630),ISBLANK($G630),ISBLANK($H630),ISBLANK($I630),ISBLANK($J630)),"EKSİK","OK"))</f>
        <v/>
      </c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7">
        <f>IF(ISBLANK($A631),"",IF(COUNTA($E631:$H631)=4,$E631+$F631+$G631+$H631,""))</f>
        <v/>
      </c>
      <c r="J631" s="15" t="n"/>
      <c r="K631" s="22">
        <f>IF(ISBLANK($D631),"",$D631-RaporTarihi)</f>
        <v/>
      </c>
      <c r="L631" s="14">
        <f>IF(ISBLANK($A631),"",IF(OR(ISBLANK($B631),ISBLANK($C631),ISBLANK($D631),ISBLANK($E631),ISBLANK($F631),ISBLANK($G631),ISBLANK($H631),ISBLANK($I631),ISBLANK($J631)),"EKSİK","OK"))</f>
        <v/>
      </c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7">
        <f>IF(ISBLANK($A632),"",IF(COUNTA($E632:$H632)=4,$E632+$F632+$G632+$H632,""))</f>
        <v/>
      </c>
      <c r="J632" s="15" t="n"/>
      <c r="K632" s="22">
        <f>IF(ISBLANK($D632),"",$D632-RaporTarihi)</f>
        <v/>
      </c>
      <c r="L632" s="14">
        <f>IF(ISBLANK($A632),"",IF(OR(ISBLANK($B632),ISBLANK($C632),ISBLANK($D632),ISBLANK($E632),ISBLANK($F632),ISBLANK($G632),ISBLANK($H632),ISBLANK($I632),ISBLANK($J632)),"EKSİK","OK"))</f>
        <v/>
      </c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7">
        <f>IF(ISBLANK($A633),"",IF(COUNTA($E633:$H633)=4,$E633+$F633+$G633+$H633,""))</f>
        <v/>
      </c>
      <c r="J633" s="15" t="n"/>
      <c r="K633" s="22">
        <f>IF(ISBLANK($D633),"",$D633-RaporTarihi)</f>
        <v/>
      </c>
      <c r="L633" s="14">
        <f>IF(ISBLANK($A633),"",IF(OR(ISBLANK($B633),ISBLANK($C633),ISBLANK($D633),ISBLANK($E633),ISBLANK($F633),ISBLANK($G633),ISBLANK($H633),ISBLANK($I633),ISBLANK($J633)),"EKSİK","OK"))</f>
        <v/>
      </c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7">
        <f>IF(ISBLANK($A634),"",IF(COUNTA($E634:$H634)=4,$E634+$F634+$G634+$H634,""))</f>
        <v/>
      </c>
      <c r="J634" s="15" t="n"/>
      <c r="K634" s="22">
        <f>IF(ISBLANK($D634),"",$D634-RaporTarihi)</f>
        <v/>
      </c>
      <c r="L634" s="14">
        <f>IF(ISBLANK($A634),"",IF(OR(ISBLANK($B634),ISBLANK($C634),ISBLANK($D634),ISBLANK($E634),ISBLANK($F634),ISBLANK($G634),ISBLANK($H634),ISBLANK($I634),ISBLANK($J634)),"EKSİK","OK"))</f>
        <v/>
      </c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7">
        <f>IF(ISBLANK($A635),"",IF(COUNTA($E635:$H635)=4,$E635+$F635+$G635+$H635,""))</f>
        <v/>
      </c>
      <c r="J635" s="15" t="n"/>
      <c r="K635" s="22">
        <f>IF(ISBLANK($D635),"",$D635-RaporTarihi)</f>
        <v/>
      </c>
      <c r="L635" s="14">
        <f>IF(ISBLANK($A635),"",IF(OR(ISBLANK($B635),ISBLANK($C635),ISBLANK($D635),ISBLANK($E635),ISBLANK($F635),ISBLANK($G635),ISBLANK($H635),ISBLANK($I635),ISBLANK($J635)),"EKSİK","OK"))</f>
        <v/>
      </c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7">
        <f>IF(ISBLANK($A636),"",IF(COUNTA($E636:$H636)=4,$E636+$F636+$G636+$H636,""))</f>
        <v/>
      </c>
      <c r="J636" s="15" t="n"/>
      <c r="K636" s="22">
        <f>IF(ISBLANK($D636),"",$D636-RaporTarihi)</f>
        <v/>
      </c>
      <c r="L636" s="14">
        <f>IF(ISBLANK($A636),"",IF(OR(ISBLANK($B636),ISBLANK($C636),ISBLANK($D636),ISBLANK($E636),ISBLANK($F636),ISBLANK($G636),ISBLANK($H636),ISBLANK($I636),ISBLANK($J636)),"EKSİK","OK"))</f>
        <v/>
      </c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7">
        <f>IF(ISBLANK($A637),"",IF(COUNTA($E637:$H637)=4,$E637+$F637+$G637+$H637,""))</f>
        <v/>
      </c>
      <c r="J637" s="15" t="n"/>
      <c r="K637" s="22">
        <f>IF(ISBLANK($D637),"",$D637-RaporTarihi)</f>
        <v/>
      </c>
      <c r="L637" s="14">
        <f>IF(ISBLANK($A637),"",IF(OR(ISBLANK($B637),ISBLANK($C637),ISBLANK($D637),ISBLANK($E637),ISBLANK($F637),ISBLANK($G637),ISBLANK($H637),ISBLANK($I637),ISBLANK($J637)),"EKSİK","OK"))</f>
        <v/>
      </c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7">
        <f>IF(ISBLANK($A638),"",IF(COUNTA($E638:$H638)=4,$E638+$F638+$G638+$H638,""))</f>
        <v/>
      </c>
      <c r="J638" s="15" t="n"/>
      <c r="K638" s="22">
        <f>IF(ISBLANK($D638),"",$D638-RaporTarihi)</f>
        <v/>
      </c>
      <c r="L638" s="14">
        <f>IF(ISBLANK($A638),"",IF(OR(ISBLANK($B638),ISBLANK($C638),ISBLANK($D638),ISBLANK($E638),ISBLANK($F638),ISBLANK($G638),ISBLANK($H638),ISBLANK($I638),ISBLANK($J638)),"EKSİK","OK"))</f>
        <v/>
      </c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7">
        <f>IF(ISBLANK($A639),"",IF(COUNTA($E639:$H639)=4,$E639+$F639+$G639+$H639,""))</f>
        <v/>
      </c>
      <c r="J639" s="15" t="n"/>
      <c r="K639" s="22">
        <f>IF(ISBLANK($D639),"",$D639-RaporTarihi)</f>
        <v/>
      </c>
      <c r="L639" s="14">
        <f>IF(ISBLANK($A639),"",IF(OR(ISBLANK($B639),ISBLANK($C639),ISBLANK($D639),ISBLANK($E639),ISBLANK($F639),ISBLANK($G639),ISBLANK($H639),ISBLANK($I639),ISBLANK($J639)),"EKSİK","OK"))</f>
        <v/>
      </c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7">
        <f>IF(ISBLANK($A640),"",IF(COUNTA($E640:$H640)=4,$E640+$F640+$G640+$H640,""))</f>
        <v/>
      </c>
      <c r="J640" s="15" t="n"/>
      <c r="K640" s="22">
        <f>IF(ISBLANK($D640),"",$D640-RaporTarihi)</f>
        <v/>
      </c>
      <c r="L640" s="14">
        <f>IF(ISBLANK($A640),"",IF(OR(ISBLANK($B640),ISBLANK($C640),ISBLANK($D640),ISBLANK($E640),ISBLANK($F640),ISBLANK($G640),ISBLANK($H640),ISBLANK($I640),ISBLANK($J640)),"EKSİK","OK"))</f>
        <v/>
      </c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7">
        <f>IF(ISBLANK($A641),"",IF(COUNTA($E641:$H641)=4,$E641+$F641+$G641+$H641,""))</f>
        <v/>
      </c>
      <c r="J641" s="15" t="n"/>
      <c r="K641" s="22">
        <f>IF(ISBLANK($D641),"",$D641-RaporTarihi)</f>
        <v/>
      </c>
      <c r="L641" s="14">
        <f>IF(ISBLANK($A641),"",IF(OR(ISBLANK($B641),ISBLANK($C641),ISBLANK($D641),ISBLANK($E641),ISBLANK($F641),ISBLANK($G641),ISBLANK($H641),ISBLANK($I641),ISBLANK($J641)),"EKSİK","OK"))</f>
        <v/>
      </c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7">
        <f>IF(ISBLANK($A642),"",IF(COUNTA($E642:$H642)=4,$E642+$F642+$G642+$H642,""))</f>
        <v/>
      </c>
      <c r="J642" s="15" t="n"/>
      <c r="K642" s="22">
        <f>IF(ISBLANK($D642),"",$D642-RaporTarihi)</f>
        <v/>
      </c>
      <c r="L642" s="14">
        <f>IF(ISBLANK($A642),"",IF(OR(ISBLANK($B642),ISBLANK($C642),ISBLANK($D642),ISBLANK($E642),ISBLANK($F642),ISBLANK($G642),ISBLANK($H642),ISBLANK($I642),ISBLANK($J642)),"EKSİK","OK"))</f>
        <v/>
      </c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7">
        <f>IF(ISBLANK($A643),"",IF(COUNTA($E643:$H643)=4,$E643+$F643+$G643+$H643,""))</f>
        <v/>
      </c>
      <c r="J643" s="15" t="n"/>
      <c r="K643" s="22">
        <f>IF(ISBLANK($D643),"",$D643-RaporTarihi)</f>
        <v/>
      </c>
      <c r="L643" s="14">
        <f>IF(ISBLANK($A643),"",IF(OR(ISBLANK($B643),ISBLANK($C643),ISBLANK($D643),ISBLANK($E643),ISBLANK($F643),ISBLANK($G643),ISBLANK($H643),ISBLANK($I643),ISBLANK($J643)),"EKSİK","OK"))</f>
        <v/>
      </c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7">
        <f>IF(ISBLANK($A644),"",IF(COUNTA($E644:$H644)=4,$E644+$F644+$G644+$H644,""))</f>
        <v/>
      </c>
      <c r="J644" s="15" t="n"/>
      <c r="K644" s="22">
        <f>IF(ISBLANK($D644),"",$D644-RaporTarihi)</f>
        <v/>
      </c>
      <c r="L644" s="14">
        <f>IF(ISBLANK($A644),"",IF(OR(ISBLANK($B644),ISBLANK($C644),ISBLANK($D644),ISBLANK($E644),ISBLANK($F644),ISBLANK($G644),ISBLANK($H644),ISBLANK($I644),ISBLANK($J644)),"EKSİK","OK"))</f>
        <v/>
      </c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7">
        <f>IF(ISBLANK($A645),"",IF(COUNTA($E645:$H645)=4,$E645+$F645+$G645+$H645,""))</f>
        <v/>
      </c>
      <c r="J645" s="15" t="n"/>
      <c r="K645" s="22">
        <f>IF(ISBLANK($D645),"",$D645-RaporTarihi)</f>
        <v/>
      </c>
      <c r="L645" s="14">
        <f>IF(ISBLANK($A645),"",IF(OR(ISBLANK($B645),ISBLANK($C645),ISBLANK($D645),ISBLANK($E645),ISBLANK($F645),ISBLANK($G645),ISBLANK($H645),ISBLANK($I645),ISBLANK($J645)),"EKSİK","OK"))</f>
        <v/>
      </c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7">
        <f>IF(ISBLANK($A646),"",IF(COUNTA($E646:$H646)=4,$E646+$F646+$G646+$H646,""))</f>
        <v/>
      </c>
      <c r="J646" s="15" t="n"/>
      <c r="K646" s="22">
        <f>IF(ISBLANK($D646),"",$D646-RaporTarihi)</f>
        <v/>
      </c>
      <c r="L646" s="14">
        <f>IF(ISBLANK($A646),"",IF(OR(ISBLANK($B646),ISBLANK($C646),ISBLANK($D646),ISBLANK($E646),ISBLANK($F646),ISBLANK($G646),ISBLANK($H646),ISBLANK($I646),ISBLANK($J646)),"EKSİK","OK"))</f>
        <v/>
      </c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7">
        <f>IF(ISBLANK($A647),"",IF(COUNTA($E647:$H647)=4,$E647+$F647+$G647+$H647,""))</f>
        <v/>
      </c>
      <c r="J647" s="15" t="n"/>
      <c r="K647" s="22">
        <f>IF(ISBLANK($D647),"",$D647-RaporTarihi)</f>
        <v/>
      </c>
      <c r="L647" s="14">
        <f>IF(ISBLANK($A647),"",IF(OR(ISBLANK($B647),ISBLANK($C647),ISBLANK($D647),ISBLANK($E647),ISBLANK($F647),ISBLANK($G647),ISBLANK($H647),ISBLANK($I647),ISBLANK($J647)),"EKSİK","OK"))</f>
        <v/>
      </c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7">
        <f>IF(ISBLANK($A648),"",IF(COUNTA($E648:$H648)=4,$E648+$F648+$G648+$H648,""))</f>
        <v/>
      </c>
      <c r="J648" s="15" t="n"/>
      <c r="K648" s="22">
        <f>IF(ISBLANK($D648),"",$D648-RaporTarihi)</f>
        <v/>
      </c>
      <c r="L648" s="14">
        <f>IF(ISBLANK($A648),"",IF(OR(ISBLANK($B648),ISBLANK($C648),ISBLANK($D648),ISBLANK($E648),ISBLANK($F648),ISBLANK($G648),ISBLANK($H648),ISBLANK($I648),ISBLANK($J648)),"EKSİK","OK"))</f>
        <v/>
      </c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7">
        <f>IF(ISBLANK($A649),"",IF(COUNTA($E649:$H649)=4,$E649+$F649+$G649+$H649,""))</f>
        <v/>
      </c>
      <c r="J649" s="15" t="n"/>
      <c r="K649" s="22">
        <f>IF(ISBLANK($D649),"",$D649-RaporTarihi)</f>
        <v/>
      </c>
      <c r="L649" s="14">
        <f>IF(ISBLANK($A649),"",IF(OR(ISBLANK($B649),ISBLANK($C649),ISBLANK($D649),ISBLANK($E649),ISBLANK($F649),ISBLANK($G649),ISBLANK($H649),ISBLANK($I649),ISBLANK($J649)),"EKSİK","OK"))</f>
        <v/>
      </c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7">
        <f>IF(ISBLANK($A650),"",IF(COUNTA($E650:$H650)=4,$E650+$F650+$G650+$H650,""))</f>
        <v/>
      </c>
      <c r="J650" s="15" t="n"/>
      <c r="K650" s="22">
        <f>IF(ISBLANK($D650),"",$D650-RaporTarihi)</f>
        <v/>
      </c>
      <c r="L650" s="14">
        <f>IF(ISBLANK($A650),"",IF(OR(ISBLANK($B650),ISBLANK($C650),ISBLANK($D650),ISBLANK($E650),ISBLANK($F650),ISBLANK($G650),ISBLANK($H650),ISBLANK($I650),ISBLANK($J650)),"EKSİK","OK"))</f>
        <v/>
      </c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7">
        <f>IF(ISBLANK($A651),"",IF(COUNTA($E651:$H651)=4,$E651+$F651+$G651+$H651,""))</f>
        <v/>
      </c>
      <c r="J651" s="15" t="n"/>
      <c r="K651" s="22">
        <f>IF(ISBLANK($D651),"",$D651-RaporTarihi)</f>
        <v/>
      </c>
      <c r="L651" s="14">
        <f>IF(ISBLANK($A651),"",IF(OR(ISBLANK($B651),ISBLANK($C651),ISBLANK($D651),ISBLANK($E651),ISBLANK($F651),ISBLANK($G651),ISBLANK($H651),ISBLANK($I651),ISBLANK($J651)),"EKSİK","OK"))</f>
        <v/>
      </c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7">
        <f>IF(ISBLANK($A652),"",IF(COUNTA($E652:$H652)=4,$E652+$F652+$G652+$H652,""))</f>
        <v/>
      </c>
      <c r="J652" s="15" t="n"/>
      <c r="K652" s="22">
        <f>IF(ISBLANK($D652),"",$D652-RaporTarihi)</f>
        <v/>
      </c>
      <c r="L652" s="14">
        <f>IF(ISBLANK($A652),"",IF(OR(ISBLANK($B652),ISBLANK($C652),ISBLANK($D652),ISBLANK($E652),ISBLANK($F652),ISBLANK($G652),ISBLANK($H652),ISBLANK($I652),ISBLANK($J652)),"EKSİK","OK"))</f>
        <v/>
      </c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7">
        <f>IF(ISBLANK($A653),"",IF(COUNTA($E653:$H653)=4,$E653+$F653+$G653+$H653,""))</f>
        <v/>
      </c>
      <c r="J653" s="15" t="n"/>
      <c r="K653" s="22">
        <f>IF(ISBLANK($D653),"",$D653-RaporTarihi)</f>
        <v/>
      </c>
      <c r="L653" s="14">
        <f>IF(ISBLANK($A653),"",IF(OR(ISBLANK($B653),ISBLANK($C653),ISBLANK($D653),ISBLANK($E653),ISBLANK($F653),ISBLANK($G653),ISBLANK($H653),ISBLANK($I653),ISBLANK($J653)),"EKSİK","OK"))</f>
        <v/>
      </c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7">
        <f>IF(ISBLANK($A654),"",IF(COUNTA($E654:$H654)=4,$E654+$F654+$G654+$H654,""))</f>
        <v/>
      </c>
      <c r="J654" s="15" t="n"/>
      <c r="K654" s="22">
        <f>IF(ISBLANK($D654),"",$D654-RaporTarihi)</f>
        <v/>
      </c>
      <c r="L654" s="14">
        <f>IF(ISBLANK($A654),"",IF(OR(ISBLANK($B654),ISBLANK($C654),ISBLANK($D654),ISBLANK($E654),ISBLANK($F654),ISBLANK($G654),ISBLANK($H654),ISBLANK($I654),ISBLANK($J654)),"EKSİK","OK"))</f>
        <v/>
      </c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7">
        <f>IF(ISBLANK($A655),"",IF(COUNTA($E655:$H655)=4,$E655+$F655+$G655+$H655,""))</f>
        <v/>
      </c>
      <c r="J655" s="15" t="n"/>
      <c r="K655" s="22">
        <f>IF(ISBLANK($D655),"",$D655-RaporTarihi)</f>
        <v/>
      </c>
      <c r="L655" s="14">
        <f>IF(ISBLANK($A655),"",IF(OR(ISBLANK($B655),ISBLANK($C655),ISBLANK($D655),ISBLANK($E655),ISBLANK($F655),ISBLANK($G655),ISBLANK($H655),ISBLANK($I655),ISBLANK($J655)),"EKSİK","OK"))</f>
        <v/>
      </c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7">
        <f>IF(ISBLANK($A656),"",IF(COUNTA($E656:$H656)=4,$E656+$F656+$G656+$H656,""))</f>
        <v/>
      </c>
      <c r="J656" s="15" t="n"/>
      <c r="K656" s="22">
        <f>IF(ISBLANK($D656),"",$D656-RaporTarihi)</f>
        <v/>
      </c>
      <c r="L656" s="14">
        <f>IF(ISBLANK($A656),"",IF(OR(ISBLANK($B656),ISBLANK($C656),ISBLANK($D656),ISBLANK($E656),ISBLANK($F656),ISBLANK($G656),ISBLANK($H656),ISBLANK($I656),ISBLANK($J656)),"EKSİK","OK"))</f>
        <v/>
      </c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7">
        <f>IF(ISBLANK($A657),"",IF(COUNTA($E657:$H657)=4,$E657+$F657+$G657+$H657,""))</f>
        <v/>
      </c>
      <c r="J657" s="15" t="n"/>
      <c r="K657" s="22">
        <f>IF(ISBLANK($D657),"",$D657-RaporTarihi)</f>
        <v/>
      </c>
      <c r="L657" s="14">
        <f>IF(ISBLANK($A657),"",IF(OR(ISBLANK($B657),ISBLANK($C657),ISBLANK($D657),ISBLANK($E657),ISBLANK($F657),ISBLANK($G657),ISBLANK($H657),ISBLANK($I657),ISBLANK($J657)),"EKSİK","OK"))</f>
        <v/>
      </c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7">
        <f>IF(ISBLANK($A658),"",IF(COUNTA($E658:$H658)=4,$E658+$F658+$G658+$H658,""))</f>
        <v/>
      </c>
      <c r="J658" s="15" t="n"/>
      <c r="K658" s="22">
        <f>IF(ISBLANK($D658),"",$D658-RaporTarihi)</f>
        <v/>
      </c>
      <c r="L658" s="14">
        <f>IF(ISBLANK($A658),"",IF(OR(ISBLANK($B658),ISBLANK($C658),ISBLANK($D658),ISBLANK($E658),ISBLANK($F658),ISBLANK($G658),ISBLANK($H658),ISBLANK($I658),ISBLANK($J658)),"EKSİK","OK"))</f>
        <v/>
      </c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7">
        <f>IF(ISBLANK($A659),"",IF(COUNTA($E659:$H659)=4,$E659+$F659+$G659+$H659,""))</f>
        <v/>
      </c>
      <c r="J659" s="15" t="n"/>
      <c r="K659" s="22">
        <f>IF(ISBLANK($D659),"",$D659-RaporTarihi)</f>
        <v/>
      </c>
      <c r="L659" s="14">
        <f>IF(ISBLANK($A659),"",IF(OR(ISBLANK($B659),ISBLANK($C659),ISBLANK($D659),ISBLANK($E659),ISBLANK($F659),ISBLANK($G659),ISBLANK($H659),ISBLANK($I659),ISBLANK($J659)),"EKSİK","OK"))</f>
        <v/>
      </c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7">
        <f>IF(ISBLANK($A660),"",IF(COUNTA($E660:$H660)=4,$E660+$F660+$G660+$H660,""))</f>
        <v/>
      </c>
      <c r="J660" s="15" t="n"/>
      <c r="K660" s="22">
        <f>IF(ISBLANK($D660),"",$D660-RaporTarihi)</f>
        <v/>
      </c>
      <c r="L660" s="14">
        <f>IF(ISBLANK($A660),"",IF(OR(ISBLANK($B660),ISBLANK($C660),ISBLANK($D660),ISBLANK($E660),ISBLANK($F660),ISBLANK($G660),ISBLANK($H660),ISBLANK($I660),ISBLANK($J660)),"EKSİK","OK"))</f>
        <v/>
      </c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7">
        <f>IF(ISBLANK($A661),"",IF(COUNTA($E661:$H661)=4,$E661+$F661+$G661+$H661,""))</f>
        <v/>
      </c>
      <c r="J661" s="15" t="n"/>
      <c r="K661" s="22">
        <f>IF(ISBLANK($D661),"",$D661-RaporTarihi)</f>
        <v/>
      </c>
      <c r="L661" s="14">
        <f>IF(ISBLANK($A661),"",IF(OR(ISBLANK($B661),ISBLANK($C661),ISBLANK($D661),ISBLANK($E661),ISBLANK($F661),ISBLANK($G661),ISBLANK($H661),ISBLANK($I661),ISBLANK($J661)),"EKSİK","OK"))</f>
        <v/>
      </c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7">
        <f>IF(ISBLANK($A662),"",IF(COUNTA($E662:$H662)=4,$E662+$F662+$G662+$H662,""))</f>
        <v/>
      </c>
      <c r="J662" s="15" t="n"/>
      <c r="K662" s="22">
        <f>IF(ISBLANK($D662),"",$D662-RaporTarihi)</f>
        <v/>
      </c>
      <c r="L662" s="14">
        <f>IF(ISBLANK($A662),"",IF(OR(ISBLANK($B662),ISBLANK($C662),ISBLANK($D662),ISBLANK($E662),ISBLANK($F662),ISBLANK($G662),ISBLANK($H662),ISBLANK($I662),ISBLANK($J662)),"EKSİK","OK"))</f>
        <v/>
      </c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7">
        <f>IF(ISBLANK($A663),"",IF(COUNTA($E663:$H663)=4,$E663+$F663+$G663+$H663,""))</f>
        <v/>
      </c>
      <c r="J663" s="15" t="n"/>
      <c r="K663" s="22">
        <f>IF(ISBLANK($D663),"",$D663-RaporTarihi)</f>
        <v/>
      </c>
      <c r="L663" s="14">
        <f>IF(ISBLANK($A663),"",IF(OR(ISBLANK($B663),ISBLANK($C663),ISBLANK($D663),ISBLANK($E663),ISBLANK($F663),ISBLANK($G663),ISBLANK($H663),ISBLANK($I663),ISBLANK($J663)),"EKSİK","OK"))</f>
        <v/>
      </c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7">
        <f>IF(ISBLANK($A664),"",IF(COUNTA($E664:$H664)=4,$E664+$F664+$G664+$H664,""))</f>
        <v/>
      </c>
      <c r="J664" s="15" t="n"/>
      <c r="K664" s="22">
        <f>IF(ISBLANK($D664),"",$D664-RaporTarihi)</f>
        <v/>
      </c>
      <c r="L664" s="14">
        <f>IF(ISBLANK($A664),"",IF(OR(ISBLANK($B664),ISBLANK($C664),ISBLANK($D664),ISBLANK($E664),ISBLANK($F664),ISBLANK($G664),ISBLANK($H664),ISBLANK($I664),ISBLANK($J664)),"EKSİK","OK"))</f>
        <v/>
      </c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7">
        <f>IF(ISBLANK($A665),"",IF(COUNTA($E665:$H665)=4,$E665+$F665+$G665+$H665,""))</f>
        <v/>
      </c>
      <c r="J665" s="15" t="n"/>
      <c r="K665" s="22">
        <f>IF(ISBLANK($D665),"",$D665-RaporTarihi)</f>
        <v/>
      </c>
      <c r="L665" s="14">
        <f>IF(ISBLANK($A665),"",IF(OR(ISBLANK($B665),ISBLANK($C665),ISBLANK($D665),ISBLANK($E665),ISBLANK($F665),ISBLANK($G665),ISBLANK($H665),ISBLANK($I665),ISBLANK($J665)),"EKSİK","OK"))</f>
        <v/>
      </c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7">
        <f>IF(ISBLANK($A666),"",IF(COUNTA($E666:$H666)=4,$E666+$F666+$G666+$H666,""))</f>
        <v/>
      </c>
      <c r="J666" s="15" t="n"/>
      <c r="K666" s="22">
        <f>IF(ISBLANK($D666),"",$D666-RaporTarihi)</f>
        <v/>
      </c>
      <c r="L666" s="14">
        <f>IF(ISBLANK($A666),"",IF(OR(ISBLANK($B666),ISBLANK($C666),ISBLANK($D666),ISBLANK($E666),ISBLANK($F666),ISBLANK($G666),ISBLANK($H666),ISBLANK($I666),ISBLANK($J666)),"EKSİK","OK"))</f>
        <v/>
      </c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7">
        <f>IF(ISBLANK($A667),"",IF(COUNTA($E667:$H667)=4,$E667+$F667+$G667+$H667,""))</f>
        <v/>
      </c>
      <c r="J667" s="15" t="n"/>
      <c r="K667" s="22">
        <f>IF(ISBLANK($D667),"",$D667-RaporTarihi)</f>
        <v/>
      </c>
      <c r="L667" s="14">
        <f>IF(ISBLANK($A667),"",IF(OR(ISBLANK($B667),ISBLANK($C667),ISBLANK($D667),ISBLANK($E667),ISBLANK($F667),ISBLANK($G667),ISBLANK($H667),ISBLANK($I667),ISBLANK($J667)),"EKSİK","OK"))</f>
        <v/>
      </c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7">
        <f>IF(ISBLANK($A668),"",IF(COUNTA($E668:$H668)=4,$E668+$F668+$G668+$H668,""))</f>
        <v/>
      </c>
      <c r="J668" s="15" t="n"/>
      <c r="K668" s="22">
        <f>IF(ISBLANK($D668),"",$D668-RaporTarihi)</f>
        <v/>
      </c>
      <c r="L668" s="14">
        <f>IF(ISBLANK($A668),"",IF(OR(ISBLANK($B668),ISBLANK($C668),ISBLANK($D668),ISBLANK($E668),ISBLANK($F668),ISBLANK($G668),ISBLANK($H668),ISBLANK($I668),ISBLANK($J668)),"EKSİK","OK"))</f>
        <v/>
      </c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7">
        <f>IF(ISBLANK($A669),"",IF(COUNTA($E669:$H669)=4,$E669+$F669+$G669+$H669,""))</f>
        <v/>
      </c>
      <c r="J669" s="15" t="n"/>
      <c r="K669" s="22">
        <f>IF(ISBLANK($D669),"",$D669-RaporTarihi)</f>
        <v/>
      </c>
      <c r="L669" s="14">
        <f>IF(ISBLANK($A669),"",IF(OR(ISBLANK($B669),ISBLANK($C669),ISBLANK($D669),ISBLANK($E669),ISBLANK($F669),ISBLANK($G669),ISBLANK($H669),ISBLANK($I669),ISBLANK($J669)),"EKSİK","OK"))</f>
        <v/>
      </c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7">
        <f>IF(ISBLANK($A670),"",IF(COUNTA($E670:$H670)=4,$E670+$F670+$G670+$H670,""))</f>
        <v/>
      </c>
      <c r="J670" s="15" t="n"/>
      <c r="K670" s="22">
        <f>IF(ISBLANK($D670),"",$D670-RaporTarihi)</f>
        <v/>
      </c>
      <c r="L670" s="14">
        <f>IF(ISBLANK($A670),"",IF(OR(ISBLANK($B670),ISBLANK($C670),ISBLANK($D670),ISBLANK($E670),ISBLANK($F670),ISBLANK($G670),ISBLANK($H670),ISBLANK($I670),ISBLANK($J670)),"EKSİK","OK"))</f>
        <v/>
      </c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7">
        <f>IF(ISBLANK($A671),"",IF(COUNTA($E671:$H671)=4,$E671+$F671+$G671+$H671,""))</f>
        <v/>
      </c>
      <c r="J671" s="15" t="n"/>
      <c r="K671" s="22">
        <f>IF(ISBLANK($D671),"",$D671-RaporTarihi)</f>
        <v/>
      </c>
      <c r="L671" s="14">
        <f>IF(ISBLANK($A671),"",IF(OR(ISBLANK($B671),ISBLANK($C671),ISBLANK($D671),ISBLANK($E671),ISBLANK($F671),ISBLANK($G671),ISBLANK($H671),ISBLANK($I671),ISBLANK($J671)),"EKSİK","OK"))</f>
        <v/>
      </c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7">
        <f>IF(ISBLANK($A672),"",IF(COUNTA($E672:$H672)=4,$E672+$F672+$G672+$H672,""))</f>
        <v/>
      </c>
      <c r="J672" s="15" t="n"/>
      <c r="K672" s="22">
        <f>IF(ISBLANK($D672),"",$D672-RaporTarihi)</f>
        <v/>
      </c>
      <c r="L672" s="14">
        <f>IF(ISBLANK($A672),"",IF(OR(ISBLANK($B672),ISBLANK($C672),ISBLANK($D672),ISBLANK($E672),ISBLANK($F672),ISBLANK($G672),ISBLANK($H672),ISBLANK($I672),ISBLANK($J672)),"EKSİK","OK"))</f>
        <v/>
      </c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7">
        <f>IF(ISBLANK($A673),"",IF(COUNTA($E673:$H673)=4,$E673+$F673+$G673+$H673,""))</f>
        <v/>
      </c>
      <c r="J673" s="15" t="n"/>
      <c r="K673" s="22">
        <f>IF(ISBLANK($D673),"",$D673-RaporTarihi)</f>
        <v/>
      </c>
      <c r="L673" s="14">
        <f>IF(ISBLANK($A673),"",IF(OR(ISBLANK($B673),ISBLANK($C673),ISBLANK($D673),ISBLANK($E673),ISBLANK($F673),ISBLANK($G673),ISBLANK($H673),ISBLANK($I673),ISBLANK($J673)),"EKSİK","OK"))</f>
        <v/>
      </c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7">
        <f>IF(ISBLANK($A674),"",IF(COUNTA($E674:$H674)=4,$E674+$F674+$G674+$H674,""))</f>
        <v/>
      </c>
      <c r="J674" s="15" t="n"/>
      <c r="K674" s="22">
        <f>IF(ISBLANK($D674),"",$D674-RaporTarihi)</f>
        <v/>
      </c>
      <c r="L674" s="14">
        <f>IF(ISBLANK($A674),"",IF(OR(ISBLANK($B674),ISBLANK($C674),ISBLANK($D674),ISBLANK($E674),ISBLANK($F674),ISBLANK($G674),ISBLANK($H674),ISBLANK($I674),ISBLANK($J674)),"EKSİK","OK"))</f>
        <v/>
      </c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7">
        <f>IF(ISBLANK($A675),"",IF(COUNTA($E675:$H675)=4,$E675+$F675+$G675+$H675,""))</f>
        <v/>
      </c>
      <c r="J675" s="15" t="n"/>
      <c r="K675" s="22">
        <f>IF(ISBLANK($D675),"",$D675-RaporTarihi)</f>
        <v/>
      </c>
      <c r="L675" s="14">
        <f>IF(ISBLANK($A675),"",IF(OR(ISBLANK($B675),ISBLANK($C675),ISBLANK($D675),ISBLANK($E675),ISBLANK($F675),ISBLANK($G675),ISBLANK($H675),ISBLANK($I675),ISBLANK($J675)),"EKSİK","OK"))</f>
        <v/>
      </c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7">
        <f>IF(ISBLANK($A676),"",IF(COUNTA($E676:$H676)=4,$E676+$F676+$G676+$H676,""))</f>
        <v/>
      </c>
      <c r="J676" s="15" t="n"/>
      <c r="K676" s="22">
        <f>IF(ISBLANK($D676),"",$D676-RaporTarihi)</f>
        <v/>
      </c>
      <c r="L676" s="14">
        <f>IF(ISBLANK($A676),"",IF(OR(ISBLANK($B676),ISBLANK($C676),ISBLANK($D676),ISBLANK($E676),ISBLANK($F676),ISBLANK($G676),ISBLANK($H676),ISBLANK($I676),ISBLANK($J676)),"EKSİK","OK"))</f>
        <v/>
      </c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7">
        <f>IF(ISBLANK($A677),"",IF(COUNTA($E677:$H677)=4,$E677+$F677+$G677+$H677,""))</f>
        <v/>
      </c>
      <c r="J677" s="15" t="n"/>
      <c r="K677" s="22">
        <f>IF(ISBLANK($D677),"",$D677-RaporTarihi)</f>
        <v/>
      </c>
      <c r="L677" s="14">
        <f>IF(ISBLANK($A677),"",IF(OR(ISBLANK($B677),ISBLANK($C677),ISBLANK($D677),ISBLANK($E677),ISBLANK($F677),ISBLANK($G677),ISBLANK($H677),ISBLANK($I677),ISBLANK($J677)),"EKSİK","OK"))</f>
        <v/>
      </c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7">
        <f>IF(ISBLANK($A678),"",IF(COUNTA($E678:$H678)=4,$E678+$F678+$G678+$H678,""))</f>
        <v/>
      </c>
      <c r="J678" s="15" t="n"/>
      <c r="K678" s="22">
        <f>IF(ISBLANK($D678),"",$D678-RaporTarihi)</f>
        <v/>
      </c>
      <c r="L678" s="14">
        <f>IF(ISBLANK($A678),"",IF(OR(ISBLANK($B678),ISBLANK($C678),ISBLANK($D678),ISBLANK($E678),ISBLANK($F678),ISBLANK($G678),ISBLANK($H678),ISBLANK($I678),ISBLANK($J678)),"EKSİK","OK"))</f>
        <v/>
      </c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7">
        <f>IF(ISBLANK($A679),"",IF(COUNTA($E679:$H679)=4,$E679+$F679+$G679+$H679,""))</f>
        <v/>
      </c>
      <c r="J679" s="15" t="n"/>
      <c r="K679" s="22">
        <f>IF(ISBLANK($D679),"",$D679-RaporTarihi)</f>
        <v/>
      </c>
      <c r="L679" s="14">
        <f>IF(ISBLANK($A679),"",IF(OR(ISBLANK($B679),ISBLANK($C679),ISBLANK($D679),ISBLANK($E679),ISBLANK($F679),ISBLANK($G679),ISBLANK($H679),ISBLANK($I679),ISBLANK($J679)),"EKSİK","OK"))</f>
        <v/>
      </c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7">
        <f>IF(ISBLANK($A680),"",IF(COUNTA($E680:$H680)=4,$E680+$F680+$G680+$H680,""))</f>
        <v/>
      </c>
      <c r="J680" s="15" t="n"/>
      <c r="K680" s="22">
        <f>IF(ISBLANK($D680),"",$D680-RaporTarihi)</f>
        <v/>
      </c>
      <c r="L680" s="14">
        <f>IF(ISBLANK($A680),"",IF(OR(ISBLANK($B680),ISBLANK($C680),ISBLANK($D680),ISBLANK($E680),ISBLANK($F680),ISBLANK($G680),ISBLANK($H680),ISBLANK($I680),ISBLANK($J680)),"EKSİK","OK"))</f>
        <v/>
      </c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7">
        <f>IF(ISBLANK($A681),"",IF(COUNTA($E681:$H681)=4,$E681+$F681+$G681+$H681,""))</f>
        <v/>
      </c>
      <c r="J681" s="15" t="n"/>
      <c r="K681" s="22">
        <f>IF(ISBLANK($D681),"",$D681-RaporTarihi)</f>
        <v/>
      </c>
      <c r="L681" s="14">
        <f>IF(ISBLANK($A681),"",IF(OR(ISBLANK($B681),ISBLANK($C681),ISBLANK($D681),ISBLANK($E681),ISBLANK($F681),ISBLANK($G681),ISBLANK($H681),ISBLANK($I681),ISBLANK($J681)),"EKSİK","OK"))</f>
        <v/>
      </c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7">
        <f>IF(ISBLANK($A682),"",IF(COUNTA($E682:$H682)=4,$E682+$F682+$G682+$H682,""))</f>
        <v/>
      </c>
      <c r="J682" s="15" t="n"/>
      <c r="K682" s="22">
        <f>IF(ISBLANK($D682),"",$D682-RaporTarihi)</f>
        <v/>
      </c>
      <c r="L682" s="14">
        <f>IF(ISBLANK($A682),"",IF(OR(ISBLANK($B682),ISBLANK($C682),ISBLANK($D682),ISBLANK($E682),ISBLANK($F682),ISBLANK($G682),ISBLANK($H682),ISBLANK($I682),ISBLANK($J682)),"EKSİK","OK"))</f>
        <v/>
      </c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7">
        <f>IF(ISBLANK($A683),"",IF(COUNTA($E683:$H683)=4,$E683+$F683+$G683+$H683,""))</f>
        <v/>
      </c>
      <c r="J683" s="15" t="n"/>
      <c r="K683" s="22">
        <f>IF(ISBLANK($D683),"",$D683-RaporTarihi)</f>
        <v/>
      </c>
      <c r="L683" s="14">
        <f>IF(ISBLANK($A683),"",IF(OR(ISBLANK($B683),ISBLANK($C683),ISBLANK($D683),ISBLANK($E683),ISBLANK($F683),ISBLANK($G683),ISBLANK($H683),ISBLANK($I683),ISBLANK($J683)),"EKSİK","OK"))</f>
        <v/>
      </c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7">
        <f>IF(ISBLANK($A684),"",IF(COUNTA($E684:$H684)=4,$E684+$F684+$G684+$H684,""))</f>
        <v/>
      </c>
      <c r="J684" s="15" t="n"/>
      <c r="K684" s="22">
        <f>IF(ISBLANK($D684),"",$D684-RaporTarihi)</f>
        <v/>
      </c>
      <c r="L684" s="14">
        <f>IF(ISBLANK($A684),"",IF(OR(ISBLANK($B684),ISBLANK($C684),ISBLANK($D684),ISBLANK($E684),ISBLANK($F684),ISBLANK($G684),ISBLANK($H684),ISBLANK($I684),ISBLANK($J684)),"EKSİK","OK"))</f>
        <v/>
      </c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7">
        <f>IF(ISBLANK($A685),"",IF(COUNTA($E685:$H685)=4,$E685+$F685+$G685+$H685,""))</f>
        <v/>
      </c>
      <c r="J685" s="15" t="n"/>
      <c r="K685" s="22">
        <f>IF(ISBLANK($D685),"",$D685-RaporTarihi)</f>
        <v/>
      </c>
      <c r="L685" s="14">
        <f>IF(ISBLANK($A685),"",IF(OR(ISBLANK($B685),ISBLANK($C685),ISBLANK($D685),ISBLANK($E685),ISBLANK($F685),ISBLANK($G685),ISBLANK($H685),ISBLANK($I685),ISBLANK($J685)),"EKSİK","OK"))</f>
        <v/>
      </c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7">
        <f>IF(ISBLANK($A686),"",IF(COUNTA($E686:$H686)=4,$E686+$F686+$G686+$H686,""))</f>
        <v/>
      </c>
      <c r="J686" s="15" t="n"/>
      <c r="K686" s="22">
        <f>IF(ISBLANK($D686),"",$D686-RaporTarihi)</f>
        <v/>
      </c>
      <c r="L686" s="14">
        <f>IF(ISBLANK($A686),"",IF(OR(ISBLANK($B686),ISBLANK($C686),ISBLANK($D686),ISBLANK($E686),ISBLANK($F686),ISBLANK($G686),ISBLANK($H686),ISBLANK($I686),ISBLANK($J686)),"EKSİK","OK"))</f>
        <v/>
      </c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7">
        <f>IF(ISBLANK($A687),"",IF(COUNTA($E687:$H687)=4,$E687+$F687+$G687+$H687,""))</f>
        <v/>
      </c>
      <c r="J687" s="15" t="n"/>
      <c r="K687" s="22">
        <f>IF(ISBLANK($D687),"",$D687-RaporTarihi)</f>
        <v/>
      </c>
      <c r="L687" s="14">
        <f>IF(ISBLANK($A687),"",IF(OR(ISBLANK($B687),ISBLANK($C687),ISBLANK($D687),ISBLANK($E687),ISBLANK($F687),ISBLANK($G687),ISBLANK($H687),ISBLANK($I687),ISBLANK($J687)),"EKSİK","OK"))</f>
        <v/>
      </c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7">
        <f>IF(ISBLANK($A688),"",IF(COUNTA($E688:$H688)=4,$E688+$F688+$G688+$H688,""))</f>
        <v/>
      </c>
      <c r="J688" s="15" t="n"/>
      <c r="K688" s="22">
        <f>IF(ISBLANK($D688),"",$D688-RaporTarihi)</f>
        <v/>
      </c>
      <c r="L688" s="14">
        <f>IF(ISBLANK($A688),"",IF(OR(ISBLANK($B688),ISBLANK($C688),ISBLANK($D688),ISBLANK($E688),ISBLANK($F688),ISBLANK($G688),ISBLANK($H688),ISBLANK($I688),ISBLANK($J688)),"EKSİK","OK"))</f>
        <v/>
      </c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7">
        <f>IF(ISBLANK($A689),"",IF(COUNTA($E689:$H689)=4,$E689+$F689+$G689+$H689,""))</f>
        <v/>
      </c>
      <c r="J689" s="15" t="n"/>
      <c r="K689" s="22">
        <f>IF(ISBLANK($D689),"",$D689-RaporTarihi)</f>
        <v/>
      </c>
      <c r="L689" s="14">
        <f>IF(ISBLANK($A689),"",IF(OR(ISBLANK($B689),ISBLANK($C689),ISBLANK($D689),ISBLANK($E689),ISBLANK($F689),ISBLANK($G689),ISBLANK($H689),ISBLANK($I689),ISBLANK($J689)),"EKSİK","OK"))</f>
        <v/>
      </c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7">
        <f>IF(ISBLANK($A690),"",IF(COUNTA($E690:$H690)=4,$E690+$F690+$G690+$H690,""))</f>
        <v/>
      </c>
      <c r="J690" s="15" t="n"/>
      <c r="K690" s="22">
        <f>IF(ISBLANK($D690),"",$D690-RaporTarihi)</f>
        <v/>
      </c>
      <c r="L690" s="14">
        <f>IF(ISBLANK($A690),"",IF(OR(ISBLANK($B690),ISBLANK($C690),ISBLANK($D690),ISBLANK($E690),ISBLANK($F690),ISBLANK($G690),ISBLANK($H690),ISBLANK($I690),ISBLANK($J690)),"EKSİK","OK"))</f>
        <v/>
      </c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7">
        <f>IF(ISBLANK($A691),"",IF(COUNTA($E691:$H691)=4,$E691+$F691+$G691+$H691,""))</f>
        <v/>
      </c>
      <c r="J691" s="15" t="n"/>
      <c r="K691" s="22">
        <f>IF(ISBLANK($D691),"",$D691-RaporTarihi)</f>
        <v/>
      </c>
      <c r="L691" s="14">
        <f>IF(ISBLANK($A691),"",IF(OR(ISBLANK($B691),ISBLANK($C691),ISBLANK($D691),ISBLANK($E691),ISBLANK($F691),ISBLANK($G691),ISBLANK($H691),ISBLANK($I691),ISBLANK($J691)),"EKSİK","OK"))</f>
        <v/>
      </c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7">
        <f>IF(ISBLANK($A692),"",IF(COUNTA($E692:$H692)=4,$E692+$F692+$G692+$H692,""))</f>
        <v/>
      </c>
      <c r="J692" s="15" t="n"/>
      <c r="K692" s="22">
        <f>IF(ISBLANK($D692),"",$D692-RaporTarihi)</f>
        <v/>
      </c>
      <c r="L692" s="14">
        <f>IF(ISBLANK($A692),"",IF(OR(ISBLANK($B692),ISBLANK($C692),ISBLANK($D692),ISBLANK($E692),ISBLANK($F692),ISBLANK($G692),ISBLANK($H692),ISBLANK($I692),ISBLANK($J692)),"EKSİK","OK"))</f>
        <v/>
      </c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7">
        <f>IF(ISBLANK($A693),"",IF(COUNTA($E693:$H693)=4,$E693+$F693+$G693+$H693,""))</f>
        <v/>
      </c>
      <c r="J693" s="15" t="n"/>
      <c r="K693" s="22">
        <f>IF(ISBLANK($D693),"",$D693-RaporTarihi)</f>
        <v/>
      </c>
      <c r="L693" s="14">
        <f>IF(ISBLANK($A693),"",IF(OR(ISBLANK($B693),ISBLANK($C693),ISBLANK($D693),ISBLANK($E693),ISBLANK($F693),ISBLANK($G693),ISBLANK($H693),ISBLANK($I693),ISBLANK($J693)),"EKSİK","OK"))</f>
        <v/>
      </c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7">
        <f>IF(ISBLANK($A694),"",IF(COUNTA($E694:$H694)=4,$E694+$F694+$G694+$H694,""))</f>
        <v/>
      </c>
      <c r="J694" s="15" t="n"/>
      <c r="K694" s="22">
        <f>IF(ISBLANK($D694),"",$D694-RaporTarihi)</f>
        <v/>
      </c>
      <c r="L694" s="14">
        <f>IF(ISBLANK($A694),"",IF(OR(ISBLANK($B694),ISBLANK($C694),ISBLANK($D694),ISBLANK($E694),ISBLANK($F694),ISBLANK($G694),ISBLANK($H694),ISBLANK($I694),ISBLANK($J694)),"EKSİK","OK"))</f>
        <v/>
      </c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7">
        <f>IF(ISBLANK($A695),"",IF(COUNTA($E695:$H695)=4,$E695+$F695+$G695+$H695,""))</f>
        <v/>
      </c>
      <c r="J695" s="15" t="n"/>
      <c r="K695" s="22">
        <f>IF(ISBLANK($D695),"",$D695-RaporTarihi)</f>
        <v/>
      </c>
      <c r="L695" s="14">
        <f>IF(ISBLANK($A695),"",IF(OR(ISBLANK($B695),ISBLANK($C695),ISBLANK($D695),ISBLANK($E695),ISBLANK($F695),ISBLANK($G695),ISBLANK($H695),ISBLANK($I695),ISBLANK($J695)),"EKSİK","OK"))</f>
        <v/>
      </c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7">
        <f>IF(ISBLANK($A696),"",IF(COUNTA($E696:$H696)=4,$E696+$F696+$G696+$H696,""))</f>
        <v/>
      </c>
      <c r="J696" s="15" t="n"/>
      <c r="K696" s="22">
        <f>IF(ISBLANK($D696),"",$D696-RaporTarihi)</f>
        <v/>
      </c>
      <c r="L696" s="14">
        <f>IF(ISBLANK($A696),"",IF(OR(ISBLANK($B696),ISBLANK($C696),ISBLANK($D696),ISBLANK($E696),ISBLANK($F696),ISBLANK($G696),ISBLANK($H696),ISBLANK($I696),ISBLANK($J696)),"EKSİK","OK"))</f>
        <v/>
      </c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7">
        <f>IF(ISBLANK($A697),"",IF(COUNTA($E697:$H697)=4,$E697+$F697+$G697+$H697,""))</f>
        <v/>
      </c>
      <c r="J697" s="15" t="n"/>
      <c r="K697" s="22">
        <f>IF(ISBLANK($D697),"",$D697-RaporTarihi)</f>
        <v/>
      </c>
      <c r="L697" s="14">
        <f>IF(ISBLANK($A697),"",IF(OR(ISBLANK($B697),ISBLANK($C697),ISBLANK($D697),ISBLANK($E697),ISBLANK($F697),ISBLANK($G697),ISBLANK($H697),ISBLANK($I697),ISBLANK($J697)),"EKSİK","OK"))</f>
        <v/>
      </c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7">
        <f>IF(ISBLANK($A698),"",IF(COUNTA($E698:$H698)=4,$E698+$F698+$G698+$H698,""))</f>
        <v/>
      </c>
      <c r="J698" s="15" t="n"/>
      <c r="K698" s="22">
        <f>IF(ISBLANK($D698),"",$D698-RaporTarihi)</f>
        <v/>
      </c>
      <c r="L698" s="14">
        <f>IF(ISBLANK($A698),"",IF(OR(ISBLANK($B698),ISBLANK($C698),ISBLANK($D698),ISBLANK($E698),ISBLANK($F698),ISBLANK($G698),ISBLANK($H698),ISBLANK($I698),ISBLANK($J698)),"EKSİK","OK"))</f>
        <v/>
      </c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7">
        <f>IF(ISBLANK($A699),"",IF(COUNTA($E699:$H699)=4,$E699+$F699+$G699+$H699,""))</f>
        <v/>
      </c>
      <c r="J699" s="15" t="n"/>
      <c r="K699" s="22">
        <f>IF(ISBLANK($D699),"",$D699-RaporTarihi)</f>
        <v/>
      </c>
      <c r="L699" s="14">
        <f>IF(ISBLANK($A699),"",IF(OR(ISBLANK($B699),ISBLANK($C699),ISBLANK($D699),ISBLANK($E699),ISBLANK($F699),ISBLANK($G699),ISBLANK($H699),ISBLANK($I699),ISBLANK($J699)),"EKSİK","OK"))</f>
        <v/>
      </c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7">
        <f>IF(ISBLANK($A700),"",IF(COUNTA($E700:$H700)=4,$E700+$F700+$G700+$H700,""))</f>
        <v/>
      </c>
      <c r="J700" s="15" t="n"/>
      <c r="K700" s="22">
        <f>IF(ISBLANK($D700),"",$D700-RaporTarihi)</f>
        <v/>
      </c>
      <c r="L700" s="14">
        <f>IF(ISBLANK($A700),"",IF(OR(ISBLANK($B700),ISBLANK($C700),ISBLANK($D700),ISBLANK($E700),ISBLANK($F700),ISBLANK($G700),ISBLANK($H700),ISBLANK($I700),ISBLANK($J700)),"EKSİK","OK"))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7">
        <f>IF(ISBLANK($A701),"",IF(COUNTA($E701:$H701)=4,$E701+$F701+$G701+$H701,""))</f>
        <v/>
      </c>
      <c r="J701" s="15" t="n"/>
      <c r="K701" s="22">
        <f>IF(ISBLANK($D701),"",$D701-RaporTarihi)</f>
        <v/>
      </c>
      <c r="L701" s="14">
        <f>IF(ISBLANK($A701),"",IF(OR(ISBLANK($B701),ISBLANK($C701),ISBLANK($D701),ISBLANK($E701),ISBLANK($F701),ISBLANK($G701),ISBLANK($H701),ISBLANK($I701),ISBLANK($J701)),"EKSİK","OK"))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7">
        <f>IF(ISBLANK($A702),"",IF(COUNTA($E702:$H702)=4,$E702+$F702+$G702+$H702,""))</f>
        <v/>
      </c>
      <c r="J702" s="15" t="n"/>
      <c r="K702" s="22">
        <f>IF(ISBLANK($D702),"",$D702-RaporTarihi)</f>
        <v/>
      </c>
      <c r="L702" s="14">
        <f>IF(ISBLANK($A702),"",IF(OR(ISBLANK($B702),ISBLANK($C702),ISBLANK($D702),ISBLANK($E702),ISBLANK($F702),ISBLANK($G702),ISBLANK($H702),ISBLANK($I702),ISBLANK($J702)),"EKSİK","OK"))</f>
        <v/>
      </c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7">
        <f>IF(ISBLANK($A703),"",IF(COUNTA($E703:$H703)=4,$E703+$F703+$G703+$H703,""))</f>
        <v/>
      </c>
      <c r="J703" s="15" t="n"/>
      <c r="K703" s="22">
        <f>IF(ISBLANK($D703),"",$D703-RaporTarihi)</f>
        <v/>
      </c>
      <c r="L703" s="14">
        <f>IF(ISBLANK($A703),"",IF(OR(ISBLANK($B703),ISBLANK($C703),ISBLANK($D703),ISBLANK($E703),ISBLANK($F703),ISBLANK($G703),ISBLANK($H703),ISBLANK($I703),ISBLANK($J703)),"EKSİK","OK"))</f>
        <v/>
      </c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7">
        <f>IF(ISBLANK($A704),"",IF(COUNTA($E704:$H704)=4,$E704+$F704+$G704+$H704,""))</f>
        <v/>
      </c>
      <c r="J704" s="15" t="n"/>
      <c r="K704" s="22">
        <f>IF(ISBLANK($D704),"",$D704-RaporTarihi)</f>
        <v/>
      </c>
      <c r="L704" s="14">
        <f>IF(ISBLANK($A704),"",IF(OR(ISBLANK($B704),ISBLANK($C704),ISBLANK($D704),ISBLANK($E704),ISBLANK($F704),ISBLANK($G704),ISBLANK($H704),ISBLANK($I704),ISBLANK($J704)),"EKSİK","OK"))</f>
        <v/>
      </c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7">
        <f>IF(ISBLANK($A705),"",IF(COUNTA($E705:$H705)=4,$E705+$F705+$G705+$H705,""))</f>
        <v/>
      </c>
      <c r="J705" s="15" t="n"/>
      <c r="K705" s="22">
        <f>IF(ISBLANK($D705),"",$D705-RaporTarihi)</f>
        <v/>
      </c>
      <c r="L705" s="14">
        <f>IF(ISBLANK($A705),"",IF(OR(ISBLANK($B705),ISBLANK($C705),ISBLANK($D705),ISBLANK($E705),ISBLANK($F705),ISBLANK($G705),ISBLANK($H705),ISBLANK($I705),ISBLANK($J705)),"EKSİK","OK"))</f>
        <v/>
      </c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7">
        <f>IF(ISBLANK($A706),"",IF(COUNTA($E706:$H706)=4,$E706+$F706+$G706+$H706,""))</f>
        <v/>
      </c>
      <c r="J706" s="15" t="n"/>
      <c r="K706" s="22">
        <f>IF(ISBLANK($D706),"",$D706-RaporTarihi)</f>
        <v/>
      </c>
      <c r="L706" s="14">
        <f>IF(ISBLANK($A706),"",IF(OR(ISBLANK($B706),ISBLANK($C706),ISBLANK($D706),ISBLANK($E706),ISBLANK($F706),ISBLANK($G706),ISBLANK($H706),ISBLANK($I706),ISBLANK($J706)),"EKSİK","OK"))</f>
        <v/>
      </c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7">
        <f>IF(ISBLANK($A707),"",IF(COUNTA($E707:$H707)=4,$E707+$F707+$G707+$H707,""))</f>
        <v/>
      </c>
      <c r="J707" s="15" t="n"/>
      <c r="K707" s="22">
        <f>IF(ISBLANK($D707),"",$D707-RaporTarihi)</f>
        <v/>
      </c>
      <c r="L707" s="14">
        <f>IF(ISBLANK($A707),"",IF(OR(ISBLANK($B707),ISBLANK($C707),ISBLANK($D707),ISBLANK($E707),ISBLANK($F707),ISBLANK($G707),ISBLANK($H707),ISBLANK($I707),ISBLANK($J707)),"EKSİK","OK"))</f>
        <v/>
      </c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7">
        <f>IF(ISBLANK($A708),"",IF(COUNTA($E708:$H708)=4,$E708+$F708+$G708+$H708,""))</f>
        <v/>
      </c>
      <c r="J708" s="15" t="n"/>
      <c r="K708" s="22">
        <f>IF(ISBLANK($D708),"",$D708-RaporTarihi)</f>
        <v/>
      </c>
      <c r="L708" s="14">
        <f>IF(ISBLANK($A708),"",IF(OR(ISBLANK($B708),ISBLANK($C708),ISBLANK($D708),ISBLANK($E708),ISBLANK($F708),ISBLANK($G708),ISBLANK($H708),ISBLANK($I708),ISBLANK($J708)),"EKSİK","OK"))</f>
        <v/>
      </c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7">
        <f>IF(ISBLANK($A709),"",IF(COUNTA($E709:$H709)=4,$E709+$F709+$G709+$H709,""))</f>
        <v/>
      </c>
      <c r="J709" s="15" t="n"/>
      <c r="K709" s="22">
        <f>IF(ISBLANK($D709),"",$D709-RaporTarihi)</f>
        <v/>
      </c>
      <c r="L709" s="14">
        <f>IF(ISBLANK($A709),"",IF(OR(ISBLANK($B709),ISBLANK($C709),ISBLANK($D709),ISBLANK($E709),ISBLANK($F709),ISBLANK($G709),ISBLANK($H709),ISBLANK($I709),ISBLANK($J709)),"EKSİK","OK"))</f>
        <v/>
      </c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7">
        <f>IF(ISBLANK($A710),"",IF(COUNTA($E710:$H710)=4,$E710+$F710+$G710+$H710,""))</f>
        <v/>
      </c>
      <c r="J710" s="15" t="n"/>
      <c r="K710" s="22">
        <f>IF(ISBLANK($D710),"",$D710-RaporTarihi)</f>
        <v/>
      </c>
      <c r="L710" s="14">
        <f>IF(ISBLANK($A710),"",IF(OR(ISBLANK($B710),ISBLANK($C710),ISBLANK($D710),ISBLANK($E710),ISBLANK($F710),ISBLANK($G710),ISBLANK($H710),ISBLANK($I710),ISBLANK($J710)),"EKSİK","OK"))</f>
        <v/>
      </c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7">
        <f>IF(ISBLANK($A711),"",IF(COUNTA($E711:$H711)=4,$E711+$F711+$G711+$H711,""))</f>
        <v/>
      </c>
      <c r="J711" s="15" t="n"/>
      <c r="K711" s="22">
        <f>IF(ISBLANK($D711),"",$D711-RaporTarihi)</f>
        <v/>
      </c>
      <c r="L711" s="14">
        <f>IF(ISBLANK($A711),"",IF(OR(ISBLANK($B711),ISBLANK($C711),ISBLANK($D711),ISBLANK($E711),ISBLANK($F711),ISBLANK($G711),ISBLANK($H711),ISBLANK($I711),ISBLANK($J711)),"EKSİK","OK"))</f>
        <v/>
      </c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7">
        <f>IF(ISBLANK($A712),"",IF(COUNTA($E712:$H712)=4,$E712+$F712+$G712+$H712,""))</f>
        <v/>
      </c>
      <c r="J712" s="15" t="n"/>
      <c r="K712" s="22">
        <f>IF(ISBLANK($D712),"",$D712-RaporTarihi)</f>
        <v/>
      </c>
      <c r="L712" s="14">
        <f>IF(ISBLANK($A712),"",IF(OR(ISBLANK($B712),ISBLANK($C712),ISBLANK($D712),ISBLANK($E712),ISBLANK($F712),ISBLANK($G712),ISBLANK($H712),ISBLANK($I712),ISBLANK($J712)),"EKSİK","OK"))</f>
        <v/>
      </c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7">
        <f>IF(ISBLANK($A713),"",IF(COUNTA($E713:$H713)=4,$E713+$F713+$G713+$H713,""))</f>
        <v/>
      </c>
      <c r="J713" s="15" t="n"/>
      <c r="K713" s="22">
        <f>IF(ISBLANK($D713),"",$D713-RaporTarihi)</f>
        <v/>
      </c>
      <c r="L713" s="14">
        <f>IF(ISBLANK($A713),"",IF(OR(ISBLANK($B713),ISBLANK($C713),ISBLANK($D713),ISBLANK($E713),ISBLANK($F713),ISBLANK($G713),ISBLANK($H713),ISBLANK($I713),ISBLANK($J713)),"EKSİK","OK"))</f>
        <v/>
      </c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7">
        <f>IF(ISBLANK($A714),"",IF(COUNTA($E714:$H714)=4,$E714+$F714+$G714+$H714,""))</f>
        <v/>
      </c>
      <c r="J714" s="15" t="n"/>
      <c r="K714" s="22">
        <f>IF(ISBLANK($D714),"",$D714-RaporTarihi)</f>
        <v/>
      </c>
      <c r="L714" s="14">
        <f>IF(ISBLANK($A714),"",IF(OR(ISBLANK($B714),ISBLANK($C714),ISBLANK($D714),ISBLANK($E714),ISBLANK($F714),ISBLANK($G714),ISBLANK($H714),ISBLANK($I714),ISBLANK($J714)),"EKSİK","OK"))</f>
        <v/>
      </c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7">
        <f>IF(ISBLANK($A715),"",IF(COUNTA($E715:$H715)=4,$E715+$F715+$G715+$H715,""))</f>
        <v/>
      </c>
      <c r="J715" s="15" t="n"/>
      <c r="K715" s="22">
        <f>IF(ISBLANK($D715),"",$D715-RaporTarihi)</f>
        <v/>
      </c>
      <c r="L715" s="14">
        <f>IF(ISBLANK($A715),"",IF(OR(ISBLANK($B715),ISBLANK($C715),ISBLANK($D715),ISBLANK($E715),ISBLANK($F715),ISBLANK($G715),ISBLANK($H715),ISBLANK($I715),ISBLANK($J715)),"EKSİK","OK"))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7">
        <f>IF(ISBLANK($A716),"",IF(COUNTA($E716:$H716)=4,$E716+$F716+$G716+$H716,""))</f>
        <v/>
      </c>
      <c r="J716" s="15" t="n"/>
      <c r="K716" s="22">
        <f>IF(ISBLANK($D716),"",$D716-RaporTarihi)</f>
        <v/>
      </c>
      <c r="L716" s="14">
        <f>IF(ISBLANK($A716),"",IF(OR(ISBLANK($B716),ISBLANK($C716),ISBLANK($D716),ISBLANK($E716),ISBLANK($F716),ISBLANK($G716),ISBLANK($H716),ISBLANK($I716),ISBLANK($J716)),"EKSİK","OK"))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7">
        <f>IF(ISBLANK($A717),"",IF(COUNTA($E717:$H717)=4,$E717+$F717+$G717+$H717,""))</f>
        <v/>
      </c>
      <c r="J717" s="15" t="n"/>
      <c r="K717" s="22">
        <f>IF(ISBLANK($D717),"",$D717-RaporTarihi)</f>
        <v/>
      </c>
      <c r="L717" s="14">
        <f>IF(ISBLANK($A717),"",IF(OR(ISBLANK($B717),ISBLANK($C717),ISBLANK($D717),ISBLANK($E717),ISBLANK($F717),ISBLANK($G717),ISBLANK($H717),ISBLANK($I717),ISBLANK($J717)),"EKSİK","OK"))</f>
        <v/>
      </c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7">
        <f>IF(ISBLANK($A718),"",IF(COUNTA($E718:$H718)=4,$E718+$F718+$G718+$H718,""))</f>
        <v/>
      </c>
      <c r="J718" s="15" t="n"/>
      <c r="K718" s="22">
        <f>IF(ISBLANK($D718),"",$D718-RaporTarihi)</f>
        <v/>
      </c>
      <c r="L718" s="14">
        <f>IF(ISBLANK($A718),"",IF(OR(ISBLANK($B718),ISBLANK($C718),ISBLANK($D718),ISBLANK($E718),ISBLANK($F718),ISBLANK($G718),ISBLANK($H718),ISBLANK($I718),ISBLANK($J718)),"EKSİK","OK"))</f>
        <v/>
      </c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7">
        <f>IF(ISBLANK($A719),"",IF(COUNTA($E719:$H719)=4,$E719+$F719+$G719+$H719,""))</f>
        <v/>
      </c>
      <c r="J719" s="15" t="n"/>
      <c r="K719" s="22">
        <f>IF(ISBLANK($D719),"",$D719-RaporTarihi)</f>
        <v/>
      </c>
      <c r="L719" s="14">
        <f>IF(ISBLANK($A719),"",IF(OR(ISBLANK($B719),ISBLANK($C719),ISBLANK($D719),ISBLANK($E719),ISBLANK($F719),ISBLANK($G719),ISBLANK($H719),ISBLANK($I719),ISBLANK($J719)),"EKSİK","OK"))</f>
        <v/>
      </c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7">
        <f>IF(ISBLANK($A720),"",IF(COUNTA($E720:$H720)=4,$E720+$F720+$G720+$H720,""))</f>
        <v/>
      </c>
      <c r="J720" s="15" t="n"/>
      <c r="K720" s="22">
        <f>IF(ISBLANK($D720),"",$D720-RaporTarihi)</f>
        <v/>
      </c>
      <c r="L720" s="14">
        <f>IF(ISBLANK($A720),"",IF(OR(ISBLANK($B720),ISBLANK($C720),ISBLANK($D720),ISBLANK($E720),ISBLANK($F720),ISBLANK($G720),ISBLANK($H720),ISBLANK($I720),ISBLANK($J720)),"EKSİK","OK"))</f>
        <v/>
      </c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7">
        <f>IF(ISBLANK($A721),"",IF(COUNTA($E721:$H721)=4,$E721+$F721+$G721+$H721,""))</f>
        <v/>
      </c>
      <c r="J721" s="15" t="n"/>
      <c r="K721" s="22">
        <f>IF(ISBLANK($D721),"",$D721-RaporTarihi)</f>
        <v/>
      </c>
      <c r="L721" s="14">
        <f>IF(ISBLANK($A721),"",IF(OR(ISBLANK($B721),ISBLANK($C721),ISBLANK($D721),ISBLANK($E721),ISBLANK($F721),ISBLANK($G721),ISBLANK($H721),ISBLANK($I721),ISBLANK($J721)),"EKSİK","OK"))</f>
        <v/>
      </c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7">
        <f>IF(ISBLANK($A722),"",IF(COUNTA($E722:$H722)=4,$E722+$F722+$G722+$H722,""))</f>
        <v/>
      </c>
      <c r="J722" s="15" t="n"/>
      <c r="K722" s="22">
        <f>IF(ISBLANK($D722),"",$D722-RaporTarihi)</f>
        <v/>
      </c>
      <c r="L722" s="14">
        <f>IF(ISBLANK($A722),"",IF(OR(ISBLANK($B722),ISBLANK($C722),ISBLANK($D722),ISBLANK($E722),ISBLANK($F722),ISBLANK($G722),ISBLANK($H722),ISBLANK($I722),ISBLANK($J722)),"EKSİK","OK"))</f>
        <v/>
      </c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7">
        <f>IF(ISBLANK($A723),"",IF(COUNTA($E723:$H723)=4,$E723+$F723+$G723+$H723,""))</f>
        <v/>
      </c>
      <c r="J723" s="15" t="n"/>
      <c r="K723" s="22">
        <f>IF(ISBLANK($D723),"",$D723-RaporTarihi)</f>
        <v/>
      </c>
      <c r="L723" s="14">
        <f>IF(ISBLANK($A723),"",IF(OR(ISBLANK($B723),ISBLANK($C723),ISBLANK($D723),ISBLANK($E723),ISBLANK($F723),ISBLANK($G723),ISBLANK($H723),ISBLANK($I723),ISBLANK($J723)),"EKSİK","OK"))</f>
        <v/>
      </c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7">
        <f>IF(ISBLANK($A724),"",IF(COUNTA($E724:$H724)=4,$E724+$F724+$G724+$H724,""))</f>
        <v/>
      </c>
      <c r="J724" s="15" t="n"/>
      <c r="K724" s="22">
        <f>IF(ISBLANK($D724),"",$D724-RaporTarihi)</f>
        <v/>
      </c>
      <c r="L724" s="14">
        <f>IF(ISBLANK($A724),"",IF(OR(ISBLANK($B724),ISBLANK($C724),ISBLANK($D724),ISBLANK($E724),ISBLANK($F724),ISBLANK($G724),ISBLANK($H724),ISBLANK($I724),ISBLANK($J724)),"EKSİK","OK"))</f>
        <v/>
      </c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7">
        <f>IF(ISBLANK($A725),"",IF(COUNTA($E725:$H725)=4,$E725+$F725+$G725+$H725,""))</f>
        <v/>
      </c>
      <c r="J725" s="15" t="n"/>
      <c r="K725" s="22">
        <f>IF(ISBLANK($D725),"",$D725-RaporTarihi)</f>
        <v/>
      </c>
      <c r="L725" s="14">
        <f>IF(ISBLANK($A725),"",IF(OR(ISBLANK($B725),ISBLANK($C725),ISBLANK($D725),ISBLANK($E725),ISBLANK($F725),ISBLANK($G725),ISBLANK($H725),ISBLANK($I725),ISBLANK($J725)),"EKSİK","OK"))</f>
        <v/>
      </c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7">
        <f>IF(ISBLANK($A726),"",IF(COUNTA($E726:$H726)=4,$E726+$F726+$G726+$H726,""))</f>
        <v/>
      </c>
      <c r="J726" s="15" t="n"/>
      <c r="K726" s="22">
        <f>IF(ISBLANK($D726),"",$D726-RaporTarihi)</f>
        <v/>
      </c>
      <c r="L726" s="14">
        <f>IF(ISBLANK($A726),"",IF(OR(ISBLANK($B726),ISBLANK($C726),ISBLANK($D726),ISBLANK($E726),ISBLANK($F726),ISBLANK($G726),ISBLANK($H726),ISBLANK($I726),ISBLANK($J726)),"EKSİK","OK"))</f>
        <v/>
      </c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7">
        <f>IF(ISBLANK($A727),"",IF(COUNTA($E727:$H727)=4,$E727+$F727+$G727+$H727,""))</f>
        <v/>
      </c>
      <c r="J727" s="15" t="n"/>
      <c r="K727" s="22">
        <f>IF(ISBLANK($D727),"",$D727-RaporTarihi)</f>
        <v/>
      </c>
      <c r="L727" s="14">
        <f>IF(ISBLANK($A727),"",IF(OR(ISBLANK($B727),ISBLANK($C727),ISBLANK($D727),ISBLANK($E727),ISBLANK($F727),ISBLANK($G727),ISBLANK($H727),ISBLANK($I727),ISBLANK($J727)),"EKSİK","OK"))</f>
        <v/>
      </c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7">
        <f>IF(ISBLANK($A728),"",IF(COUNTA($E728:$H728)=4,$E728+$F728+$G728+$H728,""))</f>
        <v/>
      </c>
      <c r="J728" s="15" t="n"/>
      <c r="K728" s="22">
        <f>IF(ISBLANK($D728),"",$D728-RaporTarihi)</f>
        <v/>
      </c>
      <c r="L728" s="14">
        <f>IF(ISBLANK($A728),"",IF(OR(ISBLANK($B728),ISBLANK($C728),ISBLANK($D728),ISBLANK($E728),ISBLANK($F728),ISBLANK($G728),ISBLANK($H728),ISBLANK($I728),ISBLANK($J728)),"EKSİK","OK"))</f>
        <v/>
      </c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7">
        <f>IF(ISBLANK($A729),"",IF(COUNTA($E729:$H729)=4,$E729+$F729+$G729+$H729,""))</f>
        <v/>
      </c>
      <c r="J729" s="15" t="n"/>
      <c r="K729" s="22">
        <f>IF(ISBLANK($D729),"",$D729-RaporTarihi)</f>
        <v/>
      </c>
      <c r="L729" s="14">
        <f>IF(ISBLANK($A729),"",IF(OR(ISBLANK($B729),ISBLANK($C729),ISBLANK($D729),ISBLANK($E729),ISBLANK($F729),ISBLANK($G729),ISBLANK($H729),ISBLANK($I729),ISBLANK($J729)),"EKSİK","OK"))</f>
        <v/>
      </c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7">
        <f>IF(ISBLANK($A730),"",IF(COUNTA($E730:$H730)=4,$E730+$F730+$G730+$H730,""))</f>
        <v/>
      </c>
      <c r="J730" s="15" t="n"/>
      <c r="K730" s="22">
        <f>IF(ISBLANK($D730),"",$D730-RaporTarihi)</f>
        <v/>
      </c>
      <c r="L730" s="14">
        <f>IF(ISBLANK($A730),"",IF(OR(ISBLANK($B730),ISBLANK($C730),ISBLANK($D730),ISBLANK($E730),ISBLANK($F730),ISBLANK($G730),ISBLANK($H730),ISBLANK($I730),ISBLANK($J730)),"EKSİK","OK"))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7">
        <f>IF(ISBLANK($A731),"",IF(COUNTA($E731:$H731)=4,$E731+$F731+$G731+$H731,""))</f>
        <v/>
      </c>
      <c r="J731" s="15" t="n"/>
      <c r="K731" s="22">
        <f>IF(ISBLANK($D731),"",$D731-RaporTarihi)</f>
        <v/>
      </c>
      <c r="L731" s="14">
        <f>IF(ISBLANK($A731),"",IF(OR(ISBLANK($B731),ISBLANK($C731),ISBLANK($D731),ISBLANK($E731),ISBLANK($F731),ISBLANK($G731),ISBLANK($H731),ISBLANK($I731),ISBLANK($J731)),"EKSİK","OK"))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7">
        <f>IF(ISBLANK($A732),"",IF(COUNTA($E732:$H732)=4,$E732+$F732+$G732+$H732,""))</f>
        <v/>
      </c>
      <c r="J732" s="15" t="n"/>
      <c r="K732" s="22">
        <f>IF(ISBLANK($D732),"",$D732-RaporTarihi)</f>
        <v/>
      </c>
      <c r="L732" s="14">
        <f>IF(ISBLANK($A732),"",IF(OR(ISBLANK($B732),ISBLANK($C732),ISBLANK($D732),ISBLANK($E732),ISBLANK($F732),ISBLANK($G732),ISBLANK($H732),ISBLANK($I732),ISBLANK($J732)),"EKSİK","OK"))</f>
        <v/>
      </c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7">
        <f>IF(ISBLANK($A733),"",IF(COUNTA($E733:$H733)=4,$E733+$F733+$G733+$H733,""))</f>
        <v/>
      </c>
      <c r="J733" s="15" t="n"/>
      <c r="K733" s="22">
        <f>IF(ISBLANK($D733),"",$D733-RaporTarihi)</f>
        <v/>
      </c>
      <c r="L733" s="14">
        <f>IF(ISBLANK($A733),"",IF(OR(ISBLANK($B733),ISBLANK($C733),ISBLANK($D733),ISBLANK($E733),ISBLANK($F733),ISBLANK($G733),ISBLANK($H733),ISBLANK($I733),ISBLANK($J733)),"EKSİK","OK"))</f>
        <v/>
      </c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7">
        <f>IF(ISBLANK($A734),"",IF(COUNTA($E734:$H734)=4,$E734+$F734+$G734+$H734,""))</f>
        <v/>
      </c>
      <c r="J734" s="15" t="n"/>
      <c r="K734" s="22">
        <f>IF(ISBLANK($D734),"",$D734-RaporTarihi)</f>
        <v/>
      </c>
      <c r="L734" s="14">
        <f>IF(ISBLANK($A734),"",IF(OR(ISBLANK($B734),ISBLANK($C734),ISBLANK($D734),ISBLANK($E734),ISBLANK($F734),ISBLANK($G734),ISBLANK($H734),ISBLANK($I734),ISBLANK($J734)),"EKSİK","OK"))</f>
        <v/>
      </c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7">
        <f>IF(ISBLANK($A735),"",IF(COUNTA($E735:$H735)=4,$E735+$F735+$G735+$H735,""))</f>
        <v/>
      </c>
      <c r="J735" s="15" t="n"/>
      <c r="K735" s="22">
        <f>IF(ISBLANK($D735),"",$D735-RaporTarihi)</f>
        <v/>
      </c>
      <c r="L735" s="14">
        <f>IF(ISBLANK($A735),"",IF(OR(ISBLANK($B735),ISBLANK($C735),ISBLANK($D735),ISBLANK($E735),ISBLANK($F735),ISBLANK($G735),ISBLANK($H735),ISBLANK($I735),ISBLANK($J735)),"EKSİK","OK"))</f>
        <v/>
      </c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7">
        <f>IF(ISBLANK($A736),"",IF(COUNTA($E736:$H736)=4,$E736+$F736+$G736+$H736,""))</f>
        <v/>
      </c>
      <c r="J736" s="15" t="n"/>
      <c r="K736" s="22">
        <f>IF(ISBLANK($D736),"",$D736-RaporTarihi)</f>
        <v/>
      </c>
      <c r="L736" s="14">
        <f>IF(ISBLANK($A736),"",IF(OR(ISBLANK($B736),ISBLANK($C736),ISBLANK($D736),ISBLANK($E736),ISBLANK($F736),ISBLANK($G736),ISBLANK($H736),ISBLANK($I736),ISBLANK($J736)),"EKSİK","OK"))</f>
        <v/>
      </c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7">
        <f>IF(ISBLANK($A737),"",IF(COUNTA($E737:$H737)=4,$E737+$F737+$G737+$H737,""))</f>
        <v/>
      </c>
      <c r="J737" s="15" t="n"/>
      <c r="K737" s="22">
        <f>IF(ISBLANK($D737),"",$D737-RaporTarihi)</f>
        <v/>
      </c>
      <c r="L737" s="14">
        <f>IF(ISBLANK($A737),"",IF(OR(ISBLANK($B737),ISBLANK($C737),ISBLANK($D737),ISBLANK($E737),ISBLANK($F737),ISBLANK($G737),ISBLANK($H737),ISBLANK($I737),ISBLANK($J737)),"EKSİK","OK"))</f>
        <v/>
      </c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7">
        <f>IF(ISBLANK($A738),"",IF(COUNTA($E738:$H738)=4,$E738+$F738+$G738+$H738,""))</f>
        <v/>
      </c>
      <c r="J738" s="15" t="n"/>
      <c r="K738" s="22">
        <f>IF(ISBLANK($D738),"",$D738-RaporTarihi)</f>
        <v/>
      </c>
      <c r="L738" s="14">
        <f>IF(ISBLANK($A738),"",IF(OR(ISBLANK($B738),ISBLANK($C738),ISBLANK($D738),ISBLANK($E738),ISBLANK($F738),ISBLANK($G738),ISBLANK($H738),ISBLANK($I738),ISBLANK($J738)),"EKSİK","OK"))</f>
        <v/>
      </c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7">
        <f>IF(ISBLANK($A739),"",IF(COUNTA($E739:$H739)=4,$E739+$F739+$G739+$H739,""))</f>
        <v/>
      </c>
      <c r="J739" s="15" t="n"/>
      <c r="K739" s="22">
        <f>IF(ISBLANK($D739),"",$D739-RaporTarihi)</f>
        <v/>
      </c>
      <c r="L739" s="14">
        <f>IF(ISBLANK($A739),"",IF(OR(ISBLANK($B739),ISBLANK($C739),ISBLANK($D739),ISBLANK($E739),ISBLANK($F739),ISBLANK($G739),ISBLANK($H739),ISBLANK($I739),ISBLANK($J739)),"EKSİK","OK"))</f>
        <v/>
      </c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7">
        <f>IF(ISBLANK($A740),"",IF(COUNTA($E740:$H740)=4,$E740+$F740+$G740+$H740,""))</f>
        <v/>
      </c>
      <c r="J740" s="15" t="n"/>
      <c r="K740" s="22">
        <f>IF(ISBLANK($D740),"",$D740-RaporTarihi)</f>
        <v/>
      </c>
      <c r="L740" s="14">
        <f>IF(ISBLANK($A740),"",IF(OR(ISBLANK($B740),ISBLANK($C740),ISBLANK($D740),ISBLANK($E740),ISBLANK($F740),ISBLANK($G740),ISBLANK($H740),ISBLANK($I740),ISBLANK($J740)),"EKSİK","OK"))</f>
        <v/>
      </c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7">
        <f>IF(ISBLANK($A741),"",IF(COUNTA($E741:$H741)=4,$E741+$F741+$G741+$H741,""))</f>
        <v/>
      </c>
      <c r="J741" s="15" t="n"/>
      <c r="K741" s="22">
        <f>IF(ISBLANK($D741),"",$D741-RaporTarihi)</f>
        <v/>
      </c>
      <c r="L741" s="14">
        <f>IF(ISBLANK($A741),"",IF(OR(ISBLANK($B741),ISBLANK($C741),ISBLANK($D741),ISBLANK($E741),ISBLANK($F741),ISBLANK($G741),ISBLANK($H741),ISBLANK($I741),ISBLANK($J741)),"EKSİK","OK"))</f>
        <v/>
      </c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7">
        <f>IF(ISBLANK($A742),"",IF(COUNTA($E742:$H742)=4,$E742+$F742+$G742+$H742,""))</f>
        <v/>
      </c>
      <c r="J742" s="15" t="n"/>
      <c r="K742" s="22">
        <f>IF(ISBLANK($D742),"",$D742-RaporTarihi)</f>
        <v/>
      </c>
      <c r="L742" s="14">
        <f>IF(ISBLANK($A742),"",IF(OR(ISBLANK($B742),ISBLANK($C742),ISBLANK($D742),ISBLANK($E742),ISBLANK($F742),ISBLANK($G742),ISBLANK($H742),ISBLANK($I742),ISBLANK($J742)),"EKSİK","OK"))</f>
        <v/>
      </c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7">
        <f>IF(ISBLANK($A743),"",IF(COUNTA($E743:$H743)=4,$E743+$F743+$G743+$H743,""))</f>
        <v/>
      </c>
      <c r="J743" s="15" t="n"/>
      <c r="K743" s="22">
        <f>IF(ISBLANK($D743),"",$D743-RaporTarihi)</f>
        <v/>
      </c>
      <c r="L743" s="14">
        <f>IF(ISBLANK($A743),"",IF(OR(ISBLANK($B743),ISBLANK($C743),ISBLANK($D743),ISBLANK($E743),ISBLANK($F743),ISBLANK($G743),ISBLANK($H743),ISBLANK($I743),ISBLANK($J743)),"EKSİK","OK"))</f>
        <v/>
      </c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7">
        <f>IF(ISBLANK($A744),"",IF(COUNTA($E744:$H744)=4,$E744+$F744+$G744+$H744,""))</f>
        <v/>
      </c>
      <c r="J744" s="15" t="n"/>
      <c r="K744" s="22">
        <f>IF(ISBLANK($D744),"",$D744-RaporTarihi)</f>
        <v/>
      </c>
      <c r="L744" s="14">
        <f>IF(ISBLANK($A744),"",IF(OR(ISBLANK($B744),ISBLANK($C744),ISBLANK($D744),ISBLANK($E744),ISBLANK($F744),ISBLANK($G744),ISBLANK($H744),ISBLANK($I744),ISBLANK($J744)),"EKSİK","OK"))</f>
        <v/>
      </c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7">
        <f>IF(ISBLANK($A745),"",IF(COUNTA($E745:$H745)=4,$E745+$F745+$G745+$H745,""))</f>
        <v/>
      </c>
      <c r="J745" s="15" t="n"/>
      <c r="K745" s="22">
        <f>IF(ISBLANK($D745),"",$D745-RaporTarihi)</f>
        <v/>
      </c>
      <c r="L745" s="14">
        <f>IF(ISBLANK($A745),"",IF(OR(ISBLANK($B745),ISBLANK($C745),ISBLANK($D745),ISBLANK($E745),ISBLANK($F745),ISBLANK($G745),ISBLANK($H745),ISBLANK($I745),ISBLANK($J745)),"EKSİK","OK"))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7">
        <f>IF(ISBLANK($A746),"",IF(COUNTA($E746:$H746)=4,$E746+$F746+$G746+$H746,""))</f>
        <v/>
      </c>
      <c r="J746" s="15" t="n"/>
      <c r="K746" s="22">
        <f>IF(ISBLANK($D746),"",$D746-RaporTarihi)</f>
        <v/>
      </c>
      <c r="L746" s="14">
        <f>IF(ISBLANK($A746),"",IF(OR(ISBLANK($B746),ISBLANK($C746),ISBLANK($D746),ISBLANK($E746),ISBLANK($F746),ISBLANK($G746),ISBLANK($H746),ISBLANK($I746),ISBLANK($J746)),"EKSİK","OK"))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7">
        <f>IF(ISBLANK($A747),"",IF(COUNTA($E747:$H747)=4,$E747+$F747+$G747+$H747,""))</f>
        <v/>
      </c>
      <c r="J747" s="15" t="n"/>
      <c r="K747" s="22">
        <f>IF(ISBLANK($D747),"",$D747-RaporTarihi)</f>
        <v/>
      </c>
      <c r="L747" s="14">
        <f>IF(ISBLANK($A747),"",IF(OR(ISBLANK($B747),ISBLANK($C747),ISBLANK($D747),ISBLANK($E747),ISBLANK($F747),ISBLANK($G747),ISBLANK($H747),ISBLANK($I747),ISBLANK($J747)),"EKSİK","OK"))</f>
        <v/>
      </c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7">
        <f>IF(ISBLANK($A748),"",IF(COUNTA($E748:$H748)=4,$E748+$F748+$G748+$H748,""))</f>
        <v/>
      </c>
      <c r="J748" s="15" t="n"/>
      <c r="K748" s="22">
        <f>IF(ISBLANK($D748),"",$D748-RaporTarihi)</f>
        <v/>
      </c>
      <c r="L748" s="14">
        <f>IF(ISBLANK($A748),"",IF(OR(ISBLANK($B748),ISBLANK($C748),ISBLANK($D748),ISBLANK($E748),ISBLANK($F748),ISBLANK($G748),ISBLANK($H748),ISBLANK($I748),ISBLANK($J748)),"EKSİK","OK"))</f>
        <v/>
      </c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7">
        <f>IF(ISBLANK($A749),"",IF(COUNTA($E749:$H749)=4,$E749+$F749+$G749+$H749,""))</f>
        <v/>
      </c>
      <c r="J749" s="15" t="n"/>
      <c r="K749" s="22">
        <f>IF(ISBLANK($D749),"",$D749-RaporTarihi)</f>
        <v/>
      </c>
      <c r="L749" s="14">
        <f>IF(ISBLANK($A749),"",IF(OR(ISBLANK($B749),ISBLANK($C749),ISBLANK($D749),ISBLANK($E749),ISBLANK($F749),ISBLANK($G749),ISBLANK($H749),ISBLANK($I749),ISBLANK($J749)),"EKSİK","OK"))</f>
        <v/>
      </c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7">
        <f>IF(ISBLANK($A750),"",IF(COUNTA($E750:$H750)=4,$E750+$F750+$G750+$H750,""))</f>
        <v/>
      </c>
      <c r="J750" s="15" t="n"/>
      <c r="K750" s="22">
        <f>IF(ISBLANK($D750),"",$D750-RaporTarihi)</f>
        <v/>
      </c>
      <c r="L750" s="14">
        <f>IF(ISBLANK($A750),"",IF(OR(ISBLANK($B750),ISBLANK($C750),ISBLANK($D750),ISBLANK($E750),ISBLANK($F750),ISBLANK($G750),ISBLANK($H750),ISBLANK($I750),ISBLANK($J750)),"EKSİK","OK"))</f>
        <v/>
      </c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7">
        <f>IF(ISBLANK($A751),"",IF(COUNTA($E751:$H751)=4,$E751+$F751+$G751+$H751,""))</f>
        <v/>
      </c>
      <c r="J751" s="15" t="n"/>
      <c r="K751" s="22">
        <f>IF(ISBLANK($D751),"",$D751-RaporTarihi)</f>
        <v/>
      </c>
      <c r="L751" s="14">
        <f>IF(ISBLANK($A751),"",IF(OR(ISBLANK($B751),ISBLANK($C751),ISBLANK($D751),ISBLANK($E751),ISBLANK($F751),ISBLANK($G751),ISBLANK($H751),ISBLANK($I751),ISBLANK($J751)),"EKSİK","OK"))</f>
        <v/>
      </c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7">
        <f>IF(ISBLANK($A752),"",IF(COUNTA($E752:$H752)=4,$E752+$F752+$G752+$H752,""))</f>
        <v/>
      </c>
      <c r="J752" s="15" t="n"/>
      <c r="K752" s="22">
        <f>IF(ISBLANK($D752),"",$D752-RaporTarihi)</f>
        <v/>
      </c>
      <c r="L752" s="14">
        <f>IF(ISBLANK($A752),"",IF(OR(ISBLANK($B752),ISBLANK($C752),ISBLANK($D752),ISBLANK($E752),ISBLANK($F752),ISBLANK($G752),ISBLANK($H752),ISBLANK($I752),ISBLANK($J752)),"EKSİK","OK"))</f>
        <v/>
      </c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7">
        <f>IF(ISBLANK($A753),"",IF(COUNTA($E753:$H753)=4,$E753+$F753+$G753+$H753,""))</f>
        <v/>
      </c>
      <c r="J753" s="15" t="n"/>
      <c r="K753" s="22">
        <f>IF(ISBLANK($D753),"",$D753-RaporTarihi)</f>
        <v/>
      </c>
      <c r="L753" s="14">
        <f>IF(ISBLANK($A753),"",IF(OR(ISBLANK($B753),ISBLANK($C753),ISBLANK($D753),ISBLANK($E753),ISBLANK($F753),ISBLANK($G753),ISBLANK($H753),ISBLANK($I753),ISBLANK($J753)),"EKSİK","OK"))</f>
        <v/>
      </c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7">
        <f>IF(ISBLANK($A754),"",IF(COUNTA($E754:$H754)=4,$E754+$F754+$G754+$H754,""))</f>
        <v/>
      </c>
      <c r="J754" s="15" t="n"/>
      <c r="K754" s="22">
        <f>IF(ISBLANK($D754),"",$D754-RaporTarihi)</f>
        <v/>
      </c>
      <c r="L754" s="14">
        <f>IF(ISBLANK($A754),"",IF(OR(ISBLANK($B754),ISBLANK($C754),ISBLANK($D754),ISBLANK($E754),ISBLANK($F754),ISBLANK($G754),ISBLANK($H754),ISBLANK($I754),ISBLANK($J754)),"EKSİK","OK"))</f>
        <v/>
      </c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7">
        <f>IF(ISBLANK($A755),"",IF(COUNTA($E755:$H755)=4,$E755+$F755+$G755+$H755,""))</f>
        <v/>
      </c>
      <c r="J755" s="15" t="n"/>
      <c r="K755" s="22">
        <f>IF(ISBLANK($D755),"",$D755-RaporTarihi)</f>
        <v/>
      </c>
      <c r="L755" s="14">
        <f>IF(ISBLANK($A755),"",IF(OR(ISBLANK($B755),ISBLANK($C755),ISBLANK($D755),ISBLANK($E755),ISBLANK($F755),ISBLANK($G755),ISBLANK($H755),ISBLANK($I755),ISBLANK($J755)),"EKSİK","OK"))</f>
        <v/>
      </c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7">
        <f>IF(ISBLANK($A756),"",IF(COUNTA($E756:$H756)=4,$E756+$F756+$G756+$H756,""))</f>
        <v/>
      </c>
      <c r="J756" s="15" t="n"/>
      <c r="K756" s="22">
        <f>IF(ISBLANK($D756),"",$D756-RaporTarihi)</f>
        <v/>
      </c>
      <c r="L756" s="14">
        <f>IF(ISBLANK($A756),"",IF(OR(ISBLANK($B756),ISBLANK($C756),ISBLANK($D756),ISBLANK($E756),ISBLANK($F756),ISBLANK($G756),ISBLANK($H756),ISBLANK($I756),ISBLANK($J756)),"EKSİK","OK"))</f>
        <v/>
      </c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7">
        <f>IF(ISBLANK($A757),"",IF(COUNTA($E757:$H757)=4,$E757+$F757+$G757+$H757,""))</f>
        <v/>
      </c>
      <c r="J757" s="15" t="n"/>
      <c r="K757" s="22">
        <f>IF(ISBLANK($D757),"",$D757-RaporTarihi)</f>
        <v/>
      </c>
      <c r="L757" s="14">
        <f>IF(ISBLANK($A757),"",IF(OR(ISBLANK($B757),ISBLANK($C757),ISBLANK($D757),ISBLANK($E757),ISBLANK($F757),ISBLANK($G757),ISBLANK($H757),ISBLANK($I757),ISBLANK($J757)),"EKSİK","OK"))</f>
        <v/>
      </c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7">
        <f>IF(ISBLANK($A758),"",IF(COUNTA($E758:$H758)=4,$E758+$F758+$G758+$H758,""))</f>
        <v/>
      </c>
      <c r="J758" s="15" t="n"/>
      <c r="K758" s="22">
        <f>IF(ISBLANK($D758),"",$D758-RaporTarihi)</f>
        <v/>
      </c>
      <c r="L758" s="14">
        <f>IF(ISBLANK($A758),"",IF(OR(ISBLANK($B758),ISBLANK($C758),ISBLANK($D758),ISBLANK($E758),ISBLANK($F758),ISBLANK($G758),ISBLANK($H758),ISBLANK($I758),ISBLANK($J758)),"EKSİK","OK"))</f>
        <v/>
      </c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7">
        <f>IF(ISBLANK($A759),"",IF(COUNTA($E759:$H759)=4,$E759+$F759+$G759+$H759,""))</f>
        <v/>
      </c>
      <c r="J759" s="15" t="n"/>
      <c r="K759" s="22">
        <f>IF(ISBLANK($D759),"",$D759-RaporTarihi)</f>
        <v/>
      </c>
      <c r="L759" s="14">
        <f>IF(ISBLANK($A759),"",IF(OR(ISBLANK($B759),ISBLANK($C759),ISBLANK($D759),ISBLANK($E759),ISBLANK($F759),ISBLANK($G759),ISBLANK($H759),ISBLANK($I759),ISBLANK($J759)),"EKSİK","OK"))</f>
        <v/>
      </c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7">
        <f>IF(ISBLANK($A760),"",IF(COUNTA($E760:$H760)=4,$E760+$F760+$G760+$H760,""))</f>
        <v/>
      </c>
      <c r="J760" s="15" t="n"/>
      <c r="K760" s="22">
        <f>IF(ISBLANK($D760),"",$D760-RaporTarihi)</f>
        <v/>
      </c>
      <c r="L760" s="14">
        <f>IF(ISBLANK($A760),"",IF(OR(ISBLANK($B760),ISBLANK($C760),ISBLANK($D760),ISBLANK($E760),ISBLANK($F760),ISBLANK($G760),ISBLANK($H760),ISBLANK($I760),ISBLANK($J760)),"EKSİK","OK"))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7">
        <f>IF(ISBLANK($A761),"",IF(COUNTA($E761:$H761)=4,$E761+$F761+$G761+$H761,""))</f>
        <v/>
      </c>
      <c r="J761" s="15" t="n"/>
      <c r="K761" s="22">
        <f>IF(ISBLANK($D761),"",$D761-RaporTarihi)</f>
        <v/>
      </c>
      <c r="L761" s="14">
        <f>IF(ISBLANK($A761),"",IF(OR(ISBLANK($B761),ISBLANK($C761),ISBLANK($D761),ISBLANK($E761),ISBLANK($F761),ISBLANK($G761),ISBLANK($H761),ISBLANK($I761),ISBLANK($J761)),"EKSİK","OK"))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7">
        <f>IF(ISBLANK($A762),"",IF(COUNTA($E762:$H762)=4,$E762+$F762+$G762+$H762,""))</f>
        <v/>
      </c>
      <c r="J762" s="15" t="n"/>
      <c r="K762" s="22">
        <f>IF(ISBLANK($D762),"",$D762-RaporTarihi)</f>
        <v/>
      </c>
      <c r="L762" s="14">
        <f>IF(ISBLANK($A762),"",IF(OR(ISBLANK($B762),ISBLANK($C762),ISBLANK($D762),ISBLANK($E762),ISBLANK($F762),ISBLANK($G762),ISBLANK($H762),ISBLANK($I762),ISBLANK($J762)),"EKSİK","OK"))</f>
        <v/>
      </c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7">
        <f>IF(ISBLANK($A763),"",IF(COUNTA($E763:$H763)=4,$E763+$F763+$G763+$H763,""))</f>
        <v/>
      </c>
      <c r="J763" s="15" t="n"/>
      <c r="K763" s="22">
        <f>IF(ISBLANK($D763),"",$D763-RaporTarihi)</f>
        <v/>
      </c>
      <c r="L763" s="14">
        <f>IF(ISBLANK($A763),"",IF(OR(ISBLANK($B763),ISBLANK($C763),ISBLANK($D763),ISBLANK($E763),ISBLANK($F763),ISBLANK($G763),ISBLANK($H763),ISBLANK($I763),ISBLANK($J763)),"EKSİK","OK"))</f>
        <v/>
      </c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7">
        <f>IF(ISBLANK($A764),"",IF(COUNTA($E764:$H764)=4,$E764+$F764+$G764+$H764,""))</f>
        <v/>
      </c>
      <c r="J764" s="15" t="n"/>
      <c r="K764" s="22">
        <f>IF(ISBLANK($D764),"",$D764-RaporTarihi)</f>
        <v/>
      </c>
      <c r="L764" s="14">
        <f>IF(ISBLANK($A764),"",IF(OR(ISBLANK($B764),ISBLANK($C764),ISBLANK($D764),ISBLANK($E764),ISBLANK($F764),ISBLANK($G764),ISBLANK($H764),ISBLANK($I764),ISBLANK($J764)),"EKSİK","OK"))</f>
        <v/>
      </c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7">
        <f>IF(ISBLANK($A765),"",IF(COUNTA($E765:$H765)=4,$E765+$F765+$G765+$H765,""))</f>
        <v/>
      </c>
      <c r="J765" s="15" t="n"/>
      <c r="K765" s="22">
        <f>IF(ISBLANK($D765),"",$D765-RaporTarihi)</f>
        <v/>
      </c>
      <c r="L765" s="14">
        <f>IF(ISBLANK($A765),"",IF(OR(ISBLANK($B765),ISBLANK($C765),ISBLANK($D765),ISBLANK($E765),ISBLANK($F765),ISBLANK($G765),ISBLANK($H765),ISBLANK($I765),ISBLANK($J765)),"EKSİK","OK"))</f>
        <v/>
      </c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7">
        <f>IF(ISBLANK($A766),"",IF(COUNTA($E766:$H766)=4,$E766+$F766+$G766+$H766,""))</f>
        <v/>
      </c>
      <c r="J766" s="15" t="n"/>
      <c r="K766" s="22">
        <f>IF(ISBLANK($D766),"",$D766-RaporTarihi)</f>
        <v/>
      </c>
      <c r="L766" s="14">
        <f>IF(ISBLANK($A766),"",IF(OR(ISBLANK($B766),ISBLANK($C766),ISBLANK($D766),ISBLANK($E766),ISBLANK($F766),ISBLANK($G766),ISBLANK($H766),ISBLANK($I766),ISBLANK($J766)),"EKSİK","OK"))</f>
        <v/>
      </c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7">
        <f>IF(ISBLANK($A767),"",IF(COUNTA($E767:$H767)=4,$E767+$F767+$G767+$H767,""))</f>
        <v/>
      </c>
      <c r="J767" s="15" t="n"/>
      <c r="K767" s="22">
        <f>IF(ISBLANK($D767),"",$D767-RaporTarihi)</f>
        <v/>
      </c>
      <c r="L767" s="14">
        <f>IF(ISBLANK($A767),"",IF(OR(ISBLANK($B767),ISBLANK($C767),ISBLANK($D767),ISBLANK($E767),ISBLANK($F767),ISBLANK($G767),ISBLANK($H767),ISBLANK($I767),ISBLANK($J767)),"EKSİK","OK"))</f>
        <v/>
      </c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7">
        <f>IF(ISBLANK($A768),"",IF(COUNTA($E768:$H768)=4,$E768+$F768+$G768+$H768,""))</f>
        <v/>
      </c>
      <c r="J768" s="15" t="n"/>
      <c r="K768" s="22">
        <f>IF(ISBLANK($D768),"",$D768-RaporTarihi)</f>
        <v/>
      </c>
      <c r="L768" s="14">
        <f>IF(ISBLANK($A768),"",IF(OR(ISBLANK($B768),ISBLANK($C768),ISBLANK($D768),ISBLANK($E768),ISBLANK($F768),ISBLANK($G768),ISBLANK($H768),ISBLANK($I768),ISBLANK($J768)),"EKSİK","OK"))</f>
        <v/>
      </c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7">
        <f>IF(ISBLANK($A769),"",IF(COUNTA($E769:$H769)=4,$E769+$F769+$G769+$H769,""))</f>
        <v/>
      </c>
      <c r="J769" s="15" t="n"/>
      <c r="K769" s="22">
        <f>IF(ISBLANK($D769),"",$D769-RaporTarihi)</f>
        <v/>
      </c>
      <c r="L769" s="14">
        <f>IF(ISBLANK($A769),"",IF(OR(ISBLANK($B769),ISBLANK($C769),ISBLANK($D769),ISBLANK($E769),ISBLANK($F769),ISBLANK($G769),ISBLANK($H769),ISBLANK($I769),ISBLANK($J769)),"EKSİK","OK"))</f>
        <v/>
      </c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7">
        <f>IF(ISBLANK($A770),"",IF(COUNTA($E770:$H770)=4,$E770+$F770+$G770+$H770,""))</f>
        <v/>
      </c>
      <c r="J770" s="15" t="n"/>
      <c r="K770" s="22">
        <f>IF(ISBLANK($D770),"",$D770-RaporTarihi)</f>
        <v/>
      </c>
      <c r="L770" s="14">
        <f>IF(ISBLANK($A770),"",IF(OR(ISBLANK($B770),ISBLANK($C770),ISBLANK($D770),ISBLANK($E770),ISBLANK($F770),ISBLANK($G770),ISBLANK($H770),ISBLANK($I770),ISBLANK($J770)),"EKSİK","OK"))</f>
        <v/>
      </c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7">
        <f>IF(ISBLANK($A771),"",IF(COUNTA($E771:$H771)=4,$E771+$F771+$G771+$H771,""))</f>
        <v/>
      </c>
      <c r="J771" s="15" t="n"/>
      <c r="K771" s="22">
        <f>IF(ISBLANK($D771),"",$D771-RaporTarihi)</f>
        <v/>
      </c>
      <c r="L771" s="14">
        <f>IF(ISBLANK($A771),"",IF(OR(ISBLANK($B771),ISBLANK($C771),ISBLANK($D771),ISBLANK($E771),ISBLANK($F771),ISBLANK($G771),ISBLANK($H771),ISBLANK($I771),ISBLANK($J771)),"EKSİK","OK"))</f>
        <v/>
      </c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7">
        <f>IF(ISBLANK($A772),"",IF(COUNTA($E772:$H772)=4,$E772+$F772+$G772+$H772,""))</f>
        <v/>
      </c>
      <c r="J772" s="15" t="n"/>
      <c r="K772" s="22">
        <f>IF(ISBLANK($D772),"",$D772-RaporTarihi)</f>
        <v/>
      </c>
      <c r="L772" s="14">
        <f>IF(ISBLANK($A772),"",IF(OR(ISBLANK($B772),ISBLANK($C772),ISBLANK($D772),ISBLANK($E772),ISBLANK($F772),ISBLANK($G772),ISBLANK($H772),ISBLANK($I772),ISBLANK($J772)),"EKSİK","OK"))</f>
        <v/>
      </c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7">
        <f>IF(ISBLANK($A773),"",IF(COUNTA($E773:$H773)=4,$E773+$F773+$G773+$H773,""))</f>
        <v/>
      </c>
      <c r="J773" s="15" t="n"/>
      <c r="K773" s="22">
        <f>IF(ISBLANK($D773),"",$D773-RaporTarihi)</f>
        <v/>
      </c>
      <c r="L773" s="14">
        <f>IF(ISBLANK($A773),"",IF(OR(ISBLANK($B773),ISBLANK($C773),ISBLANK($D773),ISBLANK($E773),ISBLANK($F773),ISBLANK($G773),ISBLANK($H773),ISBLANK($I773),ISBLANK($J773)),"EKSİK","OK"))</f>
        <v/>
      </c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7">
        <f>IF(ISBLANK($A774),"",IF(COUNTA($E774:$H774)=4,$E774+$F774+$G774+$H774,""))</f>
        <v/>
      </c>
      <c r="J774" s="15" t="n"/>
      <c r="K774" s="22">
        <f>IF(ISBLANK($D774),"",$D774-RaporTarihi)</f>
        <v/>
      </c>
      <c r="L774" s="14">
        <f>IF(ISBLANK($A774),"",IF(OR(ISBLANK($B774),ISBLANK($C774),ISBLANK($D774),ISBLANK($E774),ISBLANK($F774),ISBLANK($G774),ISBLANK($H774),ISBLANK($I774),ISBLANK($J774)),"EKSİK","OK"))</f>
        <v/>
      </c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7">
        <f>IF(ISBLANK($A775),"",IF(COUNTA($E775:$H775)=4,$E775+$F775+$G775+$H775,""))</f>
        <v/>
      </c>
      <c r="J775" s="15" t="n"/>
      <c r="K775" s="22">
        <f>IF(ISBLANK($D775),"",$D775-RaporTarihi)</f>
        <v/>
      </c>
      <c r="L775" s="14">
        <f>IF(ISBLANK($A775),"",IF(OR(ISBLANK($B775),ISBLANK($C775),ISBLANK($D775),ISBLANK($E775),ISBLANK($F775),ISBLANK($G775),ISBLANK($H775),ISBLANK($I775),ISBLANK($J775)),"EKSİK","OK"))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7">
        <f>IF(ISBLANK($A776),"",IF(COUNTA($E776:$H776)=4,$E776+$F776+$G776+$H776,""))</f>
        <v/>
      </c>
      <c r="J776" s="15" t="n"/>
      <c r="K776" s="22">
        <f>IF(ISBLANK($D776),"",$D776-RaporTarihi)</f>
        <v/>
      </c>
      <c r="L776" s="14">
        <f>IF(ISBLANK($A776),"",IF(OR(ISBLANK($B776),ISBLANK($C776),ISBLANK($D776),ISBLANK($E776),ISBLANK($F776),ISBLANK($G776),ISBLANK($H776),ISBLANK($I776),ISBLANK($J776)),"EKSİK","OK"))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7">
        <f>IF(ISBLANK($A777),"",IF(COUNTA($E777:$H777)=4,$E777+$F777+$G777+$H777,""))</f>
        <v/>
      </c>
      <c r="J777" s="15" t="n"/>
      <c r="K777" s="22">
        <f>IF(ISBLANK($D777),"",$D777-RaporTarihi)</f>
        <v/>
      </c>
      <c r="L777" s="14">
        <f>IF(ISBLANK($A777),"",IF(OR(ISBLANK($B777),ISBLANK($C777),ISBLANK($D777),ISBLANK($E777),ISBLANK($F777),ISBLANK($G777),ISBLANK($H777),ISBLANK($I777),ISBLANK($J777)),"EKSİK","OK"))</f>
        <v/>
      </c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7">
        <f>IF(ISBLANK($A778),"",IF(COUNTA($E778:$H778)=4,$E778+$F778+$G778+$H778,""))</f>
        <v/>
      </c>
      <c r="J778" s="15" t="n"/>
      <c r="K778" s="22">
        <f>IF(ISBLANK($D778),"",$D778-RaporTarihi)</f>
        <v/>
      </c>
      <c r="L778" s="14">
        <f>IF(ISBLANK($A778),"",IF(OR(ISBLANK($B778),ISBLANK($C778),ISBLANK($D778),ISBLANK($E778),ISBLANK($F778),ISBLANK($G778),ISBLANK($H778),ISBLANK($I778),ISBLANK($J778)),"EKSİK","OK"))</f>
        <v/>
      </c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7">
        <f>IF(ISBLANK($A779),"",IF(COUNTA($E779:$H779)=4,$E779+$F779+$G779+$H779,""))</f>
        <v/>
      </c>
      <c r="J779" s="15" t="n"/>
      <c r="K779" s="22">
        <f>IF(ISBLANK($D779),"",$D779-RaporTarihi)</f>
        <v/>
      </c>
      <c r="L779" s="14">
        <f>IF(ISBLANK($A779),"",IF(OR(ISBLANK($B779),ISBLANK($C779),ISBLANK($D779),ISBLANK($E779),ISBLANK($F779),ISBLANK($G779),ISBLANK($H779),ISBLANK($I779),ISBLANK($J779)),"EKSİK","OK"))</f>
        <v/>
      </c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7">
        <f>IF(ISBLANK($A780),"",IF(COUNTA($E780:$H780)=4,$E780+$F780+$G780+$H780,""))</f>
        <v/>
      </c>
      <c r="J780" s="15" t="n"/>
      <c r="K780" s="22">
        <f>IF(ISBLANK($D780),"",$D780-RaporTarihi)</f>
        <v/>
      </c>
      <c r="L780" s="14">
        <f>IF(ISBLANK($A780),"",IF(OR(ISBLANK($B780),ISBLANK($C780),ISBLANK($D780),ISBLANK($E780),ISBLANK($F780),ISBLANK($G780),ISBLANK($H780),ISBLANK($I780),ISBLANK($J780)),"EKSİK","OK"))</f>
        <v/>
      </c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7">
        <f>IF(ISBLANK($A781),"",IF(COUNTA($E781:$H781)=4,$E781+$F781+$G781+$H781,""))</f>
        <v/>
      </c>
      <c r="J781" s="15" t="n"/>
      <c r="K781" s="22">
        <f>IF(ISBLANK($D781),"",$D781-RaporTarihi)</f>
        <v/>
      </c>
      <c r="L781" s="14">
        <f>IF(ISBLANK($A781),"",IF(OR(ISBLANK($B781),ISBLANK($C781),ISBLANK($D781),ISBLANK($E781),ISBLANK($F781),ISBLANK($G781),ISBLANK($H781),ISBLANK($I781),ISBLANK($J781)),"EKSİK","OK"))</f>
        <v/>
      </c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7">
        <f>IF(ISBLANK($A782),"",IF(COUNTA($E782:$H782)=4,$E782+$F782+$G782+$H782,""))</f>
        <v/>
      </c>
      <c r="J782" s="15" t="n"/>
      <c r="K782" s="22">
        <f>IF(ISBLANK($D782),"",$D782-RaporTarihi)</f>
        <v/>
      </c>
      <c r="L782" s="14">
        <f>IF(ISBLANK($A782),"",IF(OR(ISBLANK($B782),ISBLANK($C782),ISBLANK($D782),ISBLANK($E782),ISBLANK($F782),ISBLANK($G782),ISBLANK($H782),ISBLANK($I782),ISBLANK($J782)),"EKSİK","OK"))</f>
        <v/>
      </c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7">
        <f>IF(ISBLANK($A783),"",IF(COUNTA($E783:$H783)=4,$E783+$F783+$G783+$H783,""))</f>
        <v/>
      </c>
      <c r="J783" s="15" t="n"/>
      <c r="K783" s="22">
        <f>IF(ISBLANK($D783),"",$D783-RaporTarihi)</f>
        <v/>
      </c>
      <c r="L783" s="14">
        <f>IF(ISBLANK($A783),"",IF(OR(ISBLANK($B783),ISBLANK($C783),ISBLANK($D783),ISBLANK($E783),ISBLANK($F783),ISBLANK($G783),ISBLANK($H783),ISBLANK($I783),ISBLANK($J783)),"EKSİK","OK"))</f>
        <v/>
      </c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7">
        <f>IF(ISBLANK($A784),"",IF(COUNTA($E784:$H784)=4,$E784+$F784+$G784+$H784,""))</f>
        <v/>
      </c>
      <c r="J784" s="15" t="n"/>
      <c r="K784" s="22">
        <f>IF(ISBLANK($D784),"",$D784-RaporTarihi)</f>
        <v/>
      </c>
      <c r="L784" s="14">
        <f>IF(ISBLANK($A784),"",IF(OR(ISBLANK($B784),ISBLANK($C784),ISBLANK($D784),ISBLANK($E784),ISBLANK($F784),ISBLANK($G784),ISBLANK($H784),ISBLANK($I784),ISBLANK($J784)),"EKSİK","OK"))</f>
        <v/>
      </c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7">
        <f>IF(ISBLANK($A785),"",IF(COUNTA($E785:$H785)=4,$E785+$F785+$G785+$H785,""))</f>
        <v/>
      </c>
      <c r="J785" s="15" t="n"/>
      <c r="K785" s="22">
        <f>IF(ISBLANK($D785),"",$D785-RaporTarihi)</f>
        <v/>
      </c>
      <c r="L785" s="14">
        <f>IF(ISBLANK($A785),"",IF(OR(ISBLANK($B785),ISBLANK($C785),ISBLANK($D785),ISBLANK($E785),ISBLANK($F785),ISBLANK($G785),ISBLANK($H785),ISBLANK($I785),ISBLANK($J785)),"EKSİK","OK"))</f>
        <v/>
      </c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7">
        <f>IF(ISBLANK($A786),"",IF(COUNTA($E786:$H786)=4,$E786+$F786+$G786+$H786,""))</f>
        <v/>
      </c>
      <c r="J786" s="15" t="n"/>
      <c r="K786" s="22">
        <f>IF(ISBLANK($D786),"",$D786-RaporTarihi)</f>
        <v/>
      </c>
      <c r="L786" s="14">
        <f>IF(ISBLANK($A786),"",IF(OR(ISBLANK($B786),ISBLANK($C786),ISBLANK($D786),ISBLANK($E786),ISBLANK($F786),ISBLANK($G786),ISBLANK($H786),ISBLANK($I786),ISBLANK($J786)),"EKSİK","OK"))</f>
        <v/>
      </c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7">
        <f>IF(ISBLANK($A787),"",IF(COUNTA($E787:$H787)=4,$E787+$F787+$G787+$H787,""))</f>
        <v/>
      </c>
      <c r="J787" s="15" t="n"/>
      <c r="K787" s="22">
        <f>IF(ISBLANK($D787),"",$D787-RaporTarihi)</f>
        <v/>
      </c>
      <c r="L787" s="14">
        <f>IF(ISBLANK($A787),"",IF(OR(ISBLANK($B787),ISBLANK($C787),ISBLANK($D787),ISBLANK($E787),ISBLANK($F787),ISBLANK($G787),ISBLANK($H787),ISBLANK($I787),ISBLANK($J787)),"EKSİK","OK"))</f>
        <v/>
      </c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7">
        <f>IF(ISBLANK($A788),"",IF(COUNTA($E788:$H788)=4,$E788+$F788+$G788+$H788,""))</f>
        <v/>
      </c>
      <c r="J788" s="15" t="n"/>
      <c r="K788" s="22">
        <f>IF(ISBLANK($D788),"",$D788-RaporTarihi)</f>
        <v/>
      </c>
      <c r="L788" s="14">
        <f>IF(ISBLANK($A788),"",IF(OR(ISBLANK($B788),ISBLANK($C788),ISBLANK($D788),ISBLANK($E788),ISBLANK($F788),ISBLANK($G788),ISBLANK($H788),ISBLANK($I788),ISBLANK($J788)),"EKSİK","OK"))</f>
        <v/>
      </c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7">
        <f>IF(ISBLANK($A789),"",IF(COUNTA($E789:$H789)=4,$E789+$F789+$G789+$H789,""))</f>
        <v/>
      </c>
      <c r="J789" s="15" t="n"/>
      <c r="K789" s="22">
        <f>IF(ISBLANK($D789),"",$D789-RaporTarihi)</f>
        <v/>
      </c>
      <c r="L789" s="14">
        <f>IF(ISBLANK($A789),"",IF(OR(ISBLANK($B789),ISBLANK($C789),ISBLANK($D789),ISBLANK($E789),ISBLANK($F789),ISBLANK($G789),ISBLANK($H789),ISBLANK($I789),ISBLANK($J789)),"EKSİK","OK"))</f>
        <v/>
      </c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7">
        <f>IF(ISBLANK($A790),"",IF(COUNTA($E790:$H790)=4,$E790+$F790+$G790+$H790,""))</f>
        <v/>
      </c>
      <c r="J790" s="15" t="n"/>
      <c r="K790" s="22">
        <f>IF(ISBLANK($D790),"",$D790-RaporTarihi)</f>
        <v/>
      </c>
      <c r="L790" s="14">
        <f>IF(ISBLANK($A790),"",IF(OR(ISBLANK($B790),ISBLANK($C790),ISBLANK($D790),ISBLANK($E790),ISBLANK($F790),ISBLANK($G790),ISBLANK($H790),ISBLANK($I790),ISBLANK($J790)),"EKSİK","OK"))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7">
        <f>IF(ISBLANK($A791),"",IF(COUNTA($E791:$H791)=4,$E791+$F791+$G791+$H791,""))</f>
        <v/>
      </c>
      <c r="J791" s="15" t="n"/>
      <c r="K791" s="22">
        <f>IF(ISBLANK($D791),"",$D791-RaporTarihi)</f>
        <v/>
      </c>
      <c r="L791" s="14">
        <f>IF(ISBLANK($A791),"",IF(OR(ISBLANK($B791),ISBLANK($C791),ISBLANK($D791),ISBLANK($E791),ISBLANK($F791),ISBLANK($G791),ISBLANK($H791),ISBLANK($I791),ISBLANK($J791)),"EKSİK","OK"))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7">
        <f>IF(ISBLANK($A792),"",IF(COUNTA($E792:$H792)=4,$E792+$F792+$G792+$H792,""))</f>
        <v/>
      </c>
      <c r="J792" s="15" t="n"/>
      <c r="K792" s="22">
        <f>IF(ISBLANK($D792),"",$D792-RaporTarihi)</f>
        <v/>
      </c>
      <c r="L792" s="14">
        <f>IF(ISBLANK($A792),"",IF(OR(ISBLANK($B792),ISBLANK($C792),ISBLANK($D792),ISBLANK($E792),ISBLANK($F792),ISBLANK($G792),ISBLANK($H792),ISBLANK($I792),ISBLANK($J792)),"EKSİK","OK"))</f>
        <v/>
      </c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7">
        <f>IF(ISBLANK($A793),"",IF(COUNTA($E793:$H793)=4,$E793+$F793+$G793+$H793,""))</f>
        <v/>
      </c>
      <c r="J793" s="15" t="n"/>
      <c r="K793" s="22">
        <f>IF(ISBLANK($D793),"",$D793-RaporTarihi)</f>
        <v/>
      </c>
      <c r="L793" s="14">
        <f>IF(ISBLANK($A793),"",IF(OR(ISBLANK($B793),ISBLANK($C793),ISBLANK($D793),ISBLANK($E793),ISBLANK($F793),ISBLANK($G793),ISBLANK($H793),ISBLANK($I793),ISBLANK($J793)),"EKSİK","OK"))</f>
        <v/>
      </c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7">
        <f>IF(ISBLANK($A794),"",IF(COUNTA($E794:$H794)=4,$E794+$F794+$G794+$H794,""))</f>
        <v/>
      </c>
      <c r="J794" s="15" t="n"/>
      <c r="K794" s="22">
        <f>IF(ISBLANK($D794),"",$D794-RaporTarihi)</f>
        <v/>
      </c>
      <c r="L794" s="14">
        <f>IF(ISBLANK($A794),"",IF(OR(ISBLANK($B794),ISBLANK($C794),ISBLANK($D794),ISBLANK($E794),ISBLANK($F794),ISBLANK($G794),ISBLANK($H794),ISBLANK($I794),ISBLANK($J794)),"EKSİK","OK"))</f>
        <v/>
      </c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7">
        <f>IF(ISBLANK($A795),"",IF(COUNTA($E795:$H795)=4,$E795+$F795+$G795+$H795,""))</f>
        <v/>
      </c>
      <c r="J795" s="15" t="n"/>
      <c r="K795" s="22">
        <f>IF(ISBLANK($D795),"",$D795-RaporTarihi)</f>
        <v/>
      </c>
      <c r="L795" s="14">
        <f>IF(ISBLANK($A795),"",IF(OR(ISBLANK($B795),ISBLANK($C795),ISBLANK($D795),ISBLANK($E795),ISBLANK($F795),ISBLANK($G795),ISBLANK($H795),ISBLANK($I795),ISBLANK($J795)),"EKSİK","OK"))</f>
        <v/>
      </c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7">
        <f>IF(ISBLANK($A796),"",IF(COUNTA($E796:$H796)=4,$E796+$F796+$G796+$H796,""))</f>
        <v/>
      </c>
      <c r="J796" s="15" t="n"/>
      <c r="K796" s="22">
        <f>IF(ISBLANK($D796),"",$D796-RaporTarihi)</f>
        <v/>
      </c>
      <c r="L796" s="14">
        <f>IF(ISBLANK($A796),"",IF(OR(ISBLANK($B796),ISBLANK($C796),ISBLANK($D796),ISBLANK($E796),ISBLANK($F796),ISBLANK($G796),ISBLANK($H796),ISBLANK($I796),ISBLANK($J796)),"EKSİK","OK"))</f>
        <v/>
      </c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7">
        <f>IF(ISBLANK($A797),"",IF(COUNTA($E797:$H797)=4,$E797+$F797+$G797+$H797,""))</f>
        <v/>
      </c>
      <c r="J797" s="15" t="n"/>
      <c r="K797" s="22">
        <f>IF(ISBLANK($D797),"",$D797-RaporTarihi)</f>
        <v/>
      </c>
      <c r="L797" s="14">
        <f>IF(ISBLANK($A797),"",IF(OR(ISBLANK($B797),ISBLANK($C797),ISBLANK($D797),ISBLANK($E797),ISBLANK($F797),ISBLANK($G797),ISBLANK($H797),ISBLANK($I797),ISBLANK($J797)),"EKSİK","OK"))</f>
        <v/>
      </c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7">
        <f>IF(ISBLANK($A798),"",IF(COUNTA($E798:$H798)=4,$E798+$F798+$G798+$H798,""))</f>
        <v/>
      </c>
      <c r="J798" s="15" t="n"/>
      <c r="K798" s="22">
        <f>IF(ISBLANK($D798),"",$D798-RaporTarihi)</f>
        <v/>
      </c>
      <c r="L798" s="14">
        <f>IF(ISBLANK($A798),"",IF(OR(ISBLANK($B798),ISBLANK($C798),ISBLANK($D798),ISBLANK($E798),ISBLANK($F798),ISBLANK($G798),ISBLANK($H798),ISBLANK($I798),ISBLANK($J798)),"EKSİK","OK"))</f>
        <v/>
      </c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7">
        <f>IF(ISBLANK($A799),"",IF(COUNTA($E799:$H799)=4,$E799+$F799+$G799+$H799,""))</f>
        <v/>
      </c>
      <c r="J799" s="15" t="n"/>
      <c r="K799" s="22">
        <f>IF(ISBLANK($D799),"",$D799-RaporTarihi)</f>
        <v/>
      </c>
      <c r="L799" s="14">
        <f>IF(ISBLANK($A799),"",IF(OR(ISBLANK($B799),ISBLANK($C799),ISBLANK($D799),ISBLANK($E799),ISBLANK($F799),ISBLANK($G799),ISBLANK($H799),ISBLANK($I799),ISBLANK($J799)),"EKSİK","OK"))</f>
        <v/>
      </c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7">
        <f>IF(ISBLANK($A800),"",IF(COUNTA($E800:$H800)=4,$E800+$F800+$G800+$H800,""))</f>
        <v/>
      </c>
      <c r="J800" s="15" t="n"/>
      <c r="K800" s="22">
        <f>IF(ISBLANK($D800),"",$D800-RaporTarihi)</f>
        <v/>
      </c>
      <c r="L800" s="14">
        <f>IF(ISBLANK($A800),"",IF(OR(ISBLANK($B800),ISBLANK($C800),ISBLANK($D800),ISBLANK($E800),ISBLANK($F800),ISBLANK($G800),ISBLANK($H800),ISBLANK($I800),ISBLANK($J800)),"EKSİK","OK"))</f>
        <v/>
      </c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7">
        <f>IF(ISBLANK($A801),"",IF(COUNTA($E801:$H801)=4,$E801+$F801+$G801+$H801,""))</f>
        <v/>
      </c>
      <c r="J801" s="15" t="n"/>
      <c r="K801" s="22">
        <f>IF(ISBLANK($D801),"",$D801-RaporTarihi)</f>
        <v/>
      </c>
      <c r="L801" s="14">
        <f>IF(ISBLANK($A801),"",IF(OR(ISBLANK($B801),ISBLANK($C801),ISBLANK($D801),ISBLANK($E801),ISBLANK($F801),ISBLANK($G801),ISBLANK($H801),ISBLANK($I801),ISBLANK($J801)),"EKSİK","OK"))</f>
        <v/>
      </c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7">
        <f>IF(ISBLANK($A802),"",IF(COUNTA($E802:$H802)=4,$E802+$F802+$G802+$H802,""))</f>
        <v/>
      </c>
      <c r="J802" s="15" t="n"/>
      <c r="K802" s="22">
        <f>IF(ISBLANK($D802),"",$D802-RaporTarihi)</f>
        <v/>
      </c>
      <c r="L802" s="14">
        <f>IF(ISBLANK($A802),"",IF(OR(ISBLANK($B802),ISBLANK($C802),ISBLANK($D802),ISBLANK($E802),ISBLANK($F802),ISBLANK($G802),ISBLANK($H802),ISBLANK($I802),ISBLANK($J802)),"EKSİK","OK"))</f>
        <v/>
      </c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7">
        <f>IF(ISBLANK($A803),"",IF(COUNTA($E803:$H803)=4,$E803+$F803+$G803+$H803,""))</f>
        <v/>
      </c>
      <c r="J803" s="15" t="n"/>
      <c r="K803" s="22">
        <f>IF(ISBLANK($D803),"",$D803-RaporTarihi)</f>
        <v/>
      </c>
      <c r="L803" s="14">
        <f>IF(ISBLANK($A803),"",IF(OR(ISBLANK($B803),ISBLANK($C803),ISBLANK($D803),ISBLANK($E803),ISBLANK($F803),ISBLANK($G803),ISBLANK($H803),ISBLANK($I803),ISBLANK($J803)),"EKSİK","OK"))</f>
        <v/>
      </c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7">
        <f>IF(ISBLANK($A804),"",IF(COUNTA($E804:$H804)=4,$E804+$F804+$G804+$H804,""))</f>
        <v/>
      </c>
      <c r="J804" s="15" t="n"/>
      <c r="K804" s="22">
        <f>IF(ISBLANK($D804),"",$D804-RaporTarihi)</f>
        <v/>
      </c>
      <c r="L804" s="14">
        <f>IF(ISBLANK($A804),"",IF(OR(ISBLANK($B804),ISBLANK($C804),ISBLANK($D804),ISBLANK($E804),ISBLANK($F804),ISBLANK($G804),ISBLANK($H804),ISBLANK($I804),ISBLANK($J804)),"EKSİK","OK"))</f>
        <v/>
      </c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7">
        <f>IF(ISBLANK($A805),"",IF(COUNTA($E805:$H805)=4,$E805+$F805+$G805+$H805,""))</f>
        <v/>
      </c>
      <c r="J805" s="15" t="n"/>
      <c r="K805" s="22">
        <f>IF(ISBLANK($D805),"",$D805-RaporTarihi)</f>
        <v/>
      </c>
      <c r="L805" s="14">
        <f>IF(ISBLANK($A805),"",IF(OR(ISBLANK($B805),ISBLANK($C805),ISBLANK($D805),ISBLANK($E805),ISBLANK($F805),ISBLANK($G805),ISBLANK($H805),ISBLANK($I805),ISBLANK($J805)),"EKSİK","OK"))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7">
        <f>IF(ISBLANK($A806),"",IF(COUNTA($E806:$H806)=4,$E806+$F806+$G806+$H806,""))</f>
        <v/>
      </c>
      <c r="J806" s="15" t="n"/>
      <c r="K806" s="22">
        <f>IF(ISBLANK($D806),"",$D806-RaporTarihi)</f>
        <v/>
      </c>
      <c r="L806" s="14">
        <f>IF(ISBLANK($A806),"",IF(OR(ISBLANK($B806),ISBLANK($C806),ISBLANK($D806),ISBLANK($E806),ISBLANK($F806),ISBLANK($G806),ISBLANK($H806),ISBLANK($I806),ISBLANK($J806)),"EKSİK","OK"))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7">
        <f>IF(ISBLANK($A807),"",IF(COUNTA($E807:$H807)=4,$E807+$F807+$G807+$H807,""))</f>
        <v/>
      </c>
      <c r="J807" s="15" t="n"/>
      <c r="K807" s="22">
        <f>IF(ISBLANK($D807),"",$D807-RaporTarihi)</f>
        <v/>
      </c>
      <c r="L807" s="14">
        <f>IF(ISBLANK($A807),"",IF(OR(ISBLANK($B807),ISBLANK($C807),ISBLANK($D807),ISBLANK($E807),ISBLANK($F807),ISBLANK($G807),ISBLANK($H807),ISBLANK($I807),ISBLANK($J807)),"EKSİK","OK"))</f>
        <v/>
      </c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7">
        <f>IF(ISBLANK($A808),"",IF(COUNTA($E808:$H808)=4,$E808+$F808+$G808+$H808,""))</f>
        <v/>
      </c>
      <c r="J808" s="15" t="n"/>
      <c r="K808" s="22">
        <f>IF(ISBLANK($D808),"",$D808-RaporTarihi)</f>
        <v/>
      </c>
      <c r="L808" s="14">
        <f>IF(ISBLANK($A808),"",IF(OR(ISBLANK($B808),ISBLANK($C808),ISBLANK($D808),ISBLANK($E808),ISBLANK($F808),ISBLANK($G808),ISBLANK($H808),ISBLANK($I808),ISBLANK($J808)),"EKSİK","OK"))</f>
        <v/>
      </c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7">
        <f>IF(ISBLANK($A809),"",IF(COUNTA($E809:$H809)=4,$E809+$F809+$G809+$H809,""))</f>
        <v/>
      </c>
      <c r="J809" s="15" t="n"/>
      <c r="K809" s="22">
        <f>IF(ISBLANK($D809),"",$D809-RaporTarihi)</f>
        <v/>
      </c>
      <c r="L809" s="14">
        <f>IF(ISBLANK($A809),"",IF(OR(ISBLANK($B809),ISBLANK($C809),ISBLANK($D809),ISBLANK($E809),ISBLANK($F809),ISBLANK($G809),ISBLANK($H809),ISBLANK($I809),ISBLANK($J809)),"EKSİK","OK"))</f>
        <v/>
      </c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7">
        <f>IF(ISBLANK($A810),"",IF(COUNTA($E810:$H810)=4,$E810+$F810+$G810+$H810,""))</f>
        <v/>
      </c>
      <c r="J810" s="15" t="n"/>
      <c r="K810" s="22">
        <f>IF(ISBLANK($D810),"",$D810-RaporTarihi)</f>
        <v/>
      </c>
      <c r="L810" s="14">
        <f>IF(ISBLANK($A810),"",IF(OR(ISBLANK($B810),ISBLANK($C810),ISBLANK($D810),ISBLANK($E810),ISBLANK($F810),ISBLANK($G810),ISBLANK($H810),ISBLANK($I810),ISBLANK($J810)),"EKSİK","OK"))</f>
        <v/>
      </c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7">
        <f>IF(ISBLANK($A811),"",IF(COUNTA($E811:$H811)=4,$E811+$F811+$G811+$H811,""))</f>
        <v/>
      </c>
      <c r="J811" s="15" t="n"/>
      <c r="K811" s="22">
        <f>IF(ISBLANK($D811),"",$D811-RaporTarihi)</f>
        <v/>
      </c>
      <c r="L811" s="14">
        <f>IF(ISBLANK($A811),"",IF(OR(ISBLANK($B811),ISBLANK($C811),ISBLANK($D811),ISBLANK($E811),ISBLANK($F811),ISBLANK($G811),ISBLANK($H811),ISBLANK($I811),ISBLANK($J811)),"EKSİK","OK"))</f>
        <v/>
      </c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7">
        <f>IF(ISBLANK($A812),"",IF(COUNTA($E812:$H812)=4,$E812+$F812+$G812+$H812,""))</f>
        <v/>
      </c>
      <c r="J812" s="15" t="n"/>
      <c r="K812" s="22">
        <f>IF(ISBLANK($D812),"",$D812-RaporTarihi)</f>
        <v/>
      </c>
      <c r="L812" s="14">
        <f>IF(ISBLANK($A812),"",IF(OR(ISBLANK($B812),ISBLANK($C812),ISBLANK($D812),ISBLANK($E812),ISBLANK($F812),ISBLANK($G812),ISBLANK($H812),ISBLANK($I812),ISBLANK($J812)),"EKSİK","OK"))</f>
        <v/>
      </c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7">
        <f>IF(ISBLANK($A813),"",IF(COUNTA($E813:$H813)=4,$E813+$F813+$G813+$H813,""))</f>
        <v/>
      </c>
      <c r="J813" s="15" t="n"/>
      <c r="K813" s="22">
        <f>IF(ISBLANK($D813),"",$D813-RaporTarihi)</f>
        <v/>
      </c>
      <c r="L813" s="14">
        <f>IF(ISBLANK($A813),"",IF(OR(ISBLANK($B813),ISBLANK($C813),ISBLANK($D813),ISBLANK($E813),ISBLANK($F813),ISBLANK($G813),ISBLANK($H813),ISBLANK($I813),ISBLANK($J813)),"EKSİK","OK"))</f>
        <v/>
      </c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7">
        <f>IF(ISBLANK($A814),"",IF(COUNTA($E814:$H814)=4,$E814+$F814+$G814+$H814,""))</f>
        <v/>
      </c>
      <c r="J814" s="15" t="n"/>
      <c r="K814" s="22">
        <f>IF(ISBLANK($D814),"",$D814-RaporTarihi)</f>
        <v/>
      </c>
      <c r="L814" s="14">
        <f>IF(ISBLANK($A814),"",IF(OR(ISBLANK($B814),ISBLANK($C814),ISBLANK($D814),ISBLANK($E814),ISBLANK($F814),ISBLANK($G814),ISBLANK($H814),ISBLANK($I814),ISBLANK($J814)),"EKSİK","OK"))</f>
        <v/>
      </c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7">
        <f>IF(ISBLANK($A815),"",IF(COUNTA($E815:$H815)=4,$E815+$F815+$G815+$H815,""))</f>
        <v/>
      </c>
      <c r="J815" s="15" t="n"/>
      <c r="K815" s="22">
        <f>IF(ISBLANK($D815),"",$D815-RaporTarihi)</f>
        <v/>
      </c>
      <c r="L815" s="14">
        <f>IF(ISBLANK($A815),"",IF(OR(ISBLANK($B815),ISBLANK($C815),ISBLANK($D815),ISBLANK($E815),ISBLANK($F815),ISBLANK($G815),ISBLANK($H815),ISBLANK($I815),ISBLANK($J815)),"EKSİK","OK"))</f>
        <v/>
      </c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7">
        <f>IF(ISBLANK($A816),"",IF(COUNTA($E816:$H816)=4,$E816+$F816+$G816+$H816,""))</f>
        <v/>
      </c>
      <c r="J816" s="15" t="n"/>
      <c r="K816" s="22">
        <f>IF(ISBLANK($D816),"",$D816-RaporTarihi)</f>
        <v/>
      </c>
      <c r="L816" s="14">
        <f>IF(ISBLANK($A816),"",IF(OR(ISBLANK($B816),ISBLANK($C816),ISBLANK($D816),ISBLANK($E816),ISBLANK($F816),ISBLANK($G816),ISBLANK($H816),ISBLANK($I816),ISBLANK($J816)),"EKSİK","OK"))</f>
        <v/>
      </c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7">
        <f>IF(ISBLANK($A817),"",IF(COUNTA($E817:$H817)=4,$E817+$F817+$G817+$H817,""))</f>
        <v/>
      </c>
      <c r="J817" s="15" t="n"/>
      <c r="K817" s="22">
        <f>IF(ISBLANK($D817),"",$D817-RaporTarihi)</f>
        <v/>
      </c>
      <c r="L817" s="14">
        <f>IF(ISBLANK($A817),"",IF(OR(ISBLANK($B817),ISBLANK($C817),ISBLANK($D817),ISBLANK($E817),ISBLANK($F817),ISBLANK($G817),ISBLANK($H817),ISBLANK($I817),ISBLANK($J817)),"EKSİK","OK"))</f>
        <v/>
      </c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7">
        <f>IF(ISBLANK($A818),"",IF(COUNTA($E818:$H818)=4,$E818+$F818+$G818+$H818,""))</f>
        <v/>
      </c>
      <c r="J818" s="15" t="n"/>
      <c r="K818" s="22">
        <f>IF(ISBLANK($D818),"",$D818-RaporTarihi)</f>
        <v/>
      </c>
      <c r="L818" s="14">
        <f>IF(ISBLANK($A818),"",IF(OR(ISBLANK($B818),ISBLANK($C818),ISBLANK($D818),ISBLANK($E818),ISBLANK($F818),ISBLANK($G818),ISBLANK($H818),ISBLANK($I818),ISBLANK($J818)),"EKSİK","OK"))</f>
        <v/>
      </c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7">
        <f>IF(ISBLANK($A819),"",IF(COUNTA($E819:$H819)=4,$E819+$F819+$G819+$H819,""))</f>
        <v/>
      </c>
      <c r="J819" s="15" t="n"/>
      <c r="K819" s="22">
        <f>IF(ISBLANK($D819),"",$D819-RaporTarihi)</f>
        <v/>
      </c>
      <c r="L819" s="14">
        <f>IF(ISBLANK($A819),"",IF(OR(ISBLANK($B819),ISBLANK($C819),ISBLANK($D819),ISBLANK($E819),ISBLANK($F819),ISBLANK($G819),ISBLANK($H819),ISBLANK($I819),ISBLANK($J819)),"EKSİK","OK"))</f>
        <v/>
      </c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7">
        <f>IF(ISBLANK($A820),"",IF(COUNTA($E820:$H820)=4,$E820+$F820+$G820+$H820,""))</f>
        <v/>
      </c>
      <c r="J820" s="15" t="n"/>
      <c r="K820" s="22">
        <f>IF(ISBLANK($D820),"",$D820-RaporTarihi)</f>
        <v/>
      </c>
      <c r="L820" s="14">
        <f>IF(ISBLANK($A820),"",IF(OR(ISBLANK($B820),ISBLANK($C820),ISBLANK($D820),ISBLANK($E820),ISBLANK($F820),ISBLANK($G820),ISBLANK($H820),ISBLANK($I820),ISBLANK($J820)),"EKSİK","OK"))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7">
        <f>IF(ISBLANK($A821),"",IF(COUNTA($E821:$H821)=4,$E821+$F821+$G821+$H821,""))</f>
        <v/>
      </c>
      <c r="J821" s="15" t="n"/>
      <c r="K821" s="22">
        <f>IF(ISBLANK($D821),"",$D821-RaporTarihi)</f>
        <v/>
      </c>
      <c r="L821" s="14">
        <f>IF(ISBLANK($A821),"",IF(OR(ISBLANK($B821),ISBLANK($C821),ISBLANK($D821),ISBLANK($E821),ISBLANK($F821),ISBLANK($G821),ISBLANK($H821),ISBLANK($I821),ISBLANK($J821)),"EKSİK","OK"))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7">
        <f>IF(ISBLANK($A822),"",IF(COUNTA($E822:$H822)=4,$E822+$F822+$G822+$H822,""))</f>
        <v/>
      </c>
      <c r="J822" s="15" t="n"/>
      <c r="K822" s="22">
        <f>IF(ISBLANK($D822),"",$D822-RaporTarihi)</f>
        <v/>
      </c>
      <c r="L822" s="14">
        <f>IF(ISBLANK($A822),"",IF(OR(ISBLANK($B822),ISBLANK($C822),ISBLANK($D822),ISBLANK($E822),ISBLANK($F822),ISBLANK($G822),ISBLANK($H822),ISBLANK($I822),ISBLANK($J822)),"EKSİK","OK"))</f>
        <v/>
      </c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7">
        <f>IF(ISBLANK($A823),"",IF(COUNTA($E823:$H823)=4,$E823+$F823+$G823+$H823,""))</f>
        <v/>
      </c>
      <c r="J823" s="15" t="n"/>
      <c r="K823" s="22">
        <f>IF(ISBLANK($D823),"",$D823-RaporTarihi)</f>
        <v/>
      </c>
      <c r="L823" s="14">
        <f>IF(ISBLANK($A823),"",IF(OR(ISBLANK($B823),ISBLANK($C823),ISBLANK($D823),ISBLANK($E823),ISBLANK($F823),ISBLANK($G823),ISBLANK($H823),ISBLANK($I823),ISBLANK($J823)),"EKSİK","OK"))</f>
        <v/>
      </c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7">
        <f>IF(ISBLANK($A824),"",IF(COUNTA($E824:$H824)=4,$E824+$F824+$G824+$H824,""))</f>
        <v/>
      </c>
      <c r="J824" s="15" t="n"/>
      <c r="K824" s="22">
        <f>IF(ISBLANK($D824),"",$D824-RaporTarihi)</f>
        <v/>
      </c>
      <c r="L824" s="14">
        <f>IF(ISBLANK($A824),"",IF(OR(ISBLANK($B824),ISBLANK($C824),ISBLANK($D824),ISBLANK($E824),ISBLANK($F824),ISBLANK($G824),ISBLANK($H824),ISBLANK($I824),ISBLANK($J824)),"EKSİK","OK"))</f>
        <v/>
      </c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7">
        <f>IF(ISBLANK($A825),"",IF(COUNTA($E825:$H825)=4,$E825+$F825+$G825+$H825,""))</f>
        <v/>
      </c>
      <c r="J825" s="15" t="n"/>
      <c r="K825" s="22">
        <f>IF(ISBLANK($D825),"",$D825-RaporTarihi)</f>
        <v/>
      </c>
      <c r="L825" s="14">
        <f>IF(ISBLANK($A825),"",IF(OR(ISBLANK($B825),ISBLANK($C825),ISBLANK($D825),ISBLANK($E825),ISBLANK($F825),ISBLANK($G825),ISBLANK($H825),ISBLANK($I825),ISBLANK($J825)),"EKSİK","OK"))</f>
        <v/>
      </c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7">
        <f>IF(ISBLANK($A826),"",IF(COUNTA($E826:$H826)=4,$E826+$F826+$G826+$H826,""))</f>
        <v/>
      </c>
      <c r="J826" s="15" t="n"/>
      <c r="K826" s="22">
        <f>IF(ISBLANK($D826),"",$D826-RaporTarihi)</f>
        <v/>
      </c>
      <c r="L826" s="14">
        <f>IF(ISBLANK($A826),"",IF(OR(ISBLANK($B826),ISBLANK($C826),ISBLANK($D826),ISBLANK($E826),ISBLANK($F826),ISBLANK($G826),ISBLANK($H826),ISBLANK($I826),ISBLANK($J826)),"EKSİK","OK"))</f>
        <v/>
      </c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7">
        <f>IF(ISBLANK($A827),"",IF(COUNTA($E827:$H827)=4,$E827+$F827+$G827+$H827,""))</f>
        <v/>
      </c>
      <c r="J827" s="15" t="n"/>
      <c r="K827" s="22">
        <f>IF(ISBLANK($D827),"",$D827-RaporTarihi)</f>
        <v/>
      </c>
      <c r="L827" s="14">
        <f>IF(ISBLANK($A827),"",IF(OR(ISBLANK($B827),ISBLANK($C827),ISBLANK($D827),ISBLANK($E827),ISBLANK($F827),ISBLANK($G827),ISBLANK($H827),ISBLANK($I827),ISBLANK($J827)),"EKSİK","OK"))</f>
        <v/>
      </c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7">
        <f>IF(ISBLANK($A828),"",IF(COUNTA($E828:$H828)=4,$E828+$F828+$G828+$H828,""))</f>
        <v/>
      </c>
      <c r="J828" s="15" t="n"/>
      <c r="K828" s="22">
        <f>IF(ISBLANK($D828),"",$D828-RaporTarihi)</f>
        <v/>
      </c>
      <c r="L828" s="14">
        <f>IF(ISBLANK($A828),"",IF(OR(ISBLANK($B828),ISBLANK($C828),ISBLANK($D828),ISBLANK($E828),ISBLANK($F828),ISBLANK($G828),ISBLANK($H828),ISBLANK($I828),ISBLANK($J828)),"EKSİK","OK"))</f>
        <v/>
      </c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7">
        <f>IF(ISBLANK($A829),"",IF(COUNTA($E829:$H829)=4,$E829+$F829+$G829+$H829,""))</f>
        <v/>
      </c>
      <c r="J829" s="15" t="n"/>
      <c r="K829" s="22">
        <f>IF(ISBLANK($D829),"",$D829-RaporTarihi)</f>
        <v/>
      </c>
      <c r="L829" s="14">
        <f>IF(ISBLANK($A829),"",IF(OR(ISBLANK($B829),ISBLANK($C829),ISBLANK($D829),ISBLANK($E829),ISBLANK($F829),ISBLANK($G829),ISBLANK($H829),ISBLANK($I829),ISBLANK($J829)),"EKSİK","OK"))</f>
        <v/>
      </c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7">
        <f>IF(ISBLANK($A830),"",IF(COUNTA($E830:$H830)=4,$E830+$F830+$G830+$H830,""))</f>
        <v/>
      </c>
      <c r="J830" s="15" t="n"/>
      <c r="K830" s="22">
        <f>IF(ISBLANK($D830),"",$D830-RaporTarihi)</f>
        <v/>
      </c>
      <c r="L830" s="14">
        <f>IF(ISBLANK($A830),"",IF(OR(ISBLANK($B830),ISBLANK($C830),ISBLANK($D830),ISBLANK($E830),ISBLANK($F830),ISBLANK($G830),ISBLANK($H830),ISBLANK($I830),ISBLANK($J830)),"EKSİK","OK"))</f>
        <v/>
      </c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7">
        <f>IF(ISBLANK($A831),"",IF(COUNTA($E831:$H831)=4,$E831+$F831+$G831+$H831,""))</f>
        <v/>
      </c>
      <c r="J831" s="15" t="n"/>
      <c r="K831" s="22">
        <f>IF(ISBLANK($D831),"",$D831-RaporTarihi)</f>
        <v/>
      </c>
      <c r="L831" s="14">
        <f>IF(ISBLANK($A831),"",IF(OR(ISBLANK($B831),ISBLANK($C831),ISBLANK($D831),ISBLANK($E831),ISBLANK($F831),ISBLANK($G831),ISBLANK($H831),ISBLANK($I831),ISBLANK($J831)),"EKSİK","OK"))</f>
        <v/>
      </c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7">
        <f>IF(ISBLANK($A832),"",IF(COUNTA($E832:$H832)=4,$E832+$F832+$G832+$H832,""))</f>
        <v/>
      </c>
      <c r="J832" s="15" t="n"/>
      <c r="K832" s="22">
        <f>IF(ISBLANK($D832),"",$D832-RaporTarihi)</f>
        <v/>
      </c>
      <c r="L832" s="14">
        <f>IF(ISBLANK($A832),"",IF(OR(ISBLANK($B832),ISBLANK($C832),ISBLANK($D832),ISBLANK($E832),ISBLANK($F832),ISBLANK($G832),ISBLANK($H832),ISBLANK($I832),ISBLANK($J832)),"EKSİK","OK"))</f>
        <v/>
      </c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7">
        <f>IF(ISBLANK($A833),"",IF(COUNTA($E833:$H833)=4,$E833+$F833+$G833+$H833,""))</f>
        <v/>
      </c>
      <c r="J833" s="15" t="n"/>
      <c r="K833" s="22">
        <f>IF(ISBLANK($D833),"",$D833-RaporTarihi)</f>
        <v/>
      </c>
      <c r="L833" s="14">
        <f>IF(ISBLANK($A833),"",IF(OR(ISBLANK($B833),ISBLANK($C833),ISBLANK($D833),ISBLANK($E833),ISBLANK($F833),ISBLANK($G833),ISBLANK($H833),ISBLANK($I833),ISBLANK($J833)),"EKSİK","OK"))</f>
        <v/>
      </c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7">
        <f>IF(ISBLANK($A834),"",IF(COUNTA($E834:$H834)=4,$E834+$F834+$G834+$H834,""))</f>
        <v/>
      </c>
      <c r="J834" s="15" t="n"/>
      <c r="K834" s="22">
        <f>IF(ISBLANK($D834),"",$D834-RaporTarihi)</f>
        <v/>
      </c>
      <c r="L834" s="14">
        <f>IF(ISBLANK($A834),"",IF(OR(ISBLANK($B834),ISBLANK($C834),ISBLANK($D834),ISBLANK($E834),ISBLANK($F834),ISBLANK($G834),ISBLANK($H834),ISBLANK($I834),ISBLANK($J834)),"EKSİK","OK"))</f>
        <v/>
      </c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7">
        <f>IF(ISBLANK($A835),"",IF(COUNTA($E835:$H835)=4,$E835+$F835+$G835+$H835,""))</f>
        <v/>
      </c>
      <c r="J835" s="15" t="n"/>
      <c r="K835" s="22">
        <f>IF(ISBLANK($D835),"",$D835-RaporTarihi)</f>
        <v/>
      </c>
      <c r="L835" s="14">
        <f>IF(ISBLANK($A835),"",IF(OR(ISBLANK($B835),ISBLANK($C835),ISBLANK($D835),ISBLANK($E835),ISBLANK($F835),ISBLANK($G835),ISBLANK($H835),ISBLANK($I835),ISBLANK($J835)),"EKSİK","OK"))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7">
        <f>IF(ISBLANK($A836),"",IF(COUNTA($E836:$H836)=4,$E836+$F836+$G836+$H836,""))</f>
        <v/>
      </c>
      <c r="J836" s="15" t="n"/>
      <c r="K836" s="22">
        <f>IF(ISBLANK($D836),"",$D836-RaporTarihi)</f>
        <v/>
      </c>
      <c r="L836" s="14">
        <f>IF(ISBLANK($A836),"",IF(OR(ISBLANK($B836),ISBLANK($C836),ISBLANK($D836),ISBLANK($E836),ISBLANK($F836),ISBLANK($G836),ISBLANK($H836),ISBLANK($I836),ISBLANK($J836)),"EKSİK","OK"))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7">
        <f>IF(ISBLANK($A837),"",IF(COUNTA($E837:$H837)=4,$E837+$F837+$G837+$H837,""))</f>
        <v/>
      </c>
      <c r="J837" s="15" t="n"/>
      <c r="K837" s="22">
        <f>IF(ISBLANK($D837),"",$D837-RaporTarihi)</f>
        <v/>
      </c>
      <c r="L837" s="14">
        <f>IF(ISBLANK($A837),"",IF(OR(ISBLANK($B837),ISBLANK($C837),ISBLANK($D837),ISBLANK($E837),ISBLANK($F837),ISBLANK($G837),ISBLANK($H837),ISBLANK($I837),ISBLANK($J837)),"EKSİK","OK"))</f>
        <v/>
      </c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7">
        <f>IF(ISBLANK($A838),"",IF(COUNTA($E838:$H838)=4,$E838+$F838+$G838+$H838,""))</f>
        <v/>
      </c>
      <c r="J838" s="15" t="n"/>
      <c r="K838" s="22">
        <f>IF(ISBLANK($D838),"",$D838-RaporTarihi)</f>
        <v/>
      </c>
      <c r="L838" s="14">
        <f>IF(ISBLANK($A838),"",IF(OR(ISBLANK($B838),ISBLANK($C838),ISBLANK($D838),ISBLANK($E838),ISBLANK($F838),ISBLANK($G838),ISBLANK($H838),ISBLANK($I838),ISBLANK($J838)),"EKSİK","OK"))</f>
        <v/>
      </c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7">
        <f>IF(ISBLANK($A839),"",IF(COUNTA($E839:$H839)=4,$E839+$F839+$G839+$H839,""))</f>
        <v/>
      </c>
      <c r="J839" s="15" t="n"/>
      <c r="K839" s="22">
        <f>IF(ISBLANK($D839),"",$D839-RaporTarihi)</f>
        <v/>
      </c>
      <c r="L839" s="14">
        <f>IF(ISBLANK($A839),"",IF(OR(ISBLANK($B839),ISBLANK($C839),ISBLANK($D839),ISBLANK($E839),ISBLANK($F839),ISBLANK($G839),ISBLANK($H839),ISBLANK($I839),ISBLANK($J839)),"EKSİK","OK"))</f>
        <v/>
      </c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7">
        <f>IF(ISBLANK($A840),"",IF(COUNTA($E840:$H840)=4,$E840+$F840+$G840+$H840,""))</f>
        <v/>
      </c>
      <c r="J840" s="15" t="n"/>
      <c r="K840" s="22">
        <f>IF(ISBLANK($D840),"",$D840-RaporTarihi)</f>
        <v/>
      </c>
      <c r="L840" s="14">
        <f>IF(ISBLANK($A840),"",IF(OR(ISBLANK($B840),ISBLANK($C840),ISBLANK($D840),ISBLANK($E840),ISBLANK($F840),ISBLANK($G840),ISBLANK($H840),ISBLANK($I840),ISBLANK($J840)),"EKSİK","OK"))</f>
        <v/>
      </c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7">
        <f>IF(ISBLANK($A841),"",IF(COUNTA($E841:$H841)=4,$E841+$F841+$G841+$H841,""))</f>
        <v/>
      </c>
      <c r="J841" s="15" t="n"/>
      <c r="K841" s="22">
        <f>IF(ISBLANK($D841),"",$D841-RaporTarihi)</f>
        <v/>
      </c>
      <c r="L841" s="14">
        <f>IF(ISBLANK($A841),"",IF(OR(ISBLANK($B841),ISBLANK($C841),ISBLANK($D841),ISBLANK($E841),ISBLANK($F841),ISBLANK($G841),ISBLANK($H841),ISBLANK($I841),ISBLANK($J841)),"EKSİK","OK"))</f>
        <v/>
      </c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7">
        <f>IF(ISBLANK($A842),"",IF(COUNTA($E842:$H842)=4,$E842+$F842+$G842+$H842,""))</f>
        <v/>
      </c>
      <c r="J842" s="15" t="n"/>
      <c r="K842" s="22">
        <f>IF(ISBLANK($D842),"",$D842-RaporTarihi)</f>
        <v/>
      </c>
      <c r="L842" s="14">
        <f>IF(ISBLANK($A842),"",IF(OR(ISBLANK($B842),ISBLANK($C842),ISBLANK($D842),ISBLANK($E842),ISBLANK($F842),ISBLANK($G842),ISBLANK($H842),ISBLANK($I842),ISBLANK($J842)),"EKSİK","OK"))</f>
        <v/>
      </c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7">
        <f>IF(ISBLANK($A843),"",IF(COUNTA($E843:$H843)=4,$E843+$F843+$G843+$H843,""))</f>
        <v/>
      </c>
      <c r="J843" s="15" t="n"/>
      <c r="K843" s="22">
        <f>IF(ISBLANK($D843),"",$D843-RaporTarihi)</f>
        <v/>
      </c>
      <c r="L843" s="14">
        <f>IF(ISBLANK($A843),"",IF(OR(ISBLANK($B843),ISBLANK($C843),ISBLANK($D843),ISBLANK($E843),ISBLANK($F843),ISBLANK($G843),ISBLANK($H843),ISBLANK($I843),ISBLANK($J843)),"EKSİK","OK"))</f>
        <v/>
      </c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7">
        <f>IF(ISBLANK($A844),"",IF(COUNTA($E844:$H844)=4,$E844+$F844+$G844+$H844,""))</f>
        <v/>
      </c>
      <c r="J844" s="15" t="n"/>
      <c r="K844" s="22">
        <f>IF(ISBLANK($D844),"",$D844-RaporTarihi)</f>
        <v/>
      </c>
      <c r="L844" s="14">
        <f>IF(ISBLANK($A844),"",IF(OR(ISBLANK($B844),ISBLANK($C844),ISBLANK($D844),ISBLANK($E844),ISBLANK($F844),ISBLANK($G844),ISBLANK($H844),ISBLANK($I844),ISBLANK($J844)),"EKSİK","OK"))</f>
        <v/>
      </c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7">
        <f>IF(ISBLANK($A845),"",IF(COUNTA($E845:$H845)=4,$E845+$F845+$G845+$H845,""))</f>
        <v/>
      </c>
      <c r="J845" s="15" t="n"/>
      <c r="K845" s="22">
        <f>IF(ISBLANK($D845),"",$D845-RaporTarihi)</f>
        <v/>
      </c>
      <c r="L845" s="14">
        <f>IF(ISBLANK($A845),"",IF(OR(ISBLANK($B845),ISBLANK($C845),ISBLANK($D845),ISBLANK($E845),ISBLANK($F845),ISBLANK($G845),ISBLANK($H845),ISBLANK($I845),ISBLANK($J845)),"EKSİK","OK"))</f>
        <v/>
      </c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7">
        <f>IF(ISBLANK($A846),"",IF(COUNTA($E846:$H846)=4,$E846+$F846+$G846+$H846,""))</f>
        <v/>
      </c>
      <c r="J846" s="15" t="n"/>
      <c r="K846" s="22">
        <f>IF(ISBLANK($D846),"",$D846-RaporTarihi)</f>
        <v/>
      </c>
      <c r="L846" s="14">
        <f>IF(ISBLANK($A846),"",IF(OR(ISBLANK($B846),ISBLANK($C846),ISBLANK($D846),ISBLANK($E846),ISBLANK($F846),ISBLANK($G846),ISBLANK($H846),ISBLANK($I846),ISBLANK($J846)),"EKSİK","OK"))</f>
        <v/>
      </c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7">
        <f>IF(ISBLANK($A847),"",IF(COUNTA($E847:$H847)=4,$E847+$F847+$G847+$H847,""))</f>
        <v/>
      </c>
      <c r="J847" s="15" t="n"/>
      <c r="K847" s="22">
        <f>IF(ISBLANK($D847),"",$D847-RaporTarihi)</f>
        <v/>
      </c>
      <c r="L847" s="14">
        <f>IF(ISBLANK($A847),"",IF(OR(ISBLANK($B847),ISBLANK($C847),ISBLANK($D847),ISBLANK($E847),ISBLANK($F847),ISBLANK($G847),ISBLANK($H847),ISBLANK($I847),ISBLANK($J847)),"EKSİK","OK"))</f>
        <v/>
      </c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7">
        <f>IF(ISBLANK($A848),"",IF(COUNTA($E848:$H848)=4,$E848+$F848+$G848+$H848,""))</f>
        <v/>
      </c>
      <c r="J848" s="15" t="n"/>
      <c r="K848" s="22">
        <f>IF(ISBLANK($D848),"",$D848-RaporTarihi)</f>
        <v/>
      </c>
      <c r="L848" s="14">
        <f>IF(ISBLANK($A848),"",IF(OR(ISBLANK($B848),ISBLANK($C848),ISBLANK($D848),ISBLANK($E848),ISBLANK($F848),ISBLANK($G848),ISBLANK($H848),ISBLANK($I848),ISBLANK($J848)),"EKSİK","OK"))</f>
        <v/>
      </c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7">
        <f>IF(ISBLANK($A849),"",IF(COUNTA($E849:$H849)=4,$E849+$F849+$G849+$H849,""))</f>
        <v/>
      </c>
      <c r="J849" s="15" t="n"/>
      <c r="K849" s="22">
        <f>IF(ISBLANK($D849),"",$D849-RaporTarihi)</f>
        <v/>
      </c>
      <c r="L849" s="14">
        <f>IF(ISBLANK($A849),"",IF(OR(ISBLANK($B849),ISBLANK($C849),ISBLANK($D849),ISBLANK($E849),ISBLANK($F849),ISBLANK($G849),ISBLANK($H849),ISBLANK($I849),ISBLANK($J849)),"EKSİK","OK"))</f>
        <v/>
      </c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7">
        <f>IF(ISBLANK($A850),"",IF(COUNTA($E850:$H850)=4,$E850+$F850+$G850+$H850,""))</f>
        <v/>
      </c>
      <c r="J850" s="15" t="n"/>
      <c r="K850" s="22">
        <f>IF(ISBLANK($D850),"",$D850-RaporTarihi)</f>
        <v/>
      </c>
      <c r="L850" s="14">
        <f>IF(ISBLANK($A850),"",IF(OR(ISBLANK($B850),ISBLANK($C850),ISBLANK($D850),ISBLANK($E850),ISBLANK($F850),ISBLANK($G850),ISBLANK($H850),ISBLANK($I850),ISBLANK($J850)),"EKSİK","OK"))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7">
        <f>IF(ISBLANK($A851),"",IF(COUNTA($E851:$H851)=4,$E851+$F851+$G851+$H851,""))</f>
        <v/>
      </c>
      <c r="J851" s="15" t="n"/>
      <c r="K851" s="22">
        <f>IF(ISBLANK($D851),"",$D851-RaporTarihi)</f>
        <v/>
      </c>
      <c r="L851" s="14">
        <f>IF(ISBLANK($A851),"",IF(OR(ISBLANK($B851),ISBLANK($C851),ISBLANK($D851),ISBLANK($E851),ISBLANK($F851),ISBLANK($G851),ISBLANK($H851),ISBLANK($I851),ISBLANK($J851)),"EKSİK","OK"))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7">
        <f>IF(ISBLANK($A852),"",IF(COUNTA($E852:$H852)=4,$E852+$F852+$G852+$H852,""))</f>
        <v/>
      </c>
      <c r="J852" s="15" t="n"/>
      <c r="K852" s="22">
        <f>IF(ISBLANK($D852),"",$D852-RaporTarihi)</f>
        <v/>
      </c>
      <c r="L852" s="14">
        <f>IF(ISBLANK($A852),"",IF(OR(ISBLANK($B852),ISBLANK($C852),ISBLANK($D852),ISBLANK($E852),ISBLANK($F852),ISBLANK($G852),ISBLANK($H852),ISBLANK($I852),ISBLANK($J852)),"EKSİK","OK"))</f>
        <v/>
      </c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7">
        <f>IF(ISBLANK($A853),"",IF(COUNTA($E853:$H853)=4,$E853+$F853+$G853+$H853,""))</f>
        <v/>
      </c>
      <c r="J853" s="15" t="n"/>
      <c r="K853" s="22">
        <f>IF(ISBLANK($D853),"",$D853-RaporTarihi)</f>
        <v/>
      </c>
      <c r="L853" s="14">
        <f>IF(ISBLANK($A853),"",IF(OR(ISBLANK($B853),ISBLANK($C853),ISBLANK($D853),ISBLANK($E853),ISBLANK($F853),ISBLANK($G853),ISBLANK($H853),ISBLANK($I853),ISBLANK($J853)),"EKSİK","OK"))</f>
        <v/>
      </c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7">
        <f>IF(ISBLANK($A854),"",IF(COUNTA($E854:$H854)=4,$E854+$F854+$G854+$H854,""))</f>
        <v/>
      </c>
      <c r="J854" s="15" t="n"/>
      <c r="K854" s="22">
        <f>IF(ISBLANK($D854),"",$D854-RaporTarihi)</f>
        <v/>
      </c>
      <c r="L854" s="14">
        <f>IF(ISBLANK($A854),"",IF(OR(ISBLANK($B854),ISBLANK($C854),ISBLANK($D854),ISBLANK($E854),ISBLANK($F854),ISBLANK($G854),ISBLANK($H854),ISBLANK($I854),ISBLANK($J854)),"EKSİK","OK"))</f>
        <v/>
      </c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7">
        <f>IF(ISBLANK($A855),"",IF(COUNTA($E855:$H855)=4,$E855+$F855+$G855+$H855,""))</f>
        <v/>
      </c>
      <c r="J855" s="15" t="n"/>
      <c r="K855" s="22">
        <f>IF(ISBLANK($D855),"",$D855-RaporTarihi)</f>
        <v/>
      </c>
      <c r="L855" s="14">
        <f>IF(ISBLANK($A855),"",IF(OR(ISBLANK($B855),ISBLANK($C855),ISBLANK($D855),ISBLANK($E855),ISBLANK($F855),ISBLANK($G855),ISBLANK($H855),ISBLANK($I855),ISBLANK($J855)),"EKSİK","OK"))</f>
        <v/>
      </c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7">
        <f>IF(ISBLANK($A856),"",IF(COUNTA($E856:$H856)=4,$E856+$F856+$G856+$H856,""))</f>
        <v/>
      </c>
      <c r="J856" s="15" t="n"/>
      <c r="K856" s="22">
        <f>IF(ISBLANK($D856),"",$D856-RaporTarihi)</f>
        <v/>
      </c>
      <c r="L856" s="14">
        <f>IF(ISBLANK($A856),"",IF(OR(ISBLANK($B856),ISBLANK($C856),ISBLANK($D856),ISBLANK($E856),ISBLANK($F856),ISBLANK($G856),ISBLANK($H856),ISBLANK($I856),ISBLANK($J856)),"EKSİK","OK"))</f>
        <v/>
      </c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7">
        <f>IF(ISBLANK($A857),"",IF(COUNTA($E857:$H857)=4,$E857+$F857+$G857+$H857,""))</f>
        <v/>
      </c>
      <c r="J857" s="15" t="n"/>
      <c r="K857" s="22">
        <f>IF(ISBLANK($D857),"",$D857-RaporTarihi)</f>
        <v/>
      </c>
      <c r="L857" s="14">
        <f>IF(ISBLANK($A857),"",IF(OR(ISBLANK($B857),ISBLANK($C857),ISBLANK($D857),ISBLANK($E857),ISBLANK($F857),ISBLANK($G857),ISBLANK($H857),ISBLANK($I857),ISBLANK($J857)),"EKSİK","OK"))</f>
        <v/>
      </c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7">
        <f>IF(ISBLANK($A858),"",IF(COUNTA($E858:$H858)=4,$E858+$F858+$G858+$H858,""))</f>
        <v/>
      </c>
      <c r="J858" s="15" t="n"/>
      <c r="K858" s="22">
        <f>IF(ISBLANK($D858),"",$D858-RaporTarihi)</f>
        <v/>
      </c>
      <c r="L858" s="14">
        <f>IF(ISBLANK($A858),"",IF(OR(ISBLANK($B858),ISBLANK($C858),ISBLANK($D858),ISBLANK($E858),ISBLANK($F858),ISBLANK($G858),ISBLANK($H858),ISBLANK($I858),ISBLANK($J858)),"EKSİK","OK"))</f>
        <v/>
      </c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7">
        <f>IF(ISBLANK($A859),"",IF(COUNTA($E859:$H859)=4,$E859+$F859+$G859+$H859,""))</f>
        <v/>
      </c>
      <c r="J859" s="15" t="n"/>
      <c r="K859" s="22">
        <f>IF(ISBLANK($D859),"",$D859-RaporTarihi)</f>
        <v/>
      </c>
      <c r="L859" s="14">
        <f>IF(ISBLANK($A859),"",IF(OR(ISBLANK($B859),ISBLANK($C859),ISBLANK($D859),ISBLANK($E859),ISBLANK($F859),ISBLANK($G859),ISBLANK($H859),ISBLANK($I859),ISBLANK($J859)),"EKSİK","OK"))</f>
        <v/>
      </c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7">
        <f>IF(ISBLANK($A860),"",IF(COUNTA($E860:$H860)=4,$E860+$F860+$G860+$H860,""))</f>
        <v/>
      </c>
      <c r="J860" s="15" t="n"/>
      <c r="K860" s="22">
        <f>IF(ISBLANK($D860),"",$D860-RaporTarihi)</f>
        <v/>
      </c>
      <c r="L860" s="14">
        <f>IF(ISBLANK($A860),"",IF(OR(ISBLANK($B860),ISBLANK($C860),ISBLANK($D860),ISBLANK($E860),ISBLANK($F860),ISBLANK($G860),ISBLANK($H860),ISBLANK($I860),ISBLANK($J860)),"EKSİK","OK"))</f>
        <v/>
      </c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7">
        <f>IF(ISBLANK($A861),"",IF(COUNTA($E861:$H861)=4,$E861+$F861+$G861+$H861,""))</f>
        <v/>
      </c>
      <c r="J861" s="15" t="n"/>
      <c r="K861" s="22">
        <f>IF(ISBLANK($D861),"",$D861-RaporTarihi)</f>
        <v/>
      </c>
      <c r="L861" s="14">
        <f>IF(ISBLANK($A861),"",IF(OR(ISBLANK($B861),ISBLANK($C861),ISBLANK($D861),ISBLANK($E861),ISBLANK($F861),ISBLANK($G861),ISBLANK($H861),ISBLANK($I861),ISBLANK($J861)),"EKSİK","OK"))</f>
        <v/>
      </c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7">
        <f>IF(ISBLANK($A862),"",IF(COUNTA($E862:$H862)=4,$E862+$F862+$G862+$H862,""))</f>
        <v/>
      </c>
      <c r="J862" s="15" t="n"/>
      <c r="K862" s="22">
        <f>IF(ISBLANK($D862),"",$D862-RaporTarihi)</f>
        <v/>
      </c>
      <c r="L862" s="14">
        <f>IF(ISBLANK($A862),"",IF(OR(ISBLANK($B862),ISBLANK($C862),ISBLANK($D862),ISBLANK($E862),ISBLANK($F862),ISBLANK($G862),ISBLANK($H862),ISBLANK($I862),ISBLANK($J862)),"EKSİK","OK"))</f>
        <v/>
      </c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7">
        <f>IF(ISBLANK($A863),"",IF(COUNTA($E863:$H863)=4,$E863+$F863+$G863+$H863,""))</f>
        <v/>
      </c>
      <c r="J863" s="15" t="n"/>
      <c r="K863" s="22">
        <f>IF(ISBLANK($D863),"",$D863-RaporTarihi)</f>
        <v/>
      </c>
      <c r="L863" s="14">
        <f>IF(ISBLANK($A863),"",IF(OR(ISBLANK($B863),ISBLANK($C863),ISBLANK($D863),ISBLANK($E863),ISBLANK($F863),ISBLANK($G863),ISBLANK($H863),ISBLANK($I863),ISBLANK($J863)),"EKSİK","OK"))</f>
        <v/>
      </c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7">
        <f>IF(ISBLANK($A864),"",IF(COUNTA($E864:$H864)=4,$E864+$F864+$G864+$H864,""))</f>
        <v/>
      </c>
      <c r="J864" s="15" t="n"/>
      <c r="K864" s="22">
        <f>IF(ISBLANK($D864),"",$D864-RaporTarihi)</f>
        <v/>
      </c>
      <c r="L864" s="14">
        <f>IF(ISBLANK($A864),"",IF(OR(ISBLANK($B864),ISBLANK($C864),ISBLANK($D864),ISBLANK($E864),ISBLANK($F864),ISBLANK($G864),ISBLANK($H864),ISBLANK($I864),ISBLANK($J864)),"EKSİK","OK"))</f>
        <v/>
      </c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7">
        <f>IF(ISBLANK($A865),"",IF(COUNTA($E865:$H865)=4,$E865+$F865+$G865+$H865,""))</f>
        <v/>
      </c>
      <c r="J865" s="15" t="n"/>
      <c r="K865" s="22">
        <f>IF(ISBLANK($D865),"",$D865-RaporTarihi)</f>
        <v/>
      </c>
      <c r="L865" s="14">
        <f>IF(ISBLANK($A865),"",IF(OR(ISBLANK($B865),ISBLANK($C865),ISBLANK($D865),ISBLANK($E865),ISBLANK($F865),ISBLANK($G865),ISBLANK($H865),ISBLANK($I865),ISBLANK($J865)),"EKSİK","OK"))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7">
        <f>IF(ISBLANK($A866),"",IF(COUNTA($E866:$H866)=4,$E866+$F866+$G866+$H866,""))</f>
        <v/>
      </c>
      <c r="J866" s="15" t="n"/>
      <c r="K866" s="22">
        <f>IF(ISBLANK($D866),"",$D866-RaporTarihi)</f>
        <v/>
      </c>
      <c r="L866" s="14">
        <f>IF(ISBLANK($A866),"",IF(OR(ISBLANK($B866),ISBLANK($C866),ISBLANK($D866),ISBLANK($E866),ISBLANK($F866),ISBLANK($G866),ISBLANK($H866),ISBLANK($I866),ISBLANK($J866)),"EKSİK","OK"))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7">
        <f>IF(ISBLANK($A867),"",IF(COUNTA($E867:$H867)=4,$E867+$F867+$G867+$H867,""))</f>
        <v/>
      </c>
      <c r="J867" s="15" t="n"/>
      <c r="K867" s="22">
        <f>IF(ISBLANK($D867),"",$D867-RaporTarihi)</f>
        <v/>
      </c>
      <c r="L867" s="14">
        <f>IF(ISBLANK($A867),"",IF(OR(ISBLANK($B867),ISBLANK($C867),ISBLANK($D867),ISBLANK($E867),ISBLANK($F867),ISBLANK($G867),ISBLANK($H867),ISBLANK($I867),ISBLANK($J867)),"EKSİK","OK"))</f>
        <v/>
      </c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7">
        <f>IF(ISBLANK($A868),"",IF(COUNTA($E868:$H868)=4,$E868+$F868+$G868+$H868,""))</f>
        <v/>
      </c>
      <c r="J868" s="15" t="n"/>
      <c r="K868" s="22">
        <f>IF(ISBLANK($D868),"",$D868-RaporTarihi)</f>
        <v/>
      </c>
      <c r="L868" s="14">
        <f>IF(ISBLANK($A868),"",IF(OR(ISBLANK($B868),ISBLANK($C868),ISBLANK($D868),ISBLANK($E868),ISBLANK($F868),ISBLANK($G868),ISBLANK($H868),ISBLANK($I868),ISBLANK($J868)),"EKSİK","OK"))</f>
        <v/>
      </c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7">
        <f>IF(ISBLANK($A869),"",IF(COUNTA($E869:$H869)=4,$E869+$F869+$G869+$H869,""))</f>
        <v/>
      </c>
      <c r="J869" s="15" t="n"/>
      <c r="K869" s="22">
        <f>IF(ISBLANK($D869),"",$D869-RaporTarihi)</f>
        <v/>
      </c>
      <c r="L869" s="14">
        <f>IF(ISBLANK($A869),"",IF(OR(ISBLANK($B869),ISBLANK($C869),ISBLANK($D869),ISBLANK($E869),ISBLANK($F869),ISBLANK($G869),ISBLANK($H869),ISBLANK($I869),ISBLANK($J869)),"EKSİK","OK"))</f>
        <v/>
      </c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7">
        <f>IF(ISBLANK($A870),"",IF(COUNTA($E870:$H870)=4,$E870+$F870+$G870+$H870,""))</f>
        <v/>
      </c>
      <c r="J870" s="15" t="n"/>
      <c r="K870" s="22">
        <f>IF(ISBLANK($D870),"",$D870-RaporTarihi)</f>
        <v/>
      </c>
      <c r="L870" s="14">
        <f>IF(ISBLANK($A870),"",IF(OR(ISBLANK($B870),ISBLANK($C870),ISBLANK($D870),ISBLANK($E870),ISBLANK($F870),ISBLANK($G870),ISBLANK($H870),ISBLANK($I870),ISBLANK($J870)),"EKSİK","OK"))</f>
        <v/>
      </c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7">
        <f>IF(ISBLANK($A871),"",IF(COUNTA($E871:$H871)=4,$E871+$F871+$G871+$H871,""))</f>
        <v/>
      </c>
      <c r="J871" s="15" t="n"/>
      <c r="K871" s="22">
        <f>IF(ISBLANK($D871),"",$D871-RaporTarihi)</f>
        <v/>
      </c>
      <c r="L871" s="14">
        <f>IF(ISBLANK($A871),"",IF(OR(ISBLANK($B871),ISBLANK($C871),ISBLANK($D871),ISBLANK($E871),ISBLANK($F871),ISBLANK($G871),ISBLANK($H871),ISBLANK($I871),ISBLANK($J871)),"EKSİK","OK"))</f>
        <v/>
      </c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7">
        <f>IF(ISBLANK($A872),"",IF(COUNTA($E872:$H872)=4,$E872+$F872+$G872+$H872,""))</f>
        <v/>
      </c>
      <c r="J872" s="15" t="n"/>
      <c r="K872" s="22">
        <f>IF(ISBLANK($D872),"",$D872-RaporTarihi)</f>
        <v/>
      </c>
      <c r="L872" s="14">
        <f>IF(ISBLANK($A872),"",IF(OR(ISBLANK($B872),ISBLANK($C872),ISBLANK($D872),ISBLANK($E872),ISBLANK($F872),ISBLANK($G872),ISBLANK($H872),ISBLANK($I872),ISBLANK($J872)),"EKSİK","OK"))</f>
        <v/>
      </c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7">
        <f>IF(ISBLANK($A873),"",IF(COUNTA($E873:$H873)=4,$E873+$F873+$G873+$H873,""))</f>
        <v/>
      </c>
      <c r="J873" s="15" t="n"/>
      <c r="K873" s="22">
        <f>IF(ISBLANK($D873),"",$D873-RaporTarihi)</f>
        <v/>
      </c>
      <c r="L873" s="14">
        <f>IF(ISBLANK($A873),"",IF(OR(ISBLANK($B873),ISBLANK($C873),ISBLANK($D873),ISBLANK($E873),ISBLANK($F873),ISBLANK($G873),ISBLANK($H873),ISBLANK($I873),ISBLANK($J873)),"EKSİK","OK"))</f>
        <v/>
      </c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7">
        <f>IF(ISBLANK($A874),"",IF(COUNTA($E874:$H874)=4,$E874+$F874+$G874+$H874,""))</f>
        <v/>
      </c>
      <c r="J874" s="15" t="n"/>
      <c r="K874" s="22">
        <f>IF(ISBLANK($D874),"",$D874-RaporTarihi)</f>
        <v/>
      </c>
      <c r="L874" s="14">
        <f>IF(ISBLANK($A874),"",IF(OR(ISBLANK($B874),ISBLANK($C874),ISBLANK($D874),ISBLANK($E874),ISBLANK($F874),ISBLANK($G874),ISBLANK($H874),ISBLANK($I874),ISBLANK($J874)),"EKSİK","OK"))</f>
        <v/>
      </c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7">
        <f>IF(ISBLANK($A875),"",IF(COUNTA($E875:$H875)=4,$E875+$F875+$G875+$H875,""))</f>
        <v/>
      </c>
      <c r="J875" s="15" t="n"/>
      <c r="K875" s="22">
        <f>IF(ISBLANK($D875),"",$D875-RaporTarihi)</f>
        <v/>
      </c>
      <c r="L875" s="14">
        <f>IF(ISBLANK($A875),"",IF(OR(ISBLANK($B875),ISBLANK($C875),ISBLANK($D875),ISBLANK($E875),ISBLANK($F875),ISBLANK($G875),ISBLANK($H875),ISBLANK($I875),ISBLANK($J875)),"EKSİK","OK"))</f>
        <v/>
      </c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7">
        <f>IF(ISBLANK($A876),"",IF(COUNTA($E876:$H876)=4,$E876+$F876+$G876+$H876,""))</f>
        <v/>
      </c>
      <c r="J876" s="15" t="n"/>
      <c r="K876" s="22">
        <f>IF(ISBLANK($D876),"",$D876-RaporTarihi)</f>
        <v/>
      </c>
      <c r="L876" s="14">
        <f>IF(ISBLANK($A876),"",IF(OR(ISBLANK($B876),ISBLANK($C876),ISBLANK($D876),ISBLANK($E876),ISBLANK($F876),ISBLANK($G876),ISBLANK($H876),ISBLANK($I876),ISBLANK($J876)),"EKSİK","OK"))</f>
        <v/>
      </c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7">
        <f>IF(ISBLANK($A877),"",IF(COUNTA($E877:$H877)=4,$E877+$F877+$G877+$H877,""))</f>
        <v/>
      </c>
      <c r="J877" s="15" t="n"/>
      <c r="K877" s="22">
        <f>IF(ISBLANK($D877),"",$D877-RaporTarihi)</f>
        <v/>
      </c>
      <c r="L877" s="14">
        <f>IF(ISBLANK($A877),"",IF(OR(ISBLANK($B877),ISBLANK($C877),ISBLANK($D877),ISBLANK($E877),ISBLANK($F877),ISBLANK($G877),ISBLANK($H877),ISBLANK($I877),ISBLANK($J877)),"EKSİK","OK"))</f>
        <v/>
      </c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7">
        <f>IF(ISBLANK($A878),"",IF(COUNTA($E878:$H878)=4,$E878+$F878+$G878+$H878,""))</f>
        <v/>
      </c>
      <c r="J878" s="15" t="n"/>
      <c r="K878" s="22">
        <f>IF(ISBLANK($D878),"",$D878-RaporTarihi)</f>
        <v/>
      </c>
      <c r="L878" s="14">
        <f>IF(ISBLANK($A878),"",IF(OR(ISBLANK($B878),ISBLANK($C878),ISBLANK($D878),ISBLANK($E878),ISBLANK($F878),ISBLANK($G878),ISBLANK($H878),ISBLANK($I878),ISBLANK($J878)),"EKSİK","OK"))</f>
        <v/>
      </c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7">
        <f>IF(ISBLANK($A879),"",IF(COUNTA($E879:$H879)=4,$E879+$F879+$G879+$H879,""))</f>
        <v/>
      </c>
      <c r="J879" s="15" t="n"/>
      <c r="K879" s="22">
        <f>IF(ISBLANK($D879),"",$D879-RaporTarihi)</f>
        <v/>
      </c>
      <c r="L879" s="14">
        <f>IF(ISBLANK($A879),"",IF(OR(ISBLANK($B879),ISBLANK($C879),ISBLANK($D879),ISBLANK($E879),ISBLANK($F879),ISBLANK($G879),ISBLANK($H879),ISBLANK($I879),ISBLANK($J879)),"EKSİK","OK"))</f>
        <v/>
      </c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7">
        <f>IF(ISBLANK($A880),"",IF(COUNTA($E880:$H880)=4,$E880+$F880+$G880+$H880,""))</f>
        <v/>
      </c>
      <c r="J880" s="15" t="n"/>
      <c r="K880" s="22">
        <f>IF(ISBLANK($D880),"",$D880-RaporTarihi)</f>
        <v/>
      </c>
      <c r="L880" s="14">
        <f>IF(ISBLANK($A880),"",IF(OR(ISBLANK($B880),ISBLANK($C880),ISBLANK($D880),ISBLANK($E880),ISBLANK($F880),ISBLANK($G880),ISBLANK($H880),ISBLANK($I880),ISBLANK($J880)),"EKSİK","OK"))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7">
        <f>IF(ISBLANK($A881),"",IF(COUNTA($E881:$H881)=4,$E881+$F881+$G881+$H881,""))</f>
        <v/>
      </c>
      <c r="J881" s="15" t="n"/>
      <c r="K881" s="22">
        <f>IF(ISBLANK($D881),"",$D881-RaporTarihi)</f>
        <v/>
      </c>
      <c r="L881" s="14">
        <f>IF(ISBLANK($A881),"",IF(OR(ISBLANK($B881),ISBLANK($C881),ISBLANK($D881),ISBLANK($E881),ISBLANK($F881),ISBLANK($G881),ISBLANK($H881),ISBLANK($I881),ISBLANK($J881)),"EKSİK","OK"))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7">
        <f>IF(ISBLANK($A882),"",IF(COUNTA($E882:$H882)=4,$E882+$F882+$G882+$H882,""))</f>
        <v/>
      </c>
      <c r="J882" s="15" t="n"/>
      <c r="K882" s="22">
        <f>IF(ISBLANK($D882),"",$D882-RaporTarihi)</f>
        <v/>
      </c>
      <c r="L882" s="14">
        <f>IF(ISBLANK($A882),"",IF(OR(ISBLANK($B882),ISBLANK($C882),ISBLANK($D882),ISBLANK($E882),ISBLANK($F882),ISBLANK($G882),ISBLANK($H882),ISBLANK($I882),ISBLANK($J882)),"EKSİK","OK"))</f>
        <v/>
      </c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7">
        <f>IF(ISBLANK($A883),"",IF(COUNTA($E883:$H883)=4,$E883+$F883+$G883+$H883,""))</f>
        <v/>
      </c>
      <c r="J883" s="15" t="n"/>
      <c r="K883" s="22">
        <f>IF(ISBLANK($D883),"",$D883-RaporTarihi)</f>
        <v/>
      </c>
      <c r="L883" s="14">
        <f>IF(ISBLANK($A883),"",IF(OR(ISBLANK($B883),ISBLANK($C883),ISBLANK($D883),ISBLANK($E883),ISBLANK($F883),ISBLANK($G883),ISBLANK($H883),ISBLANK($I883),ISBLANK($J883)),"EKSİK","OK"))</f>
        <v/>
      </c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7">
        <f>IF(ISBLANK($A884),"",IF(COUNTA($E884:$H884)=4,$E884+$F884+$G884+$H884,""))</f>
        <v/>
      </c>
      <c r="J884" s="15" t="n"/>
      <c r="K884" s="22">
        <f>IF(ISBLANK($D884),"",$D884-RaporTarihi)</f>
        <v/>
      </c>
      <c r="L884" s="14">
        <f>IF(ISBLANK($A884),"",IF(OR(ISBLANK($B884),ISBLANK($C884),ISBLANK($D884),ISBLANK($E884),ISBLANK($F884),ISBLANK($G884),ISBLANK($H884),ISBLANK($I884),ISBLANK($J884)),"EKSİK","OK"))</f>
        <v/>
      </c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7">
        <f>IF(ISBLANK($A885),"",IF(COUNTA($E885:$H885)=4,$E885+$F885+$G885+$H885,""))</f>
        <v/>
      </c>
      <c r="J885" s="15" t="n"/>
      <c r="K885" s="22">
        <f>IF(ISBLANK($D885),"",$D885-RaporTarihi)</f>
        <v/>
      </c>
      <c r="L885" s="14">
        <f>IF(ISBLANK($A885),"",IF(OR(ISBLANK($B885),ISBLANK($C885),ISBLANK($D885),ISBLANK($E885),ISBLANK($F885),ISBLANK($G885),ISBLANK($H885),ISBLANK($I885),ISBLANK($J885)),"EKSİK","OK"))</f>
        <v/>
      </c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7">
        <f>IF(ISBLANK($A886),"",IF(COUNTA($E886:$H886)=4,$E886+$F886+$G886+$H886,""))</f>
        <v/>
      </c>
      <c r="J886" s="15" t="n"/>
      <c r="K886" s="22">
        <f>IF(ISBLANK($D886),"",$D886-RaporTarihi)</f>
        <v/>
      </c>
      <c r="L886" s="14">
        <f>IF(ISBLANK($A886),"",IF(OR(ISBLANK($B886),ISBLANK($C886),ISBLANK($D886),ISBLANK($E886),ISBLANK($F886),ISBLANK($G886),ISBLANK($H886),ISBLANK($I886),ISBLANK($J886)),"EKSİK","OK"))</f>
        <v/>
      </c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7">
        <f>IF(ISBLANK($A887),"",IF(COUNTA($E887:$H887)=4,$E887+$F887+$G887+$H887,""))</f>
        <v/>
      </c>
      <c r="J887" s="15" t="n"/>
      <c r="K887" s="22">
        <f>IF(ISBLANK($D887),"",$D887-RaporTarihi)</f>
        <v/>
      </c>
      <c r="L887" s="14">
        <f>IF(ISBLANK($A887),"",IF(OR(ISBLANK($B887),ISBLANK($C887),ISBLANK($D887),ISBLANK($E887),ISBLANK($F887),ISBLANK($G887),ISBLANK($H887),ISBLANK($I887),ISBLANK($J887)),"EKSİK","OK"))</f>
        <v/>
      </c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7">
        <f>IF(ISBLANK($A888),"",IF(COUNTA($E888:$H888)=4,$E888+$F888+$G888+$H888,""))</f>
        <v/>
      </c>
      <c r="J888" s="15" t="n"/>
      <c r="K888" s="22">
        <f>IF(ISBLANK($D888),"",$D888-RaporTarihi)</f>
        <v/>
      </c>
      <c r="L888" s="14">
        <f>IF(ISBLANK($A888),"",IF(OR(ISBLANK($B888),ISBLANK($C888),ISBLANK($D888),ISBLANK($E888),ISBLANK($F888),ISBLANK($G888),ISBLANK($H888),ISBLANK($I888),ISBLANK($J888)),"EKSİK","OK"))</f>
        <v/>
      </c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7">
        <f>IF(ISBLANK($A889),"",IF(COUNTA($E889:$H889)=4,$E889+$F889+$G889+$H889,""))</f>
        <v/>
      </c>
      <c r="J889" s="15" t="n"/>
      <c r="K889" s="22">
        <f>IF(ISBLANK($D889),"",$D889-RaporTarihi)</f>
        <v/>
      </c>
      <c r="L889" s="14">
        <f>IF(ISBLANK($A889),"",IF(OR(ISBLANK($B889),ISBLANK($C889),ISBLANK($D889),ISBLANK($E889),ISBLANK($F889),ISBLANK($G889),ISBLANK($H889),ISBLANK($I889),ISBLANK($J889)),"EKSİK","OK"))</f>
        <v/>
      </c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7">
        <f>IF(ISBLANK($A890),"",IF(COUNTA($E890:$H890)=4,$E890+$F890+$G890+$H890,""))</f>
        <v/>
      </c>
      <c r="J890" s="15" t="n"/>
      <c r="K890" s="22">
        <f>IF(ISBLANK($D890),"",$D890-RaporTarihi)</f>
        <v/>
      </c>
      <c r="L890" s="14">
        <f>IF(ISBLANK($A890),"",IF(OR(ISBLANK($B890),ISBLANK($C890),ISBLANK($D890),ISBLANK($E890),ISBLANK($F890),ISBLANK($G890),ISBLANK($H890),ISBLANK($I890),ISBLANK($J890)),"EKSİK","OK"))</f>
        <v/>
      </c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7">
        <f>IF(ISBLANK($A891),"",IF(COUNTA($E891:$H891)=4,$E891+$F891+$G891+$H891,""))</f>
        <v/>
      </c>
      <c r="J891" s="15" t="n"/>
      <c r="K891" s="22">
        <f>IF(ISBLANK($D891),"",$D891-RaporTarihi)</f>
        <v/>
      </c>
      <c r="L891" s="14">
        <f>IF(ISBLANK($A891),"",IF(OR(ISBLANK($B891),ISBLANK($C891),ISBLANK($D891),ISBLANK($E891),ISBLANK($F891),ISBLANK($G891),ISBLANK($H891),ISBLANK($I891),ISBLANK($J891)),"EKSİK","OK"))</f>
        <v/>
      </c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7">
        <f>IF(ISBLANK($A892),"",IF(COUNTA($E892:$H892)=4,$E892+$F892+$G892+$H892,""))</f>
        <v/>
      </c>
      <c r="J892" s="15" t="n"/>
      <c r="K892" s="22">
        <f>IF(ISBLANK($D892),"",$D892-RaporTarihi)</f>
        <v/>
      </c>
      <c r="L892" s="14">
        <f>IF(ISBLANK($A892),"",IF(OR(ISBLANK($B892),ISBLANK($C892),ISBLANK($D892),ISBLANK($E892),ISBLANK($F892),ISBLANK($G892),ISBLANK($H892),ISBLANK($I892),ISBLANK($J892)),"EKSİK","OK"))</f>
        <v/>
      </c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7">
        <f>IF(ISBLANK($A893),"",IF(COUNTA($E893:$H893)=4,$E893+$F893+$G893+$H893,""))</f>
        <v/>
      </c>
      <c r="J893" s="15" t="n"/>
      <c r="K893" s="22">
        <f>IF(ISBLANK($D893),"",$D893-RaporTarihi)</f>
        <v/>
      </c>
      <c r="L893" s="14">
        <f>IF(ISBLANK($A893),"",IF(OR(ISBLANK($B893),ISBLANK($C893),ISBLANK($D893),ISBLANK($E893),ISBLANK($F893),ISBLANK($G893),ISBLANK($H893),ISBLANK($I893),ISBLANK($J893)),"EKSİK","OK"))</f>
        <v/>
      </c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7">
        <f>IF(ISBLANK($A894),"",IF(COUNTA($E894:$H894)=4,$E894+$F894+$G894+$H894,""))</f>
        <v/>
      </c>
      <c r="J894" s="15" t="n"/>
      <c r="K894" s="22">
        <f>IF(ISBLANK($D894),"",$D894-RaporTarihi)</f>
        <v/>
      </c>
      <c r="L894" s="14">
        <f>IF(ISBLANK($A894),"",IF(OR(ISBLANK($B894),ISBLANK($C894),ISBLANK($D894),ISBLANK($E894),ISBLANK($F894),ISBLANK($G894),ISBLANK($H894),ISBLANK($I894),ISBLANK($J894)),"EKSİK","OK"))</f>
        <v/>
      </c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7">
        <f>IF(ISBLANK($A895),"",IF(COUNTA($E895:$H895)=4,$E895+$F895+$G895+$H895,""))</f>
        <v/>
      </c>
      <c r="J895" s="15" t="n"/>
      <c r="K895" s="22">
        <f>IF(ISBLANK($D895),"",$D895-RaporTarihi)</f>
        <v/>
      </c>
      <c r="L895" s="14">
        <f>IF(ISBLANK($A895),"",IF(OR(ISBLANK($B895),ISBLANK($C895),ISBLANK($D895),ISBLANK($E895),ISBLANK($F895),ISBLANK($G895),ISBLANK($H895),ISBLANK($I895),ISBLANK($J895)),"EKSİK","OK"))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7">
        <f>IF(ISBLANK($A896),"",IF(COUNTA($E896:$H896)=4,$E896+$F896+$G896+$H896,""))</f>
        <v/>
      </c>
      <c r="J896" s="15" t="n"/>
      <c r="K896" s="22">
        <f>IF(ISBLANK($D896),"",$D896-RaporTarihi)</f>
        <v/>
      </c>
      <c r="L896" s="14">
        <f>IF(ISBLANK($A896),"",IF(OR(ISBLANK($B896),ISBLANK($C896),ISBLANK($D896),ISBLANK($E896),ISBLANK($F896),ISBLANK($G896),ISBLANK($H896),ISBLANK($I896),ISBLANK($J896)),"EKSİK","OK"))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7">
        <f>IF(ISBLANK($A897),"",IF(COUNTA($E897:$H897)=4,$E897+$F897+$G897+$H897,""))</f>
        <v/>
      </c>
      <c r="J897" s="15" t="n"/>
      <c r="K897" s="22">
        <f>IF(ISBLANK($D897),"",$D897-RaporTarihi)</f>
        <v/>
      </c>
      <c r="L897" s="14">
        <f>IF(ISBLANK($A897),"",IF(OR(ISBLANK($B897),ISBLANK($C897),ISBLANK($D897),ISBLANK($E897),ISBLANK($F897),ISBLANK($G897),ISBLANK($H897),ISBLANK($I897),ISBLANK($J897)),"EKSİK","OK"))</f>
        <v/>
      </c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7">
        <f>IF(ISBLANK($A898),"",IF(COUNTA($E898:$H898)=4,$E898+$F898+$G898+$H898,""))</f>
        <v/>
      </c>
      <c r="J898" s="15" t="n"/>
      <c r="K898" s="22">
        <f>IF(ISBLANK($D898),"",$D898-RaporTarihi)</f>
        <v/>
      </c>
      <c r="L898" s="14">
        <f>IF(ISBLANK($A898),"",IF(OR(ISBLANK($B898),ISBLANK($C898),ISBLANK($D898),ISBLANK($E898),ISBLANK($F898),ISBLANK($G898),ISBLANK($H898),ISBLANK($I898),ISBLANK($J898)),"EKSİK","OK"))</f>
        <v/>
      </c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7">
        <f>IF(ISBLANK($A899),"",IF(COUNTA($E899:$H899)=4,$E899+$F899+$G899+$H899,""))</f>
        <v/>
      </c>
      <c r="J899" s="15" t="n"/>
      <c r="K899" s="22">
        <f>IF(ISBLANK($D899),"",$D899-RaporTarihi)</f>
        <v/>
      </c>
      <c r="L899" s="14">
        <f>IF(ISBLANK($A899),"",IF(OR(ISBLANK($B899),ISBLANK($C899),ISBLANK($D899),ISBLANK($E899),ISBLANK($F899),ISBLANK($G899),ISBLANK($H899),ISBLANK($I899),ISBLANK($J899)),"EKSİK","OK"))</f>
        <v/>
      </c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7">
        <f>IF(ISBLANK($A900),"",IF(COUNTA($E900:$H900)=4,$E900+$F900+$G900+$H900,""))</f>
        <v/>
      </c>
      <c r="J900" s="15" t="n"/>
      <c r="K900" s="22">
        <f>IF(ISBLANK($D900),"",$D900-RaporTarihi)</f>
        <v/>
      </c>
      <c r="L900" s="14">
        <f>IF(ISBLANK($A900),"",IF(OR(ISBLANK($B900),ISBLANK($C900),ISBLANK($D900),ISBLANK($E900),ISBLANK($F900),ISBLANK($G900),ISBLANK($H900),ISBLANK($I900),ISBLANK($J900)),"EKSİK","OK"))</f>
        <v/>
      </c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7">
        <f>IF(ISBLANK($A901),"",IF(COUNTA($E901:$H901)=4,$E901+$F901+$G901+$H901,""))</f>
        <v/>
      </c>
      <c r="J901" s="15" t="n"/>
      <c r="K901" s="22">
        <f>IF(ISBLANK($D901),"",$D901-RaporTarihi)</f>
        <v/>
      </c>
      <c r="L901" s="14">
        <f>IF(ISBLANK($A901),"",IF(OR(ISBLANK($B901),ISBLANK($C901),ISBLANK($D901),ISBLANK($E901),ISBLANK($F901),ISBLANK($G901),ISBLANK($H901),ISBLANK($I901),ISBLANK($J901)),"EKSİK","OK"))</f>
        <v/>
      </c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7">
        <f>IF(ISBLANK($A902),"",IF(COUNTA($E902:$H902)=4,$E902+$F902+$G902+$H902,""))</f>
        <v/>
      </c>
      <c r="J902" s="15" t="n"/>
      <c r="K902" s="22">
        <f>IF(ISBLANK($D902),"",$D902-RaporTarihi)</f>
        <v/>
      </c>
      <c r="L902" s="14">
        <f>IF(ISBLANK($A902),"",IF(OR(ISBLANK($B902),ISBLANK($C902),ISBLANK($D902),ISBLANK($E902),ISBLANK($F902),ISBLANK($G902),ISBLANK($H902),ISBLANK($I902),ISBLANK($J902)),"EKSİK","OK"))</f>
        <v/>
      </c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7">
        <f>IF(ISBLANK($A903),"",IF(COUNTA($E903:$H903)=4,$E903+$F903+$G903+$H903,""))</f>
        <v/>
      </c>
      <c r="J903" s="15" t="n"/>
      <c r="K903" s="22">
        <f>IF(ISBLANK($D903),"",$D903-RaporTarihi)</f>
        <v/>
      </c>
      <c r="L903" s="14">
        <f>IF(ISBLANK($A903),"",IF(OR(ISBLANK($B903),ISBLANK($C903),ISBLANK($D903),ISBLANK($E903),ISBLANK($F903),ISBLANK($G903),ISBLANK($H903),ISBLANK($I903),ISBLANK($J903)),"EKSİK","OK"))</f>
        <v/>
      </c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7">
        <f>IF(ISBLANK($A904),"",IF(COUNTA($E904:$H904)=4,$E904+$F904+$G904+$H904,""))</f>
        <v/>
      </c>
      <c r="J904" s="15" t="n"/>
      <c r="K904" s="22">
        <f>IF(ISBLANK($D904),"",$D904-RaporTarihi)</f>
        <v/>
      </c>
      <c r="L904" s="14">
        <f>IF(ISBLANK($A904),"",IF(OR(ISBLANK($B904),ISBLANK($C904),ISBLANK($D904),ISBLANK($E904),ISBLANK($F904),ISBLANK($G904),ISBLANK($H904),ISBLANK($I904),ISBLANK($J904)),"EKSİK","OK"))</f>
        <v/>
      </c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7">
        <f>IF(ISBLANK($A905),"",IF(COUNTA($E905:$H905)=4,$E905+$F905+$G905+$H905,""))</f>
        <v/>
      </c>
      <c r="J905" s="15" t="n"/>
      <c r="K905" s="22">
        <f>IF(ISBLANK($D905),"",$D905-RaporTarihi)</f>
        <v/>
      </c>
      <c r="L905" s="14">
        <f>IF(ISBLANK($A905),"",IF(OR(ISBLANK($B905),ISBLANK($C905),ISBLANK($D905),ISBLANK($E905),ISBLANK($F905),ISBLANK($G905),ISBLANK($H905),ISBLANK($I905),ISBLANK($J905)),"EKSİK","OK"))</f>
        <v/>
      </c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7">
        <f>IF(ISBLANK($A906),"",IF(COUNTA($E906:$H906)=4,$E906+$F906+$G906+$H906,""))</f>
        <v/>
      </c>
      <c r="J906" s="15" t="n"/>
      <c r="K906" s="22">
        <f>IF(ISBLANK($D906),"",$D906-RaporTarihi)</f>
        <v/>
      </c>
      <c r="L906" s="14">
        <f>IF(ISBLANK($A906),"",IF(OR(ISBLANK($B906),ISBLANK($C906),ISBLANK($D906),ISBLANK($E906),ISBLANK($F906),ISBLANK($G906),ISBLANK($H906),ISBLANK($I906),ISBLANK($J906)),"EKSİK","OK"))</f>
        <v/>
      </c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7">
        <f>IF(ISBLANK($A907),"",IF(COUNTA($E907:$H907)=4,$E907+$F907+$G907+$H907,""))</f>
        <v/>
      </c>
      <c r="J907" s="15" t="n"/>
      <c r="K907" s="22">
        <f>IF(ISBLANK($D907),"",$D907-RaporTarihi)</f>
        <v/>
      </c>
      <c r="L907" s="14">
        <f>IF(ISBLANK($A907),"",IF(OR(ISBLANK($B907),ISBLANK($C907),ISBLANK($D907),ISBLANK($E907),ISBLANK($F907),ISBLANK($G907),ISBLANK($H907),ISBLANK($I907),ISBLANK($J907)),"EKSİK","OK"))</f>
        <v/>
      </c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7">
        <f>IF(ISBLANK($A908),"",IF(COUNTA($E908:$H908)=4,$E908+$F908+$G908+$H908,""))</f>
        <v/>
      </c>
      <c r="J908" s="15" t="n"/>
      <c r="K908" s="22">
        <f>IF(ISBLANK($D908),"",$D908-RaporTarihi)</f>
        <v/>
      </c>
      <c r="L908" s="14">
        <f>IF(ISBLANK($A908),"",IF(OR(ISBLANK($B908),ISBLANK($C908),ISBLANK($D908),ISBLANK($E908),ISBLANK($F908),ISBLANK($G908),ISBLANK($H908),ISBLANK($I908),ISBLANK($J908)),"EKSİK","OK"))</f>
        <v/>
      </c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7">
        <f>IF(ISBLANK($A909),"",IF(COUNTA($E909:$H909)=4,$E909+$F909+$G909+$H909,""))</f>
        <v/>
      </c>
      <c r="J909" s="15" t="n"/>
      <c r="K909" s="22">
        <f>IF(ISBLANK($D909),"",$D909-RaporTarihi)</f>
        <v/>
      </c>
      <c r="L909" s="14">
        <f>IF(ISBLANK($A909),"",IF(OR(ISBLANK($B909),ISBLANK($C909),ISBLANK($D909),ISBLANK($E909),ISBLANK($F909),ISBLANK($G909),ISBLANK($H909),ISBLANK($I909),ISBLANK($J909)),"EKSİK","OK"))</f>
        <v/>
      </c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7">
        <f>IF(ISBLANK($A910),"",IF(COUNTA($E910:$H910)=4,$E910+$F910+$G910+$H910,""))</f>
        <v/>
      </c>
      <c r="J910" s="15" t="n"/>
      <c r="K910" s="22">
        <f>IF(ISBLANK($D910),"",$D910-RaporTarihi)</f>
        <v/>
      </c>
      <c r="L910" s="14">
        <f>IF(ISBLANK($A910),"",IF(OR(ISBLANK($B910),ISBLANK($C910),ISBLANK($D910),ISBLANK($E910),ISBLANK($F910),ISBLANK($G910),ISBLANK($H910),ISBLANK($I910),ISBLANK($J910)),"EKSİK","OK"))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7">
        <f>IF(ISBLANK($A911),"",IF(COUNTA($E911:$H911)=4,$E911+$F911+$G911+$H911,""))</f>
        <v/>
      </c>
      <c r="J911" s="15" t="n"/>
      <c r="K911" s="22">
        <f>IF(ISBLANK($D911),"",$D911-RaporTarihi)</f>
        <v/>
      </c>
      <c r="L911" s="14">
        <f>IF(ISBLANK($A911),"",IF(OR(ISBLANK($B911),ISBLANK($C911),ISBLANK($D911),ISBLANK($E911),ISBLANK($F911),ISBLANK($G911),ISBLANK($H911),ISBLANK($I911),ISBLANK($J911)),"EKSİK","OK"))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7">
        <f>IF(ISBLANK($A912),"",IF(COUNTA($E912:$H912)=4,$E912+$F912+$G912+$H912,""))</f>
        <v/>
      </c>
      <c r="J912" s="15" t="n"/>
      <c r="K912" s="22">
        <f>IF(ISBLANK($D912),"",$D912-RaporTarihi)</f>
        <v/>
      </c>
      <c r="L912" s="14">
        <f>IF(ISBLANK($A912),"",IF(OR(ISBLANK($B912),ISBLANK($C912),ISBLANK($D912),ISBLANK($E912),ISBLANK($F912),ISBLANK($G912),ISBLANK($H912),ISBLANK($I912),ISBLANK($J912)),"EKSİK","OK"))</f>
        <v/>
      </c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7">
        <f>IF(ISBLANK($A913),"",IF(COUNTA($E913:$H913)=4,$E913+$F913+$G913+$H913,""))</f>
        <v/>
      </c>
      <c r="J913" s="15" t="n"/>
      <c r="K913" s="22">
        <f>IF(ISBLANK($D913),"",$D913-RaporTarihi)</f>
        <v/>
      </c>
      <c r="L913" s="14">
        <f>IF(ISBLANK($A913),"",IF(OR(ISBLANK($B913),ISBLANK($C913),ISBLANK($D913),ISBLANK($E913),ISBLANK($F913),ISBLANK($G913),ISBLANK($H913),ISBLANK($I913),ISBLANK($J913)),"EKSİK","OK"))</f>
        <v/>
      </c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7">
        <f>IF(ISBLANK($A914),"",IF(COUNTA($E914:$H914)=4,$E914+$F914+$G914+$H914,""))</f>
        <v/>
      </c>
      <c r="J914" s="15" t="n"/>
      <c r="K914" s="22">
        <f>IF(ISBLANK($D914),"",$D914-RaporTarihi)</f>
        <v/>
      </c>
      <c r="L914" s="14">
        <f>IF(ISBLANK($A914),"",IF(OR(ISBLANK($B914),ISBLANK($C914),ISBLANK($D914),ISBLANK($E914),ISBLANK($F914),ISBLANK($G914),ISBLANK($H914),ISBLANK($I914),ISBLANK($J914)),"EKSİK","OK"))</f>
        <v/>
      </c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7">
        <f>IF(ISBLANK($A915),"",IF(COUNTA($E915:$H915)=4,$E915+$F915+$G915+$H915,""))</f>
        <v/>
      </c>
      <c r="J915" s="15" t="n"/>
      <c r="K915" s="22">
        <f>IF(ISBLANK($D915),"",$D915-RaporTarihi)</f>
        <v/>
      </c>
      <c r="L915" s="14">
        <f>IF(ISBLANK($A915),"",IF(OR(ISBLANK($B915),ISBLANK($C915),ISBLANK($D915),ISBLANK($E915),ISBLANK($F915),ISBLANK($G915),ISBLANK($H915),ISBLANK($I915),ISBLANK($J915)),"EKSİK","OK"))</f>
        <v/>
      </c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7">
        <f>IF(ISBLANK($A916),"",IF(COUNTA($E916:$H916)=4,$E916+$F916+$G916+$H916,""))</f>
        <v/>
      </c>
      <c r="J916" s="15" t="n"/>
      <c r="K916" s="22">
        <f>IF(ISBLANK($D916),"",$D916-RaporTarihi)</f>
        <v/>
      </c>
      <c r="L916" s="14">
        <f>IF(ISBLANK($A916),"",IF(OR(ISBLANK($B916),ISBLANK($C916),ISBLANK($D916),ISBLANK($E916),ISBLANK($F916),ISBLANK($G916),ISBLANK($H916),ISBLANK($I916),ISBLANK($J916)),"EKSİK","OK"))</f>
        <v/>
      </c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7">
        <f>IF(ISBLANK($A917),"",IF(COUNTA($E917:$H917)=4,$E917+$F917+$G917+$H917,""))</f>
        <v/>
      </c>
      <c r="J917" s="15" t="n"/>
      <c r="K917" s="22">
        <f>IF(ISBLANK($D917),"",$D917-RaporTarihi)</f>
        <v/>
      </c>
      <c r="L917" s="14">
        <f>IF(ISBLANK($A917),"",IF(OR(ISBLANK($B917),ISBLANK($C917),ISBLANK($D917),ISBLANK($E917),ISBLANK($F917),ISBLANK($G917),ISBLANK($H917),ISBLANK($I917),ISBLANK($J917)),"EKSİK","OK"))</f>
        <v/>
      </c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7">
        <f>IF(ISBLANK($A918),"",IF(COUNTA($E918:$H918)=4,$E918+$F918+$G918+$H918,""))</f>
        <v/>
      </c>
      <c r="J918" s="15" t="n"/>
      <c r="K918" s="22">
        <f>IF(ISBLANK($D918),"",$D918-RaporTarihi)</f>
        <v/>
      </c>
      <c r="L918" s="14">
        <f>IF(ISBLANK($A918),"",IF(OR(ISBLANK($B918),ISBLANK($C918),ISBLANK($D918),ISBLANK($E918),ISBLANK($F918),ISBLANK($G918),ISBLANK($H918),ISBLANK($I918),ISBLANK($J918)),"EKSİK","OK"))</f>
        <v/>
      </c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7">
        <f>IF(ISBLANK($A919),"",IF(COUNTA($E919:$H919)=4,$E919+$F919+$G919+$H919,""))</f>
        <v/>
      </c>
      <c r="J919" s="15" t="n"/>
      <c r="K919" s="22">
        <f>IF(ISBLANK($D919),"",$D919-RaporTarihi)</f>
        <v/>
      </c>
      <c r="L919" s="14">
        <f>IF(ISBLANK($A919),"",IF(OR(ISBLANK($B919),ISBLANK($C919),ISBLANK($D919),ISBLANK($E919),ISBLANK($F919),ISBLANK($G919),ISBLANK($H919),ISBLANK($I919),ISBLANK($J919)),"EKSİK","OK"))</f>
        <v/>
      </c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7">
        <f>IF(ISBLANK($A920),"",IF(COUNTA($E920:$H920)=4,$E920+$F920+$G920+$H920,""))</f>
        <v/>
      </c>
      <c r="J920" s="15" t="n"/>
      <c r="K920" s="22">
        <f>IF(ISBLANK($D920),"",$D920-RaporTarihi)</f>
        <v/>
      </c>
      <c r="L920" s="14">
        <f>IF(ISBLANK($A920),"",IF(OR(ISBLANK($B920),ISBLANK($C920),ISBLANK($D920),ISBLANK($E920),ISBLANK($F920),ISBLANK($G920),ISBLANK($H920),ISBLANK($I920),ISBLANK($J920)),"EKSİK","OK"))</f>
        <v/>
      </c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7">
        <f>IF(ISBLANK($A921),"",IF(COUNTA($E921:$H921)=4,$E921+$F921+$G921+$H921,""))</f>
        <v/>
      </c>
      <c r="J921" s="15" t="n"/>
      <c r="K921" s="22">
        <f>IF(ISBLANK($D921),"",$D921-RaporTarihi)</f>
        <v/>
      </c>
      <c r="L921" s="14">
        <f>IF(ISBLANK($A921),"",IF(OR(ISBLANK($B921),ISBLANK($C921),ISBLANK($D921),ISBLANK($E921),ISBLANK($F921),ISBLANK($G921),ISBLANK($H921),ISBLANK($I921),ISBLANK($J921)),"EKSİK","OK"))</f>
        <v/>
      </c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7">
        <f>IF(ISBLANK($A922),"",IF(COUNTA($E922:$H922)=4,$E922+$F922+$G922+$H922,""))</f>
        <v/>
      </c>
      <c r="J922" s="15" t="n"/>
      <c r="K922" s="22">
        <f>IF(ISBLANK($D922),"",$D922-RaporTarihi)</f>
        <v/>
      </c>
      <c r="L922" s="14">
        <f>IF(ISBLANK($A922),"",IF(OR(ISBLANK($B922),ISBLANK($C922),ISBLANK($D922),ISBLANK($E922),ISBLANK($F922),ISBLANK($G922),ISBLANK($H922),ISBLANK($I922),ISBLANK($J922)),"EKSİK","OK"))</f>
        <v/>
      </c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7">
        <f>IF(ISBLANK($A923),"",IF(COUNTA($E923:$H923)=4,$E923+$F923+$G923+$H923,""))</f>
        <v/>
      </c>
      <c r="J923" s="15" t="n"/>
      <c r="K923" s="22">
        <f>IF(ISBLANK($D923),"",$D923-RaporTarihi)</f>
        <v/>
      </c>
      <c r="L923" s="14">
        <f>IF(ISBLANK($A923),"",IF(OR(ISBLANK($B923),ISBLANK($C923),ISBLANK($D923),ISBLANK($E923),ISBLANK($F923),ISBLANK($G923),ISBLANK($H923),ISBLANK($I923),ISBLANK($J923)),"EKSİK","OK"))</f>
        <v/>
      </c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7">
        <f>IF(ISBLANK($A924),"",IF(COUNTA($E924:$H924)=4,$E924+$F924+$G924+$H924,""))</f>
        <v/>
      </c>
      <c r="J924" s="15" t="n"/>
      <c r="K924" s="22">
        <f>IF(ISBLANK($D924),"",$D924-RaporTarihi)</f>
        <v/>
      </c>
      <c r="L924" s="14">
        <f>IF(ISBLANK($A924),"",IF(OR(ISBLANK($B924),ISBLANK($C924),ISBLANK($D924),ISBLANK($E924),ISBLANK($F924),ISBLANK($G924),ISBLANK($H924),ISBLANK($I924),ISBLANK($J924)),"EKSİK","OK"))</f>
        <v/>
      </c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7">
        <f>IF(ISBLANK($A925),"",IF(COUNTA($E925:$H925)=4,$E925+$F925+$G925+$H925,""))</f>
        <v/>
      </c>
      <c r="J925" s="15" t="n"/>
      <c r="K925" s="22">
        <f>IF(ISBLANK($D925),"",$D925-RaporTarihi)</f>
        <v/>
      </c>
      <c r="L925" s="14">
        <f>IF(ISBLANK($A925),"",IF(OR(ISBLANK($B925),ISBLANK($C925),ISBLANK($D925),ISBLANK($E925),ISBLANK($F925),ISBLANK($G925),ISBLANK($H925),ISBLANK($I925),ISBLANK($J925)),"EKSİK","OK"))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7">
        <f>IF(ISBLANK($A926),"",IF(COUNTA($E926:$H926)=4,$E926+$F926+$G926+$H926,""))</f>
        <v/>
      </c>
      <c r="J926" s="15" t="n"/>
      <c r="K926" s="22">
        <f>IF(ISBLANK($D926),"",$D926-RaporTarihi)</f>
        <v/>
      </c>
      <c r="L926" s="14">
        <f>IF(ISBLANK($A926),"",IF(OR(ISBLANK($B926),ISBLANK($C926),ISBLANK($D926),ISBLANK($E926),ISBLANK($F926),ISBLANK($G926),ISBLANK($H926),ISBLANK($I926),ISBLANK($J926)),"EKSİK","OK"))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7">
        <f>IF(ISBLANK($A927),"",IF(COUNTA($E927:$H927)=4,$E927+$F927+$G927+$H927,""))</f>
        <v/>
      </c>
      <c r="J927" s="15" t="n"/>
      <c r="K927" s="22">
        <f>IF(ISBLANK($D927),"",$D927-RaporTarihi)</f>
        <v/>
      </c>
      <c r="L927" s="14">
        <f>IF(ISBLANK($A927),"",IF(OR(ISBLANK($B927),ISBLANK($C927),ISBLANK($D927),ISBLANK($E927),ISBLANK($F927),ISBLANK($G927),ISBLANK($H927),ISBLANK($I927),ISBLANK($J927)),"EKSİK","OK"))</f>
        <v/>
      </c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7">
        <f>IF(ISBLANK($A928),"",IF(COUNTA($E928:$H928)=4,$E928+$F928+$G928+$H928,""))</f>
        <v/>
      </c>
      <c r="J928" s="15" t="n"/>
      <c r="K928" s="22">
        <f>IF(ISBLANK($D928),"",$D928-RaporTarihi)</f>
        <v/>
      </c>
      <c r="L928" s="14">
        <f>IF(ISBLANK($A928),"",IF(OR(ISBLANK($B928),ISBLANK($C928),ISBLANK($D928),ISBLANK($E928),ISBLANK($F928),ISBLANK($G928),ISBLANK($H928),ISBLANK($I928),ISBLANK($J928)),"EKSİK","OK"))</f>
        <v/>
      </c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7">
        <f>IF(ISBLANK($A929),"",IF(COUNTA($E929:$H929)=4,$E929+$F929+$G929+$H929,""))</f>
        <v/>
      </c>
      <c r="J929" s="15" t="n"/>
      <c r="K929" s="22">
        <f>IF(ISBLANK($D929),"",$D929-RaporTarihi)</f>
        <v/>
      </c>
      <c r="L929" s="14">
        <f>IF(ISBLANK($A929),"",IF(OR(ISBLANK($B929),ISBLANK($C929),ISBLANK($D929),ISBLANK($E929),ISBLANK($F929),ISBLANK($G929),ISBLANK($H929),ISBLANK($I929),ISBLANK($J929)),"EKSİK","OK"))</f>
        <v/>
      </c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7">
        <f>IF(ISBLANK($A930),"",IF(COUNTA($E930:$H930)=4,$E930+$F930+$G930+$H930,""))</f>
        <v/>
      </c>
      <c r="J930" s="15" t="n"/>
      <c r="K930" s="22">
        <f>IF(ISBLANK($D930),"",$D930-RaporTarihi)</f>
        <v/>
      </c>
      <c r="L930" s="14">
        <f>IF(ISBLANK($A930),"",IF(OR(ISBLANK($B930),ISBLANK($C930),ISBLANK($D930),ISBLANK($E930),ISBLANK($F930),ISBLANK($G930),ISBLANK($H930),ISBLANK($I930),ISBLANK($J930)),"EKSİK","OK"))</f>
        <v/>
      </c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7">
        <f>IF(ISBLANK($A931),"",IF(COUNTA($E931:$H931)=4,$E931+$F931+$G931+$H931,""))</f>
        <v/>
      </c>
      <c r="J931" s="15" t="n"/>
      <c r="K931" s="22">
        <f>IF(ISBLANK($D931),"",$D931-RaporTarihi)</f>
        <v/>
      </c>
      <c r="L931" s="14">
        <f>IF(ISBLANK($A931),"",IF(OR(ISBLANK($B931),ISBLANK($C931),ISBLANK($D931),ISBLANK($E931),ISBLANK($F931),ISBLANK($G931),ISBLANK($H931),ISBLANK($I931),ISBLANK($J931)),"EKSİK","OK"))</f>
        <v/>
      </c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7">
        <f>IF(ISBLANK($A932),"",IF(COUNTA($E932:$H932)=4,$E932+$F932+$G932+$H932,""))</f>
        <v/>
      </c>
      <c r="J932" s="15" t="n"/>
      <c r="K932" s="22">
        <f>IF(ISBLANK($D932),"",$D932-RaporTarihi)</f>
        <v/>
      </c>
      <c r="L932" s="14">
        <f>IF(ISBLANK($A932),"",IF(OR(ISBLANK($B932),ISBLANK($C932),ISBLANK($D932),ISBLANK($E932),ISBLANK($F932),ISBLANK($G932),ISBLANK($H932),ISBLANK($I932),ISBLANK($J932)),"EKSİK","OK"))</f>
        <v/>
      </c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7">
        <f>IF(ISBLANK($A933),"",IF(COUNTA($E933:$H933)=4,$E933+$F933+$G933+$H933,""))</f>
        <v/>
      </c>
      <c r="J933" s="15" t="n"/>
      <c r="K933" s="22">
        <f>IF(ISBLANK($D933),"",$D933-RaporTarihi)</f>
        <v/>
      </c>
      <c r="L933" s="14">
        <f>IF(ISBLANK($A933),"",IF(OR(ISBLANK($B933),ISBLANK($C933),ISBLANK($D933),ISBLANK($E933),ISBLANK($F933),ISBLANK($G933),ISBLANK($H933),ISBLANK($I933),ISBLANK($J933)),"EKSİK","OK"))</f>
        <v/>
      </c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7">
        <f>IF(ISBLANK($A934),"",IF(COUNTA($E934:$H934)=4,$E934+$F934+$G934+$H934,""))</f>
        <v/>
      </c>
      <c r="J934" s="15" t="n"/>
      <c r="K934" s="22">
        <f>IF(ISBLANK($D934),"",$D934-RaporTarihi)</f>
        <v/>
      </c>
      <c r="L934" s="14">
        <f>IF(ISBLANK($A934),"",IF(OR(ISBLANK($B934),ISBLANK($C934),ISBLANK($D934),ISBLANK($E934),ISBLANK($F934),ISBLANK($G934),ISBLANK($H934),ISBLANK($I934),ISBLANK($J934)),"EKSİK","OK"))</f>
        <v/>
      </c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7">
        <f>IF(ISBLANK($A935),"",IF(COUNTA($E935:$H935)=4,$E935+$F935+$G935+$H935,""))</f>
        <v/>
      </c>
      <c r="J935" s="15" t="n"/>
      <c r="K935" s="22">
        <f>IF(ISBLANK($D935),"",$D935-RaporTarihi)</f>
        <v/>
      </c>
      <c r="L935" s="14">
        <f>IF(ISBLANK($A935),"",IF(OR(ISBLANK($B935),ISBLANK($C935),ISBLANK($D935),ISBLANK($E935),ISBLANK($F935),ISBLANK($G935),ISBLANK($H935),ISBLANK($I935),ISBLANK($J935)),"EKSİK","OK"))</f>
        <v/>
      </c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7">
        <f>IF(ISBLANK($A936),"",IF(COUNTA($E936:$H936)=4,$E936+$F936+$G936+$H936,""))</f>
        <v/>
      </c>
      <c r="J936" s="15" t="n"/>
      <c r="K936" s="22">
        <f>IF(ISBLANK($D936),"",$D936-RaporTarihi)</f>
        <v/>
      </c>
      <c r="L936" s="14">
        <f>IF(ISBLANK($A936),"",IF(OR(ISBLANK($B936),ISBLANK($C936),ISBLANK($D936),ISBLANK($E936),ISBLANK($F936),ISBLANK($G936),ISBLANK($H936),ISBLANK($I936),ISBLANK($J936)),"EKSİK","OK"))</f>
        <v/>
      </c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7">
        <f>IF(ISBLANK($A937),"",IF(COUNTA($E937:$H937)=4,$E937+$F937+$G937+$H937,""))</f>
        <v/>
      </c>
      <c r="J937" s="15" t="n"/>
      <c r="K937" s="22">
        <f>IF(ISBLANK($D937),"",$D937-RaporTarihi)</f>
        <v/>
      </c>
      <c r="L937" s="14">
        <f>IF(ISBLANK($A937),"",IF(OR(ISBLANK($B937),ISBLANK($C937),ISBLANK($D937),ISBLANK($E937),ISBLANK($F937),ISBLANK($G937),ISBLANK($H937),ISBLANK($I937),ISBLANK($J937)),"EKSİK","OK"))</f>
        <v/>
      </c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7">
        <f>IF(ISBLANK($A938),"",IF(COUNTA($E938:$H938)=4,$E938+$F938+$G938+$H938,""))</f>
        <v/>
      </c>
      <c r="J938" s="15" t="n"/>
      <c r="K938" s="22">
        <f>IF(ISBLANK($D938),"",$D938-RaporTarihi)</f>
        <v/>
      </c>
      <c r="L938" s="14">
        <f>IF(ISBLANK($A938),"",IF(OR(ISBLANK($B938),ISBLANK($C938),ISBLANK($D938),ISBLANK($E938),ISBLANK($F938),ISBLANK($G938),ISBLANK($H938),ISBLANK($I938),ISBLANK($J938)),"EKSİK","OK"))</f>
        <v/>
      </c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7">
        <f>IF(ISBLANK($A939),"",IF(COUNTA($E939:$H939)=4,$E939+$F939+$G939+$H939,""))</f>
        <v/>
      </c>
      <c r="J939" s="15" t="n"/>
      <c r="K939" s="22">
        <f>IF(ISBLANK($D939),"",$D939-RaporTarihi)</f>
        <v/>
      </c>
      <c r="L939" s="14">
        <f>IF(ISBLANK($A939),"",IF(OR(ISBLANK($B939),ISBLANK($C939),ISBLANK($D939),ISBLANK($E939),ISBLANK($F939),ISBLANK($G939),ISBLANK($H939),ISBLANK($I939),ISBLANK($J939)),"EKSİK","OK"))</f>
        <v/>
      </c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7">
        <f>IF(ISBLANK($A940),"",IF(COUNTA($E940:$H940)=4,$E940+$F940+$G940+$H940,""))</f>
        <v/>
      </c>
      <c r="J940" s="15" t="n"/>
      <c r="K940" s="22">
        <f>IF(ISBLANK($D940),"",$D940-RaporTarihi)</f>
        <v/>
      </c>
      <c r="L940" s="14">
        <f>IF(ISBLANK($A940),"",IF(OR(ISBLANK($B940),ISBLANK($C940),ISBLANK($D940),ISBLANK($E940),ISBLANK($F940),ISBLANK($G940),ISBLANK($H940),ISBLANK($I940),ISBLANK($J940)),"EKSİK","OK"))</f>
        <v/>
      </c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7">
        <f>IF(ISBLANK($A941),"",IF(COUNTA($E941:$H941)=4,$E941+$F941+$G941+$H941,""))</f>
        <v/>
      </c>
      <c r="J941" s="15" t="n"/>
      <c r="K941" s="22">
        <f>IF(ISBLANK($D941),"",$D941-RaporTarihi)</f>
        <v/>
      </c>
      <c r="L941" s="14">
        <f>IF(ISBLANK($A941),"",IF(OR(ISBLANK($B941),ISBLANK($C941),ISBLANK($D941),ISBLANK($E941),ISBLANK($F941),ISBLANK($G941),ISBLANK($H941),ISBLANK($I941),ISBLANK($J941)),"EKSİK","OK"))</f>
        <v/>
      </c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7">
        <f>IF(ISBLANK($A942),"",IF(COUNTA($E942:$H942)=4,$E942+$F942+$G942+$H942,""))</f>
        <v/>
      </c>
      <c r="J942" s="15" t="n"/>
      <c r="K942" s="22">
        <f>IF(ISBLANK($D942),"",$D942-RaporTarihi)</f>
        <v/>
      </c>
      <c r="L942" s="14">
        <f>IF(ISBLANK($A942),"",IF(OR(ISBLANK($B942),ISBLANK($C942),ISBLANK($D942),ISBLANK($E942),ISBLANK($F942),ISBLANK($G942),ISBLANK($H942),ISBLANK($I942),ISBLANK($J942)),"EKSİK","OK"))</f>
        <v/>
      </c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7">
        <f>IF(ISBLANK($A943),"",IF(COUNTA($E943:$H943)=4,$E943+$F943+$G943+$H943,""))</f>
        <v/>
      </c>
      <c r="J943" s="15" t="n"/>
      <c r="K943" s="22">
        <f>IF(ISBLANK($D943),"",$D943-RaporTarihi)</f>
        <v/>
      </c>
      <c r="L943" s="14">
        <f>IF(ISBLANK($A943),"",IF(OR(ISBLANK($B943),ISBLANK($C943),ISBLANK($D943),ISBLANK($E943),ISBLANK($F943),ISBLANK($G943),ISBLANK($H943),ISBLANK($I943),ISBLANK($J943)),"EKSİK","OK"))</f>
        <v/>
      </c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7">
        <f>IF(ISBLANK($A944),"",IF(COUNTA($E944:$H944)=4,$E944+$F944+$G944+$H944,""))</f>
        <v/>
      </c>
      <c r="J944" s="15" t="n"/>
      <c r="K944" s="22">
        <f>IF(ISBLANK($D944),"",$D944-RaporTarihi)</f>
        <v/>
      </c>
      <c r="L944" s="14">
        <f>IF(ISBLANK($A944),"",IF(OR(ISBLANK($B944),ISBLANK($C944),ISBLANK($D944),ISBLANK($E944),ISBLANK($F944),ISBLANK($G944),ISBLANK($H944),ISBLANK($I944),ISBLANK($J944)),"EKSİK","OK"))</f>
        <v/>
      </c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7">
        <f>IF(ISBLANK($A945),"",IF(COUNTA($E945:$H945)=4,$E945+$F945+$G945+$H945,""))</f>
        <v/>
      </c>
      <c r="J945" s="15" t="n"/>
      <c r="K945" s="22">
        <f>IF(ISBLANK($D945),"",$D945-RaporTarihi)</f>
        <v/>
      </c>
      <c r="L945" s="14">
        <f>IF(ISBLANK($A945),"",IF(OR(ISBLANK($B945),ISBLANK($C945),ISBLANK($D945),ISBLANK($E945),ISBLANK($F945),ISBLANK($G945),ISBLANK($H945),ISBLANK($I945),ISBLANK($J945)),"EKSİK","OK"))</f>
        <v/>
      </c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7">
        <f>IF(ISBLANK($A946),"",IF(COUNTA($E946:$H946)=4,$E946+$F946+$G946+$H946,""))</f>
        <v/>
      </c>
      <c r="J946" s="15" t="n"/>
      <c r="K946" s="22">
        <f>IF(ISBLANK($D946),"",$D946-RaporTarihi)</f>
        <v/>
      </c>
      <c r="L946" s="14">
        <f>IF(ISBLANK($A946),"",IF(OR(ISBLANK($B946),ISBLANK($C946),ISBLANK($D946),ISBLANK($E946),ISBLANK($F946),ISBLANK($G946),ISBLANK($H946),ISBLANK($I946),ISBLANK($J946)),"EKSİK","OK"))</f>
        <v/>
      </c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7">
        <f>IF(ISBLANK($A947),"",IF(COUNTA($E947:$H947)=4,$E947+$F947+$G947+$H947,""))</f>
        <v/>
      </c>
      <c r="J947" s="15" t="n"/>
      <c r="K947" s="22">
        <f>IF(ISBLANK($D947),"",$D947-RaporTarihi)</f>
        <v/>
      </c>
      <c r="L947" s="14">
        <f>IF(ISBLANK($A947),"",IF(OR(ISBLANK($B947),ISBLANK($C947),ISBLANK($D947),ISBLANK($E947),ISBLANK($F947),ISBLANK($G947),ISBLANK($H947),ISBLANK($I947),ISBLANK($J947)),"EKSİK","OK"))</f>
        <v/>
      </c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7">
        <f>IF(ISBLANK($A948),"",IF(COUNTA($E948:$H948)=4,$E948+$F948+$G948+$H948,""))</f>
        <v/>
      </c>
      <c r="J948" s="15" t="n"/>
      <c r="K948" s="22">
        <f>IF(ISBLANK($D948),"",$D948-RaporTarihi)</f>
        <v/>
      </c>
      <c r="L948" s="14">
        <f>IF(ISBLANK($A948),"",IF(OR(ISBLANK($B948),ISBLANK($C948),ISBLANK($D948),ISBLANK($E948),ISBLANK($F948),ISBLANK($G948),ISBLANK($H948),ISBLANK($I948),ISBLANK($J948)),"EKSİK","OK"))</f>
        <v/>
      </c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7">
        <f>IF(ISBLANK($A949),"",IF(COUNTA($E949:$H949)=4,$E949+$F949+$G949+$H949,""))</f>
        <v/>
      </c>
      <c r="J949" s="15" t="n"/>
      <c r="K949" s="22">
        <f>IF(ISBLANK($D949),"",$D949-RaporTarihi)</f>
        <v/>
      </c>
      <c r="L949" s="14">
        <f>IF(ISBLANK($A949),"",IF(OR(ISBLANK($B949),ISBLANK($C949),ISBLANK($D949),ISBLANK($E949),ISBLANK($F949),ISBLANK($G949),ISBLANK($H949),ISBLANK($I949),ISBLANK($J949)),"EKSİK","OK"))</f>
        <v/>
      </c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7">
        <f>IF(ISBLANK($A950),"",IF(COUNTA($E950:$H950)=4,$E950+$F950+$G950+$H950,""))</f>
        <v/>
      </c>
      <c r="J950" s="15" t="n"/>
      <c r="K950" s="22">
        <f>IF(ISBLANK($D950),"",$D950-RaporTarihi)</f>
        <v/>
      </c>
      <c r="L950" s="14">
        <f>IF(ISBLANK($A950),"",IF(OR(ISBLANK($B950),ISBLANK($C950),ISBLANK($D950),ISBLANK($E950),ISBLANK($F950),ISBLANK($G950),ISBLANK($H950),ISBLANK($I950),ISBLANK($J950)),"EKSİK","OK"))</f>
        <v/>
      </c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7">
        <f>IF(ISBLANK($A951),"",IF(COUNTA($E951:$H951)=4,$E951+$F951+$G951+$H951,""))</f>
        <v/>
      </c>
      <c r="J951" s="15" t="n"/>
      <c r="K951" s="22">
        <f>IF(ISBLANK($D951),"",$D951-RaporTarihi)</f>
        <v/>
      </c>
      <c r="L951" s="14">
        <f>IF(ISBLANK($A951),"",IF(OR(ISBLANK($B951),ISBLANK($C951),ISBLANK($D951),ISBLANK($E951),ISBLANK($F951),ISBLANK($G951),ISBLANK($H951),ISBLANK($I951),ISBLANK($J951)),"EKSİK","OK"))</f>
        <v/>
      </c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7">
        <f>IF(ISBLANK($A952),"",IF(COUNTA($E952:$H952)=4,$E952+$F952+$G952+$H952,""))</f>
        <v/>
      </c>
      <c r="J952" s="15" t="n"/>
      <c r="K952" s="22">
        <f>IF(ISBLANK($D952),"",$D952-RaporTarihi)</f>
        <v/>
      </c>
      <c r="L952" s="14">
        <f>IF(ISBLANK($A952),"",IF(OR(ISBLANK($B952),ISBLANK($C952),ISBLANK($D952),ISBLANK($E952),ISBLANK($F952),ISBLANK($G952),ISBLANK($H952),ISBLANK($I952),ISBLANK($J952)),"EKSİK","OK"))</f>
        <v/>
      </c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7">
        <f>IF(ISBLANK($A953),"",IF(COUNTA($E953:$H953)=4,$E953+$F953+$G953+$H953,""))</f>
        <v/>
      </c>
      <c r="J953" s="15" t="n"/>
      <c r="K953" s="22">
        <f>IF(ISBLANK($D953),"",$D953-RaporTarihi)</f>
        <v/>
      </c>
      <c r="L953" s="14">
        <f>IF(ISBLANK($A953),"",IF(OR(ISBLANK($B953),ISBLANK($C953),ISBLANK($D953),ISBLANK($E953),ISBLANK($F953),ISBLANK($G953),ISBLANK($H953),ISBLANK($I953),ISBLANK($J953)),"EKSİK","OK"))</f>
        <v/>
      </c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7">
        <f>IF(ISBLANK($A954),"",IF(COUNTA($E954:$H954)=4,$E954+$F954+$G954+$H954,""))</f>
        <v/>
      </c>
      <c r="J954" s="15" t="n"/>
      <c r="K954" s="22">
        <f>IF(ISBLANK($D954),"",$D954-RaporTarihi)</f>
        <v/>
      </c>
      <c r="L954" s="14">
        <f>IF(ISBLANK($A954),"",IF(OR(ISBLANK($B954),ISBLANK($C954),ISBLANK($D954),ISBLANK($E954),ISBLANK($F954),ISBLANK($G954),ISBLANK($H954),ISBLANK($I954),ISBLANK($J954)),"EKSİK","OK"))</f>
        <v/>
      </c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7">
        <f>IF(ISBLANK($A955),"",IF(COUNTA($E955:$H955)=4,$E955+$F955+$G955+$H955,""))</f>
        <v/>
      </c>
      <c r="J955" s="15" t="n"/>
      <c r="K955" s="22">
        <f>IF(ISBLANK($D955),"",$D955-RaporTarihi)</f>
        <v/>
      </c>
      <c r="L955" s="14">
        <f>IF(ISBLANK($A955),"",IF(OR(ISBLANK($B955),ISBLANK($C955),ISBLANK($D955),ISBLANK($E955),ISBLANK($F955),ISBLANK($G955),ISBLANK($H955),ISBLANK($I955),ISBLANK($J955)),"EKSİK","OK"))</f>
        <v/>
      </c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7">
        <f>IF(ISBLANK($A956),"",IF(COUNTA($E956:$H956)=4,$E956+$F956+$G956+$H956,""))</f>
        <v/>
      </c>
      <c r="J956" s="15" t="n"/>
      <c r="K956" s="22">
        <f>IF(ISBLANK($D956),"",$D956-RaporTarihi)</f>
        <v/>
      </c>
      <c r="L956" s="14">
        <f>IF(ISBLANK($A956),"",IF(OR(ISBLANK($B956),ISBLANK($C956),ISBLANK($D956),ISBLANK($E956),ISBLANK($F956),ISBLANK($G956),ISBLANK($H956),ISBLANK($I956),ISBLANK($J956)),"EKSİK","OK"))</f>
        <v/>
      </c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7">
        <f>IF(ISBLANK($A957),"",IF(COUNTA($E957:$H957)=4,$E957+$F957+$G957+$H957,""))</f>
        <v/>
      </c>
      <c r="J957" s="15" t="n"/>
      <c r="K957" s="22">
        <f>IF(ISBLANK($D957),"",$D957-RaporTarihi)</f>
        <v/>
      </c>
      <c r="L957" s="14">
        <f>IF(ISBLANK($A957),"",IF(OR(ISBLANK($B957),ISBLANK($C957),ISBLANK($D957),ISBLANK($E957),ISBLANK($F957),ISBLANK($G957),ISBLANK($H957),ISBLANK($I957),ISBLANK($J957)),"EKSİK","OK"))</f>
        <v/>
      </c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7">
        <f>IF(ISBLANK($A958),"",IF(COUNTA($E958:$H958)=4,$E958+$F958+$G958+$H958,""))</f>
        <v/>
      </c>
      <c r="J958" s="15" t="n"/>
      <c r="K958" s="22">
        <f>IF(ISBLANK($D958),"",$D958-RaporTarihi)</f>
        <v/>
      </c>
      <c r="L958" s="14">
        <f>IF(ISBLANK($A958),"",IF(OR(ISBLANK($B958),ISBLANK($C958),ISBLANK($D958),ISBLANK($E958),ISBLANK($F958),ISBLANK($G958),ISBLANK($H958),ISBLANK($I958),ISBLANK($J958)),"EKSİK","OK"))</f>
        <v/>
      </c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7">
        <f>IF(ISBLANK($A959),"",IF(COUNTA($E959:$H959)=4,$E959+$F959+$G959+$H959,""))</f>
        <v/>
      </c>
      <c r="J959" s="15" t="n"/>
      <c r="K959" s="22">
        <f>IF(ISBLANK($D959),"",$D959-RaporTarihi)</f>
        <v/>
      </c>
      <c r="L959" s="14">
        <f>IF(ISBLANK($A959),"",IF(OR(ISBLANK($B959),ISBLANK($C959),ISBLANK($D959),ISBLANK($E959),ISBLANK($F959),ISBLANK($G959),ISBLANK($H959),ISBLANK($I959),ISBLANK($J959)),"EKSİK","OK"))</f>
        <v/>
      </c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7">
        <f>IF(ISBLANK($A960),"",IF(COUNTA($E960:$H960)=4,$E960+$F960+$G960+$H960,""))</f>
        <v/>
      </c>
      <c r="J960" s="15" t="n"/>
      <c r="K960" s="22">
        <f>IF(ISBLANK($D960),"",$D960-RaporTarihi)</f>
        <v/>
      </c>
      <c r="L960" s="14">
        <f>IF(ISBLANK($A960),"",IF(OR(ISBLANK($B960),ISBLANK($C960),ISBLANK($D960),ISBLANK($E960),ISBLANK($F960),ISBLANK($G960),ISBLANK($H960),ISBLANK($I960),ISBLANK($J960)),"EKSİK","OK"))</f>
        <v/>
      </c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7">
        <f>IF(ISBLANK($A961),"",IF(COUNTA($E961:$H961)=4,$E961+$F961+$G961+$H961,""))</f>
        <v/>
      </c>
      <c r="J961" s="15" t="n"/>
      <c r="K961" s="22">
        <f>IF(ISBLANK($D961),"",$D961-RaporTarihi)</f>
        <v/>
      </c>
      <c r="L961" s="14">
        <f>IF(ISBLANK($A961),"",IF(OR(ISBLANK($B961),ISBLANK($C961),ISBLANK($D961),ISBLANK($E961),ISBLANK($F961),ISBLANK($G961),ISBLANK($H961),ISBLANK($I961),ISBLANK($J961)),"EKSİK","OK"))</f>
        <v/>
      </c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7">
        <f>IF(ISBLANK($A962),"",IF(COUNTA($E962:$H962)=4,$E962+$F962+$G962+$H962,""))</f>
        <v/>
      </c>
      <c r="J962" s="15" t="n"/>
      <c r="K962" s="22">
        <f>IF(ISBLANK($D962),"",$D962-RaporTarihi)</f>
        <v/>
      </c>
      <c r="L962" s="14">
        <f>IF(ISBLANK($A962),"",IF(OR(ISBLANK($B962),ISBLANK($C962),ISBLANK($D962),ISBLANK($E962),ISBLANK($F962),ISBLANK($G962),ISBLANK($H962),ISBLANK($I962),ISBLANK($J962)),"EKSİK","OK"))</f>
        <v/>
      </c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7">
        <f>IF(ISBLANK($A963),"",IF(COUNTA($E963:$H963)=4,$E963+$F963+$G963+$H963,""))</f>
        <v/>
      </c>
      <c r="J963" s="15" t="n"/>
      <c r="K963" s="22">
        <f>IF(ISBLANK($D963),"",$D963-RaporTarihi)</f>
        <v/>
      </c>
      <c r="L963" s="14">
        <f>IF(ISBLANK($A963),"",IF(OR(ISBLANK($B963),ISBLANK($C963),ISBLANK($D963),ISBLANK($E963),ISBLANK($F963),ISBLANK($G963),ISBLANK($H963),ISBLANK($I963),ISBLANK($J963)),"EKSİK","OK"))</f>
        <v/>
      </c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7">
        <f>IF(ISBLANK($A964),"",IF(COUNTA($E964:$H964)=4,$E964+$F964+$G964+$H964,""))</f>
        <v/>
      </c>
      <c r="J964" s="15" t="n"/>
      <c r="K964" s="22">
        <f>IF(ISBLANK($D964),"",$D964-RaporTarihi)</f>
        <v/>
      </c>
      <c r="L964" s="14">
        <f>IF(ISBLANK($A964),"",IF(OR(ISBLANK($B964),ISBLANK($C964),ISBLANK($D964),ISBLANK($E964),ISBLANK($F964),ISBLANK($G964),ISBLANK($H964),ISBLANK($I964),ISBLANK($J964)),"EKSİK","OK"))</f>
        <v/>
      </c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7">
        <f>IF(ISBLANK($A965),"",IF(COUNTA($E965:$H965)=4,$E965+$F965+$G965+$H965,""))</f>
        <v/>
      </c>
      <c r="J965" s="15" t="n"/>
      <c r="K965" s="22">
        <f>IF(ISBLANK($D965),"",$D965-RaporTarihi)</f>
        <v/>
      </c>
      <c r="L965" s="14">
        <f>IF(ISBLANK($A965),"",IF(OR(ISBLANK($B965),ISBLANK($C965),ISBLANK($D965),ISBLANK($E965),ISBLANK($F965),ISBLANK($G965),ISBLANK($H965),ISBLANK($I965),ISBLANK($J965)),"EKSİK","OK"))</f>
        <v/>
      </c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7">
        <f>IF(ISBLANK($A966),"",IF(COUNTA($E966:$H966)=4,$E966+$F966+$G966+$H966,""))</f>
        <v/>
      </c>
      <c r="J966" s="15" t="n"/>
      <c r="K966" s="22">
        <f>IF(ISBLANK($D966),"",$D966-RaporTarihi)</f>
        <v/>
      </c>
      <c r="L966" s="14">
        <f>IF(ISBLANK($A966),"",IF(OR(ISBLANK($B966),ISBLANK($C966),ISBLANK($D966),ISBLANK($E966),ISBLANK($F966),ISBLANK($G966),ISBLANK($H966),ISBLANK($I966),ISBLANK($J966)),"EKSİK","OK"))</f>
        <v/>
      </c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7">
        <f>IF(ISBLANK($A967),"",IF(COUNTA($E967:$H967)=4,$E967+$F967+$G967+$H967,""))</f>
        <v/>
      </c>
      <c r="J967" s="15" t="n"/>
      <c r="K967" s="22">
        <f>IF(ISBLANK($D967),"",$D967-RaporTarihi)</f>
        <v/>
      </c>
      <c r="L967" s="14">
        <f>IF(ISBLANK($A967),"",IF(OR(ISBLANK($B967),ISBLANK($C967),ISBLANK($D967),ISBLANK($E967),ISBLANK($F967),ISBLANK($G967),ISBLANK($H967),ISBLANK($I967),ISBLANK($J967)),"EKSİK","OK"))</f>
        <v/>
      </c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7">
        <f>IF(ISBLANK($A968),"",IF(COUNTA($E968:$H968)=4,$E968+$F968+$G968+$H968,""))</f>
        <v/>
      </c>
      <c r="J968" s="15" t="n"/>
      <c r="K968" s="22">
        <f>IF(ISBLANK($D968),"",$D968-RaporTarihi)</f>
        <v/>
      </c>
      <c r="L968" s="14">
        <f>IF(ISBLANK($A968),"",IF(OR(ISBLANK($B968),ISBLANK($C968),ISBLANK($D968),ISBLANK($E968),ISBLANK($F968),ISBLANK($G968),ISBLANK($H968),ISBLANK($I968),ISBLANK($J968)),"EKSİK","OK"))</f>
        <v/>
      </c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7">
        <f>IF(ISBLANK($A969),"",IF(COUNTA($E969:$H969)=4,$E969+$F969+$G969+$H969,""))</f>
        <v/>
      </c>
      <c r="J969" s="15" t="n"/>
      <c r="K969" s="22">
        <f>IF(ISBLANK($D969),"",$D969-RaporTarihi)</f>
        <v/>
      </c>
      <c r="L969" s="14">
        <f>IF(ISBLANK($A969),"",IF(OR(ISBLANK($B969),ISBLANK($C969),ISBLANK($D969),ISBLANK($E969),ISBLANK($F969),ISBLANK($G969),ISBLANK($H969),ISBLANK($I969),ISBLANK($J969)),"EKSİK","OK"))</f>
        <v/>
      </c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7">
        <f>IF(ISBLANK($A970),"",IF(COUNTA($E970:$H970)=4,$E970+$F970+$G970+$H970,""))</f>
        <v/>
      </c>
      <c r="J970" s="15" t="n"/>
      <c r="K970" s="22">
        <f>IF(ISBLANK($D970),"",$D970-RaporTarihi)</f>
        <v/>
      </c>
      <c r="L970" s="14">
        <f>IF(ISBLANK($A970),"",IF(OR(ISBLANK($B970),ISBLANK($C970),ISBLANK($D970),ISBLANK($E970),ISBLANK($F970),ISBLANK($G970),ISBLANK($H970),ISBLANK($I970),ISBLANK($J970)),"EKSİK","OK"))</f>
        <v/>
      </c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7">
        <f>IF(ISBLANK($A971),"",IF(COUNTA($E971:$H971)=4,$E971+$F971+$G971+$H971,""))</f>
        <v/>
      </c>
      <c r="J971" s="15" t="n"/>
      <c r="K971" s="22">
        <f>IF(ISBLANK($D971),"",$D971-RaporTarihi)</f>
        <v/>
      </c>
      <c r="L971" s="14">
        <f>IF(ISBLANK($A971),"",IF(OR(ISBLANK($B971),ISBLANK($C971),ISBLANK($D971),ISBLANK($E971),ISBLANK($F971),ISBLANK($G971),ISBLANK($H971),ISBLANK($I971),ISBLANK($J971)),"EKSİK","OK"))</f>
        <v/>
      </c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7">
        <f>IF(ISBLANK($A972),"",IF(COUNTA($E972:$H972)=4,$E972+$F972+$G972+$H972,""))</f>
        <v/>
      </c>
      <c r="J972" s="15" t="n"/>
      <c r="K972" s="22">
        <f>IF(ISBLANK($D972),"",$D972-RaporTarihi)</f>
        <v/>
      </c>
      <c r="L972" s="14">
        <f>IF(ISBLANK($A972),"",IF(OR(ISBLANK($B972),ISBLANK($C972),ISBLANK($D972),ISBLANK($E972),ISBLANK($F972),ISBLANK($G972),ISBLANK($H972),ISBLANK($I972),ISBLANK($J972)),"EKSİK","OK"))</f>
        <v/>
      </c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7">
        <f>IF(ISBLANK($A973),"",IF(COUNTA($E973:$H973)=4,$E973+$F973+$G973+$H973,""))</f>
        <v/>
      </c>
      <c r="J973" s="15" t="n"/>
      <c r="K973" s="22">
        <f>IF(ISBLANK($D973),"",$D973-RaporTarihi)</f>
        <v/>
      </c>
      <c r="L973" s="14">
        <f>IF(ISBLANK($A973),"",IF(OR(ISBLANK($B973),ISBLANK($C973),ISBLANK($D973),ISBLANK($E973),ISBLANK($F973),ISBLANK($G973),ISBLANK($H973),ISBLANK($I973),ISBLANK($J973)),"EKSİK","OK"))</f>
        <v/>
      </c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7">
        <f>IF(ISBLANK($A974),"",IF(COUNTA($E974:$H974)=4,$E974+$F974+$G974+$H974,""))</f>
        <v/>
      </c>
      <c r="J974" s="15" t="n"/>
      <c r="K974" s="22">
        <f>IF(ISBLANK($D974),"",$D974-RaporTarihi)</f>
        <v/>
      </c>
      <c r="L974" s="14">
        <f>IF(ISBLANK($A974),"",IF(OR(ISBLANK($B974),ISBLANK($C974),ISBLANK($D974),ISBLANK($E974),ISBLANK($F974),ISBLANK($G974),ISBLANK($H974),ISBLANK($I974),ISBLANK($J974)),"EKSİK","OK"))</f>
        <v/>
      </c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7">
        <f>IF(ISBLANK($A975),"",IF(COUNTA($E975:$H975)=4,$E975+$F975+$G975+$H975,""))</f>
        <v/>
      </c>
      <c r="J975" s="15" t="n"/>
      <c r="K975" s="22">
        <f>IF(ISBLANK($D975),"",$D975-RaporTarihi)</f>
        <v/>
      </c>
      <c r="L975" s="14">
        <f>IF(ISBLANK($A975),"",IF(OR(ISBLANK($B975),ISBLANK($C975),ISBLANK($D975),ISBLANK($E975),ISBLANK($F975),ISBLANK($G975),ISBLANK($H975),ISBLANK($I975),ISBLANK($J975)),"EKSİK","OK"))</f>
        <v/>
      </c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7">
        <f>IF(ISBLANK($A976),"",IF(COUNTA($E976:$H976)=4,$E976+$F976+$G976+$H976,""))</f>
        <v/>
      </c>
      <c r="J976" s="15" t="n"/>
      <c r="K976" s="22">
        <f>IF(ISBLANK($D976),"",$D976-RaporTarihi)</f>
        <v/>
      </c>
      <c r="L976" s="14">
        <f>IF(ISBLANK($A976),"",IF(OR(ISBLANK($B976),ISBLANK($C976),ISBLANK($D976),ISBLANK($E976),ISBLANK($F976),ISBLANK($G976),ISBLANK($H976),ISBLANK($I976),ISBLANK($J976)),"EKSİK","OK"))</f>
        <v/>
      </c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7">
        <f>IF(ISBLANK($A977),"",IF(COUNTA($E977:$H977)=4,$E977+$F977+$G977+$H977,""))</f>
        <v/>
      </c>
      <c r="J977" s="15" t="n"/>
      <c r="K977" s="22">
        <f>IF(ISBLANK($D977),"",$D977-RaporTarihi)</f>
        <v/>
      </c>
      <c r="L977" s="14">
        <f>IF(ISBLANK($A977),"",IF(OR(ISBLANK($B977),ISBLANK($C977),ISBLANK($D977),ISBLANK($E977),ISBLANK($F977),ISBLANK($G977),ISBLANK($H977),ISBLANK($I977),ISBLANK($J977)),"EKSİK","OK"))</f>
        <v/>
      </c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7">
        <f>IF(ISBLANK($A978),"",IF(COUNTA($E978:$H978)=4,$E978+$F978+$G978+$H978,""))</f>
        <v/>
      </c>
      <c r="J978" s="15" t="n"/>
      <c r="K978" s="22">
        <f>IF(ISBLANK($D978),"",$D978-RaporTarihi)</f>
        <v/>
      </c>
      <c r="L978" s="14">
        <f>IF(ISBLANK($A978),"",IF(OR(ISBLANK($B978),ISBLANK($C978),ISBLANK($D978),ISBLANK($E978),ISBLANK($F978),ISBLANK($G978),ISBLANK($H978),ISBLANK($I978),ISBLANK($J978)),"EKSİK","OK"))</f>
        <v/>
      </c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7">
        <f>IF(ISBLANK($A979),"",IF(COUNTA($E979:$H979)=4,$E979+$F979+$G979+$H979,""))</f>
        <v/>
      </c>
      <c r="J979" s="15" t="n"/>
      <c r="K979" s="22">
        <f>IF(ISBLANK($D979),"",$D979-RaporTarihi)</f>
        <v/>
      </c>
      <c r="L979" s="14">
        <f>IF(ISBLANK($A979),"",IF(OR(ISBLANK($B979),ISBLANK($C979),ISBLANK($D979),ISBLANK($E979),ISBLANK($F979),ISBLANK($G979),ISBLANK($H979),ISBLANK($I979),ISBLANK($J979)),"EKSİK","OK"))</f>
        <v/>
      </c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7">
        <f>IF(ISBLANK($A980),"",IF(COUNTA($E980:$H980)=4,$E980+$F980+$G980+$H980,""))</f>
        <v/>
      </c>
      <c r="J980" s="15" t="n"/>
      <c r="K980" s="22">
        <f>IF(ISBLANK($D980),"",$D980-RaporTarihi)</f>
        <v/>
      </c>
      <c r="L980" s="14">
        <f>IF(ISBLANK($A980),"",IF(OR(ISBLANK($B980),ISBLANK($C980),ISBLANK($D980),ISBLANK($E980),ISBLANK($F980),ISBLANK($G980),ISBLANK($H980),ISBLANK($I980),ISBLANK($J980)),"EKSİK","OK"))</f>
        <v/>
      </c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7">
        <f>IF(ISBLANK($A981),"",IF(COUNTA($E981:$H981)=4,$E981+$F981+$G981+$H981,""))</f>
        <v/>
      </c>
      <c r="J981" s="15" t="n"/>
      <c r="K981" s="22">
        <f>IF(ISBLANK($D981),"",$D981-RaporTarihi)</f>
        <v/>
      </c>
      <c r="L981" s="14">
        <f>IF(ISBLANK($A981),"",IF(OR(ISBLANK($B981),ISBLANK($C981),ISBLANK($D981),ISBLANK($E981),ISBLANK($F981),ISBLANK($G981),ISBLANK($H981),ISBLANK($I981),ISBLANK($J981)),"EKSİK","OK"))</f>
        <v/>
      </c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7">
        <f>IF(ISBLANK($A982),"",IF(COUNTA($E982:$H982)=4,$E982+$F982+$G982+$H982,""))</f>
        <v/>
      </c>
      <c r="J982" s="15" t="n"/>
      <c r="K982" s="22">
        <f>IF(ISBLANK($D982),"",$D982-RaporTarihi)</f>
        <v/>
      </c>
      <c r="L982" s="14">
        <f>IF(ISBLANK($A982),"",IF(OR(ISBLANK($B982),ISBLANK($C982),ISBLANK($D982),ISBLANK($E982),ISBLANK($F982),ISBLANK($G982),ISBLANK($H982),ISBLANK($I982),ISBLANK($J982)),"EKSİK","OK"))</f>
        <v/>
      </c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7">
        <f>IF(ISBLANK($A983),"",IF(COUNTA($E983:$H983)=4,$E983+$F983+$G983+$H983,""))</f>
        <v/>
      </c>
      <c r="J983" s="15" t="n"/>
      <c r="K983" s="22">
        <f>IF(ISBLANK($D983),"",$D983-RaporTarihi)</f>
        <v/>
      </c>
      <c r="L983" s="14">
        <f>IF(ISBLANK($A983),"",IF(OR(ISBLANK($B983),ISBLANK($C983),ISBLANK($D983),ISBLANK($E983),ISBLANK($F983),ISBLANK($G983),ISBLANK($H983),ISBLANK($I983),ISBLANK($J983)),"EKSİK","OK"))</f>
        <v/>
      </c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7">
        <f>IF(ISBLANK($A984),"",IF(COUNTA($E984:$H984)=4,$E984+$F984+$G984+$H984,""))</f>
        <v/>
      </c>
      <c r="J984" s="15" t="n"/>
      <c r="K984" s="22">
        <f>IF(ISBLANK($D984),"",$D984-RaporTarihi)</f>
        <v/>
      </c>
      <c r="L984" s="14">
        <f>IF(ISBLANK($A984),"",IF(OR(ISBLANK($B984),ISBLANK($C984),ISBLANK($D984),ISBLANK($E984),ISBLANK($F984),ISBLANK($G984),ISBLANK($H984),ISBLANK($I984),ISBLANK($J984)),"EKSİK","OK"))</f>
        <v/>
      </c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7">
        <f>IF(ISBLANK($A985),"",IF(COUNTA($E985:$H985)=4,$E985+$F985+$G985+$H985,""))</f>
        <v/>
      </c>
      <c r="J985" s="15" t="n"/>
      <c r="K985" s="22">
        <f>IF(ISBLANK($D985),"",$D985-RaporTarihi)</f>
        <v/>
      </c>
      <c r="L985" s="14">
        <f>IF(ISBLANK($A985),"",IF(OR(ISBLANK($B985),ISBLANK($C985),ISBLANK($D985),ISBLANK($E985),ISBLANK($F985),ISBLANK($G985),ISBLANK($H985),ISBLANK($I985),ISBLANK($J985)),"EKSİK","OK"))</f>
        <v/>
      </c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7">
        <f>IF(ISBLANK($A986),"",IF(COUNTA($E986:$H986)=4,$E986+$F986+$G986+$H986,""))</f>
        <v/>
      </c>
      <c r="J986" s="15" t="n"/>
      <c r="K986" s="22">
        <f>IF(ISBLANK($D986),"",$D986-RaporTarihi)</f>
        <v/>
      </c>
      <c r="L986" s="14">
        <f>IF(ISBLANK($A986),"",IF(OR(ISBLANK($B986),ISBLANK($C986),ISBLANK($D986),ISBLANK($E986),ISBLANK($F986),ISBLANK($G986),ISBLANK($H986),ISBLANK($I986),ISBLANK($J986)),"EKSİK","OK"))</f>
        <v/>
      </c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7">
        <f>IF(ISBLANK($A987),"",IF(COUNTA($E987:$H987)=4,$E987+$F987+$G987+$H987,""))</f>
        <v/>
      </c>
      <c r="J987" s="15" t="n"/>
      <c r="K987" s="22">
        <f>IF(ISBLANK($D987),"",$D987-RaporTarihi)</f>
        <v/>
      </c>
      <c r="L987" s="14">
        <f>IF(ISBLANK($A987),"",IF(OR(ISBLANK($B987),ISBLANK($C987),ISBLANK($D987),ISBLANK($E987),ISBLANK($F987),ISBLANK($G987),ISBLANK($H987),ISBLANK($I987),ISBLANK($J987)),"EKSİK","OK"))</f>
        <v/>
      </c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7">
        <f>IF(ISBLANK($A988),"",IF(COUNTA($E988:$H988)=4,$E988+$F988+$G988+$H988,""))</f>
        <v/>
      </c>
      <c r="J988" s="15" t="n"/>
      <c r="K988" s="22">
        <f>IF(ISBLANK($D988),"",$D988-RaporTarihi)</f>
        <v/>
      </c>
      <c r="L988" s="14">
        <f>IF(ISBLANK($A988),"",IF(OR(ISBLANK($B988),ISBLANK($C988),ISBLANK($D988),ISBLANK($E988),ISBLANK($F988),ISBLANK($G988),ISBLANK($H988),ISBLANK($I988),ISBLANK($J988)),"EKSİK","OK"))</f>
        <v/>
      </c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7">
        <f>IF(ISBLANK($A989),"",IF(COUNTA($E989:$H989)=4,$E989+$F989+$G989+$H989,""))</f>
        <v/>
      </c>
      <c r="J989" s="15" t="n"/>
      <c r="K989" s="22">
        <f>IF(ISBLANK($D989),"",$D989-RaporTarihi)</f>
        <v/>
      </c>
      <c r="L989" s="14">
        <f>IF(ISBLANK($A989),"",IF(OR(ISBLANK($B989),ISBLANK($C989),ISBLANK($D989),ISBLANK($E989),ISBLANK($F989),ISBLANK($G989),ISBLANK($H989),ISBLANK($I989),ISBLANK($J989)),"EKSİK","OK"))</f>
        <v/>
      </c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7">
        <f>IF(ISBLANK($A990),"",IF(COUNTA($E990:$H990)=4,$E990+$F990+$G990+$H990,""))</f>
        <v/>
      </c>
      <c r="J990" s="15" t="n"/>
      <c r="K990" s="22">
        <f>IF(ISBLANK($D990),"",$D990-RaporTarihi)</f>
        <v/>
      </c>
      <c r="L990" s="14">
        <f>IF(ISBLANK($A990),"",IF(OR(ISBLANK($B990),ISBLANK($C990),ISBLANK($D990),ISBLANK($E990),ISBLANK($F990),ISBLANK($G990),ISBLANK($H990),ISBLANK($I990),ISBLANK($J990)),"EKSİK","OK"))</f>
        <v/>
      </c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7">
        <f>IF(ISBLANK($A991),"",IF(COUNTA($E991:$H991)=4,$E991+$F991+$G991+$H991,""))</f>
        <v/>
      </c>
      <c r="J991" s="15" t="n"/>
      <c r="K991" s="22">
        <f>IF(ISBLANK($D991),"",$D991-RaporTarihi)</f>
        <v/>
      </c>
      <c r="L991" s="14">
        <f>IF(ISBLANK($A991),"",IF(OR(ISBLANK($B991),ISBLANK($C991),ISBLANK($D991),ISBLANK($E991),ISBLANK($F991),ISBLANK($G991),ISBLANK($H991),ISBLANK($I991),ISBLANK($J991)),"EKSİK","OK"))</f>
        <v/>
      </c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7">
        <f>IF(ISBLANK($A992),"",IF(COUNTA($E992:$H992)=4,$E992+$F992+$G992+$H992,""))</f>
        <v/>
      </c>
      <c r="J992" s="15" t="n"/>
      <c r="K992" s="22">
        <f>IF(ISBLANK($D992),"",$D992-RaporTarihi)</f>
        <v/>
      </c>
      <c r="L992" s="14">
        <f>IF(ISBLANK($A992),"",IF(OR(ISBLANK($B992),ISBLANK($C992),ISBLANK($D992),ISBLANK($E992),ISBLANK($F992),ISBLANK($G992),ISBLANK($H992),ISBLANK($I992),ISBLANK($J992)),"EKSİK","OK"))</f>
        <v/>
      </c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7">
        <f>IF(ISBLANK($A993),"",IF(COUNTA($E993:$H993)=4,$E993+$F993+$G993+$H993,""))</f>
        <v/>
      </c>
      <c r="J993" s="15" t="n"/>
      <c r="K993" s="22">
        <f>IF(ISBLANK($D993),"",$D993-RaporTarihi)</f>
        <v/>
      </c>
      <c r="L993" s="14">
        <f>IF(ISBLANK($A993),"",IF(OR(ISBLANK($B993),ISBLANK($C993),ISBLANK($D993),ISBLANK($E993),ISBLANK($F993),ISBLANK($G993),ISBLANK($H993),ISBLANK($I993),ISBLANK($J993)),"EKSİK","OK"))</f>
        <v/>
      </c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7">
        <f>IF(ISBLANK($A994),"",IF(COUNTA($E994:$H994)=4,$E994+$F994+$G994+$H994,""))</f>
        <v/>
      </c>
      <c r="J994" s="15" t="n"/>
      <c r="K994" s="22">
        <f>IF(ISBLANK($D994),"",$D994-RaporTarihi)</f>
        <v/>
      </c>
      <c r="L994" s="14">
        <f>IF(ISBLANK($A994),"",IF(OR(ISBLANK($B994),ISBLANK($C994),ISBLANK($D994),ISBLANK($E994),ISBLANK($F994),ISBLANK($G994),ISBLANK($H994),ISBLANK($I994),ISBLANK($J994)),"EKSİK","OK"))</f>
        <v/>
      </c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7">
        <f>IF(ISBLANK($A995),"",IF(COUNTA($E995:$H995)=4,$E995+$F995+$G995+$H995,""))</f>
        <v/>
      </c>
      <c r="J995" s="15" t="n"/>
      <c r="K995" s="22">
        <f>IF(ISBLANK($D995),"",$D995-RaporTarihi)</f>
        <v/>
      </c>
      <c r="L995" s="14">
        <f>IF(ISBLANK($A995),"",IF(OR(ISBLANK($B995),ISBLANK($C995),ISBLANK($D995),ISBLANK($E995),ISBLANK($F995),ISBLANK($G995),ISBLANK($H995),ISBLANK($I995),ISBLANK($J995)),"EKSİK","OK"))</f>
        <v/>
      </c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7">
        <f>IF(ISBLANK($A996),"",IF(COUNTA($E996:$H996)=4,$E996+$F996+$G996+$H996,""))</f>
        <v/>
      </c>
      <c r="J996" s="15" t="n"/>
      <c r="K996" s="22">
        <f>IF(ISBLANK($D996),"",$D996-RaporTarihi)</f>
        <v/>
      </c>
      <c r="L996" s="14">
        <f>IF(ISBLANK($A996),"",IF(OR(ISBLANK($B996),ISBLANK($C996),ISBLANK($D996),ISBLANK($E996),ISBLANK($F996),ISBLANK($G996),ISBLANK($H996),ISBLANK($I996),ISBLANK($J996)),"EKSİK","OK"))</f>
        <v/>
      </c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7">
        <f>IF(ISBLANK($A997),"",IF(COUNTA($E997:$H997)=4,$E997+$F997+$G997+$H997,""))</f>
        <v/>
      </c>
      <c r="J997" s="15" t="n"/>
      <c r="K997" s="22">
        <f>IF(ISBLANK($D997),"",$D997-RaporTarihi)</f>
        <v/>
      </c>
      <c r="L997" s="14">
        <f>IF(ISBLANK($A997),"",IF(OR(ISBLANK($B997),ISBLANK($C997),ISBLANK($D997),ISBLANK($E997),ISBLANK($F997),ISBLANK($G997),ISBLANK($H997),ISBLANK($I997),ISBLANK($J997)),"EKSİK","OK"))</f>
        <v/>
      </c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7">
        <f>IF(ISBLANK($A998),"",IF(COUNTA($E998:$H998)=4,$E998+$F998+$G998+$H998,""))</f>
        <v/>
      </c>
      <c r="J998" s="15" t="n"/>
      <c r="K998" s="22">
        <f>IF(ISBLANK($D998),"",$D998-RaporTarihi)</f>
        <v/>
      </c>
      <c r="L998" s="14">
        <f>IF(ISBLANK($A998),"",IF(OR(ISBLANK($B998),ISBLANK($C998),ISBLANK($D998),ISBLANK($E998),ISBLANK($F998),ISBLANK($G998),ISBLANK($H998),ISBLANK($I998),ISBLANK($J998)),"EKSİK","OK"))</f>
        <v/>
      </c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7">
        <f>IF(ISBLANK($A999),"",IF(COUNTA($E999:$H999)=4,$E999+$F999+$G999+$H999,""))</f>
        <v/>
      </c>
      <c r="J999" s="15" t="n"/>
      <c r="K999" s="22">
        <f>IF(ISBLANK($D999),"",$D999-RaporTarihi)</f>
        <v/>
      </c>
      <c r="L999" s="14">
        <f>IF(ISBLANK($A999),"",IF(OR(ISBLANK($B999),ISBLANK($C999),ISBLANK($D999),ISBLANK($E999),ISBLANK($F999),ISBLANK($G999),ISBLANK($H999),ISBLANK($I999),ISBLANK($J999)),"EKSİK","OK"))</f>
        <v/>
      </c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J1000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I6:I1000">
    <cfRule type="cellIs" priority="1" operator="lessThanOrEqual" dxfId="1">
      <formula>0</formula>
    </cfRule>
  </conditionalFormatting>
  <conditionalFormatting sqref="J6:J1000">
    <cfRule type="cellIs" priority="2" operator="equal" dxfId="3">
      <formula>"GECİKMİŞ"</formula>
    </cfRule>
    <cfRule type="cellIs" priority="3" operator="equal" dxfId="2">
      <formula>"BEKLİYOR"</formula>
    </cfRule>
    <cfRule type="cellIs" priority="4" operator="equal" dxfId="0">
      <formula>"Ödendi"</formula>
    </cfRule>
  </conditionalFormatting>
  <conditionalFormatting sqref="K6:K1000">
    <cfRule type="cellIs" priority="5" operator="lessThan" dxfId="1">
      <formula>0</formula>
    </cfRule>
    <cfRule type="cellIs" priority="6" operator="between" dxfId="2">
      <formula>0</formula>
      <formula>30</formula>
    </cfRule>
    <cfRule type="cellIs" priority="7" operator="greaterThan" dxfId="0">
      <formula>30</formula>
    </cfRule>
  </conditionalFormatting>
  <conditionalFormatting sqref="L6:L1000">
    <cfRule type="cellIs" priority="8" operator="equal" dxfId="1">
      <formula>"EKSİK"</formula>
    </cfRule>
    <cfRule type="cellIs" priority="9" operator="equal" dxfId="0">
      <formula>"OK"</formula>
    </cfRule>
  </conditionalFormatting>
  <dataValidations count="2">
    <dataValidation sqref="J6:J1000" showDropDown="0" showInputMessage="1" showErrorMessage="1" allowBlank="1" errorTitle="Geçersiz Durum" error="Lütfen listeden bir ödeme durumu seçin." promptTitle="Ödeme Durumu" prompt="Ödendi, Bekliyor veya Gecikmiş seçin." type="list" errorStyle="stop">
      <formula1>ListeOdemeDurumu</formula1>
    </dataValidation>
    <dataValidation sqref="B6:B1000" showDropDown="0" showInputMessage="1" showErrorMessage="1" allowBlank="1" errorTitle="Geçersiz Kredi" error="Lütfen KREDILER sayfasındaki bir kredi ID seçin." promptTitle="Kredi ID" prompt="Listeden kredi seçin." type="list" errorStyle="stop">
      <formula1>ListeKrediId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064A2"/>
    <outlinePr summaryBelow="1" summaryRight="1"/>
    <pageSetUpPr/>
  </sheetPr>
  <dimension ref="A1:AN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8" customWidth="1" min="4" max="4"/>
    <col width="13" customWidth="1" min="5" max="5"/>
    <col width="15" customWidth="1" min="6" max="6"/>
    <col width="14" customWidth="1" min="7" max="7"/>
    <col width="13" customWidth="1" min="8" max="8"/>
    <col width="10" customWidth="1" min="9" max="9"/>
  </cols>
  <sheetData>
    <row r="1" ht="26" customHeight="1">
      <c r="A1" s="1" t="inlineStr">
        <is>
          <t>MASRAF KOMISYON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MASRAF VE KOMİSYONLAR — tahsis, sigorta, komisyon ve diğer finansman maliyetleri.</t>
        </is>
      </c>
    </row>
    <row r="4"/>
    <row r="5" ht="30" customHeight="1">
      <c r="A5" s="11" t="inlineStr">
        <is>
          <t>Masraf ID</t>
        </is>
      </c>
      <c r="B5" s="11" t="inlineStr">
        <is>
          <t>Kredi ID</t>
        </is>
      </c>
      <c r="C5" s="11" t="inlineStr">
        <is>
          <t>Banka</t>
        </is>
      </c>
      <c r="D5" s="11" t="inlineStr">
        <is>
          <t>Masraf Türü</t>
        </is>
      </c>
      <c r="E5" s="11" t="inlineStr">
        <is>
          <t>İşlem Tarihi</t>
        </is>
      </c>
      <c r="F5" s="11" t="inlineStr">
        <is>
          <t>Belge Numarası</t>
        </is>
      </c>
      <c r="G5" s="11" t="inlineStr">
        <is>
          <t>Tutar</t>
        </is>
      </c>
      <c r="H5" s="11" t="inlineStr">
        <is>
          <t>Para Birimi</t>
        </is>
      </c>
      <c r="I5" s="11" t="inlineStr">
        <is>
          <t>Kontrol</t>
        </is>
      </c>
    </row>
    <row r="6">
      <c r="A6" s="12" t="inlineStr">
        <is>
          <t>MSF-001</t>
        </is>
      </c>
      <c r="B6" s="12" t="inlineStr">
        <is>
          <t>KRD-001</t>
        </is>
      </c>
      <c r="C6" s="12" t="inlineStr">
        <is>
          <t>Türkiye İş Bankası</t>
        </is>
      </c>
      <c r="D6" s="12" t="inlineStr">
        <is>
          <t>Tahsis Ücreti</t>
        </is>
      </c>
      <c r="E6" s="19" t="n">
        <v>45597</v>
      </c>
      <c r="F6" s="12" t="inlineStr">
        <is>
          <t>FTR-1001</t>
        </is>
      </c>
      <c r="G6" s="16" t="n">
        <v>60000</v>
      </c>
      <c r="H6" s="12" t="inlineStr">
        <is>
          <t>TRY</t>
        </is>
      </c>
      <c r="I6" s="14">
        <f>IF(ISBLANK($A6),"",IF(OR(ISBLANK($B6),ISBLANK($C6),ISBLANK($D6),ISBLANK($E6),ISBLANK($F6),ISBLANK($G6),ISBLANK($H6)),"EKSİK","OK"))</f>
        <v/>
      </c>
    </row>
    <row r="7">
      <c r="A7" s="12" t="inlineStr">
        <is>
          <t>MSF-002</t>
        </is>
      </c>
      <c r="B7" s="12" t="inlineStr">
        <is>
          <t>KRD-002</t>
        </is>
      </c>
      <c r="C7" s="12" t="inlineStr">
        <is>
          <t>Akbank</t>
        </is>
      </c>
      <c r="D7" s="12" t="inlineStr">
        <is>
          <t>Sigorta</t>
        </is>
      </c>
      <c r="E7" s="19" t="n">
        <v>45717</v>
      </c>
      <c r="F7" s="12" t="inlineStr">
        <is>
          <t>POL-2001</t>
        </is>
      </c>
      <c r="G7" s="16" t="n">
        <v>70000</v>
      </c>
      <c r="H7" s="12" t="inlineStr">
        <is>
          <t>TRY</t>
        </is>
      </c>
      <c r="I7" s="14">
        <f>IF(ISBLANK($A7),"",IF(OR(ISBLANK($B7),ISBLANK($C7),ISBLANK($D7),ISBLANK($E7),ISBLANK($F7),ISBLANK($G7),ISBLANK($H7)),"EKSİK","OK"))</f>
        <v/>
      </c>
    </row>
    <row r="8">
      <c r="A8" s="12" t="inlineStr">
        <is>
          <t>MSF-003</t>
        </is>
      </c>
      <c r="B8" s="12" t="inlineStr">
        <is>
          <t>KRD-003</t>
        </is>
      </c>
      <c r="C8" s="12" t="inlineStr">
        <is>
          <t>Garanti BBVA</t>
        </is>
      </c>
      <c r="D8" s="12" t="inlineStr">
        <is>
          <t>Komisyon</t>
        </is>
      </c>
      <c r="E8" s="19" t="n">
        <v>45809</v>
      </c>
      <c r="F8" s="12" t="inlineStr">
        <is>
          <t>FTR-3001</t>
        </is>
      </c>
      <c r="G8" s="16" t="n">
        <v>1500</v>
      </c>
      <c r="H8" s="12" t="inlineStr">
        <is>
          <t>USD</t>
        </is>
      </c>
      <c r="I8" s="14">
        <f>IF(ISBLANK($A8),"",IF(OR(ISBLANK($B8),ISBLANK($C8),ISBLANK($D8),ISBLANK($E8),ISBLANK($F8),ISBLANK($G8),ISBLANK($H8)),"EKSİK","OK"))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4">
        <f>IF(ISBLANK($A9),"",IF(OR(ISBLANK($B9),ISBLANK($C9),ISBLANK($D9),ISBLANK($E9),ISBLANK($F9),ISBLANK($G9),ISBLANK($H9)),"EKSİK","OK"))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4">
        <f>IF(ISBLANK($A10),"",IF(OR(ISBLANK($B10),ISBLANK($C10),ISBLANK($D10),ISBLANK($E10),ISBLANK($F10),ISBLANK($G10),ISBLANK($H10)),"EKSİK","OK"))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4">
        <f>IF(ISBLANK($A11),"",IF(OR(ISBLANK($B11),ISBLANK($C11),ISBLANK($D11),ISBLANK($E11),ISBLANK($F11),ISBLANK($G11),ISBLANK($H11)),"EKSİK","OK"))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4">
        <f>IF(ISBLANK($A12),"",IF(OR(ISBLANK($B12),ISBLANK($C12),ISBLANK($D12),ISBLANK($E12),ISBLANK($F12),ISBLANK($G12),ISBLANK($H12)),"EKSİK","OK"))</f>
        <v/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4">
        <f>IF(ISBLANK($A13),"",IF(OR(ISBLANK($B13),ISBLANK($C13),ISBLANK($D13),ISBLANK($E13),ISBLANK($F13),ISBLANK($G13),ISBLANK($H13)),"EKSİK","OK"))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4">
        <f>IF(ISBLANK($A14),"",IF(OR(ISBLANK($B14),ISBLANK($C14),ISBLANK($D14),ISBLANK($E14),ISBLANK($F14),ISBLANK($G14),ISBLANK($H14)),"EKSİK","OK"))</f>
        <v/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4">
        <f>IF(ISBLANK($A15),"",IF(OR(ISBLANK($B15),ISBLANK($C15),ISBLANK($D15),ISBLANK($E15),ISBLANK($F15),ISBLANK($G15),ISBLANK($H15)),"EKSİK","OK"))</f>
        <v/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4">
        <f>IF(ISBLANK($A16),"",IF(OR(ISBLANK($B16),ISBLANK($C16),ISBLANK($D16),ISBLANK($E16),ISBLANK($F16),ISBLANK($G16),ISBLANK($H16)),"EKSİK","OK"))</f>
        <v/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4">
        <f>IF(ISBLANK($A17),"",IF(OR(ISBLANK($B17),ISBLANK($C17),ISBLANK($D17),ISBLANK($E17),ISBLANK($F17),ISBLANK($G17),ISBLANK($H17)),"EKSİK","OK"))</f>
        <v/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4">
        <f>IF(ISBLANK($A18),"",IF(OR(ISBLANK($B18),ISBLANK($C18),ISBLANK($D18),ISBLANK($E18),ISBLANK($F18),ISBLANK($G18),ISBLANK($H18)),"EKSİK","OK"))</f>
        <v/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4">
        <f>IF(ISBLANK($A19),"",IF(OR(ISBLANK($B19),ISBLANK($C19),ISBLANK($D19),ISBLANK($E19),ISBLANK($F19),ISBLANK($G19),ISBLANK($H19)),"EKSİK","OK"))</f>
        <v/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4">
        <f>IF(ISBLANK($A20),"",IF(OR(ISBLANK($B20),ISBLANK($C20),ISBLANK($D20),ISBLANK($E20),ISBLANK($F20),ISBLANK($G20),ISBLANK($H20)),"EKSİK","OK"))</f>
        <v/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4">
        <f>IF(ISBLANK($A21),"",IF(OR(ISBLANK($B21),ISBLANK($C21),ISBLANK($D21),ISBLANK($E21),ISBLANK($F21),ISBLANK($G21),ISBLANK($H21)),"EKSİK","OK"))</f>
        <v/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4">
        <f>IF(ISBLANK($A22),"",IF(OR(ISBLANK($B22),ISBLANK($C22),ISBLANK($D22),ISBLANK($E22),ISBLANK($F22),ISBLANK($G22),ISBLANK($H22)),"EKSİK","OK"))</f>
        <v/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4">
        <f>IF(ISBLANK($A23),"",IF(OR(ISBLANK($B23),ISBLANK($C23),ISBLANK($D23),ISBLANK($E23),ISBLANK($F23),ISBLANK($G23),ISBLANK($H23)),"EKSİK","OK"))</f>
        <v/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4">
        <f>IF(ISBLANK($A24),"",IF(OR(ISBLANK($B24),ISBLANK($C24),ISBLANK($D24),ISBLANK($E24),ISBLANK($F24),ISBLANK($G24),ISBLANK($H24)),"EKSİK","OK"))</f>
        <v/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4">
        <f>IF(ISBLANK($A25),"",IF(OR(ISBLANK($B25),ISBLANK($C25),ISBLANK($D25),ISBLANK($E25),ISBLANK($F25),ISBLANK($G25),ISBLANK($H25)),"EKSİK","OK"))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4">
        <f>IF(ISBLANK($A26),"",IF(OR(ISBLANK($B26),ISBLANK($C26),ISBLANK($D26),ISBLANK($E26),ISBLANK($F26),ISBLANK($G26),ISBLANK($H26)),"EKSİK","OK"))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4">
        <f>IF(ISBLANK($A27),"",IF(OR(ISBLANK($B27),ISBLANK($C27),ISBLANK($D27),ISBLANK($E27),ISBLANK($F27),ISBLANK($G27),ISBLANK($H27)),"EKSİK","OK"))</f>
        <v/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4">
        <f>IF(ISBLANK($A28),"",IF(OR(ISBLANK($B28),ISBLANK($C28),ISBLANK($D28),ISBLANK($E28),ISBLANK($F28),ISBLANK($G28),ISBLANK($H28)),"EKSİK","OK"))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4">
        <f>IF(ISBLANK($A29),"",IF(OR(ISBLANK($B29),ISBLANK($C29),ISBLANK($D29),ISBLANK($E29),ISBLANK($F29),ISBLANK($G29),ISBLANK($H29)),"EKSİK","OK"))</f>
        <v/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4">
        <f>IF(ISBLANK($A30),"",IF(OR(ISBLANK($B30),ISBLANK($C30),ISBLANK($D30),ISBLANK($E30),ISBLANK($F30),ISBLANK($G30),ISBLANK($H30)),"EKSİK","OK"))</f>
        <v/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4">
        <f>IF(ISBLANK($A31),"",IF(OR(ISBLANK($B31),ISBLANK($C31),ISBLANK($D31),ISBLANK($E31),ISBLANK($F31),ISBLANK($G31),ISBLANK($H31)),"EKSİK","OK"))</f>
        <v/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4">
        <f>IF(ISBLANK($A32),"",IF(OR(ISBLANK($B32),ISBLANK($C32),ISBLANK($D32),ISBLANK($E32),ISBLANK($F32),ISBLANK($G32),ISBLANK($H32)),"EKSİK","OK"))</f>
        <v/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4">
        <f>IF(ISBLANK($A33),"",IF(OR(ISBLANK($B33),ISBLANK($C33),ISBLANK($D33),ISBLANK($E33),ISBLANK($F33),ISBLANK($G33),ISBLANK($H33)),"EKSİK","OK"))</f>
        <v/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4">
        <f>IF(ISBLANK($A34),"",IF(OR(ISBLANK($B34),ISBLANK($C34),ISBLANK($D34),ISBLANK($E34),ISBLANK($F34),ISBLANK($G34),ISBLANK($H34)),"EKSİK","OK"))</f>
        <v/>
      </c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4">
        <f>IF(ISBLANK($A35),"",IF(OR(ISBLANK($B35),ISBLANK($C35),ISBLANK($D35),ISBLANK($E35),ISBLANK($F35),ISBLANK($G35),ISBLANK($H35)),"EKSİK","OK"))</f>
        <v/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4">
        <f>IF(ISBLANK($A36),"",IF(OR(ISBLANK($B36),ISBLANK($C36),ISBLANK($D36),ISBLANK($E36),ISBLANK($F36),ISBLANK($G36),ISBLANK($H36)),"EKSİK","OK"))</f>
        <v/>
      </c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4">
        <f>IF(ISBLANK($A37),"",IF(OR(ISBLANK($B37),ISBLANK($C37),ISBLANK($D37),ISBLANK($E37),ISBLANK($F37),ISBLANK($G37),ISBLANK($H37)),"EKSİK","OK"))</f>
        <v/>
      </c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4">
        <f>IF(ISBLANK($A38),"",IF(OR(ISBLANK($B38),ISBLANK($C38),ISBLANK($D38),ISBLANK($E38),ISBLANK($F38),ISBLANK($G38),ISBLANK($H38)),"EKSİK","OK"))</f>
        <v/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4">
        <f>IF(ISBLANK($A39),"",IF(OR(ISBLANK($B39),ISBLANK($C39),ISBLANK($D39),ISBLANK($E39),ISBLANK($F39),ISBLANK($G39),ISBLANK($H39)),"EKSİK","OK"))</f>
        <v/>
      </c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4">
        <f>IF(ISBLANK($A40),"",IF(OR(ISBLANK($B40),ISBLANK($C40),ISBLANK($D40),ISBLANK($E40),ISBLANK($F40),ISBLANK($G40),ISBLANK($H40)),"EKSİK","OK"))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4">
        <f>IF(ISBLANK($A41),"",IF(OR(ISBLANK($B41),ISBLANK($C41),ISBLANK($D41),ISBLANK($E41),ISBLANK($F41),ISBLANK($G41),ISBLANK($H41)),"EKSİK","OK"))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4">
        <f>IF(ISBLANK($A42),"",IF(OR(ISBLANK($B42),ISBLANK($C42),ISBLANK($D42),ISBLANK($E42),ISBLANK($F42),ISBLANK($G42),ISBLANK($H42)),"EKSİK","OK"))</f>
        <v/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4">
        <f>IF(ISBLANK($A43),"",IF(OR(ISBLANK($B43),ISBLANK($C43),ISBLANK($D43),ISBLANK($E43),ISBLANK($F43),ISBLANK($G43),ISBLANK($H43)),"EKSİK","OK"))</f>
        <v/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4">
        <f>IF(ISBLANK($A44),"",IF(OR(ISBLANK($B44),ISBLANK($C44),ISBLANK($D44),ISBLANK($E44),ISBLANK($F44),ISBLANK($G44),ISBLANK($H44)),"EKSİK","OK"))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4">
        <f>IF(ISBLANK($A45),"",IF(OR(ISBLANK($B45),ISBLANK($C45),ISBLANK($D45),ISBLANK($E45),ISBLANK($F45),ISBLANK($G45),ISBLANK($H45)),"EKSİK","OK"))</f>
        <v/>
      </c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4">
        <f>IF(ISBLANK($A46),"",IF(OR(ISBLANK($B46),ISBLANK($C46),ISBLANK($D46),ISBLANK($E46),ISBLANK($F46),ISBLANK($G46),ISBLANK($H46)),"EKSİK","OK"))</f>
        <v/>
      </c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4">
        <f>IF(ISBLANK($A47),"",IF(OR(ISBLANK($B47),ISBLANK($C47),ISBLANK($D47),ISBLANK($E47),ISBLANK($F47),ISBLANK($G47),ISBLANK($H47)),"EKSİK","OK"))</f>
        <v/>
      </c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4">
        <f>IF(ISBLANK($A48),"",IF(OR(ISBLANK($B48),ISBLANK($C48),ISBLANK($D48),ISBLANK($E48),ISBLANK($F48),ISBLANK($G48),ISBLANK($H48)),"EKSİK","OK"))</f>
        <v/>
      </c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4">
        <f>IF(ISBLANK($A49),"",IF(OR(ISBLANK($B49),ISBLANK($C49),ISBLANK($D49),ISBLANK($E49),ISBLANK($F49),ISBLANK($G49),ISBLANK($H49)),"EKSİK","OK"))</f>
        <v/>
      </c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4">
        <f>IF(ISBLANK($A50),"",IF(OR(ISBLANK($B50),ISBLANK($C50),ISBLANK($D50),ISBLANK($E50),ISBLANK($F50),ISBLANK($G50),ISBLANK($H50)),"EKSİK","OK"))</f>
        <v/>
      </c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4">
        <f>IF(ISBLANK($A51),"",IF(OR(ISBLANK($B51),ISBLANK($C51),ISBLANK($D51),ISBLANK($E51),ISBLANK($F51),ISBLANK($G51),ISBLANK($H51)),"EKSİK","OK"))</f>
        <v/>
      </c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4">
        <f>IF(ISBLANK($A52),"",IF(OR(ISBLANK($B52),ISBLANK($C52),ISBLANK($D52),ISBLANK($E52),ISBLANK($F52),ISBLANK($G52),ISBLANK($H52)),"EKSİK","OK"))</f>
        <v/>
      </c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4">
        <f>IF(ISBLANK($A53),"",IF(OR(ISBLANK($B53),ISBLANK($C53),ISBLANK($D53),ISBLANK($E53),ISBLANK($F53),ISBLANK($G53),ISBLANK($H53)),"EKSİK","OK"))</f>
        <v/>
      </c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4">
        <f>IF(ISBLANK($A54),"",IF(OR(ISBLANK($B54),ISBLANK($C54),ISBLANK($D54),ISBLANK($E54),ISBLANK($F54),ISBLANK($G54),ISBLANK($H54)),"EKSİK","OK"))</f>
        <v/>
      </c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4">
        <f>IF(ISBLANK($A55),"",IF(OR(ISBLANK($B55),ISBLANK($C55),ISBLANK($D55),ISBLANK($E55),ISBLANK($F55),ISBLANK($G55),ISBLANK($H55)),"EKSİK","OK"))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4">
        <f>IF(ISBLANK($A56),"",IF(OR(ISBLANK($B56),ISBLANK($C56),ISBLANK($D56),ISBLANK($E56),ISBLANK($F56),ISBLANK($G56),ISBLANK($H56)),"EKSİK","OK"))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4">
        <f>IF(ISBLANK($A57),"",IF(OR(ISBLANK($B57),ISBLANK($C57),ISBLANK($D57),ISBLANK($E57),ISBLANK($F57),ISBLANK($G57),ISBLANK($H57)),"EKSİK","OK"))</f>
        <v/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4">
        <f>IF(ISBLANK($A58),"",IF(OR(ISBLANK($B58),ISBLANK($C58),ISBLANK($D58),ISBLANK($E58),ISBLANK($F58),ISBLANK($G58),ISBLANK($H58)),"EKSİK","OK"))</f>
        <v/>
      </c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4">
        <f>IF(ISBLANK($A59),"",IF(OR(ISBLANK($B59),ISBLANK($C59),ISBLANK($D59),ISBLANK($E59),ISBLANK($F59),ISBLANK($G59),ISBLANK($H59)),"EKSİK","OK"))</f>
        <v/>
      </c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4">
        <f>IF(ISBLANK($A60),"",IF(OR(ISBLANK($B60),ISBLANK($C60),ISBLANK($D60),ISBLANK($E60),ISBLANK($F60),ISBLANK($G60),ISBLANK($H60)),"EKSİK","OK"))</f>
        <v/>
      </c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4">
        <f>IF(ISBLANK($A61),"",IF(OR(ISBLANK($B61),ISBLANK($C61),ISBLANK($D61),ISBLANK($E61),ISBLANK($F61),ISBLANK($G61),ISBLANK($H61)),"EKSİK","OK"))</f>
        <v/>
      </c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4">
        <f>IF(ISBLANK($A62),"",IF(OR(ISBLANK($B62),ISBLANK($C62),ISBLANK($D62),ISBLANK($E62),ISBLANK($F62),ISBLANK($G62),ISBLANK($H62)),"EKSİK","OK"))</f>
        <v/>
      </c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4">
        <f>IF(ISBLANK($A63),"",IF(OR(ISBLANK($B63),ISBLANK($C63),ISBLANK($D63),ISBLANK($E63),ISBLANK($F63),ISBLANK($G63),ISBLANK($H63)),"EKSİK","OK"))</f>
        <v/>
      </c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4">
        <f>IF(ISBLANK($A64),"",IF(OR(ISBLANK($B64),ISBLANK($C64),ISBLANK($D64),ISBLANK($E64),ISBLANK($F64),ISBLANK($G64),ISBLANK($H64)),"EKSİK","OK"))</f>
        <v/>
      </c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4">
        <f>IF(ISBLANK($A65),"",IF(OR(ISBLANK($B65),ISBLANK($C65),ISBLANK($D65),ISBLANK($E65),ISBLANK($F65),ISBLANK($G65),ISBLANK($H65)),"EKSİK","OK"))</f>
        <v/>
      </c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4">
        <f>IF(ISBLANK($A66),"",IF(OR(ISBLANK($B66),ISBLANK($C66),ISBLANK($D66),ISBLANK($E66),ISBLANK($F66),ISBLANK($G66),ISBLANK($H66)),"EKSİK","OK"))</f>
        <v/>
      </c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4">
        <f>IF(ISBLANK($A67),"",IF(OR(ISBLANK($B67),ISBLANK($C67),ISBLANK($D67),ISBLANK($E67),ISBLANK($F67),ISBLANK($G67),ISBLANK($H67)),"EKSİK","OK"))</f>
        <v/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4">
        <f>IF(ISBLANK($A68),"",IF(OR(ISBLANK($B68),ISBLANK($C68),ISBLANK($D68),ISBLANK($E68),ISBLANK($F68),ISBLANK($G68),ISBLANK($H68)),"EKSİK","OK"))</f>
        <v/>
      </c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4">
        <f>IF(ISBLANK($A69),"",IF(OR(ISBLANK($B69),ISBLANK($C69),ISBLANK($D69),ISBLANK($E69),ISBLANK($F69),ISBLANK($G69),ISBLANK($H69)),"EKSİK","OK"))</f>
        <v/>
      </c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4">
        <f>IF(ISBLANK($A70),"",IF(OR(ISBLANK($B70),ISBLANK($C70),ISBLANK($D70),ISBLANK($E70),ISBLANK($F70),ISBLANK($G70),ISBLANK($H70)),"EKSİK","OK"))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4">
        <f>IF(ISBLANK($A71),"",IF(OR(ISBLANK($B71),ISBLANK($C71),ISBLANK($D71),ISBLANK($E71),ISBLANK($F71),ISBLANK($G71),ISBLANK($H71)),"EKSİK","OK"))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4">
        <f>IF(ISBLANK($A72),"",IF(OR(ISBLANK($B72),ISBLANK($C72),ISBLANK($D72),ISBLANK($E72),ISBLANK($F72),ISBLANK($G72),ISBLANK($H72)),"EKSİK","OK"))</f>
        <v/>
      </c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4">
        <f>IF(ISBLANK($A73),"",IF(OR(ISBLANK($B73),ISBLANK($C73),ISBLANK($D73),ISBLANK($E73),ISBLANK($F73),ISBLANK($G73),ISBLANK($H73)),"EKSİK","OK"))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4">
        <f>IF(ISBLANK($A74),"",IF(OR(ISBLANK($B74),ISBLANK($C74),ISBLANK($D74),ISBLANK($E74),ISBLANK($F74),ISBLANK($G74),ISBLANK($H74)),"EKSİK","OK"))</f>
        <v/>
      </c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4">
        <f>IF(ISBLANK($A75),"",IF(OR(ISBLANK($B75),ISBLANK($C75),ISBLANK($D75),ISBLANK($E75),ISBLANK($F75),ISBLANK($G75),ISBLANK($H75)),"EKSİK","OK"))</f>
        <v/>
      </c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4">
        <f>IF(ISBLANK($A76),"",IF(OR(ISBLANK($B76),ISBLANK($C76),ISBLANK($D76),ISBLANK($E76),ISBLANK($F76),ISBLANK($G76),ISBLANK($H76)),"EKSİK","OK"))</f>
        <v/>
      </c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4">
        <f>IF(ISBLANK($A77),"",IF(OR(ISBLANK($B77),ISBLANK($C77),ISBLANK($D77),ISBLANK($E77),ISBLANK($F77),ISBLANK($G77),ISBLANK($H77)),"EKSİK","OK"))</f>
        <v/>
      </c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4">
        <f>IF(ISBLANK($A78),"",IF(OR(ISBLANK($B78),ISBLANK($C78),ISBLANK($D78),ISBLANK($E78),ISBLANK($F78),ISBLANK($G78),ISBLANK($H78)),"EKSİK","OK"))</f>
        <v/>
      </c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4">
        <f>IF(ISBLANK($A79),"",IF(OR(ISBLANK($B79),ISBLANK($C79),ISBLANK($D79),ISBLANK($E79),ISBLANK($F79),ISBLANK($G79),ISBLANK($H79)),"EKSİK","OK"))</f>
        <v/>
      </c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4">
        <f>IF(ISBLANK($A80),"",IF(OR(ISBLANK($B80),ISBLANK($C80),ISBLANK($D80),ISBLANK($E80),ISBLANK($F80),ISBLANK($G80),ISBLANK($H80)),"EKSİK","OK"))</f>
        <v/>
      </c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4">
        <f>IF(ISBLANK($A81),"",IF(OR(ISBLANK($B81),ISBLANK($C81),ISBLANK($D81),ISBLANK($E81),ISBLANK($F81),ISBLANK($G81),ISBLANK($H81)),"EKSİK","OK"))</f>
        <v/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4">
        <f>IF(ISBLANK($A82),"",IF(OR(ISBLANK($B82),ISBLANK($C82),ISBLANK($D82),ISBLANK($E82),ISBLANK($F82),ISBLANK($G82),ISBLANK($H82)),"EKSİK","OK"))</f>
        <v/>
      </c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4">
        <f>IF(ISBLANK($A83),"",IF(OR(ISBLANK($B83),ISBLANK($C83),ISBLANK($D83),ISBLANK($E83),ISBLANK($F83),ISBLANK($G83),ISBLANK($H83)),"EKSİK","OK"))</f>
        <v/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4">
        <f>IF(ISBLANK($A84),"",IF(OR(ISBLANK($B84),ISBLANK($C84),ISBLANK($D84),ISBLANK($E84),ISBLANK($F84),ISBLANK($G84),ISBLANK($H84)),"EKSİK","OK"))</f>
        <v/>
      </c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4">
        <f>IF(ISBLANK($A85),"",IF(OR(ISBLANK($B85),ISBLANK($C85),ISBLANK($D85),ISBLANK($E85),ISBLANK($F85),ISBLANK($G85),ISBLANK($H85)),"EKSİK","OK"))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4">
        <f>IF(ISBLANK($A86),"",IF(OR(ISBLANK($B86),ISBLANK($C86),ISBLANK($D86),ISBLANK($E86),ISBLANK($F86),ISBLANK($G86),ISBLANK($H86)),"EKSİK","OK"))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4">
        <f>IF(ISBLANK($A87),"",IF(OR(ISBLANK($B87),ISBLANK($C87),ISBLANK($D87),ISBLANK($E87),ISBLANK($F87),ISBLANK($G87),ISBLANK($H87)),"EKSİK","OK"))</f>
        <v/>
      </c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4">
        <f>IF(ISBLANK($A88),"",IF(OR(ISBLANK($B88),ISBLANK($C88),ISBLANK($D88),ISBLANK($E88),ISBLANK($F88),ISBLANK($G88),ISBLANK($H88)),"EKSİK","OK"))</f>
        <v/>
      </c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4">
        <f>IF(ISBLANK($A89),"",IF(OR(ISBLANK($B89),ISBLANK($C89),ISBLANK($D89),ISBLANK($E89),ISBLANK($F89),ISBLANK($G89),ISBLANK($H89)),"EKSİK","OK"))</f>
        <v/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4">
        <f>IF(ISBLANK($A90),"",IF(OR(ISBLANK($B90),ISBLANK($C90),ISBLANK($D90),ISBLANK($E90),ISBLANK($F90),ISBLANK($G90),ISBLANK($H90)),"EKSİK","OK"))</f>
        <v/>
      </c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4">
        <f>IF(ISBLANK($A91),"",IF(OR(ISBLANK($B91),ISBLANK($C91),ISBLANK($D91),ISBLANK($E91),ISBLANK($F91),ISBLANK($G91),ISBLANK($H91)),"EKSİK","OK"))</f>
        <v/>
      </c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4">
        <f>IF(ISBLANK($A92),"",IF(OR(ISBLANK($B92),ISBLANK($C92),ISBLANK($D92),ISBLANK($E92),ISBLANK($F92),ISBLANK($G92),ISBLANK($H92)),"EKSİK","OK"))</f>
        <v/>
      </c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4">
        <f>IF(ISBLANK($A93),"",IF(OR(ISBLANK($B93),ISBLANK($C93),ISBLANK($D93),ISBLANK($E93),ISBLANK($F93),ISBLANK($G93),ISBLANK($H93)),"EKSİK","OK"))</f>
        <v/>
      </c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4">
        <f>IF(ISBLANK($A94),"",IF(OR(ISBLANK($B94),ISBLANK($C94),ISBLANK($D94),ISBLANK($E94),ISBLANK($F94),ISBLANK($G94),ISBLANK($H94)),"EKSİK","OK"))</f>
        <v/>
      </c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4">
        <f>IF(ISBLANK($A95),"",IF(OR(ISBLANK($B95),ISBLANK($C95),ISBLANK($D95),ISBLANK($E95),ISBLANK($F95),ISBLANK($G95),ISBLANK($H95)),"EKSİK","OK"))</f>
        <v/>
      </c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4">
        <f>IF(ISBLANK($A96),"",IF(OR(ISBLANK($B96),ISBLANK($C96),ISBLANK($D96),ISBLANK($E96),ISBLANK($F96),ISBLANK($G96),ISBLANK($H96)),"EKSİK","OK"))</f>
        <v/>
      </c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4">
        <f>IF(ISBLANK($A97),"",IF(OR(ISBLANK($B97),ISBLANK($C97),ISBLANK($D97),ISBLANK($E97),ISBLANK($F97),ISBLANK($G97),ISBLANK($H97)),"EKSİK","OK"))</f>
        <v/>
      </c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4">
        <f>IF(ISBLANK($A98),"",IF(OR(ISBLANK($B98),ISBLANK($C98),ISBLANK($D98),ISBLANK($E98),ISBLANK($F98),ISBLANK($G98),ISBLANK($H98)),"EKSİK","OK"))</f>
        <v/>
      </c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4">
        <f>IF(ISBLANK($A99),"",IF(OR(ISBLANK($B99),ISBLANK($C99),ISBLANK($D99),ISBLANK($E99),ISBLANK($F99),ISBLANK($G99),ISBLANK($H99)),"EKSİK","OK"))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4">
        <f>IF(ISBLANK($A100),"",IF(OR(ISBLANK($B100),ISBLANK($C100),ISBLANK($D100),ISBLANK($E100),ISBLANK($F100),ISBLANK($G100),ISBLANK($H100)),"EKSİK","OK"))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4">
        <f>IF(ISBLANK($A101),"",IF(OR(ISBLANK($B101),ISBLANK($C101),ISBLANK($D101),ISBLANK($E101),ISBLANK($F101),ISBLANK($G101),ISBLANK($H101)),"EKSİK","OK"))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4">
        <f>IF(ISBLANK($A102),"",IF(OR(ISBLANK($B102),ISBLANK($C102),ISBLANK($D102),ISBLANK($E102),ISBLANK($F102),ISBLANK($G102),ISBLANK($H102)),"EKSİK","OK"))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4">
        <f>IF(ISBLANK($A103),"",IF(OR(ISBLANK($B103),ISBLANK($C103),ISBLANK($D103),ISBLANK($E103),ISBLANK($F103),ISBLANK($G103),ISBLANK($H103)),"EKSİK","OK"))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4">
        <f>IF(ISBLANK($A104),"",IF(OR(ISBLANK($B104),ISBLANK($C104),ISBLANK($D104),ISBLANK($E104),ISBLANK($F104),ISBLANK($G104),ISBLANK($H104)),"EKSİK","OK"))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4">
        <f>IF(ISBLANK($A105),"",IF(OR(ISBLANK($B105),ISBLANK($C105),ISBLANK($D105),ISBLANK($E105),ISBLANK($F105),ISBLANK($G105),ISBLANK($H105)),"EKSİK","OK"))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4">
        <f>IF(ISBLANK($A106),"",IF(OR(ISBLANK($B106),ISBLANK($C106),ISBLANK($D106),ISBLANK($E106),ISBLANK($F106),ISBLANK($G106),ISBLANK($H106)),"EKSİK","OK"))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4">
        <f>IF(ISBLANK($A107),"",IF(OR(ISBLANK($B107),ISBLANK($C107),ISBLANK($D107),ISBLANK($E107),ISBLANK($F107),ISBLANK($G107),ISBLANK($H107)),"EKSİK","OK"))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4">
        <f>IF(ISBLANK($A108),"",IF(OR(ISBLANK($B108),ISBLANK($C108),ISBLANK($D108),ISBLANK($E108),ISBLANK($F108),ISBLANK($G108),ISBLANK($H108)),"EKSİK","OK"))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4">
        <f>IF(ISBLANK($A109),"",IF(OR(ISBLANK($B109),ISBLANK($C109),ISBLANK($D109),ISBLANK($E109),ISBLANK($F109),ISBLANK($G109),ISBLANK($H109)),"EKSİK","OK"))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4">
        <f>IF(ISBLANK($A110),"",IF(OR(ISBLANK($B110),ISBLANK($C110),ISBLANK($D110),ISBLANK($E110),ISBLANK($F110),ISBLANK($G110),ISBLANK($H110)),"EKSİK","OK"))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4">
        <f>IF(ISBLANK($A111),"",IF(OR(ISBLANK($B111),ISBLANK($C111),ISBLANK($D111),ISBLANK($E111),ISBLANK($F111),ISBLANK($G111),ISBLANK($H111)),"EKSİK","OK"))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4">
        <f>IF(ISBLANK($A112),"",IF(OR(ISBLANK($B112),ISBLANK($C112),ISBLANK($D112),ISBLANK($E112),ISBLANK($F112),ISBLANK($G112),ISBLANK($H112)),"EKSİK","OK"))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4">
        <f>IF(ISBLANK($A113),"",IF(OR(ISBLANK($B113),ISBLANK($C113),ISBLANK($D113),ISBLANK($E113),ISBLANK($F113),ISBLANK($G113),ISBLANK($H113)),"EKSİK","OK"))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4">
        <f>IF(ISBLANK($A114),"",IF(OR(ISBLANK($B114),ISBLANK($C114),ISBLANK($D114),ISBLANK($E114),ISBLANK($F114),ISBLANK($G114),ISBLANK($H114)),"EKSİK","OK"))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4">
        <f>IF(ISBLANK($A115),"",IF(OR(ISBLANK($B115),ISBLANK($C115),ISBLANK($D115),ISBLANK($E115),ISBLANK($F115),ISBLANK($G115),ISBLANK($H115)),"EKSİK","OK"))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4">
        <f>IF(ISBLANK($A116),"",IF(OR(ISBLANK($B116),ISBLANK($C116),ISBLANK($D116),ISBLANK($E116),ISBLANK($F116),ISBLANK($G116),ISBLANK($H116)),"EKSİK","OK"))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4">
        <f>IF(ISBLANK($A117),"",IF(OR(ISBLANK($B117),ISBLANK($C117),ISBLANK($D117),ISBLANK($E117),ISBLANK($F117),ISBLANK($G117),ISBLANK($H117)),"EKSİK","OK"))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4">
        <f>IF(ISBLANK($A118),"",IF(OR(ISBLANK($B118),ISBLANK($C118),ISBLANK($D118),ISBLANK($E118),ISBLANK($F118),ISBLANK($G118),ISBLANK($H118)),"EKSİK","OK"))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4">
        <f>IF(ISBLANK($A119),"",IF(OR(ISBLANK($B119),ISBLANK($C119),ISBLANK($D119),ISBLANK($E119),ISBLANK($F119),ISBLANK($G119),ISBLANK($H119)),"EKSİK","OK"))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4">
        <f>IF(ISBLANK($A120),"",IF(OR(ISBLANK($B120),ISBLANK($C120),ISBLANK($D120),ISBLANK($E120),ISBLANK($F120),ISBLANK($G120),ISBLANK($H120)),"EKSİK","OK"))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4">
        <f>IF(ISBLANK($A121),"",IF(OR(ISBLANK($B121),ISBLANK($C121),ISBLANK($D121),ISBLANK($E121),ISBLANK($F121),ISBLANK($G121),ISBLANK($H121)),"EKSİK","OK"))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4">
        <f>IF(ISBLANK($A122),"",IF(OR(ISBLANK($B122),ISBLANK($C122),ISBLANK($D122),ISBLANK($E122),ISBLANK($F122),ISBLANK($G122),ISBLANK($H122)),"EKSİK","OK"))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4">
        <f>IF(ISBLANK($A123),"",IF(OR(ISBLANK($B123),ISBLANK($C123),ISBLANK($D123),ISBLANK($E123),ISBLANK($F123),ISBLANK($G123),ISBLANK($H123)),"EKSİK","OK"))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4">
        <f>IF(ISBLANK($A124),"",IF(OR(ISBLANK($B124),ISBLANK($C124),ISBLANK($D124),ISBLANK($E124),ISBLANK($F124),ISBLANK($G124),ISBLANK($H124)),"EKSİK","OK"))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4">
        <f>IF(ISBLANK($A125),"",IF(OR(ISBLANK($B125),ISBLANK($C125),ISBLANK($D125),ISBLANK($E125),ISBLANK($F125),ISBLANK($G125),ISBLANK($H125)),"EKSİK","OK"))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4">
        <f>IF(ISBLANK($A126),"",IF(OR(ISBLANK($B126),ISBLANK($C126),ISBLANK($D126),ISBLANK($E126),ISBLANK($F126),ISBLANK($G126),ISBLANK($H126)),"EKSİK","OK"))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4">
        <f>IF(ISBLANK($A127),"",IF(OR(ISBLANK($B127),ISBLANK($C127),ISBLANK($D127),ISBLANK($E127),ISBLANK($F127),ISBLANK($G127),ISBLANK($H127)),"EKSİK","OK"))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4">
        <f>IF(ISBLANK($A128),"",IF(OR(ISBLANK($B128),ISBLANK($C128),ISBLANK($D128),ISBLANK($E128),ISBLANK($F128),ISBLANK($G128),ISBLANK($H128)),"EKSİK","OK"))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4">
        <f>IF(ISBLANK($A129),"",IF(OR(ISBLANK($B129),ISBLANK($C129),ISBLANK($D129),ISBLANK($E129),ISBLANK($F129),ISBLANK($G129),ISBLANK($H129)),"EKSİK","OK"))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4">
        <f>IF(ISBLANK($A130),"",IF(OR(ISBLANK($B130),ISBLANK($C130),ISBLANK($D130),ISBLANK($E130),ISBLANK($F130),ISBLANK($G130),ISBLANK($H130)),"EKSİK","OK"))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4">
        <f>IF(ISBLANK($A131),"",IF(OR(ISBLANK($B131),ISBLANK($C131),ISBLANK($D131),ISBLANK($E131),ISBLANK($F131),ISBLANK($G131),ISBLANK($H131)),"EKSİK","OK"))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4">
        <f>IF(ISBLANK($A132),"",IF(OR(ISBLANK($B132),ISBLANK($C132),ISBLANK($D132),ISBLANK($E132),ISBLANK($F132),ISBLANK($G132),ISBLANK($H132)),"EKSİK","OK"))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4">
        <f>IF(ISBLANK($A133),"",IF(OR(ISBLANK($B133),ISBLANK($C133),ISBLANK($D133),ISBLANK($E133),ISBLANK($F133),ISBLANK($G133),ISBLANK($H133)),"EKSİK","OK"))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4">
        <f>IF(ISBLANK($A134),"",IF(OR(ISBLANK($B134),ISBLANK($C134),ISBLANK($D134),ISBLANK($E134),ISBLANK($F134),ISBLANK($G134),ISBLANK($H134)),"EKSİK","OK"))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4">
        <f>IF(ISBLANK($A135),"",IF(OR(ISBLANK($B135),ISBLANK($C135),ISBLANK($D135),ISBLANK($E135),ISBLANK($F135),ISBLANK($G135),ISBLANK($H135)),"EKSİK","OK"))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4">
        <f>IF(ISBLANK($A136),"",IF(OR(ISBLANK($B136),ISBLANK($C136),ISBLANK($D136),ISBLANK($E136),ISBLANK($F136),ISBLANK($G136),ISBLANK($H136)),"EKSİK","OK"))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4">
        <f>IF(ISBLANK($A137),"",IF(OR(ISBLANK($B137),ISBLANK($C137),ISBLANK($D137),ISBLANK($E137),ISBLANK($F137),ISBLANK($G137),ISBLANK($H137)),"EKSİK","OK"))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4">
        <f>IF(ISBLANK($A138),"",IF(OR(ISBLANK($B138),ISBLANK($C138),ISBLANK($D138),ISBLANK($E138),ISBLANK($F138),ISBLANK($G138),ISBLANK($H138)),"EKSİK","OK"))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4">
        <f>IF(ISBLANK($A139),"",IF(OR(ISBLANK($B139),ISBLANK($C139),ISBLANK($D139),ISBLANK($E139),ISBLANK($F139),ISBLANK($G139),ISBLANK($H139)),"EKSİK","OK"))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4">
        <f>IF(ISBLANK($A140),"",IF(OR(ISBLANK($B140),ISBLANK($C140),ISBLANK($D140),ISBLANK($E140),ISBLANK($F140),ISBLANK($G140),ISBLANK($H140)),"EKSİK","OK"))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4">
        <f>IF(ISBLANK($A141),"",IF(OR(ISBLANK($B141),ISBLANK($C141),ISBLANK($D141),ISBLANK($E141),ISBLANK($F141),ISBLANK($G141),ISBLANK($H141)),"EKSİK","OK"))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4">
        <f>IF(ISBLANK($A142),"",IF(OR(ISBLANK($B142),ISBLANK($C142),ISBLANK($D142),ISBLANK($E142),ISBLANK($F142),ISBLANK($G142),ISBLANK($H142)),"EKSİK","OK"))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4">
        <f>IF(ISBLANK($A143),"",IF(OR(ISBLANK($B143),ISBLANK($C143),ISBLANK($D143),ISBLANK($E143),ISBLANK($F143),ISBLANK($G143),ISBLANK($H143)),"EKSİK","OK"))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4">
        <f>IF(ISBLANK($A144),"",IF(OR(ISBLANK($B144),ISBLANK($C144),ISBLANK($D144),ISBLANK($E144),ISBLANK($F144),ISBLANK($G144),ISBLANK($H144)),"EKSİK","OK"))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4">
        <f>IF(ISBLANK($A145),"",IF(OR(ISBLANK($B145),ISBLANK($C145),ISBLANK($D145),ISBLANK($E145),ISBLANK($F145),ISBLANK($G145),ISBLANK($H145)),"EKSİK","OK"))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4">
        <f>IF(ISBLANK($A146),"",IF(OR(ISBLANK($B146),ISBLANK($C146),ISBLANK($D146),ISBLANK($E146),ISBLANK($F146),ISBLANK($G146),ISBLANK($H146)),"EKSİK","OK"))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4">
        <f>IF(ISBLANK($A147),"",IF(OR(ISBLANK($B147),ISBLANK($C147),ISBLANK($D147),ISBLANK($E147),ISBLANK($F147),ISBLANK($G147),ISBLANK($H147)),"EKSİK","OK"))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4">
        <f>IF(ISBLANK($A148),"",IF(OR(ISBLANK($B148),ISBLANK($C148),ISBLANK($D148),ISBLANK($E148),ISBLANK($F148),ISBLANK($G148),ISBLANK($H148)),"EKSİK","OK"))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4">
        <f>IF(ISBLANK($A149),"",IF(OR(ISBLANK($B149),ISBLANK($C149),ISBLANK($D149),ISBLANK($E149),ISBLANK($F149),ISBLANK($G149),ISBLANK($H149)),"EKSİK","OK"))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4">
        <f>IF(ISBLANK($A150),"",IF(OR(ISBLANK($B150),ISBLANK($C150),ISBLANK($D150),ISBLANK($E150),ISBLANK($F150),ISBLANK($G150),ISBLANK($H150)),"EKSİK","OK"))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4">
        <f>IF(ISBLANK($A151),"",IF(OR(ISBLANK($B151),ISBLANK($C151),ISBLANK($D151),ISBLANK($E151),ISBLANK($F151),ISBLANK($G151),ISBLANK($H151)),"EKSİK","OK"))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4">
        <f>IF(ISBLANK($A152),"",IF(OR(ISBLANK($B152),ISBLANK($C152),ISBLANK($D152),ISBLANK($E152),ISBLANK($F152),ISBLANK($G152),ISBLANK($H152)),"EKSİK","OK"))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4">
        <f>IF(ISBLANK($A153),"",IF(OR(ISBLANK($B153),ISBLANK($C153),ISBLANK($D153),ISBLANK($E153),ISBLANK($F153),ISBLANK($G153),ISBLANK($H153)),"EKSİK","OK"))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4">
        <f>IF(ISBLANK($A154),"",IF(OR(ISBLANK($B154),ISBLANK($C154),ISBLANK($D154),ISBLANK($E154),ISBLANK($F154),ISBLANK($G154),ISBLANK($H154)),"EKSİK","OK"))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4">
        <f>IF(ISBLANK($A155),"",IF(OR(ISBLANK($B155),ISBLANK($C155),ISBLANK($D155),ISBLANK($E155),ISBLANK($F155),ISBLANK($G155),ISBLANK($H155)),"EKSİK","OK"))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4">
        <f>IF(ISBLANK($A156),"",IF(OR(ISBLANK($B156),ISBLANK($C156),ISBLANK($D156),ISBLANK($E156),ISBLANK($F156),ISBLANK($G156),ISBLANK($H156)),"EKSİK","OK"))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4">
        <f>IF(ISBLANK($A157),"",IF(OR(ISBLANK($B157),ISBLANK($C157),ISBLANK($D157),ISBLANK($E157),ISBLANK($F157),ISBLANK($G157),ISBLANK($H157)),"EKSİK","OK"))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4">
        <f>IF(ISBLANK($A158),"",IF(OR(ISBLANK($B158),ISBLANK($C158),ISBLANK($D158),ISBLANK($E158),ISBLANK($F158),ISBLANK($G158),ISBLANK($H158)),"EKSİK","OK"))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4">
        <f>IF(ISBLANK($A159),"",IF(OR(ISBLANK($B159),ISBLANK($C159),ISBLANK($D159),ISBLANK($E159),ISBLANK($F159),ISBLANK($G159),ISBLANK($H159)),"EKSİK","OK"))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4">
        <f>IF(ISBLANK($A160),"",IF(OR(ISBLANK($B160),ISBLANK($C160),ISBLANK($D160),ISBLANK($E160),ISBLANK($F160),ISBLANK($G160),ISBLANK($H160)),"EKSİK","OK"))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4">
        <f>IF(ISBLANK($A161),"",IF(OR(ISBLANK($B161),ISBLANK($C161),ISBLANK($D161),ISBLANK($E161),ISBLANK($F161),ISBLANK($G161),ISBLANK($H161)),"EKSİK","OK"))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4">
        <f>IF(ISBLANK($A162),"",IF(OR(ISBLANK($B162),ISBLANK($C162),ISBLANK($D162),ISBLANK($E162),ISBLANK($F162),ISBLANK($G162),ISBLANK($H162)),"EKSİK","OK"))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4">
        <f>IF(ISBLANK($A163),"",IF(OR(ISBLANK($B163),ISBLANK($C163),ISBLANK($D163),ISBLANK($E163),ISBLANK($F163),ISBLANK($G163),ISBLANK($H163)),"EKSİK","OK"))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4">
        <f>IF(ISBLANK($A164),"",IF(OR(ISBLANK($B164),ISBLANK($C164),ISBLANK($D164),ISBLANK($E164),ISBLANK($F164),ISBLANK($G164),ISBLANK($H164)),"EKSİK","OK"))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4">
        <f>IF(ISBLANK($A165),"",IF(OR(ISBLANK($B165),ISBLANK($C165),ISBLANK($D165),ISBLANK($E165),ISBLANK($F165),ISBLANK($G165),ISBLANK($H165)),"EKSİK","OK"))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4">
        <f>IF(ISBLANK($A166),"",IF(OR(ISBLANK($B166),ISBLANK($C166),ISBLANK($D166),ISBLANK($E166),ISBLANK($F166),ISBLANK($G166),ISBLANK($H166)),"EKSİK","OK"))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4">
        <f>IF(ISBLANK($A167),"",IF(OR(ISBLANK($B167),ISBLANK($C167),ISBLANK($D167),ISBLANK($E167),ISBLANK($F167),ISBLANK($G167),ISBLANK($H167)),"EKSİK","OK"))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4">
        <f>IF(ISBLANK($A168),"",IF(OR(ISBLANK($B168),ISBLANK($C168),ISBLANK($D168),ISBLANK($E168),ISBLANK($F168),ISBLANK($G168),ISBLANK($H168)),"EKSİK","OK"))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4">
        <f>IF(ISBLANK($A169),"",IF(OR(ISBLANK($B169),ISBLANK($C169),ISBLANK($D169),ISBLANK($E169),ISBLANK($F169),ISBLANK($G169),ISBLANK($H169)),"EKSİK","OK"))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4">
        <f>IF(ISBLANK($A170),"",IF(OR(ISBLANK($B170),ISBLANK($C170),ISBLANK($D170),ISBLANK($E170),ISBLANK($F170),ISBLANK($G170),ISBLANK($H170)),"EKSİK","OK"))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4">
        <f>IF(ISBLANK($A171),"",IF(OR(ISBLANK($B171),ISBLANK($C171),ISBLANK($D171),ISBLANK($E171),ISBLANK($F171),ISBLANK($G171),ISBLANK($H171)),"EKSİK","OK"))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4">
        <f>IF(ISBLANK($A172),"",IF(OR(ISBLANK($B172),ISBLANK($C172),ISBLANK($D172),ISBLANK($E172),ISBLANK($F172),ISBLANK($G172),ISBLANK($H172)),"EKSİK","OK"))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4">
        <f>IF(ISBLANK($A173),"",IF(OR(ISBLANK($B173),ISBLANK($C173),ISBLANK($D173),ISBLANK($E173),ISBLANK($F173),ISBLANK($G173),ISBLANK($H173)),"EKSİK","OK"))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4">
        <f>IF(ISBLANK($A174),"",IF(OR(ISBLANK($B174),ISBLANK($C174),ISBLANK($D174),ISBLANK($E174),ISBLANK($F174),ISBLANK($G174),ISBLANK($H174)),"EKSİK","OK"))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4">
        <f>IF(ISBLANK($A175),"",IF(OR(ISBLANK($B175),ISBLANK($C175),ISBLANK($D175),ISBLANK($E175),ISBLANK($F175),ISBLANK($G175),ISBLANK($H175)),"EKSİK","OK"))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4">
        <f>IF(ISBLANK($A176),"",IF(OR(ISBLANK($B176),ISBLANK($C176),ISBLANK($D176),ISBLANK($E176),ISBLANK($F176),ISBLANK($G176),ISBLANK($H176)),"EKSİK","OK"))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4">
        <f>IF(ISBLANK($A177),"",IF(OR(ISBLANK($B177),ISBLANK($C177),ISBLANK($D177),ISBLANK($E177),ISBLANK($F177),ISBLANK($G177),ISBLANK($H177)),"EKSİK","OK"))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4">
        <f>IF(ISBLANK($A178),"",IF(OR(ISBLANK($B178),ISBLANK($C178),ISBLANK($D178),ISBLANK($E178),ISBLANK($F178),ISBLANK($G178),ISBLANK($H178)),"EKSİK","OK"))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4">
        <f>IF(ISBLANK($A179),"",IF(OR(ISBLANK($B179),ISBLANK($C179),ISBLANK($D179),ISBLANK($E179),ISBLANK($F179),ISBLANK($G179),ISBLANK($H179)),"EKSİK","OK"))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4">
        <f>IF(ISBLANK($A180),"",IF(OR(ISBLANK($B180),ISBLANK($C180),ISBLANK($D180),ISBLANK($E180),ISBLANK($F180),ISBLANK($G180),ISBLANK($H180)),"EKSİK","OK"))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4">
        <f>IF(ISBLANK($A181),"",IF(OR(ISBLANK($B181),ISBLANK($C181),ISBLANK($D181),ISBLANK($E181),ISBLANK($F181),ISBLANK($G181),ISBLANK($H181)),"EKSİK","OK"))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4">
        <f>IF(ISBLANK($A182),"",IF(OR(ISBLANK($B182),ISBLANK($C182),ISBLANK($D182),ISBLANK($E182),ISBLANK($F182),ISBLANK($G182),ISBLANK($H182)),"EKSİK","OK"))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4">
        <f>IF(ISBLANK($A183),"",IF(OR(ISBLANK($B183),ISBLANK($C183),ISBLANK($D183),ISBLANK($E183),ISBLANK($F183),ISBLANK($G183),ISBLANK($H183)),"EKSİK","OK"))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4">
        <f>IF(ISBLANK($A184),"",IF(OR(ISBLANK($B184),ISBLANK($C184),ISBLANK($D184),ISBLANK($E184),ISBLANK($F184),ISBLANK($G184),ISBLANK($H184)),"EKSİK","OK"))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4">
        <f>IF(ISBLANK($A185),"",IF(OR(ISBLANK($B185),ISBLANK($C185),ISBLANK($D185),ISBLANK($E185),ISBLANK($F185),ISBLANK($G185),ISBLANK($H185)),"EKSİK","OK"))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4">
        <f>IF(ISBLANK($A186),"",IF(OR(ISBLANK($B186),ISBLANK($C186),ISBLANK($D186),ISBLANK($E186),ISBLANK($F186),ISBLANK($G186),ISBLANK($H186)),"EKSİK","OK"))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4">
        <f>IF(ISBLANK($A187),"",IF(OR(ISBLANK($B187),ISBLANK($C187),ISBLANK($D187),ISBLANK($E187),ISBLANK($F187),ISBLANK($G187),ISBLANK($H187)),"EKSİK","OK"))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4">
        <f>IF(ISBLANK($A188),"",IF(OR(ISBLANK($B188),ISBLANK($C188),ISBLANK($D188),ISBLANK($E188),ISBLANK($F188),ISBLANK($G188),ISBLANK($H188)),"EKSİK","OK"))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4">
        <f>IF(ISBLANK($A189),"",IF(OR(ISBLANK($B189),ISBLANK($C189),ISBLANK($D189),ISBLANK($E189),ISBLANK($F189),ISBLANK($G189),ISBLANK($H189)),"EKSİK","OK"))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4">
        <f>IF(ISBLANK($A190),"",IF(OR(ISBLANK($B190),ISBLANK($C190),ISBLANK($D190),ISBLANK($E190),ISBLANK($F190),ISBLANK($G190),ISBLANK($H190)),"EKSİK","OK"))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4">
        <f>IF(ISBLANK($A191),"",IF(OR(ISBLANK($B191),ISBLANK($C191),ISBLANK($D191),ISBLANK($E191),ISBLANK($F191),ISBLANK($G191),ISBLANK($H191)),"EKSİK","OK"))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4">
        <f>IF(ISBLANK($A192),"",IF(OR(ISBLANK($B192),ISBLANK($C192),ISBLANK($D192),ISBLANK($E192),ISBLANK($F192),ISBLANK($G192),ISBLANK($H192)),"EKSİK","OK"))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4">
        <f>IF(ISBLANK($A193),"",IF(OR(ISBLANK($B193),ISBLANK($C193),ISBLANK($D193),ISBLANK($E193),ISBLANK($F193),ISBLANK($G193),ISBLANK($H193)),"EKSİK","OK"))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4">
        <f>IF(ISBLANK($A194),"",IF(OR(ISBLANK($B194),ISBLANK($C194),ISBLANK($D194),ISBLANK($E194),ISBLANK($F194),ISBLANK($G194),ISBLANK($H194)),"EKSİK","OK"))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4">
        <f>IF(ISBLANK($A195),"",IF(OR(ISBLANK($B195),ISBLANK($C195),ISBLANK($D195),ISBLANK($E195),ISBLANK($F195),ISBLANK($G195),ISBLANK($H195)),"EKSİK","OK"))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4">
        <f>IF(ISBLANK($A196),"",IF(OR(ISBLANK($B196),ISBLANK($C196),ISBLANK($D196),ISBLANK($E196),ISBLANK($F196),ISBLANK($G196),ISBLANK($H196)),"EKSİK","OK"))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4">
        <f>IF(ISBLANK($A197),"",IF(OR(ISBLANK($B197),ISBLANK($C197),ISBLANK($D197),ISBLANK($E197),ISBLANK($F197),ISBLANK($G197),ISBLANK($H197)),"EKSİK","OK"))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4">
        <f>IF(ISBLANK($A198),"",IF(OR(ISBLANK($B198),ISBLANK($C198),ISBLANK($D198),ISBLANK($E198),ISBLANK($F198),ISBLANK($G198),ISBLANK($H198)),"EKSİK","OK"))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4">
        <f>IF(ISBLANK($A199),"",IF(OR(ISBLANK($B199),ISBLANK($C199),ISBLANK($D199),ISBLANK($E199),ISBLANK($F199),ISBLANK($G199),ISBLANK($H199)),"EKSİK","OK"))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4">
        <f>IF(ISBLANK($A200),"",IF(OR(ISBLANK($B200),ISBLANK($C200),ISBLANK($D200),ISBLANK($E200),ISBLANK($F200),ISBLANK($G200),ISBLANK($H200)),"EKSİK","OK"))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4">
        <f>IF(ISBLANK($A201),"",IF(OR(ISBLANK($B201),ISBLANK($C201),ISBLANK($D201),ISBLANK($E201),ISBLANK($F201),ISBLANK($G201),ISBLANK($H201)),"EKSİK","OK"))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4">
        <f>IF(ISBLANK($A202),"",IF(OR(ISBLANK($B202),ISBLANK($C202),ISBLANK($D202),ISBLANK($E202),ISBLANK($F202),ISBLANK($G202),ISBLANK($H202)),"EKSİK","OK"))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4">
        <f>IF(ISBLANK($A203),"",IF(OR(ISBLANK($B203),ISBLANK($C203),ISBLANK($D203),ISBLANK($E203),ISBLANK($F203),ISBLANK($G203),ISBLANK($H203)),"EKSİK","OK"))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4">
        <f>IF(ISBLANK($A204),"",IF(OR(ISBLANK($B204),ISBLANK($C204),ISBLANK($D204),ISBLANK($E204),ISBLANK($F204),ISBLANK($G204),ISBLANK($H204)),"EKSİK","OK"))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4">
        <f>IF(ISBLANK($A205),"",IF(OR(ISBLANK($B205),ISBLANK($C205),ISBLANK($D205),ISBLANK($E205),ISBLANK($F205),ISBLANK($G205),ISBLANK($H205)),"EKSİK","OK"))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4">
        <f>IF(ISBLANK($A206),"",IF(OR(ISBLANK($B206),ISBLANK($C206),ISBLANK($D206),ISBLANK($E206),ISBLANK($F206),ISBLANK($G206),ISBLANK($H206)),"EKSİK","OK"))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4">
        <f>IF(ISBLANK($A207),"",IF(OR(ISBLANK($B207),ISBLANK($C207),ISBLANK($D207),ISBLANK($E207),ISBLANK($F207),ISBLANK($G207),ISBLANK($H207)),"EKSİK","OK"))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4">
        <f>IF(ISBLANK($A208),"",IF(OR(ISBLANK($B208),ISBLANK($C208),ISBLANK($D208),ISBLANK($E208),ISBLANK($F208),ISBLANK($G208),ISBLANK($H208)),"EKSİK","OK"))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4">
        <f>IF(ISBLANK($A209),"",IF(OR(ISBLANK($B209),ISBLANK($C209),ISBLANK($D209),ISBLANK($E209),ISBLANK($F209),ISBLANK($G209),ISBLANK($H209)),"EKSİK","OK"))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4">
        <f>IF(ISBLANK($A210),"",IF(OR(ISBLANK($B210),ISBLANK($C210),ISBLANK($D210),ISBLANK($E210),ISBLANK($F210),ISBLANK($G210),ISBLANK($H210)),"EKSİK","OK"))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4">
        <f>IF(ISBLANK($A211),"",IF(OR(ISBLANK($B211),ISBLANK($C211),ISBLANK($D211),ISBLANK($E211),ISBLANK($F211),ISBLANK($G211),ISBLANK($H211)),"EKSİK","OK"))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4">
        <f>IF(ISBLANK($A212),"",IF(OR(ISBLANK($B212),ISBLANK($C212),ISBLANK($D212),ISBLANK($E212),ISBLANK($F212),ISBLANK($G212),ISBLANK($H212)),"EKSİK","OK"))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4">
        <f>IF(ISBLANK($A213),"",IF(OR(ISBLANK($B213),ISBLANK($C213),ISBLANK($D213),ISBLANK($E213),ISBLANK($F213),ISBLANK($G213),ISBLANK($H213)),"EKSİK","OK"))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4">
        <f>IF(ISBLANK($A214),"",IF(OR(ISBLANK($B214),ISBLANK($C214),ISBLANK($D214),ISBLANK($E214),ISBLANK($F214),ISBLANK($G214),ISBLANK($H214)),"EKSİK","OK"))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4">
        <f>IF(ISBLANK($A215),"",IF(OR(ISBLANK($B215),ISBLANK($C215),ISBLANK($D215),ISBLANK($E215),ISBLANK($F215),ISBLANK($G215),ISBLANK($H215)),"EKSİK","OK"))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4">
        <f>IF(ISBLANK($A216),"",IF(OR(ISBLANK($B216),ISBLANK($C216),ISBLANK($D216),ISBLANK($E216),ISBLANK($F216),ISBLANK($G216),ISBLANK($H216)),"EKSİK","OK"))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4">
        <f>IF(ISBLANK($A217),"",IF(OR(ISBLANK($B217),ISBLANK($C217),ISBLANK($D217),ISBLANK($E217),ISBLANK($F217),ISBLANK($G217),ISBLANK($H217)),"EKSİK","OK"))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4">
        <f>IF(ISBLANK($A218),"",IF(OR(ISBLANK($B218),ISBLANK($C218),ISBLANK($D218),ISBLANK($E218),ISBLANK($F218),ISBLANK($G218),ISBLANK($H218)),"EKSİK","OK"))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4">
        <f>IF(ISBLANK($A219),"",IF(OR(ISBLANK($B219),ISBLANK($C219),ISBLANK($D219),ISBLANK($E219),ISBLANK($F219),ISBLANK($G219),ISBLANK($H219)),"EKSİK","OK"))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4">
        <f>IF(ISBLANK($A220),"",IF(OR(ISBLANK($B220),ISBLANK($C220),ISBLANK($D220),ISBLANK($E220),ISBLANK($F220),ISBLANK($G220),ISBLANK($H220)),"EKSİK","OK"))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4">
        <f>IF(ISBLANK($A221),"",IF(OR(ISBLANK($B221),ISBLANK($C221),ISBLANK($D221),ISBLANK($E221),ISBLANK($F221),ISBLANK($G221),ISBLANK($H221)),"EKSİK","OK"))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4">
        <f>IF(ISBLANK($A222),"",IF(OR(ISBLANK($B222),ISBLANK($C222),ISBLANK($D222),ISBLANK($E222),ISBLANK($F222),ISBLANK($G222),ISBLANK($H222)),"EKSİK","OK"))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4">
        <f>IF(ISBLANK($A223),"",IF(OR(ISBLANK($B223),ISBLANK($C223),ISBLANK($D223),ISBLANK($E223),ISBLANK($F223),ISBLANK($G223),ISBLANK($H223)),"EKSİK","OK"))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4">
        <f>IF(ISBLANK($A224),"",IF(OR(ISBLANK($B224),ISBLANK($C224),ISBLANK($D224),ISBLANK($E224),ISBLANK($F224),ISBLANK($G224),ISBLANK($H224)),"EKSİK","OK"))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4">
        <f>IF(ISBLANK($A225),"",IF(OR(ISBLANK($B225),ISBLANK($C225),ISBLANK($D225),ISBLANK($E225),ISBLANK($F225),ISBLANK($G225),ISBLANK($H225)),"EKSİK","OK"))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4">
        <f>IF(ISBLANK($A226),"",IF(OR(ISBLANK($B226),ISBLANK($C226),ISBLANK($D226),ISBLANK($E226),ISBLANK($F226),ISBLANK($G226),ISBLANK($H226)),"EKSİK","OK"))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4">
        <f>IF(ISBLANK($A227),"",IF(OR(ISBLANK($B227),ISBLANK($C227),ISBLANK($D227),ISBLANK($E227),ISBLANK($F227),ISBLANK($G227),ISBLANK($H227)),"EKSİK","OK"))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4">
        <f>IF(ISBLANK($A228),"",IF(OR(ISBLANK($B228),ISBLANK($C228),ISBLANK($D228),ISBLANK($E228),ISBLANK($F228),ISBLANK($G228),ISBLANK($H228)),"EKSİK","OK"))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4">
        <f>IF(ISBLANK($A229),"",IF(OR(ISBLANK($B229),ISBLANK($C229),ISBLANK($D229),ISBLANK($E229),ISBLANK($F229),ISBLANK($G229),ISBLANK($H229)),"EKSİK","OK"))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4">
        <f>IF(ISBLANK($A230),"",IF(OR(ISBLANK($B230),ISBLANK($C230),ISBLANK($D230),ISBLANK($E230),ISBLANK($F230),ISBLANK($G230),ISBLANK($H230)),"EKSİK","OK"))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4">
        <f>IF(ISBLANK($A231),"",IF(OR(ISBLANK($B231),ISBLANK($C231),ISBLANK($D231),ISBLANK($E231),ISBLANK($F231),ISBLANK($G231),ISBLANK($H231)),"EKSİK","OK"))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4">
        <f>IF(ISBLANK($A232),"",IF(OR(ISBLANK($B232),ISBLANK($C232),ISBLANK($D232),ISBLANK($E232),ISBLANK($F232),ISBLANK($G232),ISBLANK($H232)),"EKSİK","OK"))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4">
        <f>IF(ISBLANK($A233),"",IF(OR(ISBLANK($B233),ISBLANK($C233),ISBLANK($D233),ISBLANK($E233),ISBLANK($F233),ISBLANK($G233),ISBLANK($H233)),"EKSİK","OK"))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4">
        <f>IF(ISBLANK($A234),"",IF(OR(ISBLANK($B234),ISBLANK($C234),ISBLANK($D234),ISBLANK($E234),ISBLANK($F234),ISBLANK($G234),ISBLANK($H234)),"EKSİK","OK"))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4">
        <f>IF(ISBLANK($A235),"",IF(OR(ISBLANK($B235),ISBLANK($C235),ISBLANK($D235),ISBLANK($E235),ISBLANK($F235),ISBLANK($G235),ISBLANK($H235)),"EKSİK","OK"))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4">
        <f>IF(ISBLANK($A236),"",IF(OR(ISBLANK($B236),ISBLANK($C236),ISBLANK($D236),ISBLANK($E236),ISBLANK($F236),ISBLANK($G236),ISBLANK($H236)),"EKSİK","OK"))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4">
        <f>IF(ISBLANK($A237),"",IF(OR(ISBLANK($B237),ISBLANK($C237),ISBLANK($D237),ISBLANK($E237),ISBLANK($F237),ISBLANK($G237),ISBLANK($H237)),"EKSİK","OK"))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4">
        <f>IF(ISBLANK($A238),"",IF(OR(ISBLANK($B238),ISBLANK($C238),ISBLANK($D238),ISBLANK($E238),ISBLANK($F238),ISBLANK($G238),ISBLANK($H238)),"EKSİK","OK"))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4">
        <f>IF(ISBLANK($A239),"",IF(OR(ISBLANK($B239),ISBLANK($C239),ISBLANK($D239),ISBLANK($E239),ISBLANK($F239),ISBLANK($G239),ISBLANK($H239)),"EKSİK","OK"))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4">
        <f>IF(ISBLANK($A240),"",IF(OR(ISBLANK($B240),ISBLANK($C240),ISBLANK($D240),ISBLANK($E240),ISBLANK($F240),ISBLANK($G240),ISBLANK($H240)),"EKSİK","OK"))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4">
        <f>IF(ISBLANK($A241),"",IF(OR(ISBLANK($B241),ISBLANK($C241),ISBLANK($D241),ISBLANK($E241),ISBLANK($F241),ISBLANK($G241),ISBLANK($H241)),"EKSİK","OK"))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4">
        <f>IF(ISBLANK($A242),"",IF(OR(ISBLANK($B242),ISBLANK($C242),ISBLANK($D242),ISBLANK($E242),ISBLANK($F242),ISBLANK($G242),ISBLANK($H242)),"EKSİK","OK"))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4">
        <f>IF(ISBLANK($A243),"",IF(OR(ISBLANK($B243),ISBLANK($C243),ISBLANK($D243),ISBLANK($E243),ISBLANK($F243),ISBLANK($G243),ISBLANK($H243)),"EKSİK","OK"))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4">
        <f>IF(ISBLANK($A244),"",IF(OR(ISBLANK($B244),ISBLANK($C244),ISBLANK($D244),ISBLANK($E244),ISBLANK($F244),ISBLANK($G244),ISBLANK($H244)),"EKSİK","OK"))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4">
        <f>IF(ISBLANK($A245),"",IF(OR(ISBLANK($B245),ISBLANK($C245),ISBLANK($D245),ISBLANK($E245),ISBLANK($F245),ISBLANK($G245),ISBLANK($H245)),"EKSİK","OK"))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4">
        <f>IF(ISBLANK($A246),"",IF(OR(ISBLANK($B246),ISBLANK($C246),ISBLANK($D246),ISBLANK($E246),ISBLANK($F246),ISBLANK($G246),ISBLANK($H246)),"EKSİK","OK"))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4">
        <f>IF(ISBLANK($A247),"",IF(OR(ISBLANK($B247),ISBLANK($C247),ISBLANK($D247),ISBLANK($E247),ISBLANK($F247),ISBLANK($G247),ISBLANK($H247)),"EKSİK","OK"))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4">
        <f>IF(ISBLANK($A248),"",IF(OR(ISBLANK($B248),ISBLANK($C248),ISBLANK($D248),ISBLANK($E248),ISBLANK($F248),ISBLANK($G248),ISBLANK($H248)),"EKSİK","OK"))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4">
        <f>IF(ISBLANK($A249),"",IF(OR(ISBLANK($B249),ISBLANK($C249),ISBLANK($D249),ISBLANK($E249),ISBLANK($F249),ISBLANK($G249),ISBLANK($H249)),"EKSİK","OK"))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4">
        <f>IF(ISBLANK($A250),"",IF(OR(ISBLANK($B250),ISBLANK($C250),ISBLANK($D250),ISBLANK($E250),ISBLANK($F250),ISBLANK($G250),ISBLANK($H250)),"EKSİK","OK"))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4">
        <f>IF(ISBLANK($A251),"",IF(OR(ISBLANK($B251),ISBLANK($C251),ISBLANK($D251),ISBLANK($E251),ISBLANK($F251),ISBLANK($G251),ISBLANK($H251)),"EKSİK","OK"))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4">
        <f>IF(ISBLANK($A252),"",IF(OR(ISBLANK($B252),ISBLANK($C252),ISBLANK($D252),ISBLANK($E252),ISBLANK($F252),ISBLANK($G252),ISBLANK($H252)),"EKSİK","OK"))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4">
        <f>IF(ISBLANK($A253),"",IF(OR(ISBLANK($B253),ISBLANK($C253),ISBLANK($D253),ISBLANK($E253),ISBLANK($F253),ISBLANK($G253),ISBLANK($H253)),"EKSİK","OK"))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4">
        <f>IF(ISBLANK($A254),"",IF(OR(ISBLANK($B254),ISBLANK($C254),ISBLANK($D254),ISBLANK($E254),ISBLANK($F254),ISBLANK($G254),ISBLANK($H254)),"EKSİK","OK"))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4">
        <f>IF(ISBLANK($A255),"",IF(OR(ISBLANK($B255),ISBLANK($C255),ISBLANK($D255),ISBLANK($E255),ISBLANK($F255),ISBLANK($G255),ISBLANK($H255)),"EKSİK","OK"))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4">
        <f>IF(ISBLANK($A256),"",IF(OR(ISBLANK($B256),ISBLANK($C256),ISBLANK($D256),ISBLANK($E256),ISBLANK($F256),ISBLANK($G256),ISBLANK($H256)),"EKSİK","OK"))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4">
        <f>IF(ISBLANK($A257),"",IF(OR(ISBLANK($B257),ISBLANK($C257),ISBLANK($D257),ISBLANK($E257),ISBLANK($F257),ISBLANK($G257),ISBLANK($H257)),"EKSİK","OK"))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4">
        <f>IF(ISBLANK($A258),"",IF(OR(ISBLANK($B258),ISBLANK($C258),ISBLANK($D258),ISBLANK($E258),ISBLANK($F258),ISBLANK($G258),ISBLANK($H258)),"EKSİK","OK"))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4">
        <f>IF(ISBLANK($A259),"",IF(OR(ISBLANK($B259),ISBLANK($C259),ISBLANK($D259),ISBLANK($E259),ISBLANK($F259),ISBLANK($G259),ISBLANK($H259)),"EKSİK","OK"))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4">
        <f>IF(ISBLANK($A260),"",IF(OR(ISBLANK($B260),ISBLANK($C260),ISBLANK($D260),ISBLANK($E260),ISBLANK($F260),ISBLANK($G260),ISBLANK($H260)),"EKSİK","OK"))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4">
        <f>IF(ISBLANK($A261),"",IF(OR(ISBLANK($B261),ISBLANK($C261),ISBLANK($D261),ISBLANK($E261),ISBLANK($F261),ISBLANK($G261),ISBLANK($H261)),"EKSİK","OK"))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4">
        <f>IF(ISBLANK($A262),"",IF(OR(ISBLANK($B262),ISBLANK($C262),ISBLANK($D262),ISBLANK($E262),ISBLANK($F262),ISBLANK($G262),ISBLANK($H262)),"EKSİK","OK"))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4">
        <f>IF(ISBLANK($A263),"",IF(OR(ISBLANK($B263),ISBLANK($C263),ISBLANK($D263),ISBLANK($E263),ISBLANK($F263),ISBLANK($G263),ISBLANK($H263)),"EKSİK","OK"))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4">
        <f>IF(ISBLANK($A264),"",IF(OR(ISBLANK($B264),ISBLANK($C264),ISBLANK($D264),ISBLANK($E264),ISBLANK($F264),ISBLANK($G264),ISBLANK($H264)),"EKSİK","OK"))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4">
        <f>IF(ISBLANK($A265),"",IF(OR(ISBLANK($B265),ISBLANK($C265),ISBLANK($D265),ISBLANK($E265),ISBLANK($F265),ISBLANK($G265),ISBLANK($H265)),"EKSİK","OK"))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4">
        <f>IF(ISBLANK($A266),"",IF(OR(ISBLANK($B266),ISBLANK($C266),ISBLANK($D266),ISBLANK($E266),ISBLANK($F266),ISBLANK($G266),ISBLANK($H266)),"EKSİK","OK"))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4">
        <f>IF(ISBLANK($A267),"",IF(OR(ISBLANK($B267),ISBLANK($C267),ISBLANK($D267),ISBLANK($E267),ISBLANK($F267),ISBLANK($G267),ISBLANK($H267)),"EKSİK","OK"))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4">
        <f>IF(ISBLANK($A268),"",IF(OR(ISBLANK($B268),ISBLANK($C268),ISBLANK($D268),ISBLANK($E268),ISBLANK($F268),ISBLANK($G268),ISBLANK($H268)),"EKSİK","OK"))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4">
        <f>IF(ISBLANK($A269),"",IF(OR(ISBLANK($B269),ISBLANK($C269),ISBLANK($D269),ISBLANK($E269),ISBLANK($F269),ISBLANK($G269),ISBLANK($H269)),"EKSİK","OK"))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4">
        <f>IF(ISBLANK($A270),"",IF(OR(ISBLANK($B270),ISBLANK($C270),ISBLANK($D270),ISBLANK($E270),ISBLANK($F270),ISBLANK($G270),ISBLANK($H270)),"EKSİK","OK"))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4">
        <f>IF(ISBLANK($A271),"",IF(OR(ISBLANK($B271),ISBLANK($C271),ISBLANK($D271),ISBLANK($E271),ISBLANK($F271),ISBLANK($G271),ISBLANK($H271)),"EKSİK","OK"))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4">
        <f>IF(ISBLANK($A272),"",IF(OR(ISBLANK($B272),ISBLANK($C272),ISBLANK($D272),ISBLANK($E272),ISBLANK($F272),ISBLANK($G272),ISBLANK($H272)),"EKSİK","OK"))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4">
        <f>IF(ISBLANK($A273),"",IF(OR(ISBLANK($B273),ISBLANK($C273),ISBLANK($D273),ISBLANK($E273),ISBLANK($F273),ISBLANK($G273),ISBLANK($H273)),"EKSİK","OK"))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4">
        <f>IF(ISBLANK($A274),"",IF(OR(ISBLANK($B274),ISBLANK($C274),ISBLANK($D274),ISBLANK($E274),ISBLANK($F274),ISBLANK($G274),ISBLANK($H274)),"EKSİK","OK"))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4">
        <f>IF(ISBLANK($A275),"",IF(OR(ISBLANK($B275),ISBLANK($C275),ISBLANK($D275),ISBLANK($E275),ISBLANK($F275),ISBLANK($G275),ISBLANK($H275)),"EKSİK","OK"))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4">
        <f>IF(ISBLANK($A276),"",IF(OR(ISBLANK($B276),ISBLANK($C276),ISBLANK($D276),ISBLANK($E276),ISBLANK($F276),ISBLANK($G276),ISBLANK($H276)),"EKSİK","OK"))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4">
        <f>IF(ISBLANK($A277),"",IF(OR(ISBLANK($B277),ISBLANK($C277),ISBLANK($D277),ISBLANK($E277),ISBLANK($F277),ISBLANK($G277),ISBLANK($H277)),"EKSİK","OK"))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4">
        <f>IF(ISBLANK($A278),"",IF(OR(ISBLANK($B278),ISBLANK($C278),ISBLANK($D278),ISBLANK($E278),ISBLANK($F278),ISBLANK($G278),ISBLANK($H278)),"EKSİK","OK"))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4">
        <f>IF(ISBLANK($A279),"",IF(OR(ISBLANK($B279),ISBLANK($C279),ISBLANK($D279),ISBLANK($E279),ISBLANK($F279),ISBLANK($G279),ISBLANK($H279)),"EKSİK","OK"))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4">
        <f>IF(ISBLANK($A280),"",IF(OR(ISBLANK($B280),ISBLANK($C280),ISBLANK($D280),ISBLANK($E280),ISBLANK($F280),ISBLANK($G280),ISBLANK($H280)),"EKSİK","OK"))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4">
        <f>IF(ISBLANK($A281),"",IF(OR(ISBLANK($B281),ISBLANK($C281),ISBLANK($D281),ISBLANK($E281),ISBLANK($F281),ISBLANK($G281),ISBLANK($H281)),"EKSİK","OK"))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4">
        <f>IF(ISBLANK($A282),"",IF(OR(ISBLANK($B282),ISBLANK($C282),ISBLANK($D282),ISBLANK($E282),ISBLANK($F282),ISBLANK($G282),ISBLANK($H282)),"EKSİK","OK"))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4">
        <f>IF(ISBLANK($A283),"",IF(OR(ISBLANK($B283),ISBLANK($C283),ISBLANK($D283),ISBLANK($E283),ISBLANK($F283),ISBLANK($G283),ISBLANK($H283)),"EKSİK","OK"))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4">
        <f>IF(ISBLANK($A284),"",IF(OR(ISBLANK($B284),ISBLANK($C284),ISBLANK($D284),ISBLANK($E284),ISBLANK($F284),ISBLANK($G284),ISBLANK($H284)),"EKSİK","OK"))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4">
        <f>IF(ISBLANK($A285),"",IF(OR(ISBLANK($B285),ISBLANK($C285),ISBLANK($D285),ISBLANK($E285),ISBLANK($F285),ISBLANK($G285),ISBLANK($H285)),"EKSİK","OK"))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4">
        <f>IF(ISBLANK($A286),"",IF(OR(ISBLANK($B286),ISBLANK($C286),ISBLANK($D286),ISBLANK($E286),ISBLANK($F286),ISBLANK($G286),ISBLANK($H286)),"EKSİK","OK"))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4">
        <f>IF(ISBLANK($A287),"",IF(OR(ISBLANK($B287),ISBLANK($C287),ISBLANK($D287),ISBLANK($E287),ISBLANK($F287),ISBLANK($G287),ISBLANK($H287)),"EKSİK","OK"))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4">
        <f>IF(ISBLANK($A288),"",IF(OR(ISBLANK($B288),ISBLANK($C288),ISBLANK($D288),ISBLANK($E288),ISBLANK($F288),ISBLANK($G288),ISBLANK($H288)),"EKSİK","OK"))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4">
        <f>IF(ISBLANK($A289),"",IF(OR(ISBLANK($B289),ISBLANK($C289),ISBLANK($D289),ISBLANK($E289),ISBLANK($F289),ISBLANK($G289),ISBLANK($H289)),"EKSİK","OK"))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4">
        <f>IF(ISBLANK($A290),"",IF(OR(ISBLANK($B290),ISBLANK($C290),ISBLANK($D290),ISBLANK($E290),ISBLANK($F290),ISBLANK($G290),ISBLANK($H290)),"EKSİK","OK"))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4">
        <f>IF(ISBLANK($A291),"",IF(OR(ISBLANK($B291),ISBLANK($C291),ISBLANK($D291),ISBLANK($E291),ISBLANK($F291),ISBLANK($G291),ISBLANK($H291)),"EKSİK","OK"))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4">
        <f>IF(ISBLANK($A292),"",IF(OR(ISBLANK($B292),ISBLANK($C292),ISBLANK($D292),ISBLANK($E292),ISBLANK($F292),ISBLANK($G292),ISBLANK($H292)),"EKSİK","OK"))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4">
        <f>IF(ISBLANK($A293),"",IF(OR(ISBLANK($B293),ISBLANK($C293),ISBLANK($D293),ISBLANK($E293),ISBLANK($F293),ISBLANK($G293),ISBLANK($H293)),"EKSİK","OK"))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4">
        <f>IF(ISBLANK($A294),"",IF(OR(ISBLANK($B294),ISBLANK($C294),ISBLANK($D294),ISBLANK($E294),ISBLANK($F294),ISBLANK($G294),ISBLANK($H294)),"EKSİK","OK"))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4">
        <f>IF(ISBLANK($A295),"",IF(OR(ISBLANK($B295),ISBLANK($C295),ISBLANK($D295),ISBLANK($E295),ISBLANK($F295),ISBLANK($G295),ISBLANK($H295)),"EKSİK","OK"))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4">
        <f>IF(ISBLANK($A296),"",IF(OR(ISBLANK($B296),ISBLANK($C296),ISBLANK($D296),ISBLANK($E296),ISBLANK($F296),ISBLANK($G296),ISBLANK($H296)),"EKSİK","OK"))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4">
        <f>IF(ISBLANK($A297),"",IF(OR(ISBLANK($B297),ISBLANK($C297),ISBLANK($D297),ISBLANK($E297),ISBLANK($F297),ISBLANK($G297),ISBLANK($H297)),"EKSİK","OK"))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4">
        <f>IF(ISBLANK($A298),"",IF(OR(ISBLANK($B298),ISBLANK($C298),ISBLANK($D298),ISBLANK($E298),ISBLANK($F298),ISBLANK($G298),ISBLANK($H298)),"EKSİK","OK"))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4">
        <f>IF(ISBLANK($A299),"",IF(OR(ISBLANK($B299),ISBLANK($C299),ISBLANK($D299),ISBLANK($E299),ISBLANK($F299),ISBLANK($G299),ISBLANK($H299)),"EKSİK","OK"))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4">
        <f>IF(ISBLANK($A300),"",IF(OR(ISBLANK($B300),ISBLANK($C300),ISBLANK($D300),ISBLANK($E300),ISBLANK($F300),ISBLANK($G300),ISBLANK($H300)),"EKSİK","OK"))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4">
        <f>IF(ISBLANK($A301),"",IF(OR(ISBLANK($B301),ISBLANK($C301),ISBLANK($D301),ISBLANK($E301),ISBLANK($F301),ISBLANK($G301),ISBLANK($H301)),"EKSİK","OK"))</f>
        <v/>
      </c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4">
        <f>IF(ISBLANK($A302),"",IF(OR(ISBLANK($B302),ISBLANK($C302),ISBLANK($D302),ISBLANK($E302),ISBLANK($F302),ISBLANK($G302),ISBLANK($H302)),"EKSİK","OK"))</f>
        <v/>
      </c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4">
        <f>IF(ISBLANK($A303),"",IF(OR(ISBLANK($B303),ISBLANK($C303),ISBLANK($D303),ISBLANK($E303),ISBLANK($F303),ISBLANK($G303),ISBLANK($H303)),"EKSİK","OK"))</f>
        <v/>
      </c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4">
        <f>IF(ISBLANK($A304),"",IF(OR(ISBLANK($B304),ISBLANK($C304),ISBLANK($D304),ISBLANK($E304),ISBLANK($F304),ISBLANK($G304),ISBLANK($H304)),"EKSİK","OK"))</f>
        <v/>
      </c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4">
        <f>IF(ISBLANK($A305),"",IF(OR(ISBLANK($B305),ISBLANK($C305),ISBLANK($D305),ISBLANK($E305),ISBLANK($F305),ISBLANK($G305),ISBLANK($H305)),"EKSİK","OK"))</f>
        <v/>
      </c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4">
        <f>IF(ISBLANK($A306),"",IF(OR(ISBLANK($B306),ISBLANK($C306),ISBLANK($D306),ISBLANK($E306),ISBLANK($F306),ISBLANK($G306),ISBLANK($H306)),"EKSİK","OK"))</f>
        <v/>
      </c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4">
        <f>IF(ISBLANK($A307),"",IF(OR(ISBLANK($B307),ISBLANK($C307),ISBLANK($D307),ISBLANK($E307),ISBLANK($F307),ISBLANK($G307),ISBLANK($H307)),"EKSİK","OK"))</f>
        <v/>
      </c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4">
        <f>IF(ISBLANK($A308),"",IF(OR(ISBLANK($B308),ISBLANK($C308),ISBLANK($D308),ISBLANK($E308),ISBLANK($F308),ISBLANK($G308),ISBLANK($H308)),"EKSİK","OK"))</f>
        <v/>
      </c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4">
        <f>IF(ISBLANK($A309),"",IF(OR(ISBLANK($B309),ISBLANK($C309),ISBLANK($D309),ISBLANK($E309),ISBLANK($F309),ISBLANK($G309),ISBLANK($H309)),"EKSİK","OK"))</f>
        <v/>
      </c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4">
        <f>IF(ISBLANK($A310),"",IF(OR(ISBLANK($B310),ISBLANK($C310),ISBLANK($D310),ISBLANK($E310),ISBLANK($F310),ISBLANK($G310),ISBLANK($H310)),"EKSİK","OK"))</f>
        <v/>
      </c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4">
        <f>IF(ISBLANK($A311),"",IF(OR(ISBLANK($B311),ISBLANK($C311),ISBLANK($D311),ISBLANK($E311),ISBLANK($F311),ISBLANK($G311),ISBLANK($H311)),"EKSİK","OK"))</f>
        <v/>
      </c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4">
        <f>IF(ISBLANK($A312),"",IF(OR(ISBLANK($B312),ISBLANK($C312),ISBLANK($D312),ISBLANK($E312),ISBLANK($F312),ISBLANK($G312),ISBLANK($H312)),"EKSİK","OK"))</f>
        <v/>
      </c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4">
        <f>IF(ISBLANK($A313),"",IF(OR(ISBLANK($B313),ISBLANK($C313),ISBLANK($D313),ISBLANK($E313),ISBLANK($F313),ISBLANK($G313),ISBLANK($H313)),"EKSİK","OK"))</f>
        <v/>
      </c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4">
        <f>IF(ISBLANK($A314),"",IF(OR(ISBLANK($B314),ISBLANK($C314),ISBLANK($D314),ISBLANK($E314),ISBLANK($F314),ISBLANK($G314),ISBLANK($H314)),"EKSİK","OK"))</f>
        <v/>
      </c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4">
        <f>IF(ISBLANK($A315),"",IF(OR(ISBLANK($B315),ISBLANK($C315),ISBLANK($D315),ISBLANK($E315),ISBLANK($F315),ISBLANK($G315),ISBLANK($H315)),"EKSİK","OK"))</f>
        <v/>
      </c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4">
        <f>IF(ISBLANK($A316),"",IF(OR(ISBLANK($B316),ISBLANK($C316),ISBLANK($D316),ISBLANK($E316),ISBLANK($F316),ISBLANK($G316),ISBLANK($H316)),"EKSİK","OK"))</f>
        <v/>
      </c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4">
        <f>IF(ISBLANK($A317),"",IF(OR(ISBLANK($B317),ISBLANK($C317),ISBLANK($D317),ISBLANK($E317),ISBLANK($F317),ISBLANK($G317),ISBLANK($H317)),"EKSİK","OK"))</f>
        <v/>
      </c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4">
        <f>IF(ISBLANK($A318),"",IF(OR(ISBLANK($B318),ISBLANK($C318),ISBLANK($D318),ISBLANK($E318),ISBLANK($F318),ISBLANK($G318),ISBLANK($H318)),"EKSİK","OK"))</f>
        <v/>
      </c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4">
        <f>IF(ISBLANK($A319),"",IF(OR(ISBLANK($B319),ISBLANK($C319),ISBLANK($D319),ISBLANK($E319),ISBLANK($F319),ISBLANK($G319),ISBLANK($H319)),"EKSİK","OK"))</f>
        <v/>
      </c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4">
        <f>IF(ISBLANK($A320),"",IF(OR(ISBLANK($B320),ISBLANK($C320),ISBLANK($D320),ISBLANK($E320),ISBLANK($F320),ISBLANK($G320),ISBLANK($H320)),"EKSİK","OK"))</f>
        <v/>
      </c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4">
        <f>IF(ISBLANK($A321),"",IF(OR(ISBLANK($B321),ISBLANK($C321),ISBLANK($D321),ISBLANK($E321),ISBLANK($F321),ISBLANK($G321),ISBLANK($H321)),"EKSİK","OK"))</f>
        <v/>
      </c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4">
        <f>IF(ISBLANK($A322),"",IF(OR(ISBLANK($B322),ISBLANK($C322),ISBLANK($D322),ISBLANK($E322),ISBLANK($F322),ISBLANK($G322),ISBLANK($H322)),"EKSİK","OK"))</f>
        <v/>
      </c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4">
        <f>IF(ISBLANK($A323),"",IF(OR(ISBLANK($B323),ISBLANK($C323),ISBLANK($D323),ISBLANK($E323),ISBLANK($F323),ISBLANK($G323),ISBLANK($H323)),"EKSİK","OK"))</f>
        <v/>
      </c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4">
        <f>IF(ISBLANK($A324),"",IF(OR(ISBLANK($B324),ISBLANK($C324),ISBLANK($D324),ISBLANK($E324),ISBLANK($F324),ISBLANK($G324),ISBLANK($H324)),"EKSİK","OK"))</f>
        <v/>
      </c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4">
        <f>IF(ISBLANK($A325),"",IF(OR(ISBLANK($B325),ISBLANK($C325),ISBLANK($D325),ISBLANK($E325),ISBLANK($F325),ISBLANK($G325),ISBLANK($H325)),"EKSİK","OK"))</f>
        <v/>
      </c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4">
        <f>IF(ISBLANK($A326),"",IF(OR(ISBLANK($B326),ISBLANK($C326),ISBLANK($D326),ISBLANK($E326),ISBLANK($F326),ISBLANK($G326),ISBLANK($H326)),"EKSİK","OK"))</f>
        <v/>
      </c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4">
        <f>IF(ISBLANK($A327),"",IF(OR(ISBLANK($B327),ISBLANK($C327),ISBLANK($D327),ISBLANK($E327),ISBLANK($F327),ISBLANK($G327),ISBLANK($H327)),"EKSİK","OK"))</f>
        <v/>
      </c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4">
        <f>IF(ISBLANK($A328),"",IF(OR(ISBLANK($B328),ISBLANK($C328),ISBLANK($D328),ISBLANK($E328),ISBLANK($F328),ISBLANK($G328),ISBLANK($H328)),"EKSİK","OK"))</f>
        <v/>
      </c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4">
        <f>IF(ISBLANK($A329),"",IF(OR(ISBLANK($B329),ISBLANK($C329),ISBLANK($D329),ISBLANK($E329),ISBLANK($F329),ISBLANK($G329),ISBLANK($H329)),"EKSİK","OK"))</f>
        <v/>
      </c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4">
        <f>IF(ISBLANK($A330),"",IF(OR(ISBLANK($B330),ISBLANK($C330),ISBLANK($D330),ISBLANK($E330),ISBLANK($F330),ISBLANK($G330),ISBLANK($H330)),"EKSİK","OK"))</f>
        <v/>
      </c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4">
        <f>IF(ISBLANK($A331),"",IF(OR(ISBLANK($B331),ISBLANK($C331),ISBLANK($D331),ISBLANK($E331),ISBLANK($F331),ISBLANK($G331),ISBLANK($H331)),"EKSİK","OK"))</f>
        <v/>
      </c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4">
        <f>IF(ISBLANK($A332),"",IF(OR(ISBLANK($B332),ISBLANK($C332),ISBLANK($D332),ISBLANK($E332),ISBLANK($F332),ISBLANK($G332),ISBLANK($H332)),"EKSİK","OK"))</f>
        <v/>
      </c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4">
        <f>IF(ISBLANK($A333),"",IF(OR(ISBLANK($B333),ISBLANK($C333),ISBLANK($D333),ISBLANK($E333),ISBLANK($F333),ISBLANK($G333),ISBLANK($H333)),"EKSİK","OK"))</f>
        <v/>
      </c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4">
        <f>IF(ISBLANK($A334),"",IF(OR(ISBLANK($B334),ISBLANK($C334),ISBLANK($D334),ISBLANK($E334),ISBLANK($F334),ISBLANK($G334),ISBLANK($H334)),"EKSİK","OK"))</f>
        <v/>
      </c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4">
        <f>IF(ISBLANK($A335),"",IF(OR(ISBLANK($B335),ISBLANK($C335),ISBLANK($D335),ISBLANK($E335),ISBLANK($F335),ISBLANK($G335),ISBLANK($H335)),"EKSİK","OK"))</f>
        <v/>
      </c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4">
        <f>IF(ISBLANK($A336),"",IF(OR(ISBLANK($B336),ISBLANK($C336),ISBLANK($D336),ISBLANK($E336),ISBLANK($F336),ISBLANK($G336),ISBLANK($H336)),"EKSİK","OK"))</f>
        <v/>
      </c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4">
        <f>IF(ISBLANK($A337),"",IF(OR(ISBLANK($B337),ISBLANK($C337),ISBLANK($D337),ISBLANK($E337),ISBLANK($F337),ISBLANK($G337),ISBLANK($H337)),"EKSİK","OK"))</f>
        <v/>
      </c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4">
        <f>IF(ISBLANK($A338),"",IF(OR(ISBLANK($B338),ISBLANK($C338),ISBLANK($D338),ISBLANK($E338),ISBLANK($F338),ISBLANK($G338),ISBLANK($H338)),"EKSİK","OK"))</f>
        <v/>
      </c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4">
        <f>IF(ISBLANK($A339),"",IF(OR(ISBLANK($B339),ISBLANK($C339),ISBLANK($D339),ISBLANK($E339),ISBLANK($F339),ISBLANK($G339),ISBLANK($H339)),"EKSİK","OK"))</f>
        <v/>
      </c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4">
        <f>IF(ISBLANK($A340),"",IF(OR(ISBLANK($B340),ISBLANK($C340),ISBLANK($D340),ISBLANK($E340),ISBLANK($F340),ISBLANK($G340),ISBLANK($H340)),"EKSİK","OK"))</f>
        <v/>
      </c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4">
        <f>IF(ISBLANK($A341),"",IF(OR(ISBLANK($B341),ISBLANK($C341),ISBLANK($D341),ISBLANK($E341),ISBLANK($F341),ISBLANK($G341),ISBLANK($H341)),"EKSİK","OK"))</f>
        <v/>
      </c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4">
        <f>IF(ISBLANK($A342),"",IF(OR(ISBLANK($B342),ISBLANK($C342),ISBLANK($D342),ISBLANK($E342),ISBLANK($F342),ISBLANK($G342),ISBLANK($H342)),"EKSİK","OK"))</f>
        <v/>
      </c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4">
        <f>IF(ISBLANK($A343),"",IF(OR(ISBLANK($B343),ISBLANK($C343),ISBLANK($D343),ISBLANK($E343),ISBLANK($F343),ISBLANK($G343),ISBLANK($H343)),"EKSİK","OK"))</f>
        <v/>
      </c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4">
        <f>IF(ISBLANK($A344),"",IF(OR(ISBLANK($B344),ISBLANK($C344),ISBLANK($D344),ISBLANK($E344),ISBLANK($F344),ISBLANK($G344),ISBLANK($H344)),"EKSİK","OK"))</f>
        <v/>
      </c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4">
        <f>IF(ISBLANK($A345),"",IF(OR(ISBLANK($B345),ISBLANK($C345),ISBLANK($D345),ISBLANK($E345),ISBLANK($F345),ISBLANK($G345),ISBLANK($H345)),"EKSİK","OK"))</f>
        <v/>
      </c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4">
        <f>IF(ISBLANK($A346),"",IF(OR(ISBLANK($B346),ISBLANK($C346),ISBLANK($D346),ISBLANK($E346),ISBLANK($F346),ISBLANK($G346),ISBLANK($H346)),"EKSİK","OK"))</f>
        <v/>
      </c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4">
        <f>IF(ISBLANK($A347),"",IF(OR(ISBLANK($B347),ISBLANK($C347),ISBLANK($D347),ISBLANK($E347),ISBLANK($F347),ISBLANK($G347),ISBLANK($H347)),"EKSİK","OK"))</f>
        <v/>
      </c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4">
        <f>IF(ISBLANK($A348),"",IF(OR(ISBLANK($B348),ISBLANK($C348),ISBLANK($D348),ISBLANK($E348),ISBLANK($F348),ISBLANK($G348),ISBLANK($H348)),"EKSİK","OK"))</f>
        <v/>
      </c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4">
        <f>IF(ISBLANK($A349),"",IF(OR(ISBLANK($B349),ISBLANK($C349),ISBLANK($D349),ISBLANK($E349),ISBLANK($F349),ISBLANK($G349),ISBLANK($H349)),"EKSİK","OK"))</f>
        <v/>
      </c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4">
        <f>IF(ISBLANK($A350),"",IF(OR(ISBLANK($B350),ISBLANK($C350),ISBLANK($D350),ISBLANK($E350),ISBLANK($F350),ISBLANK($G350),ISBLANK($H350)),"EKSİK","OK"))</f>
        <v/>
      </c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4">
        <f>IF(ISBLANK($A351),"",IF(OR(ISBLANK($B351),ISBLANK($C351),ISBLANK($D351),ISBLANK($E351),ISBLANK($F351),ISBLANK($G351),ISBLANK($H351)),"EKSİK","OK"))</f>
        <v/>
      </c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4">
        <f>IF(ISBLANK($A352),"",IF(OR(ISBLANK($B352),ISBLANK($C352),ISBLANK($D352),ISBLANK($E352),ISBLANK($F352),ISBLANK($G352),ISBLANK($H352)),"EKSİK","OK"))</f>
        <v/>
      </c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4">
        <f>IF(ISBLANK($A353),"",IF(OR(ISBLANK($B353),ISBLANK($C353),ISBLANK($D353),ISBLANK($E353),ISBLANK($F353),ISBLANK($G353),ISBLANK($H353)),"EKSİK","OK"))</f>
        <v/>
      </c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4">
        <f>IF(ISBLANK($A354),"",IF(OR(ISBLANK($B354),ISBLANK($C354),ISBLANK($D354),ISBLANK($E354),ISBLANK($F354),ISBLANK($G354),ISBLANK($H354)),"EKSİK","OK"))</f>
        <v/>
      </c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4">
        <f>IF(ISBLANK($A355),"",IF(OR(ISBLANK($B355),ISBLANK($C355),ISBLANK($D355),ISBLANK($E355),ISBLANK($F355),ISBLANK($G355),ISBLANK($H355)),"EKSİK","OK"))</f>
        <v/>
      </c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4">
        <f>IF(ISBLANK($A356),"",IF(OR(ISBLANK($B356),ISBLANK($C356),ISBLANK($D356),ISBLANK($E356),ISBLANK($F356),ISBLANK($G356),ISBLANK($H356)),"EKSİK","OK"))</f>
        <v/>
      </c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4">
        <f>IF(ISBLANK($A357),"",IF(OR(ISBLANK($B357),ISBLANK($C357),ISBLANK($D357),ISBLANK($E357),ISBLANK($F357),ISBLANK($G357),ISBLANK($H357)),"EKSİK","OK"))</f>
        <v/>
      </c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4">
        <f>IF(ISBLANK($A358),"",IF(OR(ISBLANK($B358),ISBLANK($C358),ISBLANK($D358),ISBLANK($E358),ISBLANK($F358),ISBLANK($G358),ISBLANK($H358)),"EKSİK","OK"))</f>
        <v/>
      </c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4">
        <f>IF(ISBLANK($A359),"",IF(OR(ISBLANK($B359),ISBLANK($C359),ISBLANK($D359),ISBLANK($E359),ISBLANK($F359),ISBLANK($G359),ISBLANK($H359)),"EKSİK","OK"))</f>
        <v/>
      </c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4">
        <f>IF(ISBLANK($A360),"",IF(OR(ISBLANK($B360),ISBLANK($C360),ISBLANK($D360),ISBLANK($E360),ISBLANK($F360),ISBLANK($G360),ISBLANK($H360)),"EKSİK","OK"))</f>
        <v/>
      </c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4">
        <f>IF(ISBLANK($A361),"",IF(OR(ISBLANK($B361),ISBLANK($C361),ISBLANK($D361),ISBLANK($E361),ISBLANK($F361),ISBLANK($G361),ISBLANK($H361)),"EKSİK","OK"))</f>
        <v/>
      </c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4">
        <f>IF(ISBLANK($A362),"",IF(OR(ISBLANK($B362),ISBLANK($C362),ISBLANK($D362),ISBLANK($E362),ISBLANK($F362),ISBLANK($G362),ISBLANK($H362)),"EKSİK","OK"))</f>
        <v/>
      </c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4">
        <f>IF(ISBLANK($A363),"",IF(OR(ISBLANK($B363),ISBLANK($C363),ISBLANK($D363),ISBLANK($E363),ISBLANK($F363),ISBLANK($G363),ISBLANK($H363)),"EKSİK","OK"))</f>
        <v/>
      </c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4">
        <f>IF(ISBLANK($A364),"",IF(OR(ISBLANK($B364),ISBLANK($C364),ISBLANK($D364),ISBLANK($E364),ISBLANK($F364),ISBLANK($G364),ISBLANK($H364)),"EKSİK","OK"))</f>
        <v/>
      </c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4">
        <f>IF(ISBLANK($A365),"",IF(OR(ISBLANK($B365),ISBLANK($C365),ISBLANK($D365),ISBLANK($E365),ISBLANK($F365),ISBLANK($G365),ISBLANK($H365)),"EKSİK","OK"))</f>
        <v/>
      </c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4">
        <f>IF(ISBLANK($A366),"",IF(OR(ISBLANK($B366),ISBLANK($C366),ISBLANK($D366),ISBLANK($E366),ISBLANK($F366),ISBLANK($G366),ISBLANK($H366)),"EKSİK","OK"))</f>
        <v/>
      </c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4">
        <f>IF(ISBLANK($A367),"",IF(OR(ISBLANK($B367),ISBLANK($C367),ISBLANK($D367),ISBLANK($E367),ISBLANK($F367),ISBLANK($G367),ISBLANK($H367)),"EKSİK","OK"))</f>
        <v/>
      </c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4">
        <f>IF(ISBLANK($A368),"",IF(OR(ISBLANK($B368),ISBLANK($C368),ISBLANK($D368),ISBLANK($E368),ISBLANK($F368),ISBLANK($G368),ISBLANK($H368)),"EKSİK","OK"))</f>
        <v/>
      </c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4">
        <f>IF(ISBLANK($A369),"",IF(OR(ISBLANK($B369),ISBLANK($C369),ISBLANK($D369),ISBLANK($E369),ISBLANK($F369),ISBLANK($G369),ISBLANK($H369)),"EKSİK","OK"))</f>
        <v/>
      </c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4">
        <f>IF(ISBLANK($A370),"",IF(OR(ISBLANK($B370),ISBLANK($C370),ISBLANK($D370),ISBLANK($E370),ISBLANK($F370),ISBLANK($G370),ISBLANK($H370)),"EKSİK","OK"))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4">
        <f>IF(ISBLANK($A371),"",IF(OR(ISBLANK($B371),ISBLANK($C371),ISBLANK($D371),ISBLANK($E371),ISBLANK($F371),ISBLANK($G371),ISBLANK($H371)),"EKSİK","OK"))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4">
        <f>IF(ISBLANK($A372),"",IF(OR(ISBLANK($B372),ISBLANK($C372),ISBLANK($D372),ISBLANK($E372),ISBLANK($F372),ISBLANK($G372),ISBLANK($H372)),"EKSİK","OK"))</f>
        <v/>
      </c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4">
        <f>IF(ISBLANK($A373),"",IF(OR(ISBLANK($B373),ISBLANK($C373),ISBLANK($D373),ISBLANK($E373),ISBLANK($F373),ISBLANK($G373),ISBLANK($H373)),"EKSİK","OK"))</f>
        <v/>
      </c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4">
        <f>IF(ISBLANK($A374),"",IF(OR(ISBLANK($B374),ISBLANK($C374),ISBLANK($D374),ISBLANK($E374),ISBLANK($F374),ISBLANK($G374),ISBLANK($H374)),"EKSİK","OK"))</f>
        <v/>
      </c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4">
        <f>IF(ISBLANK($A375),"",IF(OR(ISBLANK($B375),ISBLANK($C375),ISBLANK($D375),ISBLANK($E375),ISBLANK($F375),ISBLANK($G375),ISBLANK($H375)),"EKSİK","OK"))</f>
        <v/>
      </c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4">
        <f>IF(ISBLANK($A376),"",IF(OR(ISBLANK($B376),ISBLANK($C376),ISBLANK($D376),ISBLANK($E376),ISBLANK($F376),ISBLANK($G376),ISBLANK($H376)),"EKSİK","OK"))</f>
        <v/>
      </c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4">
        <f>IF(ISBLANK($A377),"",IF(OR(ISBLANK($B377),ISBLANK($C377),ISBLANK($D377),ISBLANK($E377),ISBLANK($F377),ISBLANK($G377),ISBLANK($H377)),"EKSİK","OK"))</f>
        <v/>
      </c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4">
        <f>IF(ISBLANK($A378),"",IF(OR(ISBLANK($B378),ISBLANK($C378),ISBLANK($D378),ISBLANK($E378),ISBLANK($F378),ISBLANK($G378),ISBLANK($H378)),"EKSİK","OK"))</f>
        <v/>
      </c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4">
        <f>IF(ISBLANK($A379),"",IF(OR(ISBLANK($B379),ISBLANK($C379),ISBLANK($D379),ISBLANK($E379),ISBLANK($F379),ISBLANK($G379),ISBLANK($H379)),"EKSİK","OK"))</f>
        <v/>
      </c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4">
        <f>IF(ISBLANK($A380),"",IF(OR(ISBLANK($B380),ISBLANK($C380),ISBLANK($D380),ISBLANK($E380),ISBLANK($F380),ISBLANK($G380),ISBLANK($H380)),"EKSİK","OK"))</f>
        <v/>
      </c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4">
        <f>IF(ISBLANK($A381),"",IF(OR(ISBLANK($B381),ISBLANK($C381),ISBLANK($D381),ISBLANK($E381),ISBLANK($F381),ISBLANK($G381),ISBLANK($H381)),"EKSİK","OK"))</f>
        <v/>
      </c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4">
        <f>IF(ISBLANK($A382),"",IF(OR(ISBLANK($B382),ISBLANK($C382),ISBLANK($D382),ISBLANK($E382),ISBLANK($F382),ISBLANK($G382),ISBLANK($H382)),"EKSİK","OK"))</f>
        <v/>
      </c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4">
        <f>IF(ISBLANK($A383),"",IF(OR(ISBLANK($B383),ISBLANK($C383),ISBLANK($D383),ISBLANK($E383),ISBLANK($F383),ISBLANK($G383),ISBLANK($H383)),"EKSİK","OK"))</f>
        <v/>
      </c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4">
        <f>IF(ISBLANK($A384),"",IF(OR(ISBLANK($B384),ISBLANK($C384),ISBLANK($D384),ISBLANK($E384),ISBLANK($F384),ISBLANK($G384),ISBLANK($H384)),"EKSİK","OK"))</f>
        <v/>
      </c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4">
        <f>IF(ISBLANK($A385),"",IF(OR(ISBLANK($B385),ISBLANK($C385),ISBLANK($D385),ISBLANK($E385),ISBLANK($F385),ISBLANK($G385),ISBLANK($H385)),"EKSİK","OK"))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4">
        <f>IF(ISBLANK($A386),"",IF(OR(ISBLANK($B386),ISBLANK($C386),ISBLANK($D386),ISBLANK($E386),ISBLANK($F386),ISBLANK($G386),ISBLANK($H386)),"EKSİK","OK"))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4">
        <f>IF(ISBLANK($A387),"",IF(OR(ISBLANK($B387),ISBLANK($C387),ISBLANK($D387),ISBLANK($E387),ISBLANK($F387),ISBLANK($G387),ISBLANK($H387)),"EKSİK","OK"))</f>
        <v/>
      </c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4">
        <f>IF(ISBLANK($A388),"",IF(OR(ISBLANK($B388),ISBLANK($C388),ISBLANK($D388),ISBLANK($E388),ISBLANK($F388),ISBLANK($G388),ISBLANK($H388)),"EKSİK","OK"))</f>
        <v/>
      </c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4">
        <f>IF(ISBLANK($A389),"",IF(OR(ISBLANK($B389),ISBLANK($C389),ISBLANK($D389),ISBLANK($E389),ISBLANK($F389),ISBLANK($G389),ISBLANK($H389)),"EKSİK","OK"))</f>
        <v/>
      </c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4">
        <f>IF(ISBLANK($A390),"",IF(OR(ISBLANK($B390),ISBLANK($C390),ISBLANK($D390),ISBLANK($E390),ISBLANK($F390),ISBLANK($G390),ISBLANK($H390)),"EKSİK","OK"))</f>
        <v/>
      </c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4">
        <f>IF(ISBLANK($A391),"",IF(OR(ISBLANK($B391),ISBLANK($C391),ISBLANK($D391),ISBLANK($E391),ISBLANK($F391),ISBLANK($G391),ISBLANK($H391)),"EKSİK","OK"))</f>
        <v/>
      </c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4">
        <f>IF(ISBLANK($A392),"",IF(OR(ISBLANK($B392),ISBLANK($C392),ISBLANK($D392),ISBLANK($E392),ISBLANK($F392),ISBLANK($G392),ISBLANK($H392)),"EKSİK","OK"))</f>
        <v/>
      </c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4">
        <f>IF(ISBLANK($A393),"",IF(OR(ISBLANK($B393),ISBLANK($C393),ISBLANK($D393),ISBLANK($E393),ISBLANK($F393),ISBLANK($G393),ISBLANK($H393)),"EKSİK","OK"))</f>
        <v/>
      </c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4">
        <f>IF(ISBLANK($A394),"",IF(OR(ISBLANK($B394),ISBLANK($C394),ISBLANK($D394),ISBLANK($E394),ISBLANK($F394),ISBLANK($G394),ISBLANK($H394)),"EKSİK","OK"))</f>
        <v/>
      </c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4">
        <f>IF(ISBLANK($A395),"",IF(OR(ISBLANK($B395),ISBLANK($C395),ISBLANK($D395),ISBLANK($E395),ISBLANK($F395),ISBLANK($G395),ISBLANK($H395)),"EKSİK","OK"))</f>
        <v/>
      </c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4">
        <f>IF(ISBLANK($A396),"",IF(OR(ISBLANK($B396),ISBLANK($C396),ISBLANK($D396),ISBLANK($E396),ISBLANK($F396),ISBLANK($G396),ISBLANK($H396)),"EKSİK","OK"))</f>
        <v/>
      </c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4">
        <f>IF(ISBLANK($A397),"",IF(OR(ISBLANK($B397),ISBLANK($C397),ISBLANK($D397),ISBLANK($E397),ISBLANK($F397),ISBLANK($G397),ISBLANK($H397)),"EKSİK","OK"))</f>
        <v/>
      </c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4">
        <f>IF(ISBLANK($A398),"",IF(OR(ISBLANK($B398),ISBLANK($C398),ISBLANK($D398),ISBLANK($E398),ISBLANK($F398),ISBLANK($G398),ISBLANK($H398)),"EKSİK","OK"))</f>
        <v/>
      </c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4">
        <f>IF(ISBLANK($A399),"",IF(OR(ISBLANK($B399),ISBLANK($C399),ISBLANK($D399),ISBLANK($E399),ISBLANK($F399),ISBLANK($G399),ISBLANK($H399)),"EKSİK","OK"))</f>
        <v/>
      </c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4">
        <f>IF(ISBLANK($A400),"",IF(OR(ISBLANK($B400),ISBLANK($C400),ISBLANK($D400),ISBLANK($E400),ISBLANK($F400),ISBLANK($G400),ISBLANK($H400)),"EKSİK","OK"))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4">
        <f>IF(ISBLANK($A401),"",IF(OR(ISBLANK($B401),ISBLANK($C401),ISBLANK($D401),ISBLANK($E401),ISBLANK($F401),ISBLANK($G401),ISBLANK($H401)),"EKSİK","OK"))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4">
        <f>IF(ISBLANK($A402),"",IF(OR(ISBLANK($B402),ISBLANK($C402),ISBLANK($D402),ISBLANK($E402),ISBLANK($F402),ISBLANK($G402),ISBLANK($H402)),"EKSİK","OK"))</f>
        <v/>
      </c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4">
        <f>IF(ISBLANK($A403),"",IF(OR(ISBLANK($B403),ISBLANK($C403),ISBLANK($D403),ISBLANK($E403),ISBLANK($F403),ISBLANK($G403),ISBLANK($H403)),"EKSİK","OK"))</f>
        <v/>
      </c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4">
        <f>IF(ISBLANK($A404),"",IF(OR(ISBLANK($B404),ISBLANK($C404),ISBLANK($D404),ISBLANK($E404),ISBLANK($F404),ISBLANK($G404),ISBLANK($H404)),"EKSİK","OK"))</f>
        <v/>
      </c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4">
        <f>IF(ISBLANK($A405),"",IF(OR(ISBLANK($B405),ISBLANK($C405),ISBLANK($D405),ISBLANK($E405),ISBLANK($F405),ISBLANK($G405),ISBLANK($H405)),"EKSİK","OK"))</f>
        <v/>
      </c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4">
        <f>IF(ISBLANK($A406),"",IF(OR(ISBLANK($B406),ISBLANK($C406),ISBLANK($D406),ISBLANK($E406),ISBLANK($F406),ISBLANK($G406),ISBLANK($H406)),"EKSİK","OK"))</f>
        <v/>
      </c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4">
        <f>IF(ISBLANK($A407),"",IF(OR(ISBLANK($B407),ISBLANK($C407),ISBLANK($D407),ISBLANK($E407),ISBLANK($F407),ISBLANK($G407),ISBLANK($H407)),"EKSİK","OK"))</f>
        <v/>
      </c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4">
        <f>IF(ISBLANK($A408),"",IF(OR(ISBLANK($B408),ISBLANK($C408),ISBLANK($D408),ISBLANK($E408),ISBLANK($F408),ISBLANK($G408),ISBLANK($H408)),"EKSİK","OK"))</f>
        <v/>
      </c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4">
        <f>IF(ISBLANK($A409),"",IF(OR(ISBLANK($B409),ISBLANK($C409),ISBLANK($D409),ISBLANK($E409),ISBLANK($F409),ISBLANK($G409),ISBLANK($H409)),"EKSİK","OK"))</f>
        <v/>
      </c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4">
        <f>IF(ISBLANK($A410),"",IF(OR(ISBLANK($B410),ISBLANK($C410),ISBLANK($D410),ISBLANK($E410),ISBLANK($F410),ISBLANK($G410),ISBLANK($H410)),"EKSİK","OK"))</f>
        <v/>
      </c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4">
        <f>IF(ISBLANK($A411),"",IF(OR(ISBLANK($B411),ISBLANK($C411),ISBLANK($D411),ISBLANK($E411),ISBLANK($F411),ISBLANK($G411),ISBLANK($H411)),"EKSİK","OK"))</f>
        <v/>
      </c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4">
        <f>IF(ISBLANK($A412),"",IF(OR(ISBLANK($B412),ISBLANK($C412),ISBLANK($D412),ISBLANK($E412),ISBLANK($F412),ISBLANK($G412),ISBLANK($H412)),"EKSİK","OK"))</f>
        <v/>
      </c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4">
        <f>IF(ISBLANK($A413),"",IF(OR(ISBLANK($B413),ISBLANK($C413),ISBLANK($D413),ISBLANK($E413),ISBLANK($F413),ISBLANK($G413),ISBLANK($H413)),"EKSİK","OK"))</f>
        <v/>
      </c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4">
        <f>IF(ISBLANK($A414),"",IF(OR(ISBLANK($B414),ISBLANK($C414),ISBLANK($D414),ISBLANK($E414),ISBLANK($F414),ISBLANK($G414),ISBLANK($H414)),"EKSİK","OK"))</f>
        <v/>
      </c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4">
        <f>IF(ISBLANK($A415),"",IF(OR(ISBLANK($B415),ISBLANK($C415),ISBLANK($D415),ISBLANK($E415),ISBLANK($F415),ISBLANK($G415),ISBLANK($H415)),"EKSİK","OK"))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4">
        <f>IF(ISBLANK($A416),"",IF(OR(ISBLANK($B416),ISBLANK($C416),ISBLANK($D416),ISBLANK($E416),ISBLANK($F416),ISBLANK($G416),ISBLANK($H416)),"EKSİK","OK"))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4">
        <f>IF(ISBLANK($A417),"",IF(OR(ISBLANK($B417),ISBLANK($C417),ISBLANK($D417),ISBLANK($E417),ISBLANK($F417),ISBLANK($G417),ISBLANK($H417)),"EKSİK","OK"))</f>
        <v/>
      </c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4">
        <f>IF(ISBLANK($A418),"",IF(OR(ISBLANK($B418),ISBLANK($C418),ISBLANK($D418),ISBLANK($E418),ISBLANK($F418),ISBLANK($G418),ISBLANK($H418)),"EKSİK","OK"))</f>
        <v/>
      </c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4">
        <f>IF(ISBLANK($A419),"",IF(OR(ISBLANK($B419),ISBLANK($C419),ISBLANK($D419),ISBLANK($E419),ISBLANK($F419),ISBLANK($G419),ISBLANK($H419)),"EKSİK","OK"))</f>
        <v/>
      </c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4">
        <f>IF(ISBLANK($A420),"",IF(OR(ISBLANK($B420),ISBLANK($C420),ISBLANK($D420),ISBLANK($E420),ISBLANK($F420),ISBLANK($G420),ISBLANK($H420)),"EKSİK","OK"))</f>
        <v/>
      </c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4">
        <f>IF(ISBLANK($A421),"",IF(OR(ISBLANK($B421),ISBLANK($C421),ISBLANK($D421),ISBLANK($E421),ISBLANK($F421),ISBLANK($G421),ISBLANK($H421)),"EKSİK","OK"))</f>
        <v/>
      </c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4">
        <f>IF(ISBLANK($A422),"",IF(OR(ISBLANK($B422),ISBLANK($C422),ISBLANK($D422),ISBLANK($E422),ISBLANK($F422),ISBLANK($G422),ISBLANK($H422)),"EKSİK","OK"))</f>
        <v/>
      </c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4">
        <f>IF(ISBLANK($A423),"",IF(OR(ISBLANK($B423),ISBLANK($C423),ISBLANK($D423),ISBLANK($E423),ISBLANK($F423),ISBLANK($G423),ISBLANK($H423)),"EKSİK","OK"))</f>
        <v/>
      </c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4">
        <f>IF(ISBLANK($A424),"",IF(OR(ISBLANK($B424),ISBLANK($C424),ISBLANK($D424),ISBLANK($E424),ISBLANK($F424),ISBLANK($G424),ISBLANK($H424)),"EKSİK","OK"))</f>
        <v/>
      </c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4">
        <f>IF(ISBLANK($A425),"",IF(OR(ISBLANK($B425),ISBLANK($C425),ISBLANK($D425),ISBLANK($E425),ISBLANK($F425),ISBLANK($G425),ISBLANK($H425)),"EKSİK","OK"))</f>
        <v/>
      </c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4">
        <f>IF(ISBLANK($A426),"",IF(OR(ISBLANK($B426),ISBLANK($C426),ISBLANK($D426),ISBLANK($E426),ISBLANK($F426),ISBLANK($G426),ISBLANK($H426)),"EKSİK","OK"))</f>
        <v/>
      </c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4">
        <f>IF(ISBLANK($A427),"",IF(OR(ISBLANK($B427),ISBLANK($C427),ISBLANK($D427),ISBLANK($E427),ISBLANK($F427),ISBLANK($G427),ISBLANK($H427)),"EKSİK","OK"))</f>
        <v/>
      </c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4">
        <f>IF(ISBLANK($A428),"",IF(OR(ISBLANK($B428),ISBLANK($C428),ISBLANK($D428),ISBLANK($E428),ISBLANK($F428),ISBLANK($G428),ISBLANK($H428)),"EKSİK","OK"))</f>
        <v/>
      </c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4">
        <f>IF(ISBLANK($A429),"",IF(OR(ISBLANK($B429),ISBLANK($C429),ISBLANK($D429),ISBLANK($E429),ISBLANK($F429),ISBLANK($G429),ISBLANK($H429)),"EKSİK","OK"))</f>
        <v/>
      </c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4">
        <f>IF(ISBLANK($A430),"",IF(OR(ISBLANK($B430),ISBLANK($C430),ISBLANK($D430),ISBLANK($E430),ISBLANK($F430),ISBLANK($G430),ISBLANK($H430)),"EKSİK","OK"))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4">
        <f>IF(ISBLANK($A431),"",IF(OR(ISBLANK($B431),ISBLANK($C431),ISBLANK($D431),ISBLANK($E431),ISBLANK($F431),ISBLANK($G431),ISBLANK($H431)),"EKSİK","OK"))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4">
        <f>IF(ISBLANK($A432),"",IF(OR(ISBLANK($B432),ISBLANK($C432),ISBLANK($D432),ISBLANK($E432),ISBLANK($F432),ISBLANK($G432),ISBLANK($H432)),"EKSİK","OK"))</f>
        <v/>
      </c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4">
        <f>IF(ISBLANK($A433),"",IF(OR(ISBLANK($B433),ISBLANK($C433),ISBLANK($D433),ISBLANK($E433),ISBLANK($F433),ISBLANK($G433),ISBLANK($H433)),"EKSİK","OK"))</f>
        <v/>
      </c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4">
        <f>IF(ISBLANK($A434),"",IF(OR(ISBLANK($B434),ISBLANK($C434),ISBLANK($D434),ISBLANK($E434),ISBLANK($F434),ISBLANK($G434),ISBLANK($H434)),"EKSİK","OK"))</f>
        <v/>
      </c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4">
        <f>IF(ISBLANK($A435),"",IF(OR(ISBLANK($B435),ISBLANK($C435),ISBLANK($D435),ISBLANK($E435),ISBLANK($F435),ISBLANK($G435),ISBLANK($H435)),"EKSİK","OK"))</f>
        <v/>
      </c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4">
        <f>IF(ISBLANK($A436),"",IF(OR(ISBLANK($B436),ISBLANK($C436),ISBLANK($D436),ISBLANK($E436),ISBLANK($F436),ISBLANK($G436),ISBLANK($H436)),"EKSİK","OK"))</f>
        <v/>
      </c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4">
        <f>IF(ISBLANK($A437),"",IF(OR(ISBLANK($B437),ISBLANK($C437),ISBLANK($D437),ISBLANK($E437),ISBLANK($F437),ISBLANK($G437),ISBLANK($H437)),"EKSİK","OK"))</f>
        <v/>
      </c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4">
        <f>IF(ISBLANK($A438),"",IF(OR(ISBLANK($B438),ISBLANK($C438),ISBLANK($D438),ISBLANK($E438),ISBLANK($F438),ISBLANK($G438),ISBLANK($H438)),"EKSİK","OK"))</f>
        <v/>
      </c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4">
        <f>IF(ISBLANK($A439),"",IF(OR(ISBLANK($B439),ISBLANK($C439),ISBLANK($D439),ISBLANK($E439),ISBLANK($F439),ISBLANK($G439),ISBLANK($H439)),"EKSİK","OK"))</f>
        <v/>
      </c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4">
        <f>IF(ISBLANK($A440),"",IF(OR(ISBLANK($B440),ISBLANK($C440),ISBLANK($D440),ISBLANK($E440),ISBLANK($F440),ISBLANK($G440),ISBLANK($H440)),"EKSİK","OK"))</f>
        <v/>
      </c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4">
        <f>IF(ISBLANK($A441),"",IF(OR(ISBLANK($B441),ISBLANK($C441),ISBLANK($D441),ISBLANK($E441),ISBLANK($F441),ISBLANK($G441),ISBLANK($H441)),"EKSİK","OK"))</f>
        <v/>
      </c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4">
        <f>IF(ISBLANK($A442),"",IF(OR(ISBLANK($B442),ISBLANK($C442),ISBLANK($D442),ISBLANK($E442),ISBLANK($F442),ISBLANK($G442),ISBLANK($H442)),"EKSİK","OK"))</f>
        <v/>
      </c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4">
        <f>IF(ISBLANK($A443),"",IF(OR(ISBLANK($B443),ISBLANK($C443),ISBLANK($D443),ISBLANK($E443),ISBLANK($F443),ISBLANK($G443),ISBLANK($H443)),"EKSİK","OK"))</f>
        <v/>
      </c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4">
        <f>IF(ISBLANK($A444),"",IF(OR(ISBLANK($B444),ISBLANK($C444),ISBLANK($D444),ISBLANK($E444),ISBLANK($F444),ISBLANK($G444),ISBLANK($H444)),"EKSİK","OK"))</f>
        <v/>
      </c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4">
        <f>IF(ISBLANK($A445),"",IF(OR(ISBLANK($B445),ISBLANK($C445),ISBLANK($D445),ISBLANK($E445),ISBLANK($F445),ISBLANK($G445),ISBLANK($H445)),"EKSİK","OK"))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4">
        <f>IF(ISBLANK($A446),"",IF(OR(ISBLANK($B446),ISBLANK($C446),ISBLANK($D446),ISBLANK($E446),ISBLANK($F446),ISBLANK($G446),ISBLANK($H446)),"EKSİK","OK"))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4">
        <f>IF(ISBLANK($A447),"",IF(OR(ISBLANK($B447),ISBLANK($C447),ISBLANK($D447),ISBLANK($E447),ISBLANK($F447),ISBLANK($G447),ISBLANK($H447)),"EKSİK","OK"))</f>
        <v/>
      </c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4">
        <f>IF(ISBLANK($A448),"",IF(OR(ISBLANK($B448),ISBLANK($C448),ISBLANK($D448),ISBLANK($E448),ISBLANK($F448),ISBLANK($G448),ISBLANK($H448)),"EKSİK","OK"))</f>
        <v/>
      </c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4">
        <f>IF(ISBLANK($A449),"",IF(OR(ISBLANK($B449),ISBLANK($C449),ISBLANK($D449),ISBLANK($E449),ISBLANK($F449),ISBLANK($G449),ISBLANK($H449)),"EKSİK","OK"))</f>
        <v/>
      </c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4">
        <f>IF(ISBLANK($A450),"",IF(OR(ISBLANK($B450),ISBLANK($C450),ISBLANK($D450),ISBLANK($E450),ISBLANK($F450),ISBLANK($G450),ISBLANK($H450)),"EKSİK","OK"))</f>
        <v/>
      </c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4">
        <f>IF(ISBLANK($A451),"",IF(OR(ISBLANK($B451),ISBLANK($C451),ISBLANK($D451),ISBLANK($E451),ISBLANK($F451),ISBLANK($G451),ISBLANK($H451)),"EKSİK","OK"))</f>
        <v/>
      </c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4">
        <f>IF(ISBLANK($A452),"",IF(OR(ISBLANK($B452),ISBLANK($C452),ISBLANK($D452),ISBLANK($E452),ISBLANK($F452),ISBLANK($G452),ISBLANK($H452)),"EKSİK","OK"))</f>
        <v/>
      </c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4">
        <f>IF(ISBLANK($A453),"",IF(OR(ISBLANK($B453),ISBLANK($C453),ISBLANK($D453),ISBLANK($E453),ISBLANK($F453),ISBLANK($G453),ISBLANK($H453)),"EKSİK","OK"))</f>
        <v/>
      </c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4">
        <f>IF(ISBLANK($A454),"",IF(OR(ISBLANK($B454),ISBLANK($C454),ISBLANK($D454),ISBLANK($E454),ISBLANK($F454),ISBLANK($G454),ISBLANK($H454)),"EKSİK","OK"))</f>
        <v/>
      </c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4">
        <f>IF(ISBLANK($A455),"",IF(OR(ISBLANK($B455),ISBLANK($C455),ISBLANK($D455),ISBLANK($E455),ISBLANK($F455),ISBLANK($G455),ISBLANK($H455)),"EKSİK","OK"))</f>
        <v/>
      </c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4">
        <f>IF(ISBLANK($A456),"",IF(OR(ISBLANK($B456),ISBLANK($C456),ISBLANK($D456),ISBLANK($E456),ISBLANK($F456),ISBLANK($G456),ISBLANK($H456)),"EKSİK","OK"))</f>
        <v/>
      </c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4">
        <f>IF(ISBLANK($A457),"",IF(OR(ISBLANK($B457),ISBLANK($C457),ISBLANK($D457),ISBLANK($E457),ISBLANK($F457),ISBLANK($G457),ISBLANK($H457)),"EKSİK","OK"))</f>
        <v/>
      </c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4">
        <f>IF(ISBLANK($A458),"",IF(OR(ISBLANK($B458),ISBLANK($C458),ISBLANK($D458),ISBLANK($E458),ISBLANK($F458),ISBLANK($G458),ISBLANK($H458)),"EKSİK","OK"))</f>
        <v/>
      </c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4">
        <f>IF(ISBLANK($A459),"",IF(OR(ISBLANK($B459),ISBLANK($C459),ISBLANK($D459),ISBLANK($E459),ISBLANK($F459),ISBLANK($G459),ISBLANK($H459)),"EKSİK","OK"))</f>
        <v/>
      </c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4">
        <f>IF(ISBLANK($A460),"",IF(OR(ISBLANK($B460),ISBLANK($C460),ISBLANK($D460),ISBLANK($E460),ISBLANK($F460),ISBLANK($G460),ISBLANK($H460)),"EKSİK","OK"))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4">
        <f>IF(ISBLANK($A461),"",IF(OR(ISBLANK($B461),ISBLANK($C461),ISBLANK($D461),ISBLANK($E461),ISBLANK($F461),ISBLANK($G461),ISBLANK($H461)),"EKSİK","OK"))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4">
        <f>IF(ISBLANK($A462),"",IF(OR(ISBLANK($B462),ISBLANK($C462),ISBLANK($D462),ISBLANK($E462),ISBLANK($F462),ISBLANK($G462),ISBLANK($H462)),"EKSİK","OK"))</f>
        <v/>
      </c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4">
        <f>IF(ISBLANK($A463),"",IF(OR(ISBLANK($B463),ISBLANK($C463),ISBLANK($D463),ISBLANK($E463),ISBLANK($F463),ISBLANK($G463),ISBLANK($H463)),"EKSİK","OK"))</f>
        <v/>
      </c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4">
        <f>IF(ISBLANK($A464),"",IF(OR(ISBLANK($B464),ISBLANK($C464),ISBLANK($D464),ISBLANK($E464),ISBLANK($F464),ISBLANK($G464),ISBLANK($H464)),"EKSİK","OK"))</f>
        <v/>
      </c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4">
        <f>IF(ISBLANK($A465),"",IF(OR(ISBLANK($B465),ISBLANK($C465),ISBLANK($D465),ISBLANK($E465),ISBLANK($F465),ISBLANK($G465),ISBLANK($H465)),"EKSİK","OK"))</f>
        <v/>
      </c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4">
        <f>IF(ISBLANK($A466),"",IF(OR(ISBLANK($B466),ISBLANK($C466),ISBLANK($D466),ISBLANK($E466),ISBLANK($F466),ISBLANK($G466),ISBLANK($H466)),"EKSİK","OK"))</f>
        <v/>
      </c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4">
        <f>IF(ISBLANK($A467),"",IF(OR(ISBLANK($B467),ISBLANK($C467),ISBLANK($D467),ISBLANK($E467),ISBLANK($F467),ISBLANK($G467),ISBLANK($H467)),"EKSİK","OK"))</f>
        <v/>
      </c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4">
        <f>IF(ISBLANK($A468),"",IF(OR(ISBLANK($B468),ISBLANK($C468),ISBLANK($D468),ISBLANK($E468),ISBLANK($F468),ISBLANK($G468),ISBLANK($H468)),"EKSİK","OK"))</f>
        <v/>
      </c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4">
        <f>IF(ISBLANK($A469),"",IF(OR(ISBLANK($B469),ISBLANK($C469),ISBLANK($D469),ISBLANK($E469),ISBLANK($F469),ISBLANK($G469),ISBLANK($H469)),"EKSİK","OK"))</f>
        <v/>
      </c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4">
        <f>IF(ISBLANK($A470),"",IF(OR(ISBLANK($B470),ISBLANK($C470),ISBLANK($D470),ISBLANK($E470),ISBLANK($F470),ISBLANK($G470),ISBLANK($H470)),"EKSİK","OK"))</f>
        <v/>
      </c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4">
        <f>IF(ISBLANK($A471),"",IF(OR(ISBLANK($B471),ISBLANK($C471),ISBLANK($D471),ISBLANK($E471),ISBLANK($F471),ISBLANK($G471),ISBLANK($H471)),"EKSİK","OK"))</f>
        <v/>
      </c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4">
        <f>IF(ISBLANK($A472),"",IF(OR(ISBLANK($B472),ISBLANK($C472),ISBLANK($D472),ISBLANK($E472),ISBLANK($F472),ISBLANK($G472),ISBLANK($H472)),"EKSİK","OK"))</f>
        <v/>
      </c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4">
        <f>IF(ISBLANK($A473),"",IF(OR(ISBLANK($B473),ISBLANK($C473),ISBLANK($D473),ISBLANK($E473),ISBLANK($F473),ISBLANK($G473),ISBLANK($H473)),"EKSİK","OK"))</f>
        <v/>
      </c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4">
        <f>IF(ISBLANK($A474),"",IF(OR(ISBLANK($B474),ISBLANK($C474),ISBLANK($D474),ISBLANK($E474),ISBLANK($F474),ISBLANK($G474),ISBLANK($H474)),"EKSİK","OK"))</f>
        <v/>
      </c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4">
        <f>IF(ISBLANK($A475),"",IF(OR(ISBLANK($B475),ISBLANK($C475),ISBLANK($D475),ISBLANK($E475),ISBLANK($F475),ISBLANK($G475),ISBLANK($H475)),"EKSİK","OK"))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4">
        <f>IF(ISBLANK($A476),"",IF(OR(ISBLANK($B476),ISBLANK($C476),ISBLANK($D476),ISBLANK($E476),ISBLANK($F476),ISBLANK($G476),ISBLANK($H476)),"EKSİK","OK"))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4">
        <f>IF(ISBLANK($A477),"",IF(OR(ISBLANK($B477),ISBLANK($C477),ISBLANK($D477),ISBLANK($E477),ISBLANK($F477),ISBLANK($G477),ISBLANK($H477)),"EKSİK","OK"))</f>
        <v/>
      </c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4">
        <f>IF(ISBLANK($A478),"",IF(OR(ISBLANK($B478),ISBLANK($C478),ISBLANK($D478),ISBLANK($E478),ISBLANK($F478),ISBLANK($G478),ISBLANK($H478)),"EKSİK","OK"))</f>
        <v/>
      </c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4">
        <f>IF(ISBLANK($A479),"",IF(OR(ISBLANK($B479),ISBLANK($C479),ISBLANK($D479),ISBLANK($E479),ISBLANK($F479),ISBLANK($G479),ISBLANK($H479)),"EKSİK","OK"))</f>
        <v/>
      </c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4">
        <f>IF(ISBLANK($A480),"",IF(OR(ISBLANK($B480),ISBLANK($C480),ISBLANK($D480),ISBLANK($E480),ISBLANK($F480),ISBLANK($G480),ISBLANK($H480)),"EKSİK","OK"))</f>
        <v/>
      </c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4">
        <f>IF(ISBLANK($A481),"",IF(OR(ISBLANK($B481),ISBLANK($C481),ISBLANK($D481),ISBLANK($E481),ISBLANK($F481),ISBLANK($G481),ISBLANK($H481)),"EKSİK","OK"))</f>
        <v/>
      </c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4">
        <f>IF(ISBLANK($A482),"",IF(OR(ISBLANK($B482),ISBLANK($C482),ISBLANK($D482),ISBLANK($E482),ISBLANK($F482),ISBLANK($G482),ISBLANK($H482)),"EKSİK","OK"))</f>
        <v/>
      </c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4">
        <f>IF(ISBLANK($A483),"",IF(OR(ISBLANK($B483),ISBLANK($C483),ISBLANK($D483),ISBLANK($E483),ISBLANK($F483),ISBLANK($G483),ISBLANK($H483)),"EKSİK","OK"))</f>
        <v/>
      </c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4">
        <f>IF(ISBLANK($A484),"",IF(OR(ISBLANK($B484),ISBLANK($C484),ISBLANK($D484),ISBLANK($E484),ISBLANK($F484),ISBLANK($G484),ISBLANK($H484)),"EKSİK","OK"))</f>
        <v/>
      </c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4">
        <f>IF(ISBLANK($A485),"",IF(OR(ISBLANK($B485),ISBLANK($C485),ISBLANK($D485),ISBLANK($E485),ISBLANK($F485),ISBLANK($G485),ISBLANK($H485)),"EKSİK","OK"))</f>
        <v/>
      </c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4">
        <f>IF(ISBLANK($A486),"",IF(OR(ISBLANK($B486),ISBLANK($C486),ISBLANK($D486),ISBLANK($E486),ISBLANK($F486),ISBLANK($G486),ISBLANK($H486)),"EKSİK","OK"))</f>
        <v/>
      </c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4">
        <f>IF(ISBLANK($A487),"",IF(OR(ISBLANK($B487),ISBLANK($C487),ISBLANK($D487),ISBLANK($E487),ISBLANK($F487),ISBLANK($G487),ISBLANK($H487)),"EKSİK","OK"))</f>
        <v/>
      </c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4">
        <f>IF(ISBLANK($A488),"",IF(OR(ISBLANK($B488),ISBLANK($C488),ISBLANK($D488),ISBLANK($E488),ISBLANK($F488),ISBLANK($G488),ISBLANK($H488)),"EKSİK","OK"))</f>
        <v/>
      </c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4">
        <f>IF(ISBLANK($A489),"",IF(OR(ISBLANK($B489),ISBLANK($C489),ISBLANK($D489),ISBLANK($E489),ISBLANK($F489),ISBLANK($G489),ISBLANK($H489)),"EKSİK","OK"))</f>
        <v/>
      </c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4">
        <f>IF(ISBLANK($A490),"",IF(OR(ISBLANK($B490),ISBLANK($C490),ISBLANK($D490),ISBLANK($E490),ISBLANK($F490),ISBLANK($G490),ISBLANK($H490)),"EKSİK","OK"))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4">
        <f>IF(ISBLANK($A491),"",IF(OR(ISBLANK($B491),ISBLANK($C491),ISBLANK($D491),ISBLANK($E491),ISBLANK($F491),ISBLANK($G491),ISBLANK($H491)),"EKSİK","OK"))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4">
        <f>IF(ISBLANK($A492),"",IF(OR(ISBLANK($B492),ISBLANK($C492),ISBLANK($D492),ISBLANK($E492),ISBLANK($F492),ISBLANK($G492),ISBLANK($H492)),"EKSİK","OK"))</f>
        <v/>
      </c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4">
        <f>IF(ISBLANK($A493),"",IF(OR(ISBLANK($B493),ISBLANK($C493),ISBLANK($D493),ISBLANK($E493),ISBLANK($F493),ISBLANK($G493),ISBLANK($H493)),"EKSİK","OK"))</f>
        <v/>
      </c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4">
        <f>IF(ISBLANK($A494),"",IF(OR(ISBLANK($B494),ISBLANK($C494),ISBLANK($D494),ISBLANK($E494),ISBLANK($F494),ISBLANK($G494),ISBLANK($H494)),"EKSİK","OK"))</f>
        <v/>
      </c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4">
        <f>IF(ISBLANK($A495),"",IF(OR(ISBLANK($B495),ISBLANK($C495),ISBLANK($D495),ISBLANK($E495),ISBLANK($F495),ISBLANK($G495),ISBLANK($H495)),"EKSİK","OK"))</f>
        <v/>
      </c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4">
        <f>IF(ISBLANK($A496),"",IF(OR(ISBLANK($B496),ISBLANK($C496),ISBLANK($D496),ISBLANK($E496),ISBLANK($F496),ISBLANK($G496),ISBLANK($H496)),"EKSİK","OK"))</f>
        <v/>
      </c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4">
        <f>IF(ISBLANK($A497),"",IF(OR(ISBLANK($B497),ISBLANK($C497),ISBLANK($D497),ISBLANK($E497),ISBLANK($F497),ISBLANK($G497),ISBLANK($H497)),"EKSİK","OK"))</f>
        <v/>
      </c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4">
        <f>IF(ISBLANK($A498),"",IF(OR(ISBLANK($B498),ISBLANK($C498),ISBLANK($D498),ISBLANK($E498),ISBLANK($F498),ISBLANK($G498),ISBLANK($H498)),"EKSİK","OK"))</f>
        <v/>
      </c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4">
        <f>IF(ISBLANK($A499),"",IF(OR(ISBLANK($B499),ISBLANK($C499),ISBLANK($D499),ISBLANK($E499),ISBLANK($F499),ISBLANK($G499),ISBLANK($H499)),"EKSİK","OK"))</f>
        <v/>
      </c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4">
        <f>IF(ISBLANK($A500),"",IF(OR(ISBLANK($B500),ISBLANK($C500),ISBLANK($D500),ISBLANK($E500),ISBLANK($F500),ISBLANK($G500),ISBLANK($H500)),"EKSİK","OK"))</f>
        <v/>
      </c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4">
        <f>IF(ISBLANK($A501),"",IF(OR(ISBLANK($B501),ISBLANK($C501),ISBLANK($D501),ISBLANK($E501),ISBLANK($F501),ISBLANK($G501),ISBLANK($H501)),"EKSİK","OK"))</f>
        <v/>
      </c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4">
        <f>IF(ISBLANK($A502),"",IF(OR(ISBLANK($B502),ISBLANK($C502),ISBLANK($D502),ISBLANK($E502),ISBLANK($F502),ISBLANK($G502),ISBLANK($H502)),"EKSİK","OK"))</f>
        <v/>
      </c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4">
        <f>IF(ISBLANK($A503),"",IF(OR(ISBLANK($B503),ISBLANK($C503),ISBLANK($D503),ISBLANK($E503),ISBLANK($F503),ISBLANK($G503),ISBLANK($H503)),"EKSİK","OK"))</f>
        <v/>
      </c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4">
        <f>IF(ISBLANK($A504),"",IF(OR(ISBLANK($B504),ISBLANK($C504),ISBLANK($D504),ISBLANK($E504),ISBLANK($F504),ISBLANK($G504),ISBLANK($H504)),"EKSİK","OK"))</f>
        <v/>
      </c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4">
        <f>IF(ISBLANK($A505),"",IF(OR(ISBLANK($B505),ISBLANK($C505),ISBLANK($D505),ISBLANK($E505),ISBLANK($F505),ISBLANK($G505),ISBLANK($H505)),"EKSİK","OK"))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4">
        <f>IF(ISBLANK($A506),"",IF(OR(ISBLANK($B506),ISBLANK($C506),ISBLANK($D506),ISBLANK($E506),ISBLANK($F506),ISBLANK($G506),ISBLANK($H506)),"EKSİK","OK"))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4">
        <f>IF(ISBLANK($A507),"",IF(OR(ISBLANK($B507),ISBLANK($C507),ISBLANK($D507),ISBLANK($E507),ISBLANK($F507),ISBLANK($G507),ISBLANK($H507)),"EKSİK","OK"))</f>
        <v/>
      </c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4">
        <f>IF(ISBLANK($A508),"",IF(OR(ISBLANK($B508),ISBLANK($C508),ISBLANK($D508),ISBLANK($E508),ISBLANK($F508),ISBLANK($G508),ISBLANK($H508)),"EKSİK","OK"))</f>
        <v/>
      </c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4">
        <f>IF(ISBLANK($A509),"",IF(OR(ISBLANK($B509),ISBLANK($C509),ISBLANK($D509),ISBLANK($E509),ISBLANK($F509),ISBLANK($G509),ISBLANK($H509)),"EKSİK","OK"))</f>
        <v/>
      </c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4">
        <f>IF(ISBLANK($A510),"",IF(OR(ISBLANK($B510),ISBLANK($C510),ISBLANK($D510),ISBLANK($E510),ISBLANK($F510),ISBLANK($G510),ISBLANK($H510)),"EKSİK","OK"))</f>
        <v/>
      </c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4">
        <f>IF(ISBLANK($A511),"",IF(OR(ISBLANK($B511),ISBLANK($C511),ISBLANK($D511),ISBLANK($E511),ISBLANK($F511),ISBLANK($G511),ISBLANK($H511)),"EKSİK","OK"))</f>
        <v/>
      </c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4">
        <f>IF(ISBLANK($A512),"",IF(OR(ISBLANK($B512),ISBLANK($C512),ISBLANK($D512),ISBLANK($E512),ISBLANK($F512),ISBLANK($G512),ISBLANK($H512)),"EKSİK","OK"))</f>
        <v/>
      </c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4">
        <f>IF(ISBLANK($A513),"",IF(OR(ISBLANK($B513),ISBLANK($C513),ISBLANK($D513),ISBLANK($E513),ISBLANK($F513),ISBLANK($G513),ISBLANK($H513)),"EKSİK","OK"))</f>
        <v/>
      </c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4">
        <f>IF(ISBLANK($A514),"",IF(OR(ISBLANK($B514),ISBLANK($C514),ISBLANK($D514),ISBLANK($E514),ISBLANK($F514),ISBLANK($G514),ISBLANK($H514)),"EKSİK","OK"))</f>
        <v/>
      </c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4">
        <f>IF(ISBLANK($A515),"",IF(OR(ISBLANK($B515),ISBLANK($C515),ISBLANK($D515),ISBLANK($E515),ISBLANK($F515),ISBLANK($G515),ISBLANK($H515)),"EKSİK","OK"))</f>
        <v/>
      </c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4">
        <f>IF(ISBLANK($A516),"",IF(OR(ISBLANK($B516),ISBLANK($C516),ISBLANK($D516),ISBLANK($E516),ISBLANK($F516),ISBLANK($G516),ISBLANK($H516)),"EKSİK","OK"))</f>
        <v/>
      </c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4">
        <f>IF(ISBLANK($A517),"",IF(OR(ISBLANK($B517),ISBLANK($C517),ISBLANK($D517),ISBLANK($E517),ISBLANK($F517),ISBLANK($G517),ISBLANK($H517)),"EKSİK","OK"))</f>
        <v/>
      </c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4">
        <f>IF(ISBLANK($A518),"",IF(OR(ISBLANK($B518),ISBLANK($C518),ISBLANK($D518),ISBLANK($E518),ISBLANK($F518),ISBLANK($G518),ISBLANK($H518)),"EKSİK","OK"))</f>
        <v/>
      </c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4">
        <f>IF(ISBLANK($A519),"",IF(OR(ISBLANK($B519),ISBLANK($C519),ISBLANK($D519),ISBLANK($E519),ISBLANK($F519),ISBLANK($G519),ISBLANK($H519)),"EKSİK","OK"))</f>
        <v/>
      </c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4">
        <f>IF(ISBLANK($A520),"",IF(OR(ISBLANK($B520),ISBLANK($C520),ISBLANK($D520),ISBLANK($E520),ISBLANK($F520),ISBLANK($G520),ISBLANK($H520)),"EKSİK","OK"))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4">
        <f>IF(ISBLANK($A521),"",IF(OR(ISBLANK($B521),ISBLANK($C521),ISBLANK($D521),ISBLANK($E521),ISBLANK($F521),ISBLANK($G521),ISBLANK($H521)),"EKSİK","OK"))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4">
        <f>IF(ISBLANK($A522),"",IF(OR(ISBLANK($B522),ISBLANK($C522),ISBLANK($D522),ISBLANK($E522),ISBLANK($F522),ISBLANK($G522),ISBLANK($H522)),"EKSİK","OK"))</f>
        <v/>
      </c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4">
        <f>IF(ISBLANK($A523),"",IF(OR(ISBLANK($B523),ISBLANK($C523),ISBLANK($D523),ISBLANK($E523),ISBLANK($F523),ISBLANK($G523),ISBLANK($H523)),"EKSİK","OK"))</f>
        <v/>
      </c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4">
        <f>IF(ISBLANK($A524),"",IF(OR(ISBLANK($B524),ISBLANK($C524),ISBLANK($D524),ISBLANK($E524),ISBLANK($F524),ISBLANK($G524),ISBLANK($H524)),"EKSİK","OK"))</f>
        <v/>
      </c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4">
        <f>IF(ISBLANK($A525),"",IF(OR(ISBLANK($B525),ISBLANK($C525),ISBLANK($D525),ISBLANK($E525),ISBLANK($F525),ISBLANK($G525),ISBLANK($H525)),"EKSİK","OK"))</f>
        <v/>
      </c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4">
        <f>IF(ISBLANK($A526),"",IF(OR(ISBLANK($B526),ISBLANK($C526),ISBLANK($D526),ISBLANK($E526),ISBLANK($F526),ISBLANK($G526),ISBLANK($H526)),"EKSİK","OK"))</f>
        <v/>
      </c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4">
        <f>IF(ISBLANK($A527),"",IF(OR(ISBLANK($B527),ISBLANK($C527),ISBLANK($D527),ISBLANK($E527),ISBLANK($F527),ISBLANK($G527),ISBLANK($H527)),"EKSİK","OK"))</f>
        <v/>
      </c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4">
        <f>IF(ISBLANK($A528),"",IF(OR(ISBLANK($B528),ISBLANK($C528),ISBLANK($D528),ISBLANK($E528),ISBLANK($F528),ISBLANK($G528),ISBLANK($H528)),"EKSİK","OK"))</f>
        <v/>
      </c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4">
        <f>IF(ISBLANK($A529),"",IF(OR(ISBLANK($B529),ISBLANK($C529),ISBLANK($D529),ISBLANK($E529),ISBLANK($F529),ISBLANK($G529),ISBLANK($H529)),"EKSİK","OK"))</f>
        <v/>
      </c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4">
        <f>IF(ISBLANK($A530),"",IF(OR(ISBLANK($B530),ISBLANK($C530),ISBLANK($D530),ISBLANK($E530),ISBLANK($F530),ISBLANK($G530),ISBLANK($H530)),"EKSİK","OK"))</f>
        <v/>
      </c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4">
        <f>IF(ISBLANK($A531),"",IF(OR(ISBLANK($B531),ISBLANK($C531),ISBLANK($D531),ISBLANK($E531),ISBLANK($F531),ISBLANK($G531),ISBLANK($H531)),"EKSİK","OK"))</f>
        <v/>
      </c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4">
        <f>IF(ISBLANK($A532),"",IF(OR(ISBLANK($B532),ISBLANK($C532),ISBLANK($D532),ISBLANK($E532),ISBLANK($F532),ISBLANK($G532),ISBLANK($H532)),"EKSİK","OK"))</f>
        <v/>
      </c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4">
        <f>IF(ISBLANK($A533),"",IF(OR(ISBLANK($B533),ISBLANK($C533),ISBLANK($D533),ISBLANK($E533),ISBLANK($F533),ISBLANK($G533),ISBLANK($H533)),"EKSİK","OK"))</f>
        <v/>
      </c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4">
        <f>IF(ISBLANK($A534),"",IF(OR(ISBLANK($B534),ISBLANK($C534),ISBLANK($D534),ISBLANK($E534),ISBLANK($F534),ISBLANK($G534),ISBLANK($H534)),"EKSİK","OK"))</f>
        <v/>
      </c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4">
        <f>IF(ISBLANK($A535),"",IF(OR(ISBLANK($B535),ISBLANK($C535),ISBLANK($D535),ISBLANK($E535),ISBLANK($F535),ISBLANK($G535),ISBLANK($H535)),"EKSİK","OK"))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4">
        <f>IF(ISBLANK($A536),"",IF(OR(ISBLANK($B536),ISBLANK($C536),ISBLANK($D536),ISBLANK($E536),ISBLANK($F536),ISBLANK($G536),ISBLANK($H536)),"EKSİK","OK"))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4">
        <f>IF(ISBLANK($A537),"",IF(OR(ISBLANK($B537),ISBLANK($C537),ISBLANK($D537),ISBLANK($E537),ISBLANK($F537),ISBLANK($G537),ISBLANK($H537)),"EKSİK","OK"))</f>
        <v/>
      </c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4">
        <f>IF(ISBLANK($A538),"",IF(OR(ISBLANK($B538),ISBLANK($C538),ISBLANK($D538),ISBLANK($E538),ISBLANK($F538),ISBLANK($G538),ISBLANK($H538)),"EKSİK","OK"))</f>
        <v/>
      </c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4">
        <f>IF(ISBLANK($A539),"",IF(OR(ISBLANK($B539),ISBLANK($C539),ISBLANK($D539),ISBLANK($E539),ISBLANK($F539),ISBLANK($G539),ISBLANK($H539)),"EKSİK","OK"))</f>
        <v/>
      </c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4">
        <f>IF(ISBLANK($A540),"",IF(OR(ISBLANK($B540),ISBLANK($C540),ISBLANK($D540),ISBLANK($E540),ISBLANK($F540),ISBLANK($G540),ISBLANK($H540)),"EKSİK","OK"))</f>
        <v/>
      </c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4">
        <f>IF(ISBLANK($A541),"",IF(OR(ISBLANK($B541),ISBLANK($C541),ISBLANK($D541),ISBLANK($E541),ISBLANK($F541),ISBLANK($G541),ISBLANK($H541)),"EKSİK","OK"))</f>
        <v/>
      </c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4">
        <f>IF(ISBLANK($A542),"",IF(OR(ISBLANK($B542),ISBLANK($C542),ISBLANK($D542),ISBLANK($E542),ISBLANK($F542),ISBLANK($G542),ISBLANK($H542)),"EKSİK","OK"))</f>
        <v/>
      </c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4">
        <f>IF(ISBLANK($A543),"",IF(OR(ISBLANK($B543),ISBLANK($C543),ISBLANK($D543),ISBLANK($E543),ISBLANK($F543),ISBLANK($G543),ISBLANK($H543)),"EKSİK","OK"))</f>
        <v/>
      </c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4">
        <f>IF(ISBLANK($A544),"",IF(OR(ISBLANK($B544),ISBLANK($C544),ISBLANK($D544),ISBLANK($E544),ISBLANK($F544),ISBLANK($G544),ISBLANK($H544)),"EKSİK","OK"))</f>
        <v/>
      </c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4">
        <f>IF(ISBLANK($A545),"",IF(OR(ISBLANK($B545),ISBLANK($C545),ISBLANK($D545),ISBLANK($E545),ISBLANK($F545),ISBLANK($G545),ISBLANK($H545)),"EKSİK","OK"))</f>
        <v/>
      </c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4">
        <f>IF(ISBLANK($A546),"",IF(OR(ISBLANK($B546),ISBLANK($C546),ISBLANK($D546),ISBLANK($E546),ISBLANK($F546),ISBLANK($G546),ISBLANK($H546)),"EKSİK","OK"))</f>
        <v/>
      </c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4">
        <f>IF(ISBLANK($A547),"",IF(OR(ISBLANK($B547),ISBLANK($C547),ISBLANK($D547),ISBLANK($E547),ISBLANK($F547),ISBLANK($G547),ISBLANK($H547)),"EKSİK","OK"))</f>
        <v/>
      </c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4">
        <f>IF(ISBLANK($A548),"",IF(OR(ISBLANK($B548),ISBLANK($C548),ISBLANK($D548),ISBLANK($E548),ISBLANK($F548),ISBLANK($G548),ISBLANK($H548)),"EKSİK","OK"))</f>
        <v/>
      </c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4">
        <f>IF(ISBLANK($A549),"",IF(OR(ISBLANK($B549),ISBLANK($C549),ISBLANK($D549),ISBLANK($E549),ISBLANK($F549),ISBLANK($G549),ISBLANK($H549)),"EKSİK","OK"))</f>
        <v/>
      </c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4">
        <f>IF(ISBLANK($A550),"",IF(OR(ISBLANK($B550),ISBLANK($C550),ISBLANK($D550),ISBLANK($E550),ISBLANK($F550),ISBLANK($G550),ISBLANK($H550)),"EKSİK","OK"))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4">
        <f>IF(ISBLANK($A551),"",IF(OR(ISBLANK($B551),ISBLANK($C551),ISBLANK($D551),ISBLANK($E551),ISBLANK($F551),ISBLANK($G551),ISBLANK($H551)),"EKSİK","OK"))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4">
        <f>IF(ISBLANK($A552),"",IF(OR(ISBLANK($B552),ISBLANK($C552),ISBLANK($D552),ISBLANK($E552),ISBLANK($F552),ISBLANK($G552),ISBLANK($H552)),"EKSİK","OK"))</f>
        <v/>
      </c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4">
        <f>IF(ISBLANK($A553),"",IF(OR(ISBLANK($B553),ISBLANK($C553),ISBLANK($D553),ISBLANK($E553),ISBLANK($F553),ISBLANK($G553),ISBLANK($H553)),"EKSİK","OK"))</f>
        <v/>
      </c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4">
        <f>IF(ISBLANK($A554),"",IF(OR(ISBLANK($B554),ISBLANK($C554),ISBLANK($D554),ISBLANK($E554),ISBLANK($F554),ISBLANK($G554),ISBLANK($H554)),"EKSİK","OK"))</f>
        <v/>
      </c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4">
        <f>IF(ISBLANK($A555),"",IF(OR(ISBLANK($B555),ISBLANK($C555),ISBLANK($D555),ISBLANK($E555),ISBLANK($F555),ISBLANK($G555),ISBLANK($H555)),"EKSİK","OK"))</f>
        <v/>
      </c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4">
        <f>IF(ISBLANK($A556),"",IF(OR(ISBLANK($B556),ISBLANK($C556),ISBLANK($D556),ISBLANK($E556),ISBLANK($F556),ISBLANK($G556),ISBLANK($H556)),"EKSİK","OK"))</f>
        <v/>
      </c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4">
        <f>IF(ISBLANK($A557),"",IF(OR(ISBLANK($B557),ISBLANK($C557),ISBLANK($D557),ISBLANK($E557),ISBLANK($F557),ISBLANK($G557),ISBLANK($H557)),"EKSİK","OK"))</f>
        <v/>
      </c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4">
        <f>IF(ISBLANK($A558),"",IF(OR(ISBLANK($B558),ISBLANK($C558),ISBLANK($D558),ISBLANK($E558),ISBLANK($F558),ISBLANK($G558),ISBLANK($H558)),"EKSİK","OK"))</f>
        <v/>
      </c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4">
        <f>IF(ISBLANK($A559),"",IF(OR(ISBLANK($B559),ISBLANK($C559),ISBLANK($D559),ISBLANK($E559),ISBLANK($F559),ISBLANK($G559),ISBLANK($H559)),"EKSİK","OK"))</f>
        <v/>
      </c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4">
        <f>IF(ISBLANK($A560),"",IF(OR(ISBLANK($B560),ISBLANK($C560),ISBLANK($D560),ISBLANK($E560),ISBLANK($F560),ISBLANK($G560),ISBLANK($H560)),"EKSİK","OK"))</f>
        <v/>
      </c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4">
        <f>IF(ISBLANK($A561),"",IF(OR(ISBLANK($B561),ISBLANK($C561),ISBLANK($D561),ISBLANK($E561),ISBLANK($F561),ISBLANK($G561),ISBLANK($H561)),"EKSİK","OK"))</f>
        <v/>
      </c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4">
        <f>IF(ISBLANK($A562),"",IF(OR(ISBLANK($B562),ISBLANK($C562),ISBLANK($D562),ISBLANK($E562),ISBLANK($F562),ISBLANK($G562),ISBLANK($H562)),"EKSİK","OK"))</f>
        <v/>
      </c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4">
        <f>IF(ISBLANK($A563),"",IF(OR(ISBLANK($B563),ISBLANK($C563),ISBLANK($D563),ISBLANK($E563),ISBLANK($F563),ISBLANK($G563),ISBLANK($H563)),"EKSİK","OK"))</f>
        <v/>
      </c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4">
        <f>IF(ISBLANK($A564),"",IF(OR(ISBLANK($B564),ISBLANK($C564),ISBLANK($D564),ISBLANK($E564),ISBLANK($F564),ISBLANK($G564),ISBLANK($H564)),"EKSİK","OK"))</f>
        <v/>
      </c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4">
        <f>IF(ISBLANK($A565),"",IF(OR(ISBLANK($B565),ISBLANK($C565),ISBLANK($D565),ISBLANK($E565),ISBLANK($F565),ISBLANK($G565),ISBLANK($H565)),"EKSİK","OK"))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4">
        <f>IF(ISBLANK($A566),"",IF(OR(ISBLANK($B566),ISBLANK($C566),ISBLANK($D566),ISBLANK($E566),ISBLANK($F566),ISBLANK($G566),ISBLANK($H566)),"EKSİK","OK"))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4">
        <f>IF(ISBLANK($A567),"",IF(OR(ISBLANK($B567),ISBLANK($C567),ISBLANK($D567),ISBLANK($E567),ISBLANK($F567),ISBLANK($G567),ISBLANK($H567)),"EKSİK","OK"))</f>
        <v/>
      </c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4">
        <f>IF(ISBLANK($A568),"",IF(OR(ISBLANK($B568),ISBLANK($C568),ISBLANK($D568),ISBLANK($E568),ISBLANK($F568),ISBLANK($G568),ISBLANK($H568)),"EKSİK","OK"))</f>
        <v/>
      </c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4">
        <f>IF(ISBLANK($A569),"",IF(OR(ISBLANK($B569),ISBLANK($C569),ISBLANK($D569),ISBLANK($E569),ISBLANK($F569),ISBLANK($G569),ISBLANK($H569)),"EKSİK","OK"))</f>
        <v/>
      </c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4">
        <f>IF(ISBLANK($A570),"",IF(OR(ISBLANK($B570),ISBLANK($C570),ISBLANK($D570),ISBLANK($E570),ISBLANK($F570),ISBLANK($G570),ISBLANK($H570)),"EKSİK","OK"))</f>
        <v/>
      </c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4">
        <f>IF(ISBLANK($A571),"",IF(OR(ISBLANK($B571),ISBLANK($C571),ISBLANK($D571),ISBLANK($E571),ISBLANK($F571),ISBLANK($G571),ISBLANK($H571)),"EKSİK","OK"))</f>
        <v/>
      </c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4">
        <f>IF(ISBLANK($A572),"",IF(OR(ISBLANK($B572),ISBLANK($C572),ISBLANK($D572),ISBLANK($E572),ISBLANK($F572),ISBLANK($G572),ISBLANK($H572)),"EKSİK","OK"))</f>
        <v/>
      </c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4">
        <f>IF(ISBLANK($A573),"",IF(OR(ISBLANK($B573),ISBLANK($C573),ISBLANK($D573),ISBLANK($E573),ISBLANK($F573),ISBLANK($G573),ISBLANK($H573)),"EKSİK","OK"))</f>
        <v/>
      </c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4">
        <f>IF(ISBLANK($A574),"",IF(OR(ISBLANK($B574),ISBLANK($C574),ISBLANK($D574),ISBLANK($E574),ISBLANK($F574),ISBLANK($G574),ISBLANK($H574)),"EKSİK","OK"))</f>
        <v/>
      </c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4">
        <f>IF(ISBLANK($A575),"",IF(OR(ISBLANK($B575),ISBLANK($C575),ISBLANK($D575),ISBLANK($E575),ISBLANK($F575),ISBLANK($G575),ISBLANK($H575)),"EKSİK","OK"))</f>
        <v/>
      </c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4">
        <f>IF(ISBLANK($A576),"",IF(OR(ISBLANK($B576),ISBLANK($C576),ISBLANK($D576),ISBLANK($E576),ISBLANK($F576),ISBLANK($G576),ISBLANK($H576)),"EKSİK","OK"))</f>
        <v/>
      </c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4">
        <f>IF(ISBLANK($A577),"",IF(OR(ISBLANK($B577),ISBLANK($C577),ISBLANK($D577),ISBLANK($E577),ISBLANK($F577),ISBLANK($G577),ISBLANK($H577)),"EKSİK","OK"))</f>
        <v/>
      </c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4">
        <f>IF(ISBLANK($A578),"",IF(OR(ISBLANK($B578),ISBLANK($C578),ISBLANK($D578),ISBLANK($E578),ISBLANK($F578),ISBLANK($G578),ISBLANK($H578)),"EKSİK","OK"))</f>
        <v/>
      </c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4">
        <f>IF(ISBLANK($A579),"",IF(OR(ISBLANK($B579),ISBLANK($C579),ISBLANK($D579),ISBLANK($E579),ISBLANK($F579),ISBLANK($G579),ISBLANK($H579)),"EKSİK","OK"))</f>
        <v/>
      </c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4">
        <f>IF(ISBLANK($A580),"",IF(OR(ISBLANK($B580),ISBLANK($C580),ISBLANK($D580),ISBLANK($E580),ISBLANK($F580),ISBLANK($G580),ISBLANK($H580)),"EKSİK","OK"))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4">
        <f>IF(ISBLANK($A581),"",IF(OR(ISBLANK($B581),ISBLANK($C581),ISBLANK($D581),ISBLANK($E581),ISBLANK($F581),ISBLANK($G581),ISBLANK($H581)),"EKSİK","OK"))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4">
        <f>IF(ISBLANK($A582),"",IF(OR(ISBLANK($B582),ISBLANK($C582),ISBLANK($D582),ISBLANK($E582),ISBLANK($F582),ISBLANK($G582),ISBLANK($H582)),"EKSİK","OK"))</f>
        <v/>
      </c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4">
        <f>IF(ISBLANK($A583),"",IF(OR(ISBLANK($B583),ISBLANK($C583),ISBLANK($D583),ISBLANK($E583),ISBLANK($F583),ISBLANK($G583),ISBLANK($H583)),"EKSİK","OK"))</f>
        <v/>
      </c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4">
        <f>IF(ISBLANK($A584),"",IF(OR(ISBLANK($B584),ISBLANK($C584),ISBLANK($D584),ISBLANK($E584),ISBLANK($F584),ISBLANK($G584),ISBLANK($H584)),"EKSİK","OK"))</f>
        <v/>
      </c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4">
        <f>IF(ISBLANK($A585),"",IF(OR(ISBLANK($B585),ISBLANK($C585),ISBLANK($D585),ISBLANK($E585),ISBLANK($F585),ISBLANK($G585),ISBLANK($H585)),"EKSİK","OK"))</f>
        <v/>
      </c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4">
        <f>IF(ISBLANK($A586),"",IF(OR(ISBLANK($B586),ISBLANK($C586),ISBLANK($D586),ISBLANK($E586),ISBLANK($F586),ISBLANK($G586),ISBLANK($H586)),"EKSİK","OK"))</f>
        <v/>
      </c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4">
        <f>IF(ISBLANK($A587),"",IF(OR(ISBLANK($B587),ISBLANK($C587),ISBLANK($D587),ISBLANK($E587),ISBLANK($F587),ISBLANK($G587),ISBLANK($H587)),"EKSİK","OK"))</f>
        <v/>
      </c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4">
        <f>IF(ISBLANK($A588),"",IF(OR(ISBLANK($B588),ISBLANK($C588),ISBLANK($D588),ISBLANK($E588),ISBLANK($F588),ISBLANK($G588),ISBLANK($H588)),"EKSİK","OK"))</f>
        <v/>
      </c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4">
        <f>IF(ISBLANK($A589),"",IF(OR(ISBLANK($B589),ISBLANK($C589),ISBLANK($D589),ISBLANK($E589),ISBLANK($F589),ISBLANK($G589),ISBLANK($H589)),"EKSİK","OK"))</f>
        <v/>
      </c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4">
        <f>IF(ISBLANK($A590),"",IF(OR(ISBLANK($B590),ISBLANK($C590),ISBLANK($D590),ISBLANK($E590),ISBLANK($F590),ISBLANK($G590),ISBLANK($H590)),"EKSİK","OK"))</f>
        <v/>
      </c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4">
        <f>IF(ISBLANK($A591),"",IF(OR(ISBLANK($B591),ISBLANK($C591),ISBLANK($D591),ISBLANK($E591),ISBLANK($F591),ISBLANK($G591),ISBLANK($H591)),"EKSİK","OK"))</f>
        <v/>
      </c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4">
        <f>IF(ISBLANK($A592),"",IF(OR(ISBLANK($B592),ISBLANK($C592),ISBLANK($D592),ISBLANK($E592),ISBLANK($F592),ISBLANK($G592),ISBLANK($H592)),"EKSİK","OK"))</f>
        <v/>
      </c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4">
        <f>IF(ISBLANK($A593),"",IF(OR(ISBLANK($B593),ISBLANK($C593),ISBLANK($D593),ISBLANK($E593),ISBLANK($F593),ISBLANK($G593),ISBLANK($H593)),"EKSİK","OK"))</f>
        <v/>
      </c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4">
        <f>IF(ISBLANK($A594),"",IF(OR(ISBLANK($B594),ISBLANK($C594),ISBLANK($D594),ISBLANK($E594),ISBLANK($F594),ISBLANK($G594),ISBLANK($H594)),"EKSİK","OK"))</f>
        <v/>
      </c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4">
        <f>IF(ISBLANK($A595),"",IF(OR(ISBLANK($B595),ISBLANK($C595),ISBLANK($D595),ISBLANK($E595),ISBLANK($F595),ISBLANK($G595),ISBLANK($H595)),"EKSİK","OK"))</f>
        <v/>
      </c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4">
        <f>IF(ISBLANK($A596),"",IF(OR(ISBLANK($B596),ISBLANK($C596),ISBLANK($D596),ISBLANK($E596),ISBLANK($F596),ISBLANK($G596),ISBLANK($H596)),"EKSİK","OK"))</f>
        <v/>
      </c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4">
        <f>IF(ISBLANK($A597),"",IF(OR(ISBLANK($B597),ISBLANK($C597),ISBLANK($D597),ISBLANK($E597),ISBLANK($F597),ISBLANK($G597),ISBLANK($H597)),"EKSİK","OK"))</f>
        <v/>
      </c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4">
        <f>IF(ISBLANK($A598),"",IF(OR(ISBLANK($B598),ISBLANK($C598),ISBLANK($D598),ISBLANK($E598),ISBLANK($F598),ISBLANK($G598),ISBLANK($H598)),"EKSİK","OK"))</f>
        <v/>
      </c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4">
        <f>IF(ISBLANK($A599),"",IF(OR(ISBLANK($B599),ISBLANK($C599),ISBLANK($D599),ISBLANK($E599),ISBLANK($F599),ISBLANK($G599),ISBLANK($H599)),"EKSİK","OK"))</f>
        <v/>
      </c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4">
        <f>IF(ISBLANK($A600),"",IF(OR(ISBLANK($B600),ISBLANK($C600),ISBLANK($D600),ISBLANK($E600),ISBLANK($F600),ISBLANK($G600),ISBLANK($H600)),"EKSİK","OK"))</f>
        <v/>
      </c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4">
        <f>IF(ISBLANK($A601),"",IF(OR(ISBLANK($B601),ISBLANK($C601),ISBLANK($D601),ISBLANK($E601),ISBLANK($F601),ISBLANK($G601),ISBLANK($H601)),"EKSİK","OK"))</f>
        <v/>
      </c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4">
        <f>IF(ISBLANK($A602),"",IF(OR(ISBLANK($B602),ISBLANK($C602),ISBLANK($D602),ISBLANK($E602),ISBLANK($F602),ISBLANK($G602),ISBLANK($H602)),"EKSİK","OK"))</f>
        <v/>
      </c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4">
        <f>IF(ISBLANK($A603),"",IF(OR(ISBLANK($B603),ISBLANK($C603),ISBLANK($D603),ISBLANK($E603),ISBLANK($F603),ISBLANK($G603),ISBLANK($H603)),"EKSİK","OK"))</f>
        <v/>
      </c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4">
        <f>IF(ISBLANK($A604),"",IF(OR(ISBLANK($B604),ISBLANK($C604),ISBLANK($D604),ISBLANK($E604),ISBLANK($F604),ISBLANK($G604),ISBLANK($H604)),"EKSİK","OK"))</f>
        <v/>
      </c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4">
        <f>IF(ISBLANK($A605),"",IF(OR(ISBLANK($B605),ISBLANK($C605),ISBLANK($D605),ISBLANK($E605),ISBLANK($F605),ISBLANK($G605),ISBLANK($H605)),"EKSİK","OK"))</f>
        <v/>
      </c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4">
        <f>IF(ISBLANK($A606),"",IF(OR(ISBLANK($B606),ISBLANK($C606),ISBLANK($D606),ISBLANK($E606),ISBLANK($F606),ISBLANK($G606),ISBLANK($H606)),"EKSİK","OK"))</f>
        <v/>
      </c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4">
        <f>IF(ISBLANK($A607),"",IF(OR(ISBLANK($B607),ISBLANK($C607),ISBLANK($D607),ISBLANK($E607),ISBLANK($F607),ISBLANK($G607),ISBLANK($H607)),"EKSİK","OK"))</f>
        <v/>
      </c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4">
        <f>IF(ISBLANK($A608),"",IF(OR(ISBLANK($B608),ISBLANK($C608),ISBLANK($D608),ISBLANK($E608),ISBLANK($F608),ISBLANK($G608),ISBLANK($H608)),"EKSİK","OK"))</f>
        <v/>
      </c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4">
        <f>IF(ISBLANK($A609),"",IF(OR(ISBLANK($B609),ISBLANK($C609),ISBLANK($D609),ISBLANK($E609),ISBLANK($F609),ISBLANK($G609),ISBLANK($H609)),"EKSİK","OK"))</f>
        <v/>
      </c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4">
        <f>IF(ISBLANK($A610),"",IF(OR(ISBLANK($B610),ISBLANK($C610),ISBLANK($D610),ISBLANK($E610),ISBLANK($F610),ISBLANK($G610),ISBLANK($H610)),"EKSİK","OK"))</f>
        <v/>
      </c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4">
        <f>IF(ISBLANK($A611),"",IF(OR(ISBLANK($B611),ISBLANK($C611),ISBLANK($D611),ISBLANK($E611),ISBLANK($F611),ISBLANK($G611),ISBLANK($H611)),"EKSİK","OK"))</f>
        <v/>
      </c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4">
        <f>IF(ISBLANK($A612),"",IF(OR(ISBLANK($B612),ISBLANK($C612),ISBLANK($D612),ISBLANK($E612),ISBLANK($F612),ISBLANK($G612),ISBLANK($H612)),"EKSİK","OK"))</f>
        <v/>
      </c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4">
        <f>IF(ISBLANK($A613),"",IF(OR(ISBLANK($B613),ISBLANK($C613),ISBLANK($D613),ISBLANK($E613),ISBLANK($F613),ISBLANK($G613),ISBLANK($H613)),"EKSİK","OK"))</f>
        <v/>
      </c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4">
        <f>IF(ISBLANK($A614),"",IF(OR(ISBLANK($B614),ISBLANK($C614),ISBLANK($D614),ISBLANK($E614),ISBLANK($F614),ISBLANK($G614),ISBLANK($H614)),"EKSİK","OK"))</f>
        <v/>
      </c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4">
        <f>IF(ISBLANK($A615),"",IF(OR(ISBLANK($B615),ISBLANK($C615),ISBLANK($D615),ISBLANK($E615),ISBLANK($F615),ISBLANK($G615),ISBLANK($H615)),"EKSİK","OK"))</f>
        <v/>
      </c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4">
        <f>IF(ISBLANK($A616),"",IF(OR(ISBLANK($B616),ISBLANK($C616),ISBLANK($D616),ISBLANK($E616),ISBLANK($F616),ISBLANK($G616),ISBLANK($H616)),"EKSİK","OK"))</f>
        <v/>
      </c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4">
        <f>IF(ISBLANK($A617),"",IF(OR(ISBLANK($B617),ISBLANK($C617),ISBLANK($D617),ISBLANK($E617),ISBLANK($F617),ISBLANK($G617),ISBLANK($H617)),"EKSİK","OK"))</f>
        <v/>
      </c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4">
        <f>IF(ISBLANK($A618),"",IF(OR(ISBLANK($B618),ISBLANK($C618),ISBLANK($D618),ISBLANK($E618),ISBLANK($F618),ISBLANK($G618),ISBLANK($H618)),"EKSİK","OK"))</f>
        <v/>
      </c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4">
        <f>IF(ISBLANK($A619),"",IF(OR(ISBLANK($B619),ISBLANK($C619),ISBLANK($D619),ISBLANK($E619),ISBLANK($F619),ISBLANK($G619),ISBLANK($H619)),"EKSİK","OK"))</f>
        <v/>
      </c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4">
        <f>IF(ISBLANK($A620),"",IF(OR(ISBLANK($B620),ISBLANK($C620),ISBLANK($D620),ISBLANK($E620),ISBLANK($F620),ISBLANK($G620),ISBLANK($H620)),"EKSİK","OK"))</f>
        <v/>
      </c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4">
        <f>IF(ISBLANK($A621),"",IF(OR(ISBLANK($B621),ISBLANK($C621),ISBLANK($D621),ISBLANK($E621),ISBLANK($F621),ISBLANK($G621),ISBLANK($H621)),"EKSİK","OK"))</f>
        <v/>
      </c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4">
        <f>IF(ISBLANK($A622),"",IF(OR(ISBLANK($B622),ISBLANK($C622),ISBLANK($D622),ISBLANK($E622),ISBLANK($F622),ISBLANK($G622),ISBLANK($H622)),"EKSİK","OK"))</f>
        <v/>
      </c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4">
        <f>IF(ISBLANK($A623),"",IF(OR(ISBLANK($B623),ISBLANK($C623),ISBLANK($D623),ISBLANK($E623),ISBLANK($F623),ISBLANK($G623),ISBLANK($H623)),"EKSİK","OK"))</f>
        <v/>
      </c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4">
        <f>IF(ISBLANK($A624),"",IF(OR(ISBLANK($B624),ISBLANK($C624),ISBLANK($D624),ISBLANK($E624),ISBLANK($F624),ISBLANK($G624),ISBLANK($H624)),"EKSİK","OK"))</f>
        <v/>
      </c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4">
        <f>IF(ISBLANK($A625),"",IF(OR(ISBLANK($B625),ISBLANK($C625),ISBLANK($D625),ISBLANK($E625),ISBLANK($F625),ISBLANK($G625),ISBLANK($H625)),"EKSİK","OK"))</f>
        <v/>
      </c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4">
        <f>IF(ISBLANK($A626),"",IF(OR(ISBLANK($B626),ISBLANK($C626),ISBLANK($D626),ISBLANK($E626),ISBLANK($F626),ISBLANK($G626),ISBLANK($H626)),"EKSİK","OK"))</f>
        <v/>
      </c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4">
        <f>IF(ISBLANK($A627),"",IF(OR(ISBLANK($B627),ISBLANK($C627),ISBLANK($D627),ISBLANK($E627),ISBLANK($F627),ISBLANK($G627),ISBLANK($H627)),"EKSİK","OK"))</f>
        <v/>
      </c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4">
        <f>IF(ISBLANK($A628),"",IF(OR(ISBLANK($B628),ISBLANK($C628),ISBLANK($D628),ISBLANK($E628),ISBLANK($F628),ISBLANK($G628),ISBLANK($H628)),"EKSİK","OK"))</f>
        <v/>
      </c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4">
        <f>IF(ISBLANK($A629),"",IF(OR(ISBLANK($B629),ISBLANK($C629),ISBLANK($D629),ISBLANK($E629),ISBLANK($F629),ISBLANK($G629),ISBLANK($H629)),"EKSİK","OK"))</f>
        <v/>
      </c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4">
        <f>IF(ISBLANK($A630),"",IF(OR(ISBLANK($B630),ISBLANK($C630),ISBLANK($D630),ISBLANK($E630),ISBLANK($F630),ISBLANK($G630),ISBLANK($H630)),"EKSİK","OK"))</f>
        <v/>
      </c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4">
        <f>IF(ISBLANK($A631),"",IF(OR(ISBLANK($B631),ISBLANK($C631),ISBLANK($D631),ISBLANK($E631),ISBLANK($F631),ISBLANK($G631),ISBLANK($H631)),"EKSİK","OK"))</f>
        <v/>
      </c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4">
        <f>IF(ISBLANK($A632),"",IF(OR(ISBLANK($B632),ISBLANK($C632),ISBLANK($D632),ISBLANK($E632),ISBLANK($F632),ISBLANK($G632),ISBLANK($H632)),"EKSİK","OK"))</f>
        <v/>
      </c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4">
        <f>IF(ISBLANK($A633),"",IF(OR(ISBLANK($B633),ISBLANK($C633),ISBLANK($D633),ISBLANK($E633),ISBLANK($F633),ISBLANK($G633),ISBLANK($H633)),"EKSİK","OK"))</f>
        <v/>
      </c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4">
        <f>IF(ISBLANK($A634),"",IF(OR(ISBLANK($B634),ISBLANK($C634),ISBLANK($D634),ISBLANK($E634),ISBLANK($F634),ISBLANK($G634),ISBLANK($H634)),"EKSİK","OK"))</f>
        <v/>
      </c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4">
        <f>IF(ISBLANK($A635),"",IF(OR(ISBLANK($B635),ISBLANK($C635),ISBLANK($D635),ISBLANK($E635),ISBLANK($F635),ISBLANK($G635),ISBLANK($H635)),"EKSİK","OK"))</f>
        <v/>
      </c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4">
        <f>IF(ISBLANK($A636),"",IF(OR(ISBLANK($B636),ISBLANK($C636),ISBLANK($D636),ISBLANK($E636),ISBLANK($F636),ISBLANK($G636),ISBLANK($H636)),"EKSİK","OK"))</f>
        <v/>
      </c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4">
        <f>IF(ISBLANK($A637),"",IF(OR(ISBLANK($B637),ISBLANK($C637),ISBLANK($D637),ISBLANK($E637),ISBLANK($F637),ISBLANK($G637),ISBLANK($H637)),"EKSİK","OK"))</f>
        <v/>
      </c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4">
        <f>IF(ISBLANK($A638),"",IF(OR(ISBLANK($B638),ISBLANK($C638),ISBLANK($D638),ISBLANK($E638),ISBLANK($F638),ISBLANK($G638),ISBLANK($H638)),"EKSİK","OK"))</f>
        <v/>
      </c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4">
        <f>IF(ISBLANK($A639),"",IF(OR(ISBLANK($B639),ISBLANK($C639),ISBLANK($D639),ISBLANK($E639),ISBLANK($F639),ISBLANK($G639),ISBLANK($H639)),"EKSİK","OK"))</f>
        <v/>
      </c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4">
        <f>IF(ISBLANK($A640),"",IF(OR(ISBLANK($B640),ISBLANK($C640),ISBLANK($D640),ISBLANK($E640),ISBLANK($F640),ISBLANK($G640),ISBLANK($H640)),"EKSİK","OK"))</f>
        <v/>
      </c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4">
        <f>IF(ISBLANK($A641),"",IF(OR(ISBLANK($B641),ISBLANK($C641),ISBLANK($D641),ISBLANK($E641),ISBLANK($F641),ISBLANK($G641),ISBLANK($H641)),"EKSİK","OK"))</f>
        <v/>
      </c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4">
        <f>IF(ISBLANK($A642),"",IF(OR(ISBLANK($B642),ISBLANK($C642),ISBLANK($D642),ISBLANK($E642),ISBLANK($F642),ISBLANK($G642),ISBLANK($H642)),"EKSİK","OK"))</f>
        <v/>
      </c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4">
        <f>IF(ISBLANK($A643),"",IF(OR(ISBLANK($B643),ISBLANK($C643),ISBLANK($D643),ISBLANK($E643),ISBLANK($F643),ISBLANK($G643),ISBLANK($H643)),"EKSİK","OK"))</f>
        <v/>
      </c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4">
        <f>IF(ISBLANK($A644),"",IF(OR(ISBLANK($B644),ISBLANK($C644),ISBLANK($D644),ISBLANK($E644),ISBLANK($F644),ISBLANK($G644),ISBLANK($H644)),"EKSİK","OK"))</f>
        <v/>
      </c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4">
        <f>IF(ISBLANK($A645),"",IF(OR(ISBLANK($B645),ISBLANK($C645),ISBLANK($D645),ISBLANK($E645),ISBLANK($F645),ISBLANK($G645),ISBLANK($H645)),"EKSİK","OK"))</f>
        <v/>
      </c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4">
        <f>IF(ISBLANK($A646),"",IF(OR(ISBLANK($B646),ISBLANK($C646),ISBLANK($D646),ISBLANK($E646),ISBLANK($F646),ISBLANK($G646),ISBLANK($H646)),"EKSİK","OK"))</f>
        <v/>
      </c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4">
        <f>IF(ISBLANK($A647),"",IF(OR(ISBLANK($B647),ISBLANK($C647),ISBLANK($D647),ISBLANK($E647),ISBLANK($F647),ISBLANK($G647),ISBLANK($H647)),"EKSİK","OK"))</f>
        <v/>
      </c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4">
        <f>IF(ISBLANK($A648),"",IF(OR(ISBLANK($B648),ISBLANK($C648),ISBLANK($D648),ISBLANK($E648),ISBLANK($F648),ISBLANK($G648),ISBLANK($H648)),"EKSİK","OK"))</f>
        <v/>
      </c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4">
        <f>IF(ISBLANK($A649),"",IF(OR(ISBLANK($B649),ISBLANK($C649),ISBLANK($D649),ISBLANK($E649),ISBLANK($F649),ISBLANK($G649),ISBLANK($H649)),"EKSİK","OK"))</f>
        <v/>
      </c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4">
        <f>IF(ISBLANK($A650),"",IF(OR(ISBLANK($B650),ISBLANK($C650),ISBLANK($D650),ISBLANK($E650),ISBLANK($F650),ISBLANK($G650),ISBLANK($H650)),"EKSİK","OK"))</f>
        <v/>
      </c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4">
        <f>IF(ISBLANK($A651),"",IF(OR(ISBLANK($B651),ISBLANK($C651),ISBLANK($D651),ISBLANK($E651),ISBLANK($F651),ISBLANK($G651),ISBLANK($H651)),"EKSİK","OK"))</f>
        <v/>
      </c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4">
        <f>IF(ISBLANK($A652),"",IF(OR(ISBLANK($B652),ISBLANK($C652),ISBLANK($D652),ISBLANK($E652),ISBLANK($F652),ISBLANK($G652),ISBLANK($H652)),"EKSİK","OK"))</f>
        <v/>
      </c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4">
        <f>IF(ISBLANK($A653),"",IF(OR(ISBLANK($B653),ISBLANK($C653),ISBLANK($D653),ISBLANK($E653),ISBLANK($F653),ISBLANK($G653),ISBLANK($H653)),"EKSİK","OK"))</f>
        <v/>
      </c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4">
        <f>IF(ISBLANK($A654),"",IF(OR(ISBLANK($B654),ISBLANK($C654),ISBLANK($D654),ISBLANK($E654),ISBLANK($F654),ISBLANK($G654),ISBLANK($H654)),"EKSİK","OK"))</f>
        <v/>
      </c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4">
        <f>IF(ISBLANK($A655),"",IF(OR(ISBLANK($B655),ISBLANK($C655),ISBLANK($D655),ISBLANK($E655),ISBLANK($F655),ISBLANK($G655),ISBLANK($H655)),"EKSİK","OK"))</f>
        <v/>
      </c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4">
        <f>IF(ISBLANK($A656),"",IF(OR(ISBLANK($B656),ISBLANK($C656),ISBLANK($D656),ISBLANK($E656),ISBLANK($F656),ISBLANK($G656),ISBLANK($H656)),"EKSİK","OK"))</f>
        <v/>
      </c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4">
        <f>IF(ISBLANK($A657),"",IF(OR(ISBLANK($B657),ISBLANK($C657),ISBLANK($D657),ISBLANK($E657),ISBLANK($F657),ISBLANK($G657),ISBLANK($H657)),"EKSİK","OK"))</f>
        <v/>
      </c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4">
        <f>IF(ISBLANK($A658),"",IF(OR(ISBLANK($B658),ISBLANK($C658),ISBLANK($D658),ISBLANK($E658),ISBLANK($F658),ISBLANK($G658),ISBLANK($H658)),"EKSİK","OK"))</f>
        <v/>
      </c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4">
        <f>IF(ISBLANK($A659),"",IF(OR(ISBLANK($B659),ISBLANK($C659),ISBLANK($D659),ISBLANK($E659),ISBLANK($F659),ISBLANK($G659),ISBLANK($H659)),"EKSİK","OK"))</f>
        <v/>
      </c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4">
        <f>IF(ISBLANK($A660),"",IF(OR(ISBLANK($B660),ISBLANK($C660),ISBLANK($D660),ISBLANK($E660),ISBLANK($F660),ISBLANK($G660),ISBLANK($H660)),"EKSİK","OK"))</f>
        <v/>
      </c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4">
        <f>IF(ISBLANK($A661),"",IF(OR(ISBLANK($B661),ISBLANK($C661),ISBLANK($D661),ISBLANK($E661),ISBLANK($F661),ISBLANK($G661),ISBLANK($H661)),"EKSİK","OK"))</f>
        <v/>
      </c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4">
        <f>IF(ISBLANK($A662),"",IF(OR(ISBLANK($B662),ISBLANK($C662),ISBLANK($D662),ISBLANK($E662),ISBLANK($F662),ISBLANK($G662),ISBLANK($H662)),"EKSİK","OK"))</f>
        <v/>
      </c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4">
        <f>IF(ISBLANK($A663),"",IF(OR(ISBLANK($B663),ISBLANK($C663),ISBLANK($D663),ISBLANK($E663),ISBLANK($F663),ISBLANK($G663),ISBLANK($H663)),"EKSİK","OK"))</f>
        <v/>
      </c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4">
        <f>IF(ISBLANK($A664),"",IF(OR(ISBLANK($B664),ISBLANK($C664),ISBLANK($D664),ISBLANK($E664),ISBLANK($F664),ISBLANK($G664),ISBLANK($H664)),"EKSİK","OK"))</f>
        <v/>
      </c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4">
        <f>IF(ISBLANK($A665),"",IF(OR(ISBLANK($B665),ISBLANK($C665),ISBLANK($D665),ISBLANK($E665),ISBLANK($F665),ISBLANK($G665),ISBLANK($H665)),"EKSİK","OK"))</f>
        <v/>
      </c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4">
        <f>IF(ISBLANK($A666),"",IF(OR(ISBLANK($B666),ISBLANK($C666),ISBLANK($D666),ISBLANK($E666),ISBLANK($F666),ISBLANK($G666),ISBLANK($H666)),"EKSİK","OK"))</f>
        <v/>
      </c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4">
        <f>IF(ISBLANK($A667),"",IF(OR(ISBLANK($B667),ISBLANK($C667),ISBLANK($D667),ISBLANK($E667),ISBLANK($F667),ISBLANK($G667),ISBLANK($H667)),"EKSİK","OK"))</f>
        <v/>
      </c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4">
        <f>IF(ISBLANK($A668),"",IF(OR(ISBLANK($B668),ISBLANK($C668),ISBLANK($D668),ISBLANK($E668),ISBLANK($F668),ISBLANK($G668),ISBLANK($H668)),"EKSİK","OK"))</f>
        <v/>
      </c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4">
        <f>IF(ISBLANK($A669),"",IF(OR(ISBLANK($B669),ISBLANK($C669),ISBLANK($D669),ISBLANK($E669),ISBLANK($F669),ISBLANK($G669),ISBLANK($H669)),"EKSİK","OK"))</f>
        <v/>
      </c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4">
        <f>IF(ISBLANK($A670),"",IF(OR(ISBLANK($B670),ISBLANK($C670),ISBLANK($D670),ISBLANK($E670),ISBLANK($F670),ISBLANK($G670),ISBLANK($H670)),"EKSİK","OK"))</f>
        <v/>
      </c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4">
        <f>IF(ISBLANK($A671),"",IF(OR(ISBLANK($B671),ISBLANK($C671),ISBLANK($D671),ISBLANK($E671),ISBLANK($F671),ISBLANK($G671),ISBLANK($H671)),"EKSİK","OK"))</f>
        <v/>
      </c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4">
        <f>IF(ISBLANK($A672),"",IF(OR(ISBLANK($B672),ISBLANK($C672),ISBLANK($D672),ISBLANK($E672),ISBLANK($F672),ISBLANK($G672),ISBLANK($H672)),"EKSİK","OK"))</f>
        <v/>
      </c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4">
        <f>IF(ISBLANK($A673),"",IF(OR(ISBLANK($B673),ISBLANK($C673),ISBLANK($D673),ISBLANK($E673),ISBLANK($F673),ISBLANK($G673),ISBLANK($H673)),"EKSİK","OK"))</f>
        <v/>
      </c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4">
        <f>IF(ISBLANK($A674),"",IF(OR(ISBLANK($B674),ISBLANK($C674),ISBLANK($D674),ISBLANK($E674),ISBLANK($F674),ISBLANK($G674),ISBLANK($H674)),"EKSİK","OK"))</f>
        <v/>
      </c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4">
        <f>IF(ISBLANK($A675),"",IF(OR(ISBLANK($B675),ISBLANK($C675),ISBLANK($D675),ISBLANK($E675),ISBLANK($F675),ISBLANK($G675),ISBLANK($H675)),"EKSİK","OK"))</f>
        <v/>
      </c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4">
        <f>IF(ISBLANK($A676),"",IF(OR(ISBLANK($B676),ISBLANK($C676),ISBLANK($D676),ISBLANK($E676),ISBLANK($F676),ISBLANK($G676),ISBLANK($H676)),"EKSİK","OK"))</f>
        <v/>
      </c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4">
        <f>IF(ISBLANK($A677),"",IF(OR(ISBLANK($B677),ISBLANK($C677),ISBLANK($D677),ISBLANK($E677),ISBLANK($F677),ISBLANK($G677),ISBLANK($H677)),"EKSİK","OK"))</f>
        <v/>
      </c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4">
        <f>IF(ISBLANK($A678),"",IF(OR(ISBLANK($B678),ISBLANK($C678),ISBLANK($D678),ISBLANK($E678),ISBLANK($F678),ISBLANK($G678),ISBLANK($H678)),"EKSİK","OK"))</f>
        <v/>
      </c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4">
        <f>IF(ISBLANK($A679),"",IF(OR(ISBLANK($B679),ISBLANK($C679),ISBLANK($D679),ISBLANK($E679),ISBLANK($F679),ISBLANK($G679),ISBLANK($H679)),"EKSİK","OK"))</f>
        <v/>
      </c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4">
        <f>IF(ISBLANK($A680),"",IF(OR(ISBLANK($B680),ISBLANK($C680),ISBLANK($D680),ISBLANK($E680),ISBLANK($F680),ISBLANK($G680),ISBLANK($H680)),"EKSİK","OK"))</f>
        <v/>
      </c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4">
        <f>IF(ISBLANK($A681),"",IF(OR(ISBLANK($B681),ISBLANK($C681),ISBLANK($D681),ISBLANK($E681),ISBLANK($F681),ISBLANK($G681),ISBLANK($H681)),"EKSİK","OK"))</f>
        <v/>
      </c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4">
        <f>IF(ISBLANK($A682),"",IF(OR(ISBLANK($B682),ISBLANK($C682),ISBLANK($D682),ISBLANK($E682),ISBLANK($F682),ISBLANK($G682),ISBLANK($H682)),"EKSİK","OK"))</f>
        <v/>
      </c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4">
        <f>IF(ISBLANK($A683),"",IF(OR(ISBLANK($B683),ISBLANK($C683),ISBLANK($D683),ISBLANK($E683),ISBLANK($F683),ISBLANK($G683),ISBLANK($H683)),"EKSİK","OK"))</f>
        <v/>
      </c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4">
        <f>IF(ISBLANK($A684),"",IF(OR(ISBLANK($B684),ISBLANK($C684),ISBLANK($D684),ISBLANK($E684),ISBLANK($F684),ISBLANK($G684),ISBLANK($H684)),"EKSİK","OK"))</f>
        <v/>
      </c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4">
        <f>IF(ISBLANK($A685),"",IF(OR(ISBLANK($B685),ISBLANK($C685),ISBLANK($D685),ISBLANK($E685),ISBLANK($F685),ISBLANK($G685),ISBLANK($H685)),"EKSİK","OK"))</f>
        <v/>
      </c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4">
        <f>IF(ISBLANK($A686),"",IF(OR(ISBLANK($B686),ISBLANK($C686),ISBLANK($D686),ISBLANK($E686),ISBLANK($F686),ISBLANK($G686),ISBLANK($H686)),"EKSİK","OK"))</f>
        <v/>
      </c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4">
        <f>IF(ISBLANK($A687),"",IF(OR(ISBLANK($B687),ISBLANK($C687),ISBLANK($D687),ISBLANK($E687),ISBLANK($F687),ISBLANK($G687),ISBLANK($H687)),"EKSİK","OK"))</f>
        <v/>
      </c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4">
        <f>IF(ISBLANK($A688),"",IF(OR(ISBLANK($B688),ISBLANK($C688),ISBLANK($D688),ISBLANK($E688),ISBLANK($F688),ISBLANK($G688),ISBLANK($H688)),"EKSİK","OK"))</f>
        <v/>
      </c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4">
        <f>IF(ISBLANK($A689),"",IF(OR(ISBLANK($B689),ISBLANK($C689),ISBLANK($D689),ISBLANK($E689),ISBLANK($F689),ISBLANK($G689),ISBLANK($H689)),"EKSİK","OK"))</f>
        <v/>
      </c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4">
        <f>IF(ISBLANK($A690),"",IF(OR(ISBLANK($B690),ISBLANK($C690),ISBLANK($D690),ISBLANK($E690),ISBLANK($F690),ISBLANK($G690),ISBLANK($H690)),"EKSİK","OK"))</f>
        <v/>
      </c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4">
        <f>IF(ISBLANK($A691),"",IF(OR(ISBLANK($B691),ISBLANK($C691),ISBLANK($D691),ISBLANK($E691),ISBLANK($F691),ISBLANK($G691),ISBLANK($H691)),"EKSİK","OK"))</f>
        <v/>
      </c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4">
        <f>IF(ISBLANK($A692),"",IF(OR(ISBLANK($B692),ISBLANK($C692),ISBLANK($D692),ISBLANK($E692),ISBLANK($F692),ISBLANK($G692),ISBLANK($H692)),"EKSİK","OK"))</f>
        <v/>
      </c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4">
        <f>IF(ISBLANK($A693),"",IF(OR(ISBLANK($B693),ISBLANK($C693),ISBLANK($D693),ISBLANK($E693),ISBLANK($F693),ISBLANK($G693),ISBLANK($H693)),"EKSİK","OK"))</f>
        <v/>
      </c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4">
        <f>IF(ISBLANK($A694),"",IF(OR(ISBLANK($B694),ISBLANK($C694),ISBLANK($D694),ISBLANK($E694),ISBLANK($F694),ISBLANK($G694),ISBLANK($H694)),"EKSİK","OK"))</f>
        <v/>
      </c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4">
        <f>IF(ISBLANK($A695),"",IF(OR(ISBLANK($B695),ISBLANK($C695),ISBLANK($D695),ISBLANK($E695),ISBLANK($F695),ISBLANK($G695),ISBLANK($H695)),"EKSİK","OK"))</f>
        <v/>
      </c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4">
        <f>IF(ISBLANK($A696),"",IF(OR(ISBLANK($B696),ISBLANK($C696),ISBLANK($D696),ISBLANK($E696),ISBLANK($F696),ISBLANK($G696),ISBLANK($H696)),"EKSİK","OK"))</f>
        <v/>
      </c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4">
        <f>IF(ISBLANK($A697),"",IF(OR(ISBLANK($B697),ISBLANK($C697),ISBLANK($D697),ISBLANK($E697),ISBLANK($F697),ISBLANK($G697),ISBLANK($H697)),"EKSİK","OK"))</f>
        <v/>
      </c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4">
        <f>IF(ISBLANK($A698),"",IF(OR(ISBLANK($B698),ISBLANK($C698),ISBLANK($D698),ISBLANK($E698),ISBLANK($F698),ISBLANK($G698),ISBLANK($H698)),"EKSİK","OK"))</f>
        <v/>
      </c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4">
        <f>IF(ISBLANK($A699),"",IF(OR(ISBLANK($B699),ISBLANK($C699),ISBLANK($D699),ISBLANK($E699),ISBLANK($F699),ISBLANK($G699),ISBLANK($H699)),"EKSİK","OK"))</f>
        <v/>
      </c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4">
        <f>IF(ISBLANK($A700),"",IF(OR(ISBLANK($B700),ISBLANK($C700),ISBLANK($D700),ISBLANK($E700),ISBLANK($F700),ISBLANK($G700),ISBLANK($H700)),"EKSİK","OK"))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4">
        <f>IF(ISBLANK($A701),"",IF(OR(ISBLANK($B701),ISBLANK($C701),ISBLANK($D701),ISBLANK($E701),ISBLANK($F701),ISBLANK($G701),ISBLANK($H701)),"EKSİK","OK"))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4">
        <f>IF(ISBLANK($A702),"",IF(OR(ISBLANK($B702),ISBLANK($C702),ISBLANK($D702),ISBLANK($E702),ISBLANK($F702),ISBLANK($G702),ISBLANK($H702)),"EKSİK","OK"))</f>
        <v/>
      </c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4">
        <f>IF(ISBLANK($A703),"",IF(OR(ISBLANK($B703),ISBLANK($C703),ISBLANK($D703),ISBLANK($E703),ISBLANK($F703),ISBLANK($G703),ISBLANK($H703)),"EKSİK","OK"))</f>
        <v/>
      </c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4">
        <f>IF(ISBLANK($A704),"",IF(OR(ISBLANK($B704),ISBLANK($C704),ISBLANK($D704),ISBLANK($E704),ISBLANK($F704),ISBLANK($G704),ISBLANK($H704)),"EKSİK","OK"))</f>
        <v/>
      </c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4">
        <f>IF(ISBLANK($A705),"",IF(OR(ISBLANK($B705),ISBLANK($C705),ISBLANK($D705),ISBLANK($E705),ISBLANK($F705),ISBLANK($G705),ISBLANK($H705)),"EKSİK","OK"))</f>
        <v/>
      </c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4">
        <f>IF(ISBLANK($A706),"",IF(OR(ISBLANK($B706),ISBLANK($C706),ISBLANK($D706),ISBLANK($E706),ISBLANK($F706),ISBLANK($G706),ISBLANK($H706)),"EKSİK","OK"))</f>
        <v/>
      </c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4">
        <f>IF(ISBLANK($A707),"",IF(OR(ISBLANK($B707),ISBLANK($C707),ISBLANK($D707),ISBLANK($E707),ISBLANK($F707),ISBLANK($G707),ISBLANK($H707)),"EKSİK","OK"))</f>
        <v/>
      </c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4">
        <f>IF(ISBLANK($A708),"",IF(OR(ISBLANK($B708),ISBLANK($C708),ISBLANK($D708),ISBLANK($E708),ISBLANK($F708),ISBLANK($G708),ISBLANK($H708)),"EKSİK","OK"))</f>
        <v/>
      </c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4">
        <f>IF(ISBLANK($A709),"",IF(OR(ISBLANK($B709),ISBLANK($C709),ISBLANK($D709),ISBLANK($E709),ISBLANK($F709),ISBLANK($G709),ISBLANK($H709)),"EKSİK","OK"))</f>
        <v/>
      </c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4">
        <f>IF(ISBLANK($A710),"",IF(OR(ISBLANK($B710),ISBLANK($C710),ISBLANK($D710),ISBLANK($E710),ISBLANK($F710),ISBLANK($G710),ISBLANK($H710)),"EKSİK","OK"))</f>
        <v/>
      </c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4">
        <f>IF(ISBLANK($A711),"",IF(OR(ISBLANK($B711),ISBLANK($C711),ISBLANK($D711),ISBLANK($E711),ISBLANK($F711),ISBLANK($G711),ISBLANK($H711)),"EKSİK","OK"))</f>
        <v/>
      </c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4">
        <f>IF(ISBLANK($A712),"",IF(OR(ISBLANK($B712),ISBLANK($C712),ISBLANK($D712),ISBLANK($E712),ISBLANK($F712),ISBLANK($G712),ISBLANK($H712)),"EKSİK","OK"))</f>
        <v/>
      </c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4">
        <f>IF(ISBLANK($A713),"",IF(OR(ISBLANK($B713),ISBLANK($C713),ISBLANK($D713),ISBLANK($E713),ISBLANK($F713),ISBLANK($G713),ISBLANK($H713)),"EKSİK","OK"))</f>
        <v/>
      </c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4">
        <f>IF(ISBLANK($A714),"",IF(OR(ISBLANK($B714),ISBLANK($C714),ISBLANK($D714),ISBLANK($E714),ISBLANK($F714),ISBLANK($G714),ISBLANK($H714)),"EKSİK","OK"))</f>
        <v/>
      </c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4">
        <f>IF(ISBLANK($A715),"",IF(OR(ISBLANK($B715),ISBLANK($C715),ISBLANK($D715),ISBLANK($E715),ISBLANK($F715),ISBLANK($G715),ISBLANK($H715)),"EKSİK","OK"))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4">
        <f>IF(ISBLANK($A716),"",IF(OR(ISBLANK($B716),ISBLANK($C716),ISBLANK($D716),ISBLANK($E716),ISBLANK($F716),ISBLANK($G716),ISBLANK($H716)),"EKSİK","OK"))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4">
        <f>IF(ISBLANK($A717),"",IF(OR(ISBLANK($B717),ISBLANK($C717),ISBLANK($D717),ISBLANK($E717),ISBLANK($F717),ISBLANK($G717),ISBLANK($H717)),"EKSİK","OK"))</f>
        <v/>
      </c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4">
        <f>IF(ISBLANK($A718),"",IF(OR(ISBLANK($B718),ISBLANK($C718),ISBLANK($D718),ISBLANK($E718),ISBLANK($F718),ISBLANK($G718),ISBLANK($H718)),"EKSİK","OK"))</f>
        <v/>
      </c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4">
        <f>IF(ISBLANK($A719),"",IF(OR(ISBLANK($B719),ISBLANK($C719),ISBLANK($D719),ISBLANK($E719),ISBLANK($F719),ISBLANK($G719),ISBLANK($H719)),"EKSİK","OK"))</f>
        <v/>
      </c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4">
        <f>IF(ISBLANK($A720),"",IF(OR(ISBLANK($B720),ISBLANK($C720),ISBLANK($D720),ISBLANK($E720),ISBLANK($F720),ISBLANK($G720),ISBLANK($H720)),"EKSİK","OK"))</f>
        <v/>
      </c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4">
        <f>IF(ISBLANK($A721),"",IF(OR(ISBLANK($B721),ISBLANK($C721),ISBLANK($D721),ISBLANK($E721),ISBLANK($F721),ISBLANK($G721),ISBLANK($H721)),"EKSİK","OK"))</f>
        <v/>
      </c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4">
        <f>IF(ISBLANK($A722),"",IF(OR(ISBLANK($B722),ISBLANK($C722),ISBLANK($D722),ISBLANK($E722),ISBLANK($F722),ISBLANK($G722),ISBLANK($H722)),"EKSİK","OK"))</f>
        <v/>
      </c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4">
        <f>IF(ISBLANK($A723),"",IF(OR(ISBLANK($B723),ISBLANK($C723),ISBLANK($D723),ISBLANK($E723),ISBLANK($F723),ISBLANK($G723),ISBLANK($H723)),"EKSİK","OK"))</f>
        <v/>
      </c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4">
        <f>IF(ISBLANK($A724),"",IF(OR(ISBLANK($B724),ISBLANK($C724),ISBLANK($D724),ISBLANK($E724),ISBLANK($F724),ISBLANK($G724),ISBLANK($H724)),"EKSİK","OK"))</f>
        <v/>
      </c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4">
        <f>IF(ISBLANK($A725),"",IF(OR(ISBLANK($B725),ISBLANK($C725),ISBLANK($D725),ISBLANK($E725),ISBLANK($F725),ISBLANK($G725),ISBLANK($H725)),"EKSİK","OK"))</f>
        <v/>
      </c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4">
        <f>IF(ISBLANK($A726),"",IF(OR(ISBLANK($B726),ISBLANK($C726),ISBLANK($D726),ISBLANK($E726),ISBLANK($F726),ISBLANK($G726),ISBLANK($H726)),"EKSİK","OK"))</f>
        <v/>
      </c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4">
        <f>IF(ISBLANK($A727),"",IF(OR(ISBLANK($B727),ISBLANK($C727),ISBLANK($D727),ISBLANK($E727),ISBLANK($F727),ISBLANK($G727),ISBLANK($H727)),"EKSİK","OK"))</f>
        <v/>
      </c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4">
        <f>IF(ISBLANK($A728),"",IF(OR(ISBLANK($B728),ISBLANK($C728),ISBLANK($D728),ISBLANK($E728),ISBLANK($F728),ISBLANK($G728),ISBLANK($H728)),"EKSİK","OK"))</f>
        <v/>
      </c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4">
        <f>IF(ISBLANK($A729),"",IF(OR(ISBLANK($B729),ISBLANK($C729),ISBLANK($D729),ISBLANK($E729),ISBLANK($F729),ISBLANK($G729),ISBLANK($H729)),"EKSİK","OK"))</f>
        <v/>
      </c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4">
        <f>IF(ISBLANK($A730),"",IF(OR(ISBLANK($B730),ISBLANK($C730),ISBLANK($D730),ISBLANK($E730),ISBLANK($F730),ISBLANK($G730),ISBLANK($H730)),"EKSİK","OK"))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4">
        <f>IF(ISBLANK($A731),"",IF(OR(ISBLANK($B731),ISBLANK($C731),ISBLANK($D731),ISBLANK($E731),ISBLANK($F731),ISBLANK($G731),ISBLANK($H731)),"EKSİK","OK"))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4">
        <f>IF(ISBLANK($A732),"",IF(OR(ISBLANK($B732),ISBLANK($C732),ISBLANK($D732),ISBLANK($E732),ISBLANK($F732),ISBLANK($G732),ISBLANK($H732)),"EKSİK","OK"))</f>
        <v/>
      </c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4">
        <f>IF(ISBLANK($A733),"",IF(OR(ISBLANK($B733),ISBLANK($C733),ISBLANK($D733),ISBLANK($E733),ISBLANK($F733),ISBLANK($G733),ISBLANK($H733)),"EKSİK","OK"))</f>
        <v/>
      </c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4">
        <f>IF(ISBLANK($A734),"",IF(OR(ISBLANK($B734),ISBLANK($C734),ISBLANK($D734),ISBLANK($E734),ISBLANK($F734),ISBLANK($G734),ISBLANK($H734)),"EKSİK","OK"))</f>
        <v/>
      </c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4">
        <f>IF(ISBLANK($A735),"",IF(OR(ISBLANK($B735),ISBLANK($C735),ISBLANK($D735),ISBLANK($E735),ISBLANK($F735),ISBLANK($G735),ISBLANK($H735)),"EKSİK","OK"))</f>
        <v/>
      </c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4">
        <f>IF(ISBLANK($A736),"",IF(OR(ISBLANK($B736),ISBLANK($C736),ISBLANK($D736),ISBLANK($E736),ISBLANK($F736),ISBLANK($G736),ISBLANK($H736)),"EKSİK","OK"))</f>
        <v/>
      </c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4">
        <f>IF(ISBLANK($A737),"",IF(OR(ISBLANK($B737),ISBLANK($C737),ISBLANK($D737),ISBLANK($E737),ISBLANK($F737),ISBLANK($G737),ISBLANK($H737)),"EKSİK","OK"))</f>
        <v/>
      </c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4">
        <f>IF(ISBLANK($A738),"",IF(OR(ISBLANK($B738),ISBLANK($C738),ISBLANK($D738),ISBLANK($E738),ISBLANK($F738),ISBLANK($G738),ISBLANK($H738)),"EKSİK","OK"))</f>
        <v/>
      </c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4">
        <f>IF(ISBLANK($A739),"",IF(OR(ISBLANK($B739),ISBLANK($C739),ISBLANK($D739),ISBLANK($E739),ISBLANK($F739),ISBLANK($G739),ISBLANK($H739)),"EKSİK","OK"))</f>
        <v/>
      </c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4">
        <f>IF(ISBLANK($A740),"",IF(OR(ISBLANK($B740),ISBLANK($C740),ISBLANK($D740),ISBLANK($E740),ISBLANK($F740),ISBLANK($G740),ISBLANK($H740)),"EKSİK","OK"))</f>
        <v/>
      </c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4">
        <f>IF(ISBLANK($A741),"",IF(OR(ISBLANK($B741),ISBLANK($C741),ISBLANK($D741),ISBLANK($E741),ISBLANK($F741),ISBLANK($G741),ISBLANK($H741)),"EKSİK","OK"))</f>
        <v/>
      </c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4">
        <f>IF(ISBLANK($A742),"",IF(OR(ISBLANK($B742),ISBLANK($C742),ISBLANK($D742),ISBLANK($E742),ISBLANK($F742),ISBLANK($G742),ISBLANK($H742)),"EKSİK","OK"))</f>
        <v/>
      </c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4">
        <f>IF(ISBLANK($A743),"",IF(OR(ISBLANK($B743),ISBLANK($C743),ISBLANK($D743),ISBLANK($E743),ISBLANK($F743),ISBLANK($G743),ISBLANK($H743)),"EKSİK","OK"))</f>
        <v/>
      </c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4">
        <f>IF(ISBLANK($A744),"",IF(OR(ISBLANK($B744),ISBLANK($C744),ISBLANK($D744),ISBLANK($E744),ISBLANK($F744),ISBLANK($G744),ISBLANK($H744)),"EKSİK","OK"))</f>
        <v/>
      </c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4">
        <f>IF(ISBLANK($A745),"",IF(OR(ISBLANK($B745),ISBLANK($C745),ISBLANK($D745),ISBLANK($E745),ISBLANK($F745),ISBLANK($G745),ISBLANK($H745)),"EKSİK","OK"))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4">
        <f>IF(ISBLANK($A746),"",IF(OR(ISBLANK($B746),ISBLANK($C746),ISBLANK($D746),ISBLANK($E746),ISBLANK($F746),ISBLANK($G746),ISBLANK($H746)),"EKSİK","OK"))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4">
        <f>IF(ISBLANK($A747),"",IF(OR(ISBLANK($B747),ISBLANK($C747),ISBLANK($D747),ISBLANK($E747),ISBLANK($F747),ISBLANK($G747),ISBLANK($H747)),"EKSİK","OK"))</f>
        <v/>
      </c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4">
        <f>IF(ISBLANK($A748),"",IF(OR(ISBLANK($B748),ISBLANK($C748),ISBLANK($D748),ISBLANK($E748),ISBLANK($F748),ISBLANK($G748),ISBLANK($H748)),"EKSİK","OK"))</f>
        <v/>
      </c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4">
        <f>IF(ISBLANK($A749),"",IF(OR(ISBLANK($B749),ISBLANK($C749),ISBLANK($D749),ISBLANK($E749),ISBLANK($F749),ISBLANK($G749),ISBLANK($H749)),"EKSİK","OK"))</f>
        <v/>
      </c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4">
        <f>IF(ISBLANK($A750),"",IF(OR(ISBLANK($B750),ISBLANK($C750),ISBLANK($D750),ISBLANK($E750),ISBLANK($F750),ISBLANK($G750),ISBLANK($H750)),"EKSİK","OK"))</f>
        <v/>
      </c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4">
        <f>IF(ISBLANK($A751),"",IF(OR(ISBLANK($B751),ISBLANK($C751),ISBLANK($D751),ISBLANK($E751),ISBLANK($F751),ISBLANK($G751),ISBLANK($H751)),"EKSİK","OK"))</f>
        <v/>
      </c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4">
        <f>IF(ISBLANK($A752),"",IF(OR(ISBLANK($B752),ISBLANK($C752),ISBLANK($D752),ISBLANK($E752),ISBLANK($F752),ISBLANK($G752),ISBLANK($H752)),"EKSİK","OK"))</f>
        <v/>
      </c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4">
        <f>IF(ISBLANK($A753),"",IF(OR(ISBLANK($B753),ISBLANK($C753),ISBLANK($D753),ISBLANK($E753),ISBLANK($F753),ISBLANK($G753),ISBLANK($H753)),"EKSİK","OK"))</f>
        <v/>
      </c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4">
        <f>IF(ISBLANK($A754),"",IF(OR(ISBLANK($B754),ISBLANK($C754),ISBLANK($D754),ISBLANK($E754),ISBLANK($F754),ISBLANK($G754),ISBLANK($H754)),"EKSİK","OK"))</f>
        <v/>
      </c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4">
        <f>IF(ISBLANK($A755),"",IF(OR(ISBLANK($B755),ISBLANK($C755),ISBLANK($D755),ISBLANK($E755),ISBLANK($F755),ISBLANK($G755),ISBLANK($H755)),"EKSİK","OK"))</f>
        <v/>
      </c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4">
        <f>IF(ISBLANK($A756),"",IF(OR(ISBLANK($B756),ISBLANK($C756),ISBLANK($D756),ISBLANK($E756),ISBLANK($F756),ISBLANK($G756),ISBLANK($H756)),"EKSİK","OK"))</f>
        <v/>
      </c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4">
        <f>IF(ISBLANK($A757),"",IF(OR(ISBLANK($B757),ISBLANK($C757),ISBLANK($D757),ISBLANK($E757),ISBLANK($F757),ISBLANK($G757),ISBLANK($H757)),"EKSİK","OK"))</f>
        <v/>
      </c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4">
        <f>IF(ISBLANK($A758),"",IF(OR(ISBLANK($B758),ISBLANK($C758),ISBLANK($D758),ISBLANK($E758),ISBLANK($F758),ISBLANK($G758),ISBLANK($H758)),"EKSİK","OK"))</f>
        <v/>
      </c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4">
        <f>IF(ISBLANK($A759),"",IF(OR(ISBLANK($B759),ISBLANK($C759),ISBLANK($D759),ISBLANK($E759),ISBLANK($F759),ISBLANK($G759),ISBLANK($H759)),"EKSİK","OK"))</f>
        <v/>
      </c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4">
        <f>IF(ISBLANK($A760),"",IF(OR(ISBLANK($B760),ISBLANK($C760),ISBLANK($D760),ISBLANK($E760),ISBLANK($F760),ISBLANK($G760),ISBLANK($H760)),"EKSİK","OK"))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4">
        <f>IF(ISBLANK($A761),"",IF(OR(ISBLANK($B761),ISBLANK($C761),ISBLANK($D761),ISBLANK($E761),ISBLANK($F761),ISBLANK($G761),ISBLANK($H761)),"EKSİK","OK"))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4">
        <f>IF(ISBLANK($A762),"",IF(OR(ISBLANK($B762),ISBLANK($C762),ISBLANK($D762),ISBLANK($E762),ISBLANK($F762),ISBLANK($G762),ISBLANK($H762)),"EKSİK","OK"))</f>
        <v/>
      </c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4">
        <f>IF(ISBLANK($A763),"",IF(OR(ISBLANK($B763),ISBLANK($C763),ISBLANK($D763),ISBLANK($E763),ISBLANK($F763),ISBLANK($G763),ISBLANK($H763)),"EKSİK","OK"))</f>
        <v/>
      </c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4">
        <f>IF(ISBLANK($A764),"",IF(OR(ISBLANK($B764),ISBLANK($C764),ISBLANK($D764),ISBLANK($E764),ISBLANK($F764),ISBLANK($G764),ISBLANK($H764)),"EKSİK","OK"))</f>
        <v/>
      </c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4">
        <f>IF(ISBLANK($A765),"",IF(OR(ISBLANK($B765),ISBLANK($C765),ISBLANK($D765),ISBLANK($E765),ISBLANK($F765),ISBLANK($G765),ISBLANK($H765)),"EKSİK","OK"))</f>
        <v/>
      </c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4">
        <f>IF(ISBLANK($A766),"",IF(OR(ISBLANK($B766),ISBLANK($C766),ISBLANK($D766),ISBLANK($E766),ISBLANK($F766),ISBLANK($G766),ISBLANK($H766)),"EKSİK","OK"))</f>
        <v/>
      </c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4">
        <f>IF(ISBLANK($A767),"",IF(OR(ISBLANK($B767),ISBLANK($C767),ISBLANK($D767),ISBLANK($E767),ISBLANK($F767),ISBLANK($G767),ISBLANK($H767)),"EKSİK","OK"))</f>
        <v/>
      </c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4">
        <f>IF(ISBLANK($A768),"",IF(OR(ISBLANK($B768),ISBLANK($C768),ISBLANK($D768),ISBLANK($E768),ISBLANK($F768),ISBLANK($G768),ISBLANK($H768)),"EKSİK","OK"))</f>
        <v/>
      </c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4">
        <f>IF(ISBLANK($A769),"",IF(OR(ISBLANK($B769),ISBLANK($C769),ISBLANK($D769),ISBLANK($E769),ISBLANK($F769),ISBLANK($G769),ISBLANK($H769)),"EKSİK","OK"))</f>
        <v/>
      </c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4">
        <f>IF(ISBLANK($A770),"",IF(OR(ISBLANK($B770),ISBLANK($C770),ISBLANK($D770),ISBLANK($E770),ISBLANK($F770),ISBLANK($G770),ISBLANK($H770)),"EKSİK","OK"))</f>
        <v/>
      </c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4">
        <f>IF(ISBLANK($A771),"",IF(OR(ISBLANK($B771),ISBLANK($C771),ISBLANK($D771),ISBLANK($E771),ISBLANK($F771),ISBLANK($G771),ISBLANK($H771)),"EKSİK","OK"))</f>
        <v/>
      </c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4">
        <f>IF(ISBLANK($A772),"",IF(OR(ISBLANK($B772),ISBLANK($C772),ISBLANK($D772),ISBLANK($E772),ISBLANK($F772),ISBLANK($G772),ISBLANK($H772)),"EKSİK","OK"))</f>
        <v/>
      </c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4">
        <f>IF(ISBLANK($A773),"",IF(OR(ISBLANK($B773),ISBLANK($C773),ISBLANK($D773),ISBLANK($E773),ISBLANK($F773),ISBLANK($G773),ISBLANK($H773)),"EKSİK","OK"))</f>
        <v/>
      </c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4">
        <f>IF(ISBLANK($A774),"",IF(OR(ISBLANK($B774),ISBLANK($C774),ISBLANK($D774),ISBLANK($E774),ISBLANK($F774),ISBLANK($G774),ISBLANK($H774)),"EKSİK","OK"))</f>
        <v/>
      </c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4">
        <f>IF(ISBLANK($A775),"",IF(OR(ISBLANK($B775),ISBLANK($C775),ISBLANK($D775),ISBLANK($E775),ISBLANK($F775),ISBLANK($G775),ISBLANK($H775)),"EKSİK","OK"))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4">
        <f>IF(ISBLANK($A776),"",IF(OR(ISBLANK($B776),ISBLANK($C776),ISBLANK($D776),ISBLANK($E776),ISBLANK($F776),ISBLANK($G776),ISBLANK($H776)),"EKSİK","OK"))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4">
        <f>IF(ISBLANK($A777),"",IF(OR(ISBLANK($B777),ISBLANK($C777),ISBLANK($D777),ISBLANK($E777),ISBLANK($F777),ISBLANK($G777),ISBLANK($H777)),"EKSİK","OK"))</f>
        <v/>
      </c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4">
        <f>IF(ISBLANK($A778),"",IF(OR(ISBLANK($B778),ISBLANK($C778),ISBLANK($D778),ISBLANK($E778),ISBLANK($F778),ISBLANK($G778),ISBLANK($H778)),"EKSİK","OK"))</f>
        <v/>
      </c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4">
        <f>IF(ISBLANK($A779),"",IF(OR(ISBLANK($B779),ISBLANK($C779),ISBLANK($D779),ISBLANK($E779),ISBLANK($F779),ISBLANK($G779),ISBLANK($H779)),"EKSİK","OK"))</f>
        <v/>
      </c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4">
        <f>IF(ISBLANK($A780),"",IF(OR(ISBLANK($B780),ISBLANK($C780),ISBLANK($D780),ISBLANK($E780),ISBLANK($F780),ISBLANK($G780),ISBLANK($H780)),"EKSİK","OK"))</f>
        <v/>
      </c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4">
        <f>IF(ISBLANK($A781),"",IF(OR(ISBLANK($B781),ISBLANK($C781),ISBLANK($D781),ISBLANK($E781),ISBLANK($F781),ISBLANK($G781),ISBLANK($H781)),"EKSİK","OK"))</f>
        <v/>
      </c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4">
        <f>IF(ISBLANK($A782),"",IF(OR(ISBLANK($B782),ISBLANK($C782),ISBLANK($D782),ISBLANK($E782),ISBLANK($F782),ISBLANK($G782),ISBLANK($H782)),"EKSİK","OK"))</f>
        <v/>
      </c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4">
        <f>IF(ISBLANK($A783),"",IF(OR(ISBLANK($B783),ISBLANK($C783),ISBLANK($D783),ISBLANK($E783),ISBLANK($F783),ISBLANK($G783),ISBLANK($H783)),"EKSİK","OK"))</f>
        <v/>
      </c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4">
        <f>IF(ISBLANK($A784),"",IF(OR(ISBLANK($B784),ISBLANK($C784),ISBLANK($D784),ISBLANK($E784),ISBLANK($F784),ISBLANK($G784),ISBLANK($H784)),"EKSİK","OK"))</f>
        <v/>
      </c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4">
        <f>IF(ISBLANK($A785),"",IF(OR(ISBLANK($B785),ISBLANK($C785),ISBLANK($D785),ISBLANK($E785),ISBLANK($F785),ISBLANK($G785),ISBLANK($H785)),"EKSİK","OK"))</f>
        <v/>
      </c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4">
        <f>IF(ISBLANK($A786),"",IF(OR(ISBLANK($B786),ISBLANK($C786),ISBLANK($D786),ISBLANK($E786),ISBLANK($F786),ISBLANK($G786),ISBLANK($H786)),"EKSİK","OK"))</f>
        <v/>
      </c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4">
        <f>IF(ISBLANK($A787),"",IF(OR(ISBLANK($B787),ISBLANK($C787),ISBLANK($D787),ISBLANK($E787),ISBLANK($F787),ISBLANK($G787),ISBLANK($H787)),"EKSİK","OK"))</f>
        <v/>
      </c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4">
        <f>IF(ISBLANK($A788),"",IF(OR(ISBLANK($B788),ISBLANK($C788),ISBLANK($D788),ISBLANK($E788),ISBLANK($F788),ISBLANK($G788),ISBLANK($H788)),"EKSİK","OK"))</f>
        <v/>
      </c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4">
        <f>IF(ISBLANK($A789),"",IF(OR(ISBLANK($B789),ISBLANK($C789),ISBLANK($D789),ISBLANK($E789),ISBLANK($F789),ISBLANK($G789),ISBLANK($H789)),"EKSİK","OK"))</f>
        <v/>
      </c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4">
        <f>IF(ISBLANK($A790),"",IF(OR(ISBLANK($B790),ISBLANK($C790),ISBLANK($D790),ISBLANK($E790),ISBLANK($F790),ISBLANK($G790),ISBLANK($H790)),"EKSİK","OK"))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4">
        <f>IF(ISBLANK($A791),"",IF(OR(ISBLANK($B791),ISBLANK($C791),ISBLANK($D791),ISBLANK($E791),ISBLANK($F791),ISBLANK($G791),ISBLANK($H791)),"EKSİK","OK"))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4">
        <f>IF(ISBLANK($A792),"",IF(OR(ISBLANK($B792),ISBLANK($C792),ISBLANK($D792),ISBLANK($E792),ISBLANK($F792),ISBLANK($G792),ISBLANK($H792)),"EKSİK","OK"))</f>
        <v/>
      </c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4">
        <f>IF(ISBLANK($A793),"",IF(OR(ISBLANK($B793),ISBLANK($C793),ISBLANK($D793),ISBLANK($E793),ISBLANK($F793),ISBLANK($G793),ISBLANK($H793)),"EKSİK","OK"))</f>
        <v/>
      </c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4">
        <f>IF(ISBLANK($A794),"",IF(OR(ISBLANK($B794),ISBLANK($C794),ISBLANK($D794),ISBLANK($E794),ISBLANK($F794),ISBLANK($G794),ISBLANK($H794)),"EKSİK","OK"))</f>
        <v/>
      </c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4">
        <f>IF(ISBLANK($A795),"",IF(OR(ISBLANK($B795),ISBLANK($C795),ISBLANK($D795),ISBLANK($E795),ISBLANK($F795),ISBLANK($G795),ISBLANK($H795)),"EKSİK","OK"))</f>
        <v/>
      </c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4">
        <f>IF(ISBLANK($A796),"",IF(OR(ISBLANK($B796),ISBLANK($C796),ISBLANK($D796),ISBLANK($E796),ISBLANK($F796),ISBLANK($G796),ISBLANK($H796)),"EKSİK","OK"))</f>
        <v/>
      </c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4">
        <f>IF(ISBLANK($A797),"",IF(OR(ISBLANK($B797),ISBLANK($C797),ISBLANK($D797),ISBLANK($E797),ISBLANK($F797),ISBLANK($G797),ISBLANK($H797)),"EKSİK","OK"))</f>
        <v/>
      </c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4">
        <f>IF(ISBLANK($A798),"",IF(OR(ISBLANK($B798),ISBLANK($C798),ISBLANK($D798),ISBLANK($E798),ISBLANK($F798),ISBLANK($G798),ISBLANK($H798)),"EKSİK","OK"))</f>
        <v/>
      </c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4">
        <f>IF(ISBLANK($A799),"",IF(OR(ISBLANK($B799),ISBLANK($C799),ISBLANK($D799),ISBLANK($E799),ISBLANK($F799),ISBLANK($G799),ISBLANK($H799)),"EKSİK","OK"))</f>
        <v/>
      </c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4">
        <f>IF(ISBLANK($A800),"",IF(OR(ISBLANK($B800),ISBLANK($C800),ISBLANK($D800),ISBLANK($E800),ISBLANK($F800),ISBLANK($G800),ISBLANK($H800)),"EKSİK","OK"))</f>
        <v/>
      </c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4">
        <f>IF(ISBLANK($A801),"",IF(OR(ISBLANK($B801),ISBLANK($C801),ISBLANK($D801),ISBLANK($E801),ISBLANK($F801),ISBLANK($G801),ISBLANK($H801)),"EKSİK","OK"))</f>
        <v/>
      </c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4">
        <f>IF(ISBLANK($A802),"",IF(OR(ISBLANK($B802),ISBLANK($C802),ISBLANK($D802),ISBLANK($E802),ISBLANK($F802),ISBLANK($G802),ISBLANK($H802)),"EKSİK","OK"))</f>
        <v/>
      </c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4">
        <f>IF(ISBLANK($A803),"",IF(OR(ISBLANK($B803),ISBLANK($C803),ISBLANK($D803),ISBLANK($E803),ISBLANK($F803),ISBLANK($G803),ISBLANK($H803)),"EKSİK","OK"))</f>
        <v/>
      </c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4">
        <f>IF(ISBLANK($A804),"",IF(OR(ISBLANK($B804),ISBLANK($C804),ISBLANK($D804),ISBLANK($E804),ISBLANK($F804),ISBLANK($G804),ISBLANK($H804)),"EKSİK","OK"))</f>
        <v/>
      </c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4">
        <f>IF(ISBLANK($A805),"",IF(OR(ISBLANK($B805),ISBLANK($C805),ISBLANK($D805),ISBLANK($E805),ISBLANK($F805),ISBLANK($G805),ISBLANK($H805)),"EKSİK","OK"))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4">
        <f>IF(ISBLANK($A806),"",IF(OR(ISBLANK($B806),ISBLANK($C806),ISBLANK($D806),ISBLANK($E806),ISBLANK($F806),ISBLANK($G806),ISBLANK($H806)),"EKSİK","OK"))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4">
        <f>IF(ISBLANK($A807),"",IF(OR(ISBLANK($B807),ISBLANK($C807),ISBLANK($D807),ISBLANK($E807),ISBLANK($F807),ISBLANK($G807),ISBLANK($H807)),"EKSİK","OK"))</f>
        <v/>
      </c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4">
        <f>IF(ISBLANK($A808),"",IF(OR(ISBLANK($B808),ISBLANK($C808),ISBLANK($D808),ISBLANK($E808),ISBLANK($F808),ISBLANK($G808),ISBLANK($H808)),"EKSİK","OK"))</f>
        <v/>
      </c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4">
        <f>IF(ISBLANK($A809),"",IF(OR(ISBLANK($B809),ISBLANK($C809),ISBLANK($D809),ISBLANK($E809),ISBLANK($F809),ISBLANK($G809),ISBLANK($H809)),"EKSİK","OK"))</f>
        <v/>
      </c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4">
        <f>IF(ISBLANK($A810),"",IF(OR(ISBLANK($B810),ISBLANK($C810),ISBLANK($D810),ISBLANK($E810),ISBLANK($F810),ISBLANK($G810),ISBLANK($H810)),"EKSİK","OK"))</f>
        <v/>
      </c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4">
        <f>IF(ISBLANK($A811),"",IF(OR(ISBLANK($B811),ISBLANK($C811),ISBLANK($D811),ISBLANK($E811),ISBLANK($F811),ISBLANK($G811),ISBLANK($H811)),"EKSİK","OK"))</f>
        <v/>
      </c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4">
        <f>IF(ISBLANK($A812),"",IF(OR(ISBLANK($B812),ISBLANK($C812),ISBLANK($D812),ISBLANK($E812),ISBLANK($F812),ISBLANK($G812),ISBLANK($H812)),"EKSİK","OK"))</f>
        <v/>
      </c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4">
        <f>IF(ISBLANK($A813),"",IF(OR(ISBLANK($B813),ISBLANK($C813),ISBLANK($D813),ISBLANK($E813),ISBLANK($F813),ISBLANK($G813),ISBLANK($H813)),"EKSİK","OK"))</f>
        <v/>
      </c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4">
        <f>IF(ISBLANK($A814),"",IF(OR(ISBLANK($B814),ISBLANK($C814),ISBLANK($D814),ISBLANK($E814),ISBLANK($F814),ISBLANK($G814),ISBLANK($H814)),"EKSİK","OK"))</f>
        <v/>
      </c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4">
        <f>IF(ISBLANK($A815),"",IF(OR(ISBLANK($B815),ISBLANK($C815),ISBLANK($D815),ISBLANK($E815),ISBLANK($F815),ISBLANK($G815),ISBLANK($H815)),"EKSİK","OK"))</f>
        <v/>
      </c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4">
        <f>IF(ISBLANK($A816),"",IF(OR(ISBLANK($B816),ISBLANK($C816),ISBLANK($D816),ISBLANK($E816),ISBLANK($F816),ISBLANK($G816),ISBLANK($H816)),"EKSİK","OK"))</f>
        <v/>
      </c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4">
        <f>IF(ISBLANK($A817),"",IF(OR(ISBLANK($B817),ISBLANK($C817),ISBLANK($D817),ISBLANK($E817),ISBLANK($F817),ISBLANK($G817),ISBLANK($H817)),"EKSİK","OK"))</f>
        <v/>
      </c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4">
        <f>IF(ISBLANK($A818),"",IF(OR(ISBLANK($B818),ISBLANK($C818),ISBLANK($D818),ISBLANK($E818),ISBLANK($F818),ISBLANK($G818),ISBLANK($H818)),"EKSİK","OK"))</f>
        <v/>
      </c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4">
        <f>IF(ISBLANK($A819),"",IF(OR(ISBLANK($B819),ISBLANK($C819),ISBLANK($D819),ISBLANK($E819),ISBLANK($F819),ISBLANK($G819),ISBLANK($H819)),"EKSİK","OK"))</f>
        <v/>
      </c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4">
        <f>IF(ISBLANK($A820),"",IF(OR(ISBLANK($B820),ISBLANK($C820),ISBLANK($D820),ISBLANK($E820),ISBLANK($F820),ISBLANK($G820),ISBLANK($H820)),"EKSİK","OK"))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4">
        <f>IF(ISBLANK($A821),"",IF(OR(ISBLANK($B821),ISBLANK($C821),ISBLANK($D821),ISBLANK($E821),ISBLANK($F821),ISBLANK($G821),ISBLANK($H821)),"EKSİK","OK"))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4">
        <f>IF(ISBLANK($A822),"",IF(OR(ISBLANK($B822),ISBLANK($C822),ISBLANK($D822),ISBLANK($E822),ISBLANK($F822),ISBLANK($G822),ISBLANK($H822)),"EKSİK","OK"))</f>
        <v/>
      </c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4">
        <f>IF(ISBLANK($A823),"",IF(OR(ISBLANK($B823),ISBLANK($C823),ISBLANK($D823),ISBLANK($E823),ISBLANK($F823),ISBLANK($G823),ISBLANK($H823)),"EKSİK","OK"))</f>
        <v/>
      </c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4">
        <f>IF(ISBLANK($A824),"",IF(OR(ISBLANK($B824),ISBLANK($C824),ISBLANK($D824),ISBLANK($E824),ISBLANK($F824),ISBLANK($G824),ISBLANK($H824)),"EKSİK","OK"))</f>
        <v/>
      </c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4">
        <f>IF(ISBLANK($A825),"",IF(OR(ISBLANK($B825),ISBLANK($C825),ISBLANK($D825),ISBLANK($E825),ISBLANK($F825),ISBLANK($G825),ISBLANK($H825)),"EKSİK","OK"))</f>
        <v/>
      </c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4">
        <f>IF(ISBLANK($A826),"",IF(OR(ISBLANK($B826),ISBLANK($C826),ISBLANK($D826),ISBLANK($E826),ISBLANK($F826),ISBLANK($G826),ISBLANK($H826)),"EKSİK","OK"))</f>
        <v/>
      </c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4">
        <f>IF(ISBLANK($A827),"",IF(OR(ISBLANK($B827),ISBLANK($C827),ISBLANK($D827),ISBLANK($E827),ISBLANK($F827),ISBLANK($G827),ISBLANK($H827)),"EKSİK","OK"))</f>
        <v/>
      </c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4">
        <f>IF(ISBLANK($A828),"",IF(OR(ISBLANK($B828),ISBLANK($C828),ISBLANK($D828),ISBLANK($E828),ISBLANK($F828),ISBLANK($G828),ISBLANK($H828)),"EKSİK","OK"))</f>
        <v/>
      </c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4">
        <f>IF(ISBLANK($A829),"",IF(OR(ISBLANK($B829),ISBLANK($C829),ISBLANK($D829),ISBLANK($E829),ISBLANK($F829),ISBLANK($G829),ISBLANK($H829)),"EKSİK","OK"))</f>
        <v/>
      </c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4">
        <f>IF(ISBLANK($A830),"",IF(OR(ISBLANK($B830),ISBLANK($C830),ISBLANK($D830),ISBLANK($E830),ISBLANK($F830),ISBLANK($G830),ISBLANK($H830)),"EKSİK","OK"))</f>
        <v/>
      </c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4">
        <f>IF(ISBLANK($A831),"",IF(OR(ISBLANK($B831),ISBLANK($C831),ISBLANK($D831),ISBLANK($E831),ISBLANK($F831),ISBLANK($G831),ISBLANK($H831)),"EKSİK","OK"))</f>
        <v/>
      </c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4">
        <f>IF(ISBLANK($A832),"",IF(OR(ISBLANK($B832),ISBLANK($C832),ISBLANK($D832),ISBLANK($E832),ISBLANK($F832),ISBLANK($G832),ISBLANK($H832)),"EKSİK","OK"))</f>
        <v/>
      </c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4">
        <f>IF(ISBLANK($A833),"",IF(OR(ISBLANK($B833),ISBLANK($C833),ISBLANK($D833),ISBLANK($E833),ISBLANK($F833),ISBLANK($G833),ISBLANK($H833)),"EKSİK","OK"))</f>
        <v/>
      </c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4">
        <f>IF(ISBLANK($A834),"",IF(OR(ISBLANK($B834),ISBLANK($C834),ISBLANK($D834),ISBLANK($E834),ISBLANK($F834),ISBLANK($G834),ISBLANK($H834)),"EKSİK","OK"))</f>
        <v/>
      </c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4">
        <f>IF(ISBLANK($A835),"",IF(OR(ISBLANK($B835),ISBLANK($C835),ISBLANK($D835),ISBLANK($E835),ISBLANK($F835),ISBLANK($G835),ISBLANK($H835)),"EKSİK","OK"))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4">
        <f>IF(ISBLANK($A836),"",IF(OR(ISBLANK($B836),ISBLANK($C836),ISBLANK($D836),ISBLANK($E836),ISBLANK($F836),ISBLANK($G836),ISBLANK($H836)),"EKSİK","OK"))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4">
        <f>IF(ISBLANK($A837),"",IF(OR(ISBLANK($B837),ISBLANK($C837),ISBLANK($D837),ISBLANK($E837),ISBLANK($F837),ISBLANK($G837),ISBLANK($H837)),"EKSİK","OK"))</f>
        <v/>
      </c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4">
        <f>IF(ISBLANK($A838),"",IF(OR(ISBLANK($B838),ISBLANK($C838),ISBLANK($D838),ISBLANK($E838),ISBLANK($F838),ISBLANK($G838),ISBLANK($H838)),"EKSİK","OK"))</f>
        <v/>
      </c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4">
        <f>IF(ISBLANK($A839),"",IF(OR(ISBLANK($B839),ISBLANK($C839),ISBLANK($D839),ISBLANK($E839),ISBLANK($F839),ISBLANK($G839),ISBLANK($H839)),"EKSİK","OK"))</f>
        <v/>
      </c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4">
        <f>IF(ISBLANK($A840),"",IF(OR(ISBLANK($B840),ISBLANK($C840),ISBLANK($D840),ISBLANK($E840),ISBLANK($F840),ISBLANK($G840),ISBLANK($H840)),"EKSİK","OK"))</f>
        <v/>
      </c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4">
        <f>IF(ISBLANK($A841),"",IF(OR(ISBLANK($B841),ISBLANK($C841),ISBLANK($D841),ISBLANK($E841),ISBLANK($F841),ISBLANK($G841),ISBLANK($H841)),"EKSİK","OK"))</f>
        <v/>
      </c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4">
        <f>IF(ISBLANK($A842),"",IF(OR(ISBLANK($B842),ISBLANK($C842),ISBLANK($D842),ISBLANK($E842),ISBLANK($F842),ISBLANK($G842),ISBLANK($H842)),"EKSİK","OK"))</f>
        <v/>
      </c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4">
        <f>IF(ISBLANK($A843),"",IF(OR(ISBLANK($B843),ISBLANK($C843),ISBLANK($D843),ISBLANK($E843),ISBLANK($F843),ISBLANK($G843),ISBLANK($H843)),"EKSİK","OK"))</f>
        <v/>
      </c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4">
        <f>IF(ISBLANK($A844),"",IF(OR(ISBLANK($B844),ISBLANK($C844),ISBLANK($D844),ISBLANK($E844),ISBLANK($F844),ISBLANK($G844),ISBLANK($H844)),"EKSİK","OK"))</f>
        <v/>
      </c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4">
        <f>IF(ISBLANK($A845),"",IF(OR(ISBLANK($B845),ISBLANK($C845),ISBLANK($D845),ISBLANK($E845),ISBLANK($F845),ISBLANK($G845),ISBLANK($H845)),"EKSİK","OK"))</f>
        <v/>
      </c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4">
        <f>IF(ISBLANK($A846),"",IF(OR(ISBLANK($B846),ISBLANK($C846),ISBLANK($D846),ISBLANK($E846),ISBLANK($F846),ISBLANK($G846),ISBLANK($H846)),"EKSİK","OK"))</f>
        <v/>
      </c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4">
        <f>IF(ISBLANK($A847),"",IF(OR(ISBLANK($B847),ISBLANK($C847),ISBLANK($D847),ISBLANK($E847),ISBLANK($F847),ISBLANK($G847),ISBLANK($H847)),"EKSİK","OK"))</f>
        <v/>
      </c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4">
        <f>IF(ISBLANK($A848),"",IF(OR(ISBLANK($B848),ISBLANK($C848),ISBLANK($D848),ISBLANK($E848),ISBLANK($F848),ISBLANK($G848),ISBLANK($H848)),"EKSİK","OK"))</f>
        <v/>
      </c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4">
        <f>IF(ISBLANK($A849),"",IF(OR(ISBLANK($B849),ISBLANK($C849),ISBLANK($D849),ISBLANK($E849),ISBLANK($F849),ISBLANK($G849),ISBLANK($H849)),"EKSİK","OK"))</f>
        <v/>
      </c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4">
        <f>IF(ISBLANK($A850),"",IF(OR(ISBLANK($B850),ISBLANK($C850),ISBLANK($D850),ISBLANK($E850),ISBLANK($F850),ISBLANK($G850),ISBLANK($H850)),"EKSİK","OK"))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4">
        <f>IF(ISBLANK($A851),"",IF(OR(ISBLANK($B851),ISBLANK($C851),ISBLANK($D851),ISBLANK($E851),ISBLANK($F851),ISBLANK($G851),ISBLANK($H851)),"EKSİK","OK"))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4">
        <f>IF(ISBLANK($A852),"",IF(OR(ISBLANK($B852),ISBLANK($C852),ISBLANK($D852),ISBLANK($E852),ISBLANK($F852),ISBLANK($G852),ISBLANK($H852)),"EKSİK","OK"))</f>
        <v/>
      </c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4">
        <f>IF(ISBLANK($A853),"",IF(OR(ISBLANK($B853),ISBLANK($C853),ISBLANK($D853),ISBLANK($E853),ISBLANK($F853),ISBLANK($G853),ISBLANK($H853)),"EKSİK","OK"))</f>
        <v/>
      </c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4">
        <f>IF(ISBLANK($A854),"",IF(OR(ISBLANK($B854),ISBLANK($C854),ISBLANK($D854),ISBLANK($E854),ISBLANK($F854),ISBLANK($G854),ISBLANK($H854)),"EKSİK","OK"))</f>
        <v/>
      </c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4">
        <f>IF(ISBLANK($A855),"",IF(OR(ISBLANK($B855),ISBLANK($C855),ISBLANK($D855),ISBLANK($E855),ISBLANK($F855),ISBLANK($G855),ISBLANK($H855)),"EKSİK","OK"))</f>
        <v/>
      </c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4">
        <f>IF(ISBLANK($A856),"",IF(OR(ISBLANK($B856),ISBLANK($C856),ISBLANK($D856),ISBLANK($E856),ISBLANK($F856),ISBLANK($G856),ISBLANK($H856)),"EKSİK","OK"))</f>
        <v/>
      </c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4">
        <f>IF(ISBLANK($A857),"",IF(OR(ISBLANK($B857),ISBLANK($C857),ISBLANK($D857),ISBLANK($E857),ISBLANK($F857),ISBLANK($G857),ISBLANK($H857)),"EKSİK","OK"))</f>
        <v/>
      </c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4">
        <f>IF(ISBLANK($A858),"",IF(OR(ISBLANK($B858),ISBLANK($C858),ISBLANK($D858),ISBLANK($E858),ISBLANK($F858),ISBLANK($G858),ISBLANK($H858)),"EKSİK","OK"))</f>
        <v/>
      </c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4">
        <f>IF(ISBLANK($A859),"",IF(OR(ISBLANK($B859),ISBLANK($C859),ISBLANK($D859),ISBLANK($E859),ISBLANK($F859),ISBLANK($G859),ISBLANK($H859)),"EKSİK","OK"))</f>
        <v/>
      </c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4">
        <f>IF(ISBLANK($A860),"",IF(OR(ISBLANK($B860),ISBLANK($C860),ISBLANK($D860),ISBLANK($E860),ISBLANK($F860),ISBLANK($G860),ISBLANK($H860)),"EKSİK","OK"))</f>
        <v/>
      </c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4">
        <f>IF(ISBLANK($A861),"",IF(OR(ISBLANK($B861),ISBLANK($C861),ISBLANK($D861),ISBLANK($E861),ISBLANK($F861),ISBLANK($G861),ISBLANK($H861)),"EKSİK","OK"))</f>
        <v/>
      </c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4">
        <f>IF(ISBLANK($A862),"",IF(OR(ISBLANK($B862),ISBLANK($C862),ISBLANK($D862),ISBLANK($E862),ISBLANK($F862),ISBLANK($G862),ISBLANK($H862)),"EKSİK","OK"))</f>
        <v/>
      </c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4">
        <f>IF(ISBLANK($A863),"",IF(OR(ISBLANK($B863),ISBLANK($C863),ISBLANK($D863),ISBLANK($E863),ISBLANK($F863),ISBLANK($G863),ISBLANK($H863)),"EKSİK","OK"))</f>
        <v/>
      </c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4">
        <f>IF(ISBLANK($A864),"",IF(OR(ISBLANK($B864),ISBLANK($C864),ISBLANK($D864),ISBLANK($E864),ISBLANK($F864),ISBLANK($G864),ISBLANK($H864)),"EKSİK","OK"))</f>
        <v/>
      </c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4">
        <f>IF(ISBLANK($A865),"",IF(OR(ISBLANK($B865),ISBLANK($C865),ISBLANK($D865),ISBLANK($E865),ISBLANK($F865),ISBLANK($G865),ISBLANK($H865)),"EKSİK","OK"))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4">
        <f>IF(ISBLANK($A866),"",IF(OR(ISBLANK($B866),ISBLANK($C866),ISBLANK($D866),ISBLANK($E866),ISBLANK($F866),ISBLANK($G866),ISBLANK($H866)),"EKSİK","OK"))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4">
        <f>IF(ISBLANK($A867),"",IF(OR(ISBLANK($B867),ISBLANK($C867),ISBLANK($D867),ISBLANK($E867),ISBLANK($F867),ISBLANK($G867),ISBLANK($H867)),"EKSİK","OK"))</f>
        <v/>
      </c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4">
        <f>IF(ISBLANK($A868),"",IF(OR(ISBLANK($B868),ISBLANK($C868),ISBLANK($D868),ISBLANK($E868),ISBLANK($F868),ISBLANK($G868),ISBLANK($H868)),"EKSİK","OK"))</f>
        <v/>
      </c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4">
        <f>IF(ISBLANK($A869),"",IF(OR(ISBLANK($B869),ISBLANK($C869),ISBLANK($D869),ISBLANK($E869),ISBLANK($F869),ISBLANK($G869),ISBLANK($H869)),"EKSİK","OK"))</f>
        <v/>
      </c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4">
        <f>IF(ISBLANK($A870),"",IF(OR(ISBLANK($B870),ISBLANK($C870),ISBLANK($D870),ISBLANK($E870),ISBLANK($F870),ISBLANK($G870),ISBLANK($H870)),"EKSİK","OK"))</f>
        <v/>
      </c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4">
        <f>IF(ISBLANK($A871),"",IF(OR(ISBLANK($B871),ISBLANK($C871),ISBLANK($D871),ISBLANK($E871),ISBLANK($F871),ISBLANK($G871),ISBLANK($H871)),"EKSİK","OK"))</f>
        <v/>
      </c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4">
        <f>IF(ISBLANK($A872),"",IF(OR(ISBLANK($B872),ISBLANK($C872),ISBLANK($D872),ISBLANK($E872),ISBLANK($F872),ISBLANK($G872),ISBLANK($H872)),"EKSİK","OK"))</f>
        <v/>
      </c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4">
        <f>IF(ISBLANK($A873),"",IF(OR(ISBLANK($B873),ISBLANK($C873),ISBLANK($D873),ISBLANK($E873),ISBLANK($F873),ISBLANK($G873),ISBLANK($H873)),"EKSİK","OK"))</f>
        <v/>
      </c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4">
        <f>IF(ISBLANK($A874),"",IF(OR(ISBLANK($B874),ISBLANK($C874),ISBLANK($D874),ISBLANK($E874),ISBLANK($F874),ISBLANK($G874),ISBLANK($H874)),"EKSİK","OK"))</f>
        <v/>
      </c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4">
        <f>IF(ISBLANK($A875),"",IF(OR(ISBLANK($B875),ISBLANK($C875),ISBLANK($D875),ISBLANK($E875),ISBLANK($F875),ISBLANK($G875),ISBLANK($H875)),"EKSİK","OK"))</f>
        <v/>
      </c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4">
        <f>IF(ISBLANK($A876),"",IF(OR(ISBLANK($B876),ISBLANK($C876),ISBLANK($D876),ISBLANK($E876),ISBLANK($F876),ISBLANK($G876),ISBLANK($H876)),"EKSİK","OK"))</f>
        <v/>
      </c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4">
        <f>IF(ISBLANK($A877),"",IF(OR(ISBLANK($B877),ISBLANK($C877),ISBLANK($D877),ISBLANK($E877),ISBLANK($F877),ISBLANK($G877),ISBLANK($H877)),"EKSİK","OK"))</f>
        <v/>
      </c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4">
        <f>IF(ISBLANK($A878),"",IF(OR(ISBLANK($B878),ISBLANK($C878),ISBLANK($D878),ISBLANK($E878),ISBLANK($F878),ISBLANK($G878),ISBLANK($H878)),"EKSİK","OK"))</f>
        <v/>
      </c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4">
        <f>IF(ISBLANK($A879),"",IF(OR(ISBLANK($B879),ISBLANK($C879),ISBLANK($D879),ISBLANK($E879),ISBLANK($F879),ISBLANK($G879),ISBLANK($H879)),"EKSİK","OK"))</f>
        <v/>
      </c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4">
        <f>IF(ISBLANK($A880),"",IF(OR(ISBLANK($B880),ISBLANK($C880),ISBLANK($D880),ISBLANK($E880),ISBLANK($F880),ISBLANK($G880),ISBLANK($H880)),"EKSİK","OK"))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4">
        <f>IF(ISBLANK($A881),"",IF(OR(ISBLANK($B881),ISBLANK($C881),ISBLANK($D881),ISBLANK($E881),ISBLANK($F881),ISBLANK($G881),ISBLANK($H881)),"EKSİK","OK"))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4">
        <f>IF(ISBLANK($A882),"",IF(OR(ISBLANK($B882),ISBLANK($C882),ISBLANK($D882),ISBLANK($E882),ISBLANK($F882),ISBLANK($G882),ISBLANK($H882)),"EKSİK","OK"))</f>
        <v/>
      </c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4">
        <f>IF(ISBLANK($A883),"",IF(OR(ISBLANK($B883),ISBLANK($C883),ISBLANK($D883),ISBLANK($E883),ISBLANK($F883),ISBLANK($G883),ISBLANK($H883)),"EKSİK","OK"))</f>
        <v/>
      </c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4">
        <f>IF(ISBLANK($A884),"",IF(OR(ISBLANK($B884),ISBLANK($C884),ISBLANK($D884),ISBLANK($E884),ISBLANK($F884),ISBLANK($G884),ISBLANK($H884)),"EKSİK","OK"))</f>
        <v/>
      </c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4">
        <f>IF(ISBLANK($A885),"",IF(OR(ISBLANK($B885),ISBLANK($C885),ISBLANK($D885),ISBLANK($E885),ISBLANK($F885),ISBLANK($G885),ISBLANK($H885)),"EKSİK","OK"))</f>
        <v/>
      </c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4">
        <f>IF(ISBLANK($A886),"",IF(OR(ISBLANK($B886),ISBLANK($C886),ISBLANK($D886),ISBLANK($E886),ISBLANK($F886),ISBLANK($G886),ISBLANK($H886)),"EKSİK","OK"))</f>
        <v/>
      </c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4">
        <f>IF(ISBLANK($A887),"",IF(OR(ISBLANK($B887),ISBLANK($C887),ISBLANK($D887),ISBLANK($E887),ISBLANK($F887),ISBLANK($G887),ISBLANK($H887)),"EKSİK","OK"))</f>
        <v/>
      </c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4">
        <f>IF(ISBLANK($A888),"",IF(OR(ISBLANK($B888),ISBLANK($C888),ISBLANK($D888),ISBLANK($E888),ISBLANK($F888),ISBLANK($G888),ISBLANK($H888)),"EKSİK","OK"))</f>
        <v/>
      </c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4">
        <f>IF(ISBLANK($A889),"",IF(OR(ISBLANK($B889),ISBLANK($C889),ISBLANK($D889),ISBLANK($E889),ISBLANK($F889),ISBLANK($G889),ISBLANK($H889)),"EKSİK","OK"))</f>
        <v/>
      </c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4">
        <f>IF(ISBLANK($A890),"",IF(OR(ISBLANK($B890),ISBLANK($C890),ISBLANK($D890),ISBLANK($E890),ISBLANK($F890),ISBLANK($G890),ISBLANK($H890)),"EKSİK","OK"))</f>
        <v/>
      </c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4">
        <f>IF(ISBLANK($A891),"",IF(OR(ISBLANK($B891),ISBLANK($C891),ISBLANK($D891),ISBLANK($E891),ISBLANK($F891),ISBLANK($G891),ISBLANK($H891)),"EKSİK","OK"))</f>
        <v/>
      </c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4">
        <f>IF(ISBLANK($A892),"",IF(OR(ISBLANK($B892),ISBLANK($C892),ISBLANK($D892),ISBLANK($E892),ISBLANK($F892),ISBLANK($G892),ISBLANK($H892)),"EKSİK","OK"))</f>
        <v/>
      </c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4">
        <f>IF(ISBLANK($A893),"",IF(OR(ISBLANK($B893),ISBLANK($C893),ISBLANK($D893),ISBLANK($E893),ISBLANK($F893),ISBLANK($G893),ISBLANK($H893)),"EKSİK","OK"))</f>
        <v/>
      </c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4">
        <f>IF(ISBLANK($A894),"",IF(OR(ISBLANK($B894),ISBLANK($C894),ISBLANK($D894),ISBLANK($E894),ISBLANK($F894),ISBLANK($G894),ISBLANK($H894)),"EKSİK","OK"))</f>
        <v/>
      </c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4">
        <f>IF(ISBLANK($A895),"",IF(OR(ISBLANK($B895),ISBLANK($C895),ISBLANK($D895),ISBLANK($E895),ISBLANK($F895),ISBLANK($G895),ISBLANK($H895)),"EKSİK","OK"))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4">
        <f>IF(ISBLANK($A896),"",IF(OR(ISBLANK($B896),ISBLANK($C896),ISBLANK($D896),ISBLANK($E896),ISBLANK($F896),ISBLANK($G896),ISBLANK($H896)),"EKSİK","OK"))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4">
        <f>IF(ISBLANK($A897),"",IF(OR(ISBLANK($B897),ISBLANK($C897),ISBLANK($D897),ISBLANK($E897),ISBLANK($F897),ISBLANK($G897),ISBLANK($H897)),"EKSİK","OK"))</f>
        <v/>
      </c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4">
        <f>IF(ISBLANK($A898),"",IF(OR(ISBLANK($B898),ISBLANK($C898),ISBLANK($D898),ISBLANK($E898),ISBLANK($F898),ISBLANK($G898),ISBLANK($H898)),"EKSİK","OK"))</f>
        <v/>
      </c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4">
        <f>IF(ISBLANK($A899),"",IF(OR(ISBLANK($B899),ISBLANK($C899),ISBLANK($D899),ISBLANK($E899),ISBLANK($F899),ISBLANK($G899),ISBLANK($H899)),"EKSİK","OK"))</f>
        <v/>
      </c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4">
        <f>IF(ISBLANK($A900),"",IF(OR(ISBLANK($B900),ISBLANK($C900),ISBLANK($D900),ISBLANK($E900),ISBLANK($F900),ISBLANK($G900),ISBLANK($H900)),"EKSİK","OK"))</f>
        <v/>
      </c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4">
        <f>IF(ISBLANK($A901),"",IF(OR(ISBLANK($B901),ISBLANK($C901),ISBLANK($D901),ISBLANK($E901),ISBLANK($F901),ISBLANK($G901),ISBLANK($H901)),"EKSİK","OK"))</f>
        <v/>
      </c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4">
        <f>IF(ISBLANK($A902),"",IF(OR(ISBLANK($B902),ISBLANK($C902),ISBLANK($D902),ISBLANK($E902),ISBLANK($F902),ISBLANK($G902),ISBLANK($H902)),"EKSİK","OK"))</f>
        <v/>
      </c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4">
        <f>IF(ISBLANK($A903),"",IF(OR(ISBLANK($B903),ISBLANK($C903),ISBLANK($D903),ISBLANK($E903),ISBLANK($F903),ISBLANK($G903),ISBLANK($H903)),"EKSİK","OK"))</f>
        <v/>
      </c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4">
        <f>IF(ISBLANK($A904),"",IF(OR(ISBLANK($B904),ISBLANK($C904),ISBLANK($D904),ISBLANK($E904),ISBLANK($F904),ISBLANK($G904),ISBLANK($H904)),"EKSİK","OK"))</f>
        <v/>
      </c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4">
        <f>IF(ISBLANK($A905),"",IF(OR(ISBLANK($B905),ISBLANK($C905),ISBLANK($D905),ISBLANK($E905),ISBLANK($F905),ISBLANK($G905),ISBLANK($H905)),"EKSİK","OK"))</f>
        <v/>
      </c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4">
        <f>IF(ISBLANK($A906),"",IF(OR(ISBLANK($B906),ISBLANK($C906),ISBLANK($D906),ISBLANK($E906),ISBLANK($F906),ISBLANK($G906),ISBLANK($H906)),"EKSİK","OK"))</f>
        <v/>
      </c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4">
        <f>IF(ISBLANK($A907),"",IF(OR(ISBLANK($B907),ISBLANK($C907),ISBLANK($D907),ISBLANK($E907),ISBLANK($F907),ISBLANK($G907),ISBLANK($H907)),"EKSİK","OK"))</f>
        <v/>
      </c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4">
        <f>IF(ISBLANK($A908),"",IF(OR(ISBLANK($B908),ISBLANK($C908),ISBLANK($D908),ISBLANK($E908),ISBLANK($F908),ISBLANK($G908),ISBLANK($H908)),"EKSİK","OK"))</f>
        <v/>
      </c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4">
        <f>IF(ISBLANK($A909),"",IF(OR(ISBLANK($B909),ISBLANK($C909),ISBLANK($D909),ISBLANK($E909),ISBLANK($F909),ISBLANK($G909),ISBLANK($H909)),"EKSİK","OK"))</f>
        <v/>
      </c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4">
        <f>IF(ISBLANK($A910),"",IF(OR(ISBLANK($B910),ISBLANK($C910),ISBLANK($D910),ISBLANK($E910),ISBLANK($F910),ISBLANK($G910),ISBLANK($H910)),"EKSİK","OK"))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4">
        <f>IF(ISBLANK($A911),"",IF(OR(ISBLANK($B911),ISBLANK($C911),ISBLANK($D911),ISBLANK($E911),ISBLANK($F911),ISBLANK($G911),ISBLANK($H911)),"EKSİK","OK"))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4">
        <f>IF(ISBLANK($A912),"",IF(OR(ISBLANK($B912),ISBLANK($C912),ISBLANK($D912),ISBLANK($E912),ISBLANK($F912),ISBLANK($G912),ISBLANK($H912)),"EKSİK","OK"))</f>
        <v/>
      </c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4">
        <f>IF(ISBLANK($A913),"",IF(OR(ISBLANK($B913),ISBLANK($C913),ISBLANK($D913),ISBLANK($E913),ISBLANK($F913),ISBLANK($G913),ISBLANK($H913)),"EKSİK","OK"))</f>
        <v/>
      </c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4">
        <f>IF(ISBLANK($A914),"",IF(OR(ISBLANK($B914),ISBLANK($C914),ISBLANK($D914),ISBLANK($E914),ISBLANK($F914),ISBLANK($G914),ISBLANK($H914)),"EKSİK","OK"))</f>
        <v/>
      </c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4">
        <f>IF(ISBLANK($A915),"",IF(OR(ISBLANK($B915),ISBLANK($C915),ISBLANK($D915),ISBLANK($E915),ISBLANK($F915),ISBLANK($G915),ISBLANK($H915)),"EKSİK","OK"))</f>
        <v/>
      </c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4">
        <f>IF(ISBLANK($A916),"",IF(OR(ISBLANK($B916),ISBLANK($C916),ISBLANK($D916),ISBLANK($E916),ISBLANK($F916),ISBLANK($G916),ISBLANK($H916)),"EKSİK","OK"))</f>
        <v/>
      </c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4">
        <f>IF(ISBLANK($A917),"",IF(OR(ISBLANK($B917),ISBLANK($C917),ISBLANK($D917),ISBLANK($E917),ISBLANK($F917),ISBLANK($G917),ISBLANK($H917)),"EKSİK","OK"))</f>
        <v/>
      </c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4">
        <f>IF(ISBLANK($A918),"",IF(OR(ISBLANK($B918),ISBLANK($C918),ISBLANK($D918),ISBLANK($E918),ISBLANK($F918),ISBLANK($G918),ISBLANK($H918)),"EKSİK","OK"))</f>
        <v/>
      </c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4">
        <f>IF(ISBLANK($A919),"",IF(OR(ISBLANK($B919),ISBLANK($C919),ISBLANK($D919),ISBLANK($E919),ISBLANK($F919),ISBLANK($G919),ISBLANK($H919)),"EKSİK","OK"))</f>
        <v/>
      </c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4">
        <f>IF(ISBLANK($A920),"",IF(OR(ISBLANK($B920),ISBLANK($C920),ISBLANK($D920),ISBLANK($E920),ISBLANK($F920),ISBLANK($G920),ISBLANK($H920)),"EKSİK","OK"))</f>
        <v/>
      </c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4">
        <f>IF(ISBLANK($A921),"",IF(OR(ISBLANK($B921),ISBLANK($C921),ISBLANK($D921),ISBLANK($E921),ISBLANK($F921),ISBLANK($G921),ISBLANK($H921)),"EKSİK","OK"))</f>
        <v/>
      </c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4">
        <f>IF(ISBLANK($A922),"",IF(OR(ISBLANK($B922),ISBLANK($C922),ISBLANK($D922),ISBLANK($E922),ISBLANK($F922),ISBLANK($G922),ISBLANK($H922)),"EKSİK","OK"))</f>
        <v/>
      </c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4">
        <f>IF(ISBLANK($A923),"",IF(OR(ISBLANK($B923),ISBLANK($C923),ISBLANK($D923),ISBLANK($E923),ISBLANK($F923),ISBLANK($G923),ISBLANK($H923)),"EKSİK","OK"))</f>
        <v/>
      </c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4">
        <f>IF(ISBLANK($A924),"",IF(OR(ISBLANK($B924),ISBLANK($C924),ISBLANK($D924),ISBLANK($E924),ISBLANK($F924),ISBLANK($G924),ISBLANK($H924)),"EKSİK","OK"))</f>
        <v/>
      </c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4">
        <f>IF(ISBLANK($A925),"",IF(OR(ISBLANK($B925),ISBLANK($C925),ISBLANK($D925),ISBLANK($E925),ISBLANK($F925),ISBLANK($G925),ISBLANK($H925)),"EKSİK","OK"))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4">
        <f>IF(ISBLANK($A926),"",IF(OR(ISBLANK($B926),ISBLANK($C926),ISBLANK($D926),ISBLANK($E926),ISBLANK($F926),ISBLANK($G926),ISBLANK($H926)),"EKSİK","OK"))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4">
        <f>IF(ISBLANK($A927),"",IF(OR(ISBLANK($B927),ISBLANK($C927),ISBLANK($D927),ISBLANK($E927),ISBLANK($F927),ISBLANK($G927),ISBLANK($H927)),"EKSİK","OK"))</f>
        <v/>
      </c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4">
        <f>IF(ISBLANK($A928),"",IF(OR(ISBLANK($B928),ISBLANK($C928),ISBLANK($D928),ISBLANK($E928),ISBLANK($F928),ISBLANK($G928),ISBLANK($H928)),"EKSİK","OK"))</f>
        <v/>
      </c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4">
        <f>IF(ISBLANK($A929),"",IF(OR(ISBLANK($B929),ISBLANK($C929),ISBLANK($D929),ISBLANK($E929),ISBLANK($F929),ISBLANK($G929),ISBLANK($H929)),"EKSİK","OK"))</f>
        <v/>
      </c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4">
        <f>IF(ISBLANK($A930),"",IF(OR(ISBLANK($B930),ISBLANK($C930),ISBLANK($D930),ISBLANK($E930),ISBLANK($F930),ISBLANK($G930),ISBLANK($H930)),"EKSİK","OK"))</f>
        <v/>
      </c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4">
        <f>IF(ISBLANK($A931),"",IF(OR(ISBLANK($B931),ISBLANK($C931),ISBLANK($D931),ISBLANK($E931),ISBLANK($F931),ISBLANK($G931),ISBLANK($H931)),"EKSİK","OK"))</f>
        <v/>
      </c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4">
        <f>IF(ISBLANK($A932),"",IF(OR(ISBLANK($B932),ISBLANK($C932),ISBLANK($D932),ISBLANK($E932),ISBLANK($F932),ISBLANK($G932),ISBLANK($H932)),"EKSİK","OK"))</f>
        <v/>
      </c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4">
        <f>IF(ISBLANK($A933),"",IF(OR(ISBLANK($B933),ISBLANK($C933),ISBLANK($D933),ISBLANK($E933),ISBLANK($F933),ISBLANK($G933),ISBLANK($H933)),"EKSİK","OK"))</f>
        <v/>
      </c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4">
        <f>IF(ISBLANK($A934),"",IF(OR(ISBLANK($B934),ISBLANK($C934),ISBLANK($D934),ISBLANK($E934),ISBLANK($F934),ISBLANK($G934),ISBLANK($H934)),"EKSİK","OK"))</f>
        <v/>
      </c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4">
        <f>IF(ISBLANK($A935),"",IF(OR(ISBLANK($B935),ISBLANK($C935),ISBLANK($D935),ISBLANK($E935),ISBLANK($F935),ISBLANK($G935),ISBLANK($H935)),"EKSİK","OK"))</f>
        <v/>
      </c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4">
        <f>IF(ISBLANK($A936),"",IF(OR(ISBLANK($B936),ISBLANK($C936),ISBLANK($D936),ISBLANK($E936),ISBLANK($F936),ISBLANK($G936),ISBLANK($H936)),"EKSİK","OK"))</f>
        <v/>
      </c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4">
        <f>IF(ISBLANK($A937),"",IF(OR(ISBLANK($B937),ISBLANK($C937),ISBLANK($D937),ISBLANK($E937),ISBLANK($F937),ISBLANK($G937),ISBLANK($H937)),"EKSİK","OK"))</f>
        <v/>
      </c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4">
        <f>IF(ISBLANK($A938),"",IF(OR(ISBLANK($B938),ISBLANK($C938),ISBLANK($D938),ISBLANK($E938),ISBLANK($F938),ISBLANK($G938),ISBLANK($H938)),"EKSİK","OK"))</f>
        <v/>
      </c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4">
        <f>IF(ISBLANK($A939),"",IF(OR(ISBLANK($B939),ISBLANK($C939),ISBLANK($D939),ISBLANK($E939),ISBLANK($F939),ISBLANK($G939),ISBLANK($H939)),"EKSİK","OK"))</f>
        <v/>
      </c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4">
        <f>IF(ISBLANK($A940),"",IF(OR(ISBLANK($B940),ISBLANK($C940),ISBLANK($D940),ISBLANK($E940),ISBLANK($F940),ISBLANK($G940),ISBLANK($H940)),"EKSİK","OK"))</f>
        <v/>
      </c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4">
        <f>IF(ISBLANK($A941),"",IF(OR(ISBLANK($B941),ISBLANK($C941),ISBLANK($D941),ISBLANK($E941),ISBLANK($F941),ISBLANK($G941),ISBLANK($H941)),"EKSİK","OK"))</f>
        <v/>
      </c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4">
        <f>IF(ISBLANK($A942),"",IF(OR(ISBLANK($B942),ISBLANK($C942),ISBLANK($D942),ISBLANK($E942),ISBLANK($F942),ISBLANK($G942),ISBLANK($H942)),"EKSİK","OK"))</f>
        <v/>
      </c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4">
        <f>IF(ISBLANK($A943),"",IF(OR(ISBLANK($B943),ISBLANK($C943),ISBLANK($D943),ISBLANK($E943),ISBLANK($F943),ISBLANK($G943),ISBLANK($H943)),"EKSİK","OK"))</f>
        <v/>
      </c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4">
        <f>IF(ISBLANK($A944),"",IF(OR(ISBLANK($B944),ISBLANK($C944),ISBLANK($D944),ISBLANK($E944),ISBLANK($F944),ISBLANK($G944),ISBLANK($H944)),"EKSİK","OK"))</f>
        <v/>
      </c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4">
        <f>IF(ISBLANK($A945),"",IF(OR(ISBLANK($B945),ISBLANK($C945),ISBLANK($D945),ISBLANK($E945),ISBLANK($F945),ISBLANK($G945),ISBLANK($H945)),"EKSİK","OK"))</f>
        <v/>
      </c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4">
        <f>IF(ISBLANK($A946),"",IF(OR(ISBLANK($B946),ISBLANK($C946),ISBLANK($D946),ISBLANK($E946),ISBLANK($F946),ISBLANK($G946),ISBLANK($H946)),"EKSİK","OK"))</f>
        <v/>
      </c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4">
        <f>IF(ISBLANK($A947),"",IF(OR(ISBLANK($B947),ISBLANK($C947),ISBLANK($D947),ISBLANK($E947),ISBLANK($F947),ISBLANK($G947),ISBLANK($H947)),"EKSİK","OK"))</f>
        <v/>
      </c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4">
        <f>IF(ISBLANK($A948),"",IF(OR(ISBLANK($B948),ISBLANK($C948),ISBLANK($D948),ISBLANK($E948),ISBLANK($F948),ISBLANK($G948),ISBLANK($H948)),"EKSİK","OK"))</f>
        <v/>
      </c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4">
        <f>IF(ISBLANK($A949),"",IF(OR(ISBLANK($B949),ISBLANK($C949),ISBLANK($D949),ISBLANK($E949),ISBLANK($F949),ISBLANK($G949),ISBLANK($H949)),"EKSİK","OK"))</f>
        <v/>
      </c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4">
        <f>IF(ISBLANK($A950),"",IF(OR(ISBLANK($B950),ISBLANK($C950),ISBLANK($D950),ISBLANK($E950),ISBLANK($F950),ISBLANK($G950),ISBLANK($H950)),"EKSİK","OK"))</f>
        <v/>
      </c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4">
        <f>IF(ISBLANK($A951),"",IF(OR(ISBLANK($B951),ISBLANK($C951),ISBLANK($D951),ISBLANK($E951),ISBLANK($F951),ISBLANK($G951),ISBLANK($H951)),"EKSİK","OK"))</f>
        <v/>
      </c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4">
        <f>IF(ISBLANK($A952),"",IF(OR(ISBLANK($B952),ISBLANK($C952),ISBLANK($D952),ISBLANK($E952),ISBLANK($F952),ISBLANK($G952),ISBLANK($H952)),"EKSİK","OK"))</f>
        <v/>
      </c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4">
        <f>IF(ISBLANK($A953),"",IF(OR(ISBLANK($B953),ISBLANK($C953),ISBLANK($D953),ISBLANK($E953),ISBLANK($F953),ISBLANK($G953),ISBLANK($H953)),"EKSİK","OK"))</f>
        <v/>
      </c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4">
        <f>IF(ISBLANK($A954),"",IF(OR(ISBLANK($B954),ISBLANK($C954),ISBLANK($D954),ISBLANK($E954),ISBLANK($F954),ISBLANK($G954),ISBLANK($H954)),"EKSİK","OK"))</f>
        <v/>
      </c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4">
        <f>IF(ISBLANK($A955),"",IF(OR(ISBLANK($B955),ISBLANK($C955),ISBLANK($D955),ISBLANK($E955),ISBLANK($F955),ISBLANK($G955),ISBLANK($H955)),"EKSİK","OK"))</f>
        <v/>
      </c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4">
        <f>IF(ISBLANK($A956),"",IF(OR(ISBLANK($B956),ISBLANK($C956),ISBLANK($D956),ISBLANK($E956),ISBLANK($F956),ISBLANK($G956),ISBLANK($H956)),"EKSİK","OK"))</f>
        <v/>
      </c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4">
        <f>IF(ISBLANK($A957),"",IF(OR(ISBLANK($B957),ISBLANK($C957),ISBLANK($D957),ISBLANK($E957),ISBLANK($F957),ISBLANK($G957),ISBLANK($H957)),"EKSİK","OK"))</f>
        <v/>
      </c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4">
        <f>IF(ISBLANK($A958),"",IF(OR(ISBLANK($B958),ISBLANK($C958),ISBLANK($D958),ISBLANK($E958),ISBLANK($F958),ISBLANK($G958),ISBLANK($H958)),"EKSİK","OK"))</f>
        <v/>
      </c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4">
        <f>IF(ISBLANK($A959),"",IF(OR(ISBLANK($B959),ISBLANK($C959),ISBLANK($D959),ISBLANK($E959),ISBLANK($F959),ISBLANK($G959),ISBLANK($H959)),"EKSİK","OK"))</f>
        <v/>
      </c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4">
        <f>IF(ISBLANK($A960),"",IF(OR(ISBLANK($B960),ISBLANK($C960),ISBLANK($D960),ISBLANK($E960),ISBLANK($F960),ISBLANK($G960),ISBLANK($H960)),"EKSİK","OK"))</f>
        <v/>
      </c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4">
        <f>IF(ISBLANK($A961),"",IF(OR(ISBLANK($B961),ISBLANK($C961),ISBLANK($D961),ISBLANK($E961),ISBLANK($F961),ISBLANK($G961),ISBLANK($H961)),"EKSİK","OK"))</f>
        <v/>
      </c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4">
        <f>IF(ISBLANK($A962),"",IF(OR(ISBLANK($B962),ISBLANK($C962),ISBLANK($D962),ISBLANK($E962),ISBLANK($F962),ISBLANK($G962),ISBLANK($H962)),"EKSİK","OK"))</f>
        <v/>
      </c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4">
        <f>IF(ISBLANK($A963),"",IF(OR(ISBLANK($B963),ISBLANK($C963),ISBLANK($D963),ISBLANK($E963),ISBLANK($F963),ISBLANK($G963),ISBLANK($H963)),"EKSİK","OK"))</f>
        <v/>
      </c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4">
        <f>IF(ISBLANK($A964),"",IF(OR(ISBLANK($B964),ISBLANK($C964),ISBLANK($D964),ISBLANK($E964),ISBLANK($F964),ISBLANK($G964),ISBLANK($H964)),"EKSİK","OK"))</f>
        <v/>
      </c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4">
        <f>IF(ISBLANK($A965),"",IF(OR(ISBLANK($B965),ISBLANK($C965),ISBLANK($D965),ISBLANK($E965),ISBLANK($F965),ISBLANK($G965),ISBLANK($H965)),"EKSİK","OK"))</f>
        <v/>
      </c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4">
        <f>IF(ISBLANK($A966),"",IF(OR(ISBLANK($B966),ISBLANK($C966),ISBLANK($D966),ISBLANK($E966),ISBLANK($F966),ISBLANK($G966),ISBLANK($H966)),"EKSİK","OK"))</f>
        <v/>
      </c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4">
        <f>IF(ISBLANK($A967),"",IF(OR(ISBLANK($B967),ISBLANK($C967),ISBLANK($D967),ISBLANK($E967),ISBLANK($F967),ISBLANK($G967),ISBLANK($H967)),"EKSİK","OK"))</f>
        <v/>
      </c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4">
        <f>IF(ISBLANK($A968),"",IF(OR(ISBLANK($B968),ISBLANK($C968),ISBLANK($D968),ISBLANK($E968),ISBLANK($F968),ISBLANK($G968),ISBLANK($H968)),"EKSİK","OK"))</f>
        <v/>
      </c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4">
        <f>IF(ISBLANK($A969),"",IF(OR(ISBLANK($B969),ISBLANK($C969),ISBLANK($D969),ISBLANK($E969),ISBLANK($F969),ISBLANK($G969),ISBLANK($H969)),"EKSİK","OK"))</f>
        <v/>
      </c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4">
        <f>IF(ISBLANK($A970),"",IF(OR(ISBLANK($B970),ISBLANK($C970),ISBLANK($D970),ISBLANK($E970),ISBLANK($F970),ISBLANK($G970),ISBLANK($H970)),"EKSİK","OK"))</f>
        <v/>
      </c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4">
        <f>IF(ISBLANK($A971),"",IF(OR(ISBLANK($B971),ISBLANK($C971),ISBLANK($D971),ISBLANK($E971),ISBLANK($F971),ISBLANK($G971),ISBLANK($H971)),"EKSİK","OK"))</f>
        <v/>
      </c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4">
        <f>IF(ISBLANK($A972),"",IF(OR(ISBLANK($B972),ISBLANK($C972),ISBLANK($D972),ISBLANK($E972),ISBLANK($F972),ISBLANK($G972),ISBLANK($H972)),"EKSİK","OK"))</f>
        <v/>
      </c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4">
        <f>IF(ISBLANK($A973),"",IF(OR(ISBLANK($B973),ISBLANK($C973),ISBLANK($D973),ISBLANK($E973),ISBLANK($F973),ISBLANK($G973),ISBLANK($H973)),"EKSİK","OK"))</f>
        <v/>
      </c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4">
        <f>IF(ISBLANK($A974),"",IF(OR(ISBLANK($B974),ISBLANK($C974),ISBLANK($D974),ISBLANK($E974),ISBLANK($F974),ISBLANK($G974),ISBLANK($H974)),"EKSİK","OK"))</f>
        <v/>
      </c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4">
        <f>IF(ISBLANK($A975),"",IF(OR(ISBLANK($B975),ISBLANK($C975),ISBLANK($D975),ISBLANK($E975),ISBLANK($F975),ISBLANK($G975),ISBLANK($H975)),"EKSİK","OK"))</f>
        <v/>
      </c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4">
        <f>IF(ISBLANK($A976),"",IF(OR(ISBLANK($B976),ISBLANK($C976),ISBLANK($D976),ISBLANK($E976),ISBLANK($F976),ISBLANK($G976),ISBLANK($H976)),"EKSİK","OK"))</f>
        <v/>
      </c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4">
        <f>IF(ISBLANK($A977),"",IF(OR(ISBLANK($B977),ISBLANK($C977),ISBLANK($D977),ISBLANK($E977),ISBLANK($F977),ISBLANK($G977),ISBLANK($H977)),"EKSİK","OK"))</f>
        <v/>
      </c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4">
        <f>IF(ISBLANK($A978),"",IF(OR(ISBLANK($B978),ISBLANK($C978),ISBLANK($D978),ISBLANK($E978),ISBLANK($F978),ISBLANK($G978),ISBLANK($H978)),"EKSİK","OK"))</f>
        <v/>
      </c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4">
        <f>IF(ISBLANK($A979),"",IF(OR(ISBLANK($B979),ISBLANK($C979),ISBLANK($D979),ISBLANK($E979),ISBLANK($F979),ISBLANK($G979),ISBLANK($H979)),"EKSİK","OK"))</f>
        <v/>
      </c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4">
        <f>IF(ISBLANK($A980),"",IF(OR(ISBLANK($B980),ISBLANK($C980),ISBLANK($D980),ISBLANK($E980),ISBLANK($F980),ISBLANK($G980),ISBLANK($H980)),"EKSİK","OK"))</f>
        <v/>
      </c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4">
        <f>IF(ISBLANK($A981),"",IF(OR(ISBLANK($B981),ISBLANK($C981),ISBLANK($D981),ISBLANK($E981),ISBLANK($F981),ISBLANK($G981),ISBLANK($H981)),"EKSİK","OK"))</f>
        <v/>
      </c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4">
        <f>IF(ISBLANK($A982),"",IF(OR(ISBLANK($B982),ISBLANK($C982),ISBLANK($D982),ISBLANK($E982),ISBLANK($F982),ISBLANK($G982),ISBLANK($H982)),"EKSİK","OK"))</f>
        <v/>
      </c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4">
        <f>IF(ISBLANK($A983),"",IF(OR(ISBLANK($B983),ISBLANK($C983),ISBLANK($D983),ISBLANK($E983),ISBLANK($F983),ISBLANK($G983),ISBLANK($H983)),"EKSİK","OK"))</f>
        <v/>
      </c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4">
        <f>IF(ISBLANK($A984),"",IF(OR(ISBLANK($B984),ISBLANK($C984),ISBLANK($D984),ISBLANK($E984),ISBLANK($F984),ISBLANK($G984),ISBLANK($H984)),"EKSİK","OK"))</f>
        <v/>
      </c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4">
        <f>IF(ISBLANK($A985),"",IF(OR(ISBLANK($B985),ISBLANK($C985),ISBLANK($D985),ISBLANK($E985),ISBLANK($F985),ISBLANK($G985),ISBLANK($H985)),"EKSİK","OK"))</f>
        <v/>
      </c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4">
        <f>IF(ISBLANK($A986),"",IF(OR(ISBLANK($B986),ISBLANK($C986),ISBLANK($D986),ISBLANK($E986),ISBLANK($F986),ISBLANK($G986),ISBLANK($H986)),"EKSİK","OK"))</f>
        <v/>
      </c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4">
        <f>IF(ISBLANK($A987),"",IF(OR(ISBLANK($B987),ISBLANK($C987),ISBLANK($D987),ISBLANK($E987),ISBLANK($F987),ISBLANK($G987),ISBLANK($H987)),"EKSİK","OK"))</f>
        <v/>
      </c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4">
        <f>IF(ISBLANK($A988),"",IF(OR(ISBLANK($B988),ISBLANK($C988),ISBLANK($D988),ISBLANK($E988),ISBLANK($F988),ISBLANK($G988),ISBLANK($H988)),"EKSİK","OK"))</f>
        <v/>
      </c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4">
        <f>IF(ISBLANK($A989),"",IF(OR(ISBLANK($B989),ISBLANK($C989),ISBLANK($D989),ISBLANK($E989),ISBLANK($F989),ISBLANK($G989),ISBLANK($H989)),"EKSİK","OK"))</f>
        <v/>
      </c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4">
        <f>IF(ISBLANK($A990),"",IF(OR(ISBLANK($B990),ISBLANK($C990),ISBLANK($D990),ISBLANK($E990),ISBLANK($F990),ISBLANK($G990),ISBLANK($H990)),"EKSİK","OK"))</f>
        <v/>
      </c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4">
        <f>IF(ISBLANK($A991),"",IF(OR(ISBLANK($B991),ISBLANK($C991),ISBLANK($D991),ISBLANK($E991),ISBLANK($F991),ISBLANK($G991),ISBLANK($H991)),"EKSİK","OK"))</f>
        <v/>
      </c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4">
        <f>IF(ISBLANK($A992),"",IF(OR(ISBLANK($B992),ISBLANK($C992),ISBLANK($D992),ISBLANK($E992),ISBLANK($F992),ISBLANK($G992),ISBLANK($H992)),"EKSİK","OK"))</f>
        <v/>
      </c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4">
        <f>IF(ISBLANK($A993),"",IF(OR(ISBLANK($B993),ISBLANK($C993),ISBLANK($D993),ISBLANK($E993),ISBLANK($F993),ISBLANK($G993),ISBLANK($H993)),"EKSİK","OK"))</f>
        <v/>
      </c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4">
        <f>IF(ISBLANK($A994),"",IF(OR(ISBLANK($B994),ISBLANK($C994),ISBLANK($D994),ISBLANK($E994),ISBLANK($F994),ISBLANK($G994),ISBLANK($H994)),"EKSİK","OK"))</f>
        <v/>
      </c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4">
        <f>IF(ISBLANK($A995),"",IF(OR(ISBLANK($B995),ISBLANK($C995),ISBLANK($D995),ISBLANK($E995),ISBLANK($F995),ISBLANK($G995),ISBLANK($H995)),"EKSİK","OK"))</f>
        <v/>
      </c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4">
        <f>IF(ISBLANK($A996),"",IF(OR(ISBLANK($B996),ISBLANK($C996),ISBLANK($D996),ISBLANK($E996),ISBLANK($F996),ISBLANK($G996),ISBLANK($H996)),"EKSİK","OK"))</f>
        <v/>
      </c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4">
        <f>IF(ISBLANK($A997),"",IF(OR(ISBLANK($B997),ISBLANK($C997),ISBLANK($D997),ISBLANK($E997),ISBLANK($F997),ISBLANK($G997),ISBLANK($H997)),"EKSİK","OK"))</f>
        <v/>
      </c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4">
        <f>IF(ISBLANK($A998),"",IF(OR(ISBLANK($B998),ISBLANK($C998),ISBLANK($D998),ISBLANK($E998),ISBLANK($F998),ISBLANK($G998),ISBLANK($H998)),"EKSİK","OK"))</f>
        <v/>
      </c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4">
        <f>IF(ISBLANK($A999),"",IF(OR(ISBLANK($B999),ISBLANK($C999),ISBLANK($D999),ISBLANK($E999),ISBLANK($F999),ISBLANK($G999),ISBLANK($H999)),"EKSİK","OK"))</f>
        <v/>
      </c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G6:G1000">
    <cfRule type="cellIs" priority="1" operator="lessThan" dxfId="1">
      <formula>0</formula>
    </cfRule>
  </conditionalFormatting>
  <conditionalFormatting sqref="D6:D1000">
    <cfRule type="cellIs" priority="2" operator="equal" dxfId="2">
      <formula>"Komisyon"</formula>
    </cfRule>
  </conditionalFormatting>
  <conditionalFormatting sqref="I6:I1000">
    <cfRule type="cellIs" priority="3" operator="equal" dxfId="1">
      <formula>"EKSİK"</formula>
    </cfRule>
    <cfRule type="cellIs" priority="4" operator="equal" dxfId="0">
      <formula>"OK"</formula>
    </cfRule>
  </conditionalFormatting>
  <dataValidations count="2">
    <dataValidation sqref="D6:D1000" showDropDown="0" showInputMessage="1" showErrorMessage="1" allowBlank="1" errorTitle="Geçersiz Tür" error="Lütfen listeden bir masraf türü seçin." promptTitle="Masraf Türü" prompt="Tahsis Ücreti, Sigorta, Komisyon veya Diğer seçin." type="list" errorStyle="stop">
      <formula1>ListeMasrafTuru</formula1>
    </dataValidation>
    <dataValidation sqref="B6:B1000" showDropDown="0" showInputMessage="1" showErrorMessage="1" allowBlank="1" errorTitle="Geçersiz Kredi" error="Lütfen KREDILER sayfasındaki bir kredi ID seçin." promptTitle="Kredi ID" prompt="Listeden kredi seçin." type="list" errorStyle="stop">
      <formula1>ListeKrediId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AN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24" customWidth="1" min="5" max="5"/>
    <col width="16" customWidth="1" min="6" max="6"/>
    <col width="13" customWidth="1" min="7" max="7"/>
    <col width="14" customWidth="1" min="8" max="8"/>
    <col width="15" customWidth="1" min="9" max="9"/>
    <col width="10" customWidth="1" min="10" max="10"/>
  </cols>
  <sheetData>
    <row r="1" ht="26" customHeight="1">
      <c r="A1" s="1" t="inlineStr">
        <is>
          <t>TEMINATLAR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TEMİNAT YÖNETİMİ — değer, geçerlilik ve kredi bağlantısı.</t>
        </is>
      </c>
    </row>
    <row r="4"/>
    <row r="5" ht="30" customHeight="1">
      <c r="A5" s="11" t="inlineStr">
        <is>
          <t>Teminat ID</t>
        </is>
      </c>
      <c r="B5" s="11" t="inlineStr">
        <is>
          <t>Kredi ID</t>
        </is>
      </c>
      <c r="C5" s="11" t="inlineStr">
        <is>
          <t>Banka</t>
        </is>
      </c>
      <c r="D5" s="11" t="inlineStr">
        <is>
          <t>Teminat Türü</t>
        </is>
      </c>
      <c r="E5" s="11" t="inlineStr">
        <is>
          <t>Açıklama</t>
        </is>
      </c>
      <c r="F5" s="11" t="inlineStr">
        <is>
          <t>Ekspertiz Değeri</t>
        </is>
      </c>
      <c r="G5" s="11" t="inlineStr">
        <is>
          <t>Para Birimi</t>
        </is>
      </c>
      <c r="H5" s="11" t="inlineStr">
        <is>
          <t>Değerleme Tarihi</t>
        </is>
      </c>
      <c r="I5" s="11" t="inlineStr">
        <is>
          <t>Geçerlilik Bitişi</t>
        </is>
      </c>
      <c r="J5" s="11" t="inlineStr">
        <is>
          <t>Kontrol</t>
        </is>
      </c>
    </row>
    <row r="6">
      <c r="A6" s="12" t="inlineStr">
        <is>
          <t>TMN-001</t>
        </is>
      </c>
      <c r="B6" s="12" t="inlineStr">
        <is>
          <t>KRD-001</t>
        </is>
      </c>
      <c r="C6" s="12" t="inlineStr">
        <is>
          <t>Türkiye İş Bankası</t>
        </is>
      </c>
      <c r="D6" s="12" t="inlineStr">
        <is>
          <t>Gayrimenkul İpoteği</t>
        </is>
      </c>
      <c r="E6" s="12" t="inlineStr">
        <is>
          <t>İstanbul fabrika binası</t>
        </is>
      </c>
      <c r="F6" s="16" t="n">
        <v>15000000</v>
      </c>
      <c r="G6" s="12" t="inlineStr">
        <is>
          <t>TRY</t>
        </is>
      </c>
      <c r="H6" s="19" t="n">
        <v>45992</v>
      </c>
      <c r="I6" s="19" t="n">
        <v>47088</v>
      </c>
      <c r="J6" s="14">
        <f>IF(ISBLANK($A6),"",IF(OR(ISBLANK($B6),ISBLANK($C6),ISBLANK($D6),ISBLANK($E6),ISBLANK($F6),ISBLANK($G6),ISBLANK($H6),ISBLANK($I6)),"EKSİK","OK"))</f>
        <v/>
      </c>
    </row>
    <row r="7">
      <c r="A7" s="12" t="inlineStr">
        <is>
          <t>TMN-002</t>
        </is>
      </c>
      <c r="B7" s="12" t="inlineStr">
        <is>
          <t>KRD-002</t>
        </is>
      </c>
      <c r="C7" s="12" t="inlineStr">
        <is>
          <t>Akbank</t>
        </is>
      </c>
      <c r="D7" s="12" t="inlineStr">
        <is>
          <t>Taşıt Rehni</t>
        </is>
      </c>
      <c r="E7" s="12" t="inlineStr">
        <is>
          <t>Üretim makineleri</t>
        </is>
      </c>
      <c r="F7" s="16" t="n">
        <v>8500000</v>
      </c>
      <c r="G7" s="12" t="inlineStr">
        <is>
          <t>TRY</t>
        </is>
      </c>
      <c r="H7" s="19" t="n">
        <v>45992</v>
      </c>
      <c r="I7" s="19" t="n">
        <v>46722</v>
      </c>
      <c r="J7" s="14">
        <f>IF(ISBLANK($A7),"",IF(OR(ISBLANK($B7),ISBLANK($C7),ISBLANK($D7),ISBLANK($E7),ISBLANK($F7),ISBLANK($G7),ISBLANK($H7),ISBLANK($I7)),"EKSİK","OK"))</f>
        <v/>
      </c>
    </row>
    <row r="8">
      <c r="A8" s="12" t="inlineStr">
        <is>
          <t>TMN-003</t>
        </is>
      </c>
      <c r="B8" s="12" t="inlineStr">
        <is>
          <t>KRD-003</t>
        </is>
      </c>
      <c r="C8" s="12" t="inlineStr">
        <is>
          <t>Garanti BBVA</t>
        </is>
      </c>
      <c r="D8" s="12" t="inlineStr">
        <is>
          <t>Alacak Temliki</t>
        </is>
      </c>
      <c r="E8" s="12" t="inlineStr">
        <is>
          <t>İhracat alacak havuzu</t>
        </is>
      </c>
      <c r="F8" s="16" t="n">
        <v>3500000</v>
      </c>
      <c r="G8" s="12" t="inlineStr">
        <is>
          <t>TRY</t>
        </is>
      </c>
      <c r="H8" s="19" t="n">
        <v>46023</v>
      </c>
      <c r="I8" s="19" t="n">
        <v>46388</v>
      </c>
      <c r="J8" s="14">
        <f>IF(ISBLANK($A8),"",IF(OR(ISBLANK($B8),ISBLANK($C8),ISBLANK($D8),ISBLANK($E8),ISBLANK($F8),ISBLANK($G8),ISBLANK($H8),ISBLANK($I8)),"EKSİK","OK"))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4">
        <f>IF(ISBLANK($A9),"",IF(OR(ISBLANK($B9),ISBLANK($C9),ISBLANK($D9),ISBLANK($E9),ISBLANK($F9),ISBLANK($G9),ISBLANK($H9),ISBLANK($I9)),"EKSİK","OK"))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4">
        <f>IF(ISBLANK($A10),"",IF(OR(ISBLANK($B10),ISBLANK($C10),ISBLANK($D10),ISBLANK($E10),ISBLANK($F10),ISBLANK($G10),ISBLANK($H10),ISBLANK($I10)),"EKSİK","OK"))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4">
        <f>IF(ISBLANK($A11),"",IF(OR(ISBLANK($B11),ISBLANK($C11),ISBLANK($D11),ISBLANK($E11),ISBLANK($F11),ISBLANK($G11),ISBLANK($H11),ISBLANK($I11)),"EKSİK","OK"))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4">
        <f>IF(ISBLANK($A12),"",IF(OR(ISBLANK($B12),ISBLANK($C12),ISBLANK($D12),ISBLANK($E12),ISBLANK($F12),ISBLANK($G12),ISBLANK($H12),ISBLANK($I12)),"EKSİK","OK"))</f>
        <v/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4">
        <f>IF(ISBLANK($A13),"",IF(OR(ISBLANK($B13),ISBLANK($C13),ISBLANK($D13),ISBLANK($E13),ISBLANK($F13),ISBLANK($G13),ISBLANK($H13),ISBLANK($I13)),"EKSİK","OK"))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4">
        <f>IF(ISBLANK($A14),"",IF(OR(ISBLANK($B14),ISBLANK($C14),ISBLANK($D14),ISBLANK($E14),ISBLANK($F14),ISBLANK($G14),ISBLANK($H14),ISBLANK($I14)),"EKSİK","OK"))</f>
        <v/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4">
        <f>IF(ISBLANK($A15),"",IF(OR(ISBLANK($B15),ISBLANK($C15),ISBLANK($D15),ISBLANK($E15),ISBLANK($F15),ISBLANK($G15),ISBLANK($H15),ISBLANK($I15)),"EKSİK","OK"))</f>
        <v/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4">
        <f>IF(ISBLANK($A16),"",IF(OR(ISBLANK($B16),ISBLANK($C16),ISBLANK($D16),ISBLANK($E16),ISBLANK($F16),ISBLANK($G16),ISBLANK($H16),ISBLANK($I16)),"EKSİK","OK"))</f>
        <v/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4">
        <f>IF(ISBLANK($A17),"",IF(OR(ISBLANK($B17),ISBLANK($C17),ISBLANK($D17),ISBLANK($E17),ISBLANK($F17),ISBLANK($G17),ISBLANK($H17),ISBLANK($I17)),"EKSİK","OK"))</f>
        <v/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4">
        <f>IF(ISBLANK($A18),"",IF(OR(ISBLANK($B18),ISBLANK($C18),ISBLANK($D18),ISBLANK($E18),ISBLANK($F18),ISBLANK($G18),ISBLANK($H18),ISBLANK($I18)),"EKSİK","OK"))</f>
        <v/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4">
        <f>IF(ISBLANK($A19),"",IF(OR(ISBLANK($B19),ISBLANK($C19),ISBLANK($D19),ISBLANK($E19),ISBLANK($F19),ISBLANK($G19),ISBLANK($H19),ISBLANK($I19)),"EKSİK","OK"))</f>
        <v/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4">
        <f>IF(ISBLANK($A20),"",IF(OR(ISBLANK($B20),ISBLANK($C20),ISBLANK($D20),ISBLANK($E20),ISBLANK($F20),ISBLANK($G20),ISBLANK($H20),ISBLANK($I20)),"EKSİK","OK"))</f>
        <v/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4">
        <f>IF(ISBLANK($A21),"",IF(OR(ISBLANK($B21),ISBLANK($C21),ISBLANK($D21),ISBLANK($E21),ISBLANK($F21),ISBLANK($G21),ISBLANK($H21),ISBLANK($I21)),"EKSİK","OK"))</f>
        <v/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4">
        <f>IF(ISBLANK($A22),"",IF(OR(ISBLANK($B22),ISBLANK($C22),ISBLANK($D22),ISBLANK($E22),ISBLANK($F22),ISBLANK($G22),ISBLANK($H22),ISBLANK($I22)),"EKSİK","OK"))</f>
        <v/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4">
        <f>IF(ISBLANK($A23),"",IF(OR(ISBLANK($B23),ISBLANK($C23),ISBLANK($D23),ISBLANK($E23),ISBLANK($F23),ISBLANK($G23),ISBLANK($H23),ISBLANK($I23)),"EKSİK","OK"))</f>
        <v/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4">
        <f>IF(ISBLANK($A24),"",IF(OR(ISBLANK($B24),ISBLANK($C24),ISBLANK($D24),ISBLANK($E24),ISBLANK($F24),ISBLANK($G24),ISBLANK($H24),ISBLANK($I24)),"EKSİK","OK"))</f>
        <v/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4">
        <f>IF(ISBLANK($A25),"",IF(OR(ISBLANK($B25),ISBLANK($C25),ISBLANK($D25),ISBLANK($E25),ISBLANK($F25),ISBLANK($G25),ISBLANK($H25),ISBLANK($I25)),"EKSİK","OK"))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4">
        <f>IF(ISBLANK($A26),"",IF(OR(ISBLANK($B26),ISBLANK($C26),ISBLANK($D26),ISBLANK($E26),ISBLANK($F26),ISBLANK($G26),ISBLANK($H26),ISBLANK($I26)),"EKSİK","OK"))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4">
        <f>IF(ISBLANK($A27),"",IF(OR(ISBLANK($B27),ISBLANK($C27),ISBLANK($D27),ISBLANK($E27),ISBLANK($F27),ISBLANK($G27),ISBLANK($H27),ISBLANK($I27)),"EKSİK","OK"))</f>
        <v/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4">
        <f>IF(ISBLANK($A28),"",IF(OR(ISBLANK($B28),ISBLANK($C28),ISBLANK($D28),ISBLANK($E28),ISBLANK($F28),ISBLANK($G28),ISBLANK($H28),ISBLANK($I28)),"EKSİK","OK"))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4">
        <f>IF(ISBLANK($A29),"",IF(OR(ISBLANK($B29),ISBLANK($C29),ISBLANK($D29),ISBLANK($E29),ISBLANK($F29),ISBLANK($G29),ISBLANK($H29),ISBLANK($I29)),"EKSİK","OK"))</f>
        <v/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4">
        <f>IF(ISBLANK($A30),"",IF(OR(ISBLANK($B30),ISBLANK($C30),ISBLANK($D30),ISBLANK($E30),ISBLANK($F30),ISBLANK($G30),ISBLANK($H30),ISBLANK($I30)),"EKSİK","OK"))</f>
        <v/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4">
        <f>IF(ISBLANK($A31),"",IF(OR(ISBLANK($B31),ISBLANK($C31),ISBLANK($D31),ISBLANK($E31),ISBLANK($F31),ISBLANK($G31),ISBLANK($H31),ISBLANK($I31)),"EKSİK","OK"))</f>
        <v/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4">
        <f>IF(ISBLANK($A32),"",IF(OR(ISBLANK($B32),ISBLANK($C32),ISBLANK($D32),ISBLANK($E32),ISBLANK($F32),ISBLANK($G32),ISBLANK($H32),ISBLANK($I32)),"EKSİK","OK"))</f>
        <v/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4">
        <f>IF(ISBLANK($A33),"",IF(OR(ISBLANK($B33),ISBLANK($C33),ISBLANK($D33),ISBLANK($E33),ISBLANK($F33),ISBLANK($G33),ISBLANK($H33),ISBLANK($I33)),"EKSİK","OK"))</f>
        <v/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4">
        <f>IF(ISBLANK($A34),"",IF(OR(ISBLANK($B34),ISBLANK($C34),ISBLANK($D34),ISBLANK($E34),ISBLANK($F34),ISBLANK($G34),ISBLANK($H34),ISBLANK($I34)),"EKSİK","OK"))</f>
        <v/>
      </c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4">
        <f>IF(ISBLANK($A35),"",IF(OR(ISBLANK($B35),ISBLANK($C35),ISBLANK($D35),ISBLANK($E35),ISBLANK($F35),ISBLANK($G35),ISBLANK($H35),ISBLANK($I35)),"EKSİK","OK"))</f>
        <v/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4">
        <f>IF(ISBLANK($A36),"",IF(OR(ISBLANK($B36),ISBLANK($C36),ISBLANK($D36),ISBLANK($E36),ISBLANK($F36),ISBLANK($G36),ISBLANK($H36),ISBLANK($I36)),"EKSİK","OK"))</f>
        <v/>
      </c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4">
        <f>IF(ISBLANK($A37),"",IF(OR(ISBLANK($B37),ISBLANK($C37),ISBLANK($D37),ISBLANK($E37),ISBLANK($F37),ISBLANK($G37),ISBLANK($H37),ISBLANK($I37)),"EKSİK","OK"))</f>
        <v/>
      </c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4">
        <f>IF(ISBLANK($A38),"",IF(OR(ISBLANK($B38),ISBLANK($C38),ISBLANK($D38),ISBLANK($E38),ISBLANK($F38),ISBLANK($G38),ISBLANK($H38),ISBLANK($I38)),"EKSİK","OK"))</f>
        <v/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4">
        <f>IF(ISBLANK($A39),"",IF(OR(ISBLANK($B39),ISBLANK($C39),ISBLANK($D39),ISBLANK($E39),ISBLANK($F39),ISBLANK($G39),ISBLANK($H39),ISBLANK($I39)),"EKSİK","OK"))</f>
        <v/>
      </c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4">
        <f>IF(ISBLANK($A40),"",IF(OR(ISBLANK($B40),ISBLANK($C40),ISBLANK($D40),ISBLANK($E40),ISBLANK($F40),ISBLANK($G40),ISBLANK($H40),ISBLANK($I40)),"EKSİK","OK"))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4">
        <f>IF(ISBLANK($A41),"",IF(OR(ISBLANK($B41),ISBLANK($C41),ISBLANK($D41),ISBLANK($E41),ISBLANK($F41),ISBLANK($G41),ISBLANK($H41),ISBLANK($I41)),"EKSİK","OK"))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4">
        <f>IF(ISBLANK($A42),"",IF(OR(ISBLANK($B42),ISBLANK($C42),ISBLANK($D42),ISBLANK($E42),ISBLANK($F42),ISBLANK($G42),ISBLANK($H42),ISBLANK($I42)),"EKSİK","OK"))</f>
        <v/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4">
        <f>IF(ISBLANK($A43),"",IF(OR(ISBLANK($B43),ISBLANK($C43),ISBLANK($D43),ISBLANK($E43),ISBLANK($F43),ISBLANK($G43),ISBLANK($H43),ISBLANK($I43)),"EKSİK","OK"))</f>
        <v/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4">
        <f>IF(ISBLANK($A44),"",IF(OR(ISBLANK($B44),ISBLANK($C44),ISBLANK($D44),ISBLANK($E44),ISBLANK($F44),ISBLANK($G44),ISBLANK($H44),ISBLANK($I44)),"EKSİK","OK"))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4">
        <f>IF(ISBLANK($A45),"",IF(OR(ISBLANK($B45),ISBLANK($C45),ISBLANK($D45),ISBLANK($E45),ISBLANK($F45),ISBLANK($G45),ISBLANK($H45),ISBLANK($I45)),"EKSİK","OK"))</f>
        <v/>
      </c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4">
        <f>IF(ISBLANK($A46),"",IF(OR(ISBLANK($B46),ISBLANK($C46),ISBLANK($D46),ISBLANK($E46),ISBLANK($F46),ISBLANK($G46),ISBLANK($H46),ISBLANK($I46)),"EKSİK","OK"))</f>
        <v/>
      </c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4">
        <f>IF(ISBLANK($A47),"",IF(OR(ISBLANK($B47),ISBLANK($C47),ISBLANK($D47),ISBLANK($E47),ISBLANK($F47),ISBLANK($G47),ISBLANK($H47),ISBLANK($I47)),"EKSİK","OK"))</f>
        <v/>
      </c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4">
        <f>IF(ISBLANK($A48),"",IF(OR(ISBLANK($B48),ISBLANK($C48),ISBLANK($D48),ISBLANK($E48),ISBLANK($F48),ISBLANK($G48),ISBLANK($H48),ISBLANK($I48)),"EKSİK","OK"))</f>
        <v/>
      </c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4">
        <f>IF(ISBLANK($A49),"",IF(OR(ISBLANK($B49),ISBLANK($C49),ISBLANK($D49),ISBLANK($E49),ISBLANK($F49),ISBLANK($G49),ISBLANK($H49),ISBLANK($I49)),"EKSİK","OK"))</f>
        <v/>
      </c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4">
        <f>IF(ISBLANK($A50),"",IF(OR(ISBLANK($B50),ISBLANK($C50),ISBLANK($D50),ISBLANK($E50),ISBLANK($F50),ISBLANK($G50),ISBLANK($H50),ISBLANK($I50)),"EKSİK","OK"))</f>
        <v/>
      </c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4">
        <f>IF(ISBLANK($A51),"",IF(OR(ISBLANK($B51),ISBLANK($C51),ISBLANK($D51),ISBLANK($E51),ISBLANK($F51),ISBLANK($G51),ISBLANK($H51),ISBLANK($I51)),"EKSİK","OK"))</f>
        <v/>
      </c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4">
        <f>IF(ISBLANK($A52),"",IF(OR(ISBLANK($B52),ISBLANK($C52),ISBLANK($D52),ISBLANK($E52),ISBLANK($F52),ISBLANK($G52),ISBLANK($H52),ISBLANK($I52)),"EKSİK","OK"))</f>
        <v/>
      </c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4">
        <f>IF(ISBLANK($A53),"",IF(OR(ISBLANK($B53),ISBLANK($C53),ISBLANK($D53),ISBLANK($E53),ISBLANK($F53),ISBLANK($G53),ISBLANK($H53),ISBLANK($I53)),"EKSİK","OK"))</f>
        <v/>
      </c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4">
        <f>IF(ISBLANK($A54),"",IF(OR(ISBLANK($B54),ISBLANK($C54),ISBLANK($D54),ISBLANK($E54),ISBLANK($F54),ISBLANK($G54),ISBLANK($H54),ISBLANK($I54)),"EKSİK","OK"))</f>
        <v/>
      </c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4">
        <f>IF(ISBLANK($A55),"",IF(OR(ISBLANK($B55),ISBLANK($C55),ISBLANK($D55),ISBLANK($E55),ISBLANK($F55),ISBLANK($G55),ISBLANK($H55),ISBLANK($I55)),"EKSİK","OK"))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4">
        <f>IF(ISBLANK($A56),"",IF(OR(ISBLANK($B56),ISBLANK($C56),ISBLANK($D56),ISBLANK($E56),ISBLANK($F56),ISBLANK($G56),ISBLANK($H56),ISBLANK($I56)),"EKSİK","OK"))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4">
        <f>IF(ISBLANK($A57),"",IF(OR(ISBLANK($B57),ISBLANK($C57),ISBLANK($D57),ISBLANK($E57),ISBLANK($F57),ISBLANK($G57),ISBLANK($H57),ISBLANK($I57)),"EKSİK","OK"))</f>
        <v/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4">
        <f>IF(ISBLANK($A58),"",IF(OR(ISBLANK($B58),ISBLANK($C58),ISBLANK($D58),ISBLANK($E58),ISBLANK($F58),ISBLANK($G58),ISBLANK($H58),ISBLANK($I58)),"EKSİK","OK"))</f>
        <v/>
      </c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4">
        <f>IF(ISBLANK($A59),"",IF(OR(ISBLANK($B59),ISBLANK($C59),ISBLANK($D59),ISBLANK($E59),ISBLANK($F59),ISBLANK($G59),ISBLANK($H59),ISBLANK($I59)),"EKSİK","OK"))</f>
        <v/>
      </c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4">
        <f>IF(ISBLANK($A60),"",IF(OR(ISBLANK($B60),ISBLANK($C60),ISBLANK($D60),ISBLANK($E60),ISBLANK($F60),ISBLANK($G60),ISBLANK($H60),ISBLANK($I60)),"EKSİK","OK"))</f>
        <v/>
      </c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4">
        <f>IF(ISBLANK($A61),"",IF(OR(ISBLANK($B61),ISBLANK($C61),ISBLANK($D61),ISBLANK($E61),ISBLANK($F61),ISBLANK($G61),ISBLANK($H61),ISBLANK($I61)),"EKSİK","OK"))</f>
        <v/>
      </c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4">
        <f>IF(ISBLANK($A62),"",IF(OR(ISBLANK($B62),ISBLANK($C62),ISBLANK($D62),ISBLANK($E62),ISBLANK($F62),ISBLANK($G62),ISBLANK($H62),ISBLANK($I62)),"EKSİK","OK"))</f>
        <v/>
      </c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4">
        <f>IF(ISBLANK($A63),"",IF(OR(ISBLANK($B63),ISBLANK($C63),ISBLANK($D63),ISBLANK($E63),ISBLANK($F63),ISBLANK($G63),ISBLANK($H63),ISBLANK($I63)),"EKSİK","OK"))</f>
        <v/>
      </c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4">
        <f>IF(ISBLANK($A64),"",IF(OR(ISBLANK($B64),ISBLANK($C64),ISBLANK($D64),ISBLANK($E64),ISBLANK($F64),ISBLANK($G64),ISBLANK($H64),ISBLANK($I64)),"EKSİK","OK"))</f>
        <v/>
      </c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4">
        <f>IF(ISBLANK($A65),"",IF(OR(ISBLANK($B65),ISBLANK($C65),ISBLANK($D65),ISBLANK($E65),ISBLANK($F65),ISBLANK($G65),ISBLANK($H65),ISBLANK($I65)),"EKSİK","OK"))</f>
        <v/>
      </c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4">
        <f>IF(ISBLANK($A66),"",IF(OR(ISBLANK($B66),ISBLANK($C66),ISBLANK($D66),ISBLANK($E66),ISBLANK($F66),ISBLANK($G66),ISBLANK($H66),ISBLANK($I66)),"EKSİK","OK"))</f>
        <v/>
      </c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4">
        <f>IF(ISBLANK($A67),"",IF(OR(ISBLANK($B67),ISBLANK($C67),ISBLANK($D67),ISBLANK($E67),ISBLANK($F67),ISBLANK($G67),ISBLANK($H67),ISBLANK($I67)),"EKSİK","OK"))</f>
        <v/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4">
        <f>IF(ISBLANK($A68),"",IF(OR(ISBLANK($B68),ISBLANK($C68),ISBLANK($D68),ISBLANK($E68),ISBLANK($F68),ISBLANK($G68),ISBLANK($H68),ISBLANK($I68)),"EKSİK","OK"))</f>
        <v/>
      </c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4">
        <f>IF(ISBLANK($A69),"",IF(OR(ISBLANK($B69),ISBLANK($C69),ISBLANK($D69),ISBLANK($E69),ISBLANK($F69),ISBLANK($G69),ISBLANK($H69),ISBLANK($I69)),"EKSİK","OK"))</f>
        <v/>
      </c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4">
        <f>IF(ISBLANK($A70),"",IF(OR(ISBLANK($B70),ISBLANK($C70),ISBLANK($D70),ISBLANK($E70),ISBLANK($F70),ISBLANK($G70),ISBLANK($H70),ISBLANK($I70)),"EKSİK","OK"))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4">
        <f>IF(ISBLANK($A71),"",IF(OR(ISBLANK($B71),ISBLANK($C71),ISBLANK($D71),ISBLANK($E71),ISBLANK($F71),ISBLANK($G71),ISBLANK($H71),ISBLANK($I71)),"EKSİK","OK"))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4">
        <f>IF(ISBLANK($A72),"",IF(OR(ISBLANK($B72),ISBLANK($C72),ISBLANK($D72),ISBLANK($E72),ISBLANK($F72),ISBLANK($G72),ISBLANK($H72),ISBLANK($I72)),"EKSİK","OK"))</f>
        <v/>
      </c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4">
        <f>IF(ISBLANK($A73),"",IF(OR(ISBLANK($B73),ISBLANK($C73),ISBLANK($D73),ISBLANK($E73),ISBLANK($F73),ISBLANK($G73),ISBLANK($H73),ISBLANK($I73)),"EKSİK","OK"))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4">
        <f>IF(ISBLANK($A74),"",IF(OR(ISBLANK($B74),ISBLANK($C74),ISBLANK($D74),ISBLANK($E74),ISBLANK($F74),ISBLANK($G74),ISBLANK($H74),ISBLANK($I74)),"EKSİK","OK"))</f>
        <v/>
      </c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4">
        <f>IF(ISBLANK($A75),"",IF(OR(ISBLANK($B75),ISBLANK($C75),ISBLANK($D75),ISBLANK($E75),ISBLANK($F75),ISBLANK($G75),ISBLANK($H75),ISBLANK($I75)),"EKSİK","OK"))</f>
        <v/>
      </c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4">
        <f>IF(ISBLANK($A76),"",IF(OR(ISBLANK($B76),ISBLANK($C76),ISBLANK($D76),ISBLANK($E76),ISBLANK($F76),ISBLANK($G76),ISBLANK($H76),ISBLANK($I76)),"EKSİK","OK"))</f>
        <v/>
      </c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4">
        <f>IF(ISBLANK($A77),"",IF(OR(ISBLANK($B77),ISBLANK($C77),ISBLANK($D77),ISBLANK($E77),ISBLANK($F77),ISBLANK($G77),ISBLANK($H77),ISBLANK($I77)),"EKSİK","OK"))</f>
        <v/>
      </c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4">
        <f>IF(ISBLANK($A78),"",IF(OR(ISBLANK($B78),ISBLANK($C78),ISBLANK($D78),ISBLANK($E78),ISBLANK($F78),ISBLANK($G78),ISBLANK($H78),ISBLANK($I78)),"EKSİK","OK"))</f>
        <v/>
      </c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4">
        <f>IF(ISBLANK($A79),"",IF(OR(ISBLANK($B79),ISBLANK($C79),ISBLANK($D79),ISBLANK($E79),ISBLANK($F79),ISBLANK($G79),ISBLANK($H79),ISBLANK($I79)),"EKSİK","OK"))</f>
        <v/>
      </c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4">
        <f>IF(ISBLANK($A80),"",IF(OR(ISBLANK($B80),ISBLANK($C80),ISBLANK($D80),ISBLANK($E80),ISBLANK($F80),ISBLANK($G80),ISBLANK($H80),ISBLANK($I80)),"EKSİK","OK"))</f>
        <v/>
      </c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4">
        <f>IF(ISBLANK($A81),"",IF(OR(ISBLANK($B81),ISBLANK($C81),ISBLANK($D81),ISBLANK($E81),ISBLANK($F81),ISBLANK($G81),ISBLANK($H81),ISBLANK($I81)),"EKSİK","OK"))</f>
        <v/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4">
        <f>IF(ISBLANK($A82),"",IF(OR(ISBLANK($B82),ISBLANK($C82),ISBLANK($D82),ISBLANK($E82),ISBLANK($F82),ISBLANK($G82),ISBLANK($H82),ISBLANK($I82)),"EKSİK","OK"))</f>
        <v/>
      </c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4">
        <f>IF(ISBLANK($A83),"",IF(OR(ISBLANK($B83),ISBLANK($C83),ISBLANK($D83),ISBLANK($E83),ISBLANK($F83),ISBLANK($G83),ISBLANK($H83),ISBLANK($I83)),"EKSİK","OK"))</f>
        <v/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4">
        <f>IF(ISBLANK($A84),"",IF(OR(ISBLANK($B84),ISBLANK($C84),ISBLANK($D84),ISBLANK($E84),ISBLANK($F84),ISBLANK($G84),ISBLANK($H84),ISBLANK($I84)),"EKSİK","OK"))</f>
        <v/>
      </c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4">
        <f>IF(ISBLANK($A85),"",IF(OR(ISBLANK($B85),ISBLANK($C85),ISBLANK($D85),ISBLANK($E85),ISBLANK($F85),ISBLANK($G85),ISBLANK($H85),ISBLANK($I85)),"EKSİK","OK"))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4">
        <f>IF(ISBLANK($A86),"",IF(OR(ISBLANK($B86),ISBLANK($C86),ISBLANK($D86),ISBLANK($E86),ISBLANK($F86),ISBLANK($G86),ISBLANK($H86),ISBLANK($I86)),"EKSİK","OK"))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4">
        <f>IF(ISBLANK($A87),"",IF(OR(ISBLANK($B87),ISBLANK($C87),ISBLANK($D87),ISBLANK($E87),ISBLANK($F87),ISBLANK($G87),ISBLANK($H87),ISBLANK($I87)),"EKSİK","OK"))</f>
        <v/>
      </c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4">
        <f>IF(ISBLANK($A88),"",IF(OR(ISBLANK($B88),ISBLANK($C88),ISBLANK($D88),ISBLANK($E88),ISBLANK($F88),ISBLANK($G88),ISBLANK($H88),ISBLANK($I88)),"EKSİK","OK"))</f>
        <v/>
      </c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4">
        <f>IF(ISBLANK($A89),"",IF(OR(ISBLANK($B89),ISBLANK($C89),ISBLANK($D89),ISBLANK($E89),ISBLANK($F89),ISBLANK($G89),ISBLANK($H89),ISBLANK($I89)),"EKSİK","OK"))</f>
        <v/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4">
        <f>IF(ISBLANK($A90),"",IF(OR(ISBLANK($B90),ISBLANK($C90),ISBLANK($D90),ISBLANK($E90),ISBLANK($F90),ISBLANK($G90),ISBLANK($H90),ISBLANK($I90)),"EKSİK","OK"))</f>
        <v/>
      </c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4">
        <f>IF(ISBLANK($A91),"",IF(OR(ISBLANK($B91),ISBLANK($C91),ISBLANK($D91),ISBLANK($E91),ISBLANK($F91),ISBLANK($G91),ISBLANK($H91),ISBLANK($I91)),"EKSİK","OK"))</f>
        <v/>
      </c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4">
        <f>IF(ISBLANK($A92),"",IF(OR(ISBLANK($B92),ISBLANK($C92),ISBLANK($D92),ISBLANK($E92),ISBLANK($F92),ISBLANK($G92),ISBLANK($H92),ISBLANK($I92)),"EKSİK","OK"))</f>
        <v/>
      </c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4">
        <f>IF(ISBLANK($A93),"",IF(OR(ISBLANK($B93),ISBLANK($C93),ISBLANK($D93),ISBLANK($E93),ISBLANK($F93),ISBLANK($G93),ISBLANK($H93),ISBLANK($I93)),"EKSİK","OK"))</f>
        <v/>
      </c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4">
        <f>IF(ISBLANK($A94),"",IF(OR(ISBLANK($B94),ISBLANK($C94),ISBLANK($D94),ISBLANK($E94),ISBLANK($F94),ISBLANK($G94),ISBLANK($H94),ISBLANK($I94)),"EKSİK","OK"))</f>
        <v/>
      </c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4">
        <f>IF(ISBLANK($A95),"",IF(OR(ISBLANK($B95),ISBLANK($C95),ISBLANK($D95),ISBLANK($E95),ISBLANK($F95),ISBLANK($G95),ISBLANK($H95),ISBLANK($I95)),"EKSİK","OK"))</f>
        <v/>
      </c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4">
        <f>IF(ISBLANK($A96),"",IF(OR(ISBLANK($B96),ISBLANK($C96),ISBLANK($D96),ISBLANK($E96),ISBLANK($F96),ISBLANK($G96),ISBLANK($H96),ISBLANK($I96)),"EKSİK","OK"))</f>
        <v/>
      </c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4">
        <f>IF(ISBLANK($A97),"",IF(OR(ISBLANK($B97),ISBLANK($C97),ISBLANK($D97),ISBLANK($E97),ISBLANK($F97),ISBLANK($G97),ISBLANK($H97),ISBLANK($I97)),"EKSİK","OK"))</f>
        <v/>
      </c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4">
        <f>IF(ISBLANK($A98),"",IF(OR(ISBLANK($B98),ISBLANK($C98),ISBLANK($D98),ISBLANK($E98),ISBLANK($F98),ISBLANK($G98),ISBLANK($H98),ISBLANK($I98)),"EKSİK","OK"))</f>
        <v/>
      </c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4">
        <f>IF(ISBLANK($A99),"",IF(OR(ISBLANK($B99),ISBLANK($C99),ISBLANK($D99),ISBLANK($E99),ISBLANK($F99),ISBLANK($G99),ISBLANK($H99),ISBLANK($I99)),"EKSİK","OK"))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4">
        <f>IF(ISBLANK($A100),"",IF(OR(ISBLANK($B100),ISBLANK($C100),ISBLANK($D100),ISBLANK($E100),ISBLANK($F100),ISBLANK($G100),ISBLANK($H100),ISBLANK($I100)),"EKSİK","OK"))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4">
        <f>IF(ISBLANK($A101),"",IF(OR(ISBLANK($B101),ISBLANK($C101),ISBLANK($D101),ISBLANK($E101),ISBLANK($F101),ISBLANK($G101),ISBLANK($H101),ISBLANK($I101)),"EKSİK","OK"))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4">
        <f>IF(ISBLANK($A102),"",IF(OR(ISBLANK($B102),ISBLANK($C102),ISBLANK($D102),ISBLANK($E102),ISBLANK($F102),ISBLANK($G102),ISBLANK($H102),ISBLANK($I102)),"EKSİK","OK"))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4">
        <f>IF(ISBLANK($A103),"",IF(OR(ISBLANK($B103),ISBLANK($C103),ISBLANK($D103),ISBLANK($E103),ISBLANK($F103),ISBLANK($G103),ISBLANK($H103),ISBLANK($I103)),"EKSİK","OK"))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4">
        <f>IF(ISBLANK($A104),"",IF(OR(ISBLANK($B104),ISBLANK($C104),ISBLANK($D104),ISBLANK($E104),ISBLANK($F104),ISBLANK($G104),ISBLANK($H104),ISBLANK($I104)),"EKSİK","OK"))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4">
        <f>IF(ISBLANK($A105),"",IF(OR(ISBLANK($B105),ISBLANK($C105),ISBLANK($D105),ISBLANK($E105),ISBLANK($F105),ISBLANK($G105),ISBLANK($H105),ISBLANK($I105)),"EKSİK","OK"))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4">
        <f>IF(ISBLANK($A106),"",IF(OR(ISBLANK($B106),ISBLANK($C106),ISBLANK($D106),ISBLANK($E106),ISBLANK($F106),ISBLANK($G106),ISBLANK($H106),ISBLANK($I106)),"EKSİK","OK"))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4">
        <f>IF(ISBLANK($A107),"",IF(OR(ISBLANK($B107),ISBLANK($C107),ISBLANK($D107),ISBLANK($E107),ISBLANK($F107),ISBLANK($G107),ISBLANK($H107),ISBLANK($I107)),"EKSİK","OK"))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4">
        <f>IF(ISBLANK($A108),"",IF(OR(ISBLANK($B108),ISBLANK($C108),ISBLANK($D108),ISBLANK($E108),ISBLANK($F108),ISBLANK($G108),ISBLANK($H108),ISBLANK($I108)),"EKSİK","OK"))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4">
        <f>IF(ISBLANK($A109),"",IF(OR(ISBLANK($B109),ISBLANK($C109),ISBLANK($D109),ISBLANK($E109),ISBLANK($F109),ISBLANK($G109),ISBLANK($H109),ISBLANK($I109)),"EKSİK","OK"))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4">
        <f>IF(ISBLANK($A110),"",IF(OR(ISBLANK($B110),ISBLANK($C110),ISBLANK($D110),ISBLANK($E110),ISBLANK($F110),ISBLANK($G110),ISBLANK($H110),ISBLANK($I110)),"EKSİK","OK"))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4">
        <f>IF(ISBLANK($A111),"",IF(OR(ISBLANK($B111),ISBLANK($C111),ISBLANK($D111),ISBLANK($E111),ISBLANK($F111),ISBLANK($G111),ISBLANK($H111),ISBLANK($I111)),"EKSİK","OK"))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4">
        <f>IF(ISBLANK($A112),"",IF(OR(ISBLANK($B112),ISBLANK($C112),ISBLANK($D112),ISBLANK($E112),ISBLANK($F112),ISBLANK($G112),ISBLANK($H112),ISBLANK($I112)),"EKSİK","OK"))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4">
        <f>IF(ISBLANK($A113),"",IF(OR(ISBLANK($B113),ISBLANK($C113),ISBLANK($D113),ISBLANK($E113),ISBLANK($F113),ISBLANK($G113),ISBLANK($H113),ISBLANK($I113)),"EKSİK","OK"))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4">
        <f>IF(ISBLANK($A114),"",IF(OR(ISBLANK($B114),ISBLANK($C114),ISBLANK($D114),ISBLANK($E114),ISBLANK($F114),ISBLANK($G114),ISBLANK($H114),ISBLANK($I114)),"EKSİK","OK"))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4">
        <f>IF(ISBLANK($A115),"",IF(OR(ISBLANK($B115),ISBLANK($C115),ISBLANK($D115),ISBLANK($E115),ISBLANK($F115),ISBLANK($G115),ISBLANK($H115),ISBLANK($I115)),"EKSİK","OK"))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4">
        <f>IF(ISBLANK($A116),"",IF(OR(ISBLANK($B116),ISBLANK($C116),ISBLANK($D116),ISBLANK($E116),ISBLANK($F116),ISBLANK($G116),ISBLANK($H116),ISBLANK($I116)),"EKSİK","OK"))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4">
        <f>IF(ISBLANK($A117),"",IF(OR(ISBLANK($B117),ISBLANK($C117),ISBLANK($D117),ISBLANK($E117),ISBLANK($F117),ISBLANK($G117),ISBLANK($H117),ISBLANK($I117)),"EKSİK","OK"))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4">
        <f>IF(ISBLANK($A118),"",IF(OR(ISBLANK($B118),ISBLANK($C118),ISBLANK($D118),ISBLANK($E118),ISBLANK($F118),ISBLANK($G118),ISBLANK($H118),ISBLANK($I118)),"EKSİK","OK"))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4">
        <f>IF(ISBLANK($A119),"",IF(OR(ISBLANK($B119),ISBLANK($C119),ISBLANK($D119),ISBLANK($E119),ISBLANK($F119),ISBLANK($G119),ISBLANK($H119),ISBLANK($I119)),"EKSİK","OK"))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4">
        <f>IF(ISBLANK($A120),"",IF(OR(ISBLANK($B120),ISBLANK($C120),ISBLANK($D120),ISBLANK($E120),ISBLANK($F120),ISBLANK($G120),ISBLANK($H120),ISBLANK($I120)),"EKSİK","OK"))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4">
        <f>IF(ISBLANK($A121),"",IF(OR(ISBLANK($B121),ISBLANK($C121),ISBLANK($D121),ISBLANK($E121),ISBLANK($F121),ISBLANK($G121),ISBLANK($H121),ISBLANK($I121)),"EKSİK","OK"))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4">
        <f>IF(ISBLANK($A122),"",IF(OR(ISBLANK($B122),ISBLANK($C122),ISBLANK($D122),ISBLANK($E122),ISBLANK($F122),ISBLANK($G122),ISBLANK($H122),ISBLANK($I122)),"EKSİK","OK"))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4">
        <f>IF(ISBLANK($A123),"",IF(OR(ISBLANK($B123),ISBLANK($C123),ISBLANK($D123),ISBLANK($E123),ISBLANK($F123),ISBLANK($G123),ISBLANK($H123),ISBLANK($I123)),"EKSİK","OK"))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4">
        <f>IF(ISBLANK($A124),"",IF(OR(ISBLANK($B124),ISBLANK($C124),ISBLANK($D124),ISBLANK($E124),ISBLANK($F124),ISBLANK($G124),ISBLANK($H124),ISBLANK($I124)),"EKSİK","OK"))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4">
        <f>IF(ISBLANK($A125),"",IF(OR(ISBLANK($B125),ISBLANK($C125),ISBLANK($D125),ISBLANK($E125),ISBLANK($F125),ISBLANK($G125),ISBLANK($H125),ISBLANK($I125)),"EKSİK","OK"))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4">
        <f>IF(ISBLANK($A126),"",IF(OR(ISBLANK($B126),ISBLANK($C126),ISBLANK($D126),ISBLANK($E126),ISBLANK($F126),ISBLANK($G126),ISBLANK($H126),ISBLANK($I126)),"EKSİK","OK"))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4">
        <f>IF(ISBLANK($A127),"",IF(OR(ISBLANK($B127),ISBLANK($C127),ISBLANK($D127),ISBLANK($E127),ISBLANK($F127),ISBLANK($G127),ISBLANK($H127),ISBLANK($I127)),"EKSİK","OK"))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4">
        <f>IF(ISBLANK($A128),"",IF(OR(ISBLANK($B128),ISBLANK($C128),ISBLANK($D128),ISBLANK($E128),ISBLANK($F128),ISBLANK($G128),ISBLANK($H128),ISBLANK($I128)),"EKSİK","OK"))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4">
        <f>IF(ISBLANK($A129),"",IF(OR(ISBLANK($B129),ISBLANK($C129),ISBLANK($D129),ISBLANK($E129),ISBLANK($F129),ISBLANK($G129),ISBLANK($H129),ISBLANK($I129)),"EKSİK","OK"))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4">
        <f>IF(ISBLANK($A130),"",IF(OR(ISBLANK($B130),ISBLANK($C130),ISBLANK($D130),ISBLANK($E130),ISBLANK($F130),ISBLANK($G130),ISBLANK($H130),ISBLANK($I130)),"EKSİK","OK"))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4">
        <f>IF(ISBLANK($A131),"",IF(OR(ISBLANK($B131),ISBLANK($C131),ISBLANK($D131),ISBLANK($E131),ISBLANK($F131),ISBLANK($G131),ISBLANK($H131),ISBLANK($I131)),"EKSİK","OK"))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4">
        <f>IF(ISBLANK($A132),"",IF(OR(ISBLANK($B132),ISBLANK($C132),ISBLANK($D132),ISBLANK($E132),ISBLANK($F132),ISBLANK($G132),ISBLANK($H132),ISBLANK($I132)),"EKSİK","OK"))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4">
        <f>IF(ISBLANK($A133),"",IF(OR(ISBLANK($B133),ISBLANK($C133),ISBLANK($D133),ISBLANK($E133),ISBLANK($F133),ISBLANK($G133),ISBLANK($H133),ISBLANK($I133)),"EKSİK","OK"))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4">
        <f>IF(ISBLANK($A134),"",IF(OR(ISBLANK($B134),ISBLANK($C134),ISBLANK($D134),ISBLANK($E134),ISBLANK($F134),ISBLANK($G134),ISBLANK($H134),ISBLANK($I134)),"EKSİK","OK"))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4">
        <f>IF(ISBLANK($A135),"",IF(OR(ISBLANK($B135),ISBLANK($C135),ISBLANK($D135),ISBLANK($E135),ISBLANK($F135),ISBLANK($G135),ISBLANK($H135),ISBLANK($I135)),"EKSİK","OK"))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4">
        <f>IF(ISBLANK($A136),"",IF(OR(ISBLANK($B136),ISBLANK($C136),ISBLANK($D136),ISBLANK($E136),ISBLANK($F136),ISBLANK($G136),ISBLANK($H136),ISBLANK($I136)),"EKSİK","OK"))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4">
        <f>IF(ISBLANK($A137),"",IF(OR(ISBLANK($B137),ISBLANK($C137),ISBLANK($D137),ISBLANK($E137),ISBLANK($F137),ISBLANK($G137),ISBLANK($H137),ISBLANK($I137)),"EKSİK","OK"))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4">
        <f>IF(ISBLANK($A138),"",IF(OR(ISBLANK($B138),ISBLANK($C138),ISBLANK($D138),ISBLANK($E138),ISBLANK($F138),ISBLANK($G138),ISBLANK($H138),ISBLANK($I138)),"EKSİK","OK"))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4">
        <f>IF(ISBLANK($A139),"",IF(OR(ISBLANK($B139),ISBLANK($C139),ISBLANK($D139),ISBLANK($E139),ISBLANK($F139),ISBLANK($G139),ISBLANK($H139),ISBLANK($I139)),"EKSİK","OK"))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4">
        <f>IF(ISBLANK($A140),"",IF(OR(ISBLANK($B140),ISBLANK($C140),ISBLANK($D140),ISBLANK($E140),ISBLANK($F140),ISBLANK($G140),ISBLANK($H140),ISBLANK($I140)),"EKSİK","OK"))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4">
        <f>IF(ISBLANK($A141),"",IF(OR(ISBLANK($B141),ISBLANK($C141),ISBLANK($D141),ISBLANK($E141),ISBLANK($F141),ISBLANK($G141),ISBLANK($H141),ISBLANK($I141)),"EKSİK","OK"))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4">
        <f>IF(ISBLANK($A142),"",IF(OR(ISBLANK($B142),ISBLANK($C142),ISBLANK($D142),ISBLANK($E142),ISBLANK($F142),ISBLANK($G142),ISBLANK($H142),ISBLANK($I142)),"EKSİK","OK"))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4">
        <f>IF(ISBLANK($A143),"",IF(OR(ISBLANK($B143),ISBLANK($C143),ISBLANK($D143),ISBLANK($E143),ISBLANK($F143),ISBLANK($G143),ISBLANK($H143),ISBLANK($I143)),"EKSİK","OK"))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4">
        <f>IF(ISBLANK($A144),"",IF(OR(ISBLANK($B144),ISBLANK($C144),ISBLANK($D144),ISBLANK($E144),ISBLANK($F144),ISBLANK($G144),ISBLANK($H144),ISBLANK($I144)),"EKSİK","OK"))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4">
        <f>IF(ISBLANK($A145),"",IF(OR(ISBLANK($B145),ISBLANK($C145),ISBLANK($D145),ISBLANK($E145),ISBLANK($F145),ISBLANK($G145),ISBLANK($H145),ISBLANK($I145)),"EKSİK","OK"))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4">
        <f>IF(ISBLANK($A146),"",IF(OR(ISBLANK($B146),ISBLANK($C146),ISBLANK($D146),ISBLANK($E146),ISBLANK($F146),ISBLANK($G146),ISBLANK($H146),ISBLANK($I146)),"EKSİK","OK"))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4">
        <f>IF(ISBLANK($A147),"",IF(OR(ISBLANK($B147),ISBLANK($C147),ISBLANK($D147),ISBLANK($E147),ISBLANK($F147),ISBLANK($G147),ISBLANK($H147),ISBLANK($I147)),"EKSİK","OK"))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4">
        <f>IF(ISBLANK($A148),"",IF(OR(ISBLANK($B148),ISBLANK($C148),ISBLANK($D148),ISBLANK($E148),ISBLANK($F148),ISBLANK($G148),ISBLANK($H148),ISBLANK($I148)),"EKSİK","OK"))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4">
        <f>IF(ISBLANK($A149),"",IF(OR(ISBLANK($B149),ISBLANK($C149),ISBLANK($D149),ISBLANK($E149),ISBLANK($F149),ISBLANK($G149),ISBLANK($H149),ISBLANK($I149)),"EKSİK","OK"))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4">
        <f>IF(ISBLANK($A150),"",IF(OR(ISBLANK($B150),ISBLANK($C150),ISBLANK($D150),ISBLANK($E150),ISBLANK($F150),ISBLANK($G150),ISBLANK($H150),ISBLANK($I150)),"EKSİK","OK"))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4">
        <f>IF(ISBLANK($A151),"",IF(OR(ISBLANK($B151),ISBLANK($C151),ISBLANK($D151),ISBLANK($E151),ISBLANK($F151),ISBLANK($G151),ISBLANK($H151),ISBLANK($I151)),"EKSİK","OK"))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4">
        <f>IF(ISBLANK($A152),"",IF(OR(ISBLANK($B152),ISBLANK($C152),ISBLANK($D152),ISBLANK($E152),ISBLANK($F152),ISBLANK($G152),ISBLANK($H152),ISBLANK($I152)),"EKSİK","OK"))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4">
        <f>IF(ISBLANK($A153),"",IF(OR(ISBLANK($B153),ISBLANK($C153),ISBLANK($D153),ISBLANK($E153),ISBLANK($F153),ISBLANK($G153),ISBLANK($H153),ISBLANK($I153)),"EKSİK","OK"))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4">
        <f>IF(ISBLANK($A154),"",IF(OR(ISBLANK($B154),ISBLANK($C154),ISBLANK($D154),ISBLANK($E154),ISBLANK($F154),ISBLANK($G154),ISBLANK($H154),ISBLANK($I154)),"EKSİK","OK"))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4">
        <f>IF(ISBLANK($A155),"",IF(OR(ISBLANK($B155),ISBLANK($C155),ISBLANK($D155),ISBLANK($E155),ISBLANK($F155),ISBLANK($G155),ISBLANK($H155),ISBLANK($I155)),"EKSİK","OK"))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4">
        <f>IF(ISBLANK($A156),"",IF(OR(ISBLANK($B156),ISBLANK($C156),ISBLANK($D156),ISBLANK($E156),ISBLANK($F156),ISBLANK($G156),ISBLANK($H156),ISBLANK($I156)),"EKSİK","OK"))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4">
        <f>IF(ISBLANK($A157),"",IF(OR(ISBLANK($B157),ISBLANK($C157),ISBLANK($D157),ISBLANK($E157),ISBLANK($F157),ISBLANK($G157),ISBLANK($H157),ISBLANK($I157)),"EKSİK","OK"))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4">
        <f>IF(ISBLANK($A158),"",IF(OR(ISBLANK($B158),ISBLANK($C158),ISBLANK($D158),ISBLANK($E158),ISBLANK($F158),ISBLANK($G158),ISBLANK($H158),ISBLANK($I158)),"EKSİK","OK"))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4">
        <f>IF(ISBLANK($A159),"",IF(OR(ISBLANK($B159),ISBLANK($C159),ISBLANK($D159),ISBLANK($E159),ISBLANK($F159),ISBLANK($G159),ISBLANK($H159),ISBLANK($I159)),"EKSİK","OK"))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4">
        <f>IF(ISBLANK($A160),"",IF(OR(ISBLANK($B160),ISBLANK($C160),ISBLANK($D160),ISBLANK($E160),ISBLANK($F160),ISBLANK($G160),ISBLANK($H160),ISBLANK($I160)),"EKSİK","OK"))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4">
        <f>IF(ISBLANK($A161),"",IF(OR(ISBLANK($B161),ISBLANK($C161),ISBLANK($D161),ISBLANK($E161),ISBLANK($F161),ISBLANK($G161),ISBLANK($H161),ISBLANK($I161)),"EKSİK","OK"))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4">
        <f>IF(ISBLANK($A162),"",IF(OR(ISBLANK($B162),ISBLANK($C162),ISBLANK($D162),ISBLANK($E162),ISBLANK($F162),ISBLANK($G162),ISBLANK($H162),ISBLANK($I162)),"EKSİK","OK"))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4">
        <f>IF(ISBLANK($A163),"",IF(OR(ISBLANK($B163),ISBLANK($C163),ISBLANK($D163),ISBLANK($E163),ISBLANK($F163),ISBLANK($G163),ISBLANK($H163),ISBLANK($I163)),"EKSİK","OK"))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4">
        <f>IF(ISBLANK($A164),"",IF(OR(ISBLANK($B164),ISBLANK($C164),ISBLANK($D164),ISBLANK($E164),ISBLANK($F164),ISBLANK($G164),ISBLANK($H164),ISBLANK($I164)),"EKSİK","OK"))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4">
        <f>IF(ISBLANK($A165),"",IF(OR(ISBLANK($B165),ISBLANK($C165),ISBLANK($D165),ISBLANK($E165),ISBLANK($F165),ISBLANK($G165),ISBLANK($H165),ISBLANK($I165)),"EKSİK","OK"))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4">
        <f>IF(ISBLANK($A166),"",IF(OR(ISBLANK($B166),ISBLANK($C166),ISBLANK($D166),ISBLANK($E166),ISBLANK($F166),ISBLANK($G166),ISBLANK($H166),ISBLANK($I166)),"EKSİK","OK"))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4">
        <f>IF(ISBLANK($A167),"",IF(OR(ISBLANK($B167),ISBLANK($C167),ISBLANK($D167),ISBLANK($E167),ISBLANK($F167),ISBLANK($G167),ISBLANK($H167),ISBLANK($I167)),"EKSİK","OK"))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4">
        <f>IF(ISBLANK($A168),"",IF(OR(ISBLANK($B168),ISBLANK($C168),ISBLANK($D168),ISBLANK($E168),ISBLANK($F168),ISBLANK($G168),ISBLANK($H168),ISBLANK($I168)),"EKSİK","OK"))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4">
        <f>IF(ISBLANK($A169),"",IF(OR(ISBLANK($B169),ISBLANK($C169),ISBLANK($D169),ISBLANK($E169),ISBLANK($F169),ISBLANK($G169),ISBLANK($H169),ISBLANK($I169)),"EKSİK","OK"))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4">
        <f>IF(ISBLANK($A170),"",IF(OR(ISBLANK($B170),ISBLANK($C170),ISBLANK($D170),ISBLANK($E170),ISBLANK($F170),ISBLANK($G170),ISBLANK($H170),ISBLANK($I170)),"EKSİK","OK"))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4">
        <f>IF(ISBLANK($A171),"",IF(OR(ISBLANK($B171),ISBLANK($C171),ISBLANK($D171),ISBLANK($E171),ISBLANK($F171),ISBLANK($G171),ISBLANK($H171),ISBLANK($I171)),"EKSİK","OK"))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4">
        <f>IF(ISBLANK($A172),"",IF(OR(ISBLANK($B172),ISBLANK($C172),ISBLANK($D172),ISBLANK($E172),ISBLANK($F172),ISBLANK($G172),ISBLANK($H172),ISBLANK($I172)),"EKSİK","OK"))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4">
        <f>IF(ISBLANK($A173),"",IF(OR(ISBLANK($B173),ISBLANK($C173),ISBLANK($D173),ISBLANK($E173),ISBLANK($F173),ISBLANK($G173),ISBLANK($H173),ISBLANK($I173)),"EKSİK","OK"))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4">
        <f>IF(ISBLANK($A174),"",IF(OR(ISBLANK($B174),ISBLANK($C174),ISBLANK($D174),ISBLANK($E174),ISBLANK($F174),ISBLANK($G174),ISBLANK($H174),ISBLANK($I174)),"EKSİK","OK"))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4">
        <f>IF(ISBLANK($A175),"",IF(OR(ISBLANK($B175),ISBLANK($C175),ISBLANK($D175),ISBLANK($E175),ISBLANK($F175),ISBLANK($G175),ISBLANK($H175),ISBLANK($I175)),"EKSİK","OK"))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4">
        <f>IF(ISBLANK($A176),"",IF(OR(ISBLANK($B176),ISBLANK($C176),ISBLANK($D176),ISBLANK($E176),ISBLANK($F176),ISBLANK($G176),ISBLANK($H176),ISBLANK($I176)),"EKSİK","OK"))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4">
        <f>IF(ISBLANK($A177),"",IF(OR(ISBLANK($B177),ISBLANK($C177),ISBLANK($D177),ISBLANK($E177),ISBLANK($F177),ISBLANK($G177),ISBLANK($H177),ISBLANK($I177)),"EKSİK","OK"))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4">
        <f>IF(ISBLANK($A178),"",IF(OR(ISBLANK($B178),ISBLANK($C178),ISBLANK($D178),ISBLANK($E178),ISBLANK($F178),ISBLANK($G178),ISBLANK($H178),ISBLANK($I178)),"EKSİK","OK"))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4">
        <f>IF(ISBLANK($A179),"",IF(OR(ISBLANK($B179),ISBLANK($C179),ISBLANK($D179),ISBLANK($E179),ISBLANK($F179),ISBLANK($G179),ISBLANK($H179),ISBLANK($I179)),"EKSİK","OK"))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4">
        <f>IF(ISBLANK($A180),"",IF(OR(ISBLANK($B180),ISBLANK($C180),ISBLANK($D180),ISBLANK($E180),ISBLANK($F180),ISBLANK($G180),ISBLANK($H180),ISBLANK($I180)),"EKSİK","OK"))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4">
        <f>IF(ISBLANK($A181),"",IF(OR(ISBLANK($B181),ISBLANK($C181),ISBLANK($D181),ISBLANK($E181),ISBLANK($F181),ISBLANK($G181),ISBLANK($H181),ISBLANK($I181)),"EKSİK","OK"))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4">
        <f>IF(ISBLANK($A182),"",IF(OR(ISBLANK($B182),ISBLANK($C182),ISBLANK($D182),ISBLANK($E182),ISBLANK($F182),ISBLANK($G182),ISBLANK($H182),ISBLANK($I182)),"EKSİK","OK"))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4">
        <f>IF(ISBLANK($A183),"",IF(OR(ISBLANK($B183),ISBLANK($C183),ISBLANK($D183),ISBLANK($E183),ISBLANK($F183),ISBLANK($G183),ISBLANK($H183),ISBLANK($I183)),"EKSİK","OK"))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4">
        <f>IF(ISBLANK($A184),"",IF(OR(ISBLANK($B184),ISBLANK($C184),ISBLANK($D184),ISBLANK($E184),ISBLANK($F184),ISBLANK($G184),ISBLANK($H184),ISBLANK($I184)),"EKSİK","OK"))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4">
        <f>IF(ISBLANK($A185),"",IF(OR(ISBLANK($B185),ISBLANK($C185),ISBLANK($D185),ISBLANK($E185),ISBLANK($F185),ISBLANK($G185),ISBLANK($H185),ISBLANK($I185)),"EKSİK","OK"))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4">
        <f>IF(ISBLANK($A186),"",IF(OR(ISBLANK($B186),ISBLANK($C186),ISBLANK($D186),ISBLANK($E186),ISBLANK($F186),ISBLANK($G186),ISBLANK($H186),ISBLANK($I186)),"EKSİK","OK"))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4">
        <f>IF(ISBLANK($A187),"",IF(OR(ISBLANK($B187),ISBLANK($C187),ISBLANK($D187),ISBLANK($E187),ISBLANK($F187),ISBLANK($G187),ISBLANK($H187),ISBLANK($I187)),"EKSİK","OK"))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4">
        <f>IF(ISBLANK($A188),"",IF(OR(ISBLANK($B188),ISBLANK($C188),ISBLANK($D188),ISBLANK($E188),ISBLANK($F188),ISBLANK($G188),ISBLANK($H188),ISBLANK($I188)),"EKSİK","OK"))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4">
        <f>IF(ISBLANK($A189),"",IF(OR(ISBLANK($B189),ISBLANK($C189),ISBLANK($D189),ISBLANK($E189),ISBLANK($F189),ISBLANK($G189),ISBLANK($H189),ISBLANK($I189)),"EKSİK","OK"))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4">
        <f>IF(ISBLANK($A190),"",IF(OR(ISBLANK($B190),ISBLANK($C190),ISBLANK($D190),ISBLANK($E190),ISBLANK($F190),ISBLANK($G190),ISBLANK($H190),ISBLANK($I190)),"EKSİK","OK"))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4">
        <f>IF(ISBLANK($A191),"",IF(OR(ISBLANK($B191),ISBLANK($C191),ISBLANK($D191),ISBLANK($E191),ISBLANK($F191),ISBLANK($G191),ISBLANK($H191),ISBLANK($I191)),"EKSİK","OK"))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4">
        <f>IF(ISBLANK($A192),"",IF(OR(ISBLANK($B192),ISBLANK($C192),ISBLANK($D192),ISBLANK($E192),ISBLANK($F192),ISBLANK($G192),ISBLANK($H192),ISBLANK($I192)),"EKSİK","OK"))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4">
        <f>IF(ISBLANK($A193),"",IF(OR(ISBLANK($B193),ISBLANK($C193),ISBLANK($D193),ISBLANK($E193),ISBLANK($F193),ISBLANK($G193),ISBLANK($H193),ISBLANK($I193)),"EKSİK","OK"))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4">
        <f>IF(ISBLANK($A194),"",IF(OR(ISBLANK($B194),ISBLANK($C194),ISBLANK($D194),ISBLANK($E194),ISBLANK($F194),ISBLANK($G194),ISBLANK($H194),ISBLANK($I194)),"EKSİK","OK"))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4">
        <f>IF(ISBLANK($A195),"",IF(OR(ISBLANK($B195),ISBLANK($C195),ISBLANK($D195),ISBLANK($E195),ISBLANK($F195),ISBLANK($G195),ISBLANK($H195),ISBLANK($I195)),"EKSİK","OK"))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4">
        <f>IF(ISBLANK($A196),"",IF(OR(ISBLANK($B196),ISBLANK($C196),ISBLANK($D196),ISBLANK($E196),ISBLANK($F196),ISBLANK($G196),ISBLANK($H196),ISBLANK($I196)),"EKSİK","OK"))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4">
        <f>IF(ISBLANK($A197),"",IF(OR(ISBLANK($B197),ISBLANK($C197),ISBLANK($D197),ISBLANK($E197),ISBLANK($F197),ISBLANK($G197),ISBLANK($H197),ISBLANK($I197)),"EKSİK","OK"))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4">
        <f>IF(ISBLANK($A198),"",IF(OR(ISBLANK($B198),ISBLANK($C198),ISBLANK($D198),ISBLANK($E198),ISBLANK($F198),ISBLANK($G198),ISBLANK($H198),ISBLANK($I198)),"EKSİK","OK"))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4">
        <f>IF(ISBLANK($A199),"",IF(OR(ISBLANK($B199),ISBLANK($C199),ISBLANK($D199),ISBLANK($E199),ISBLANK($F199),ISBLANK($G199),ISBLANK($H199),ISBLANK($I199)),"EKSİK","OK"))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4">
        <f>IF(ISBLANK($A200),"",IF(OR(ISBLANK($B200),ISBLANK($C200),ISBLANK($D200),ISBLANK($E200),ISBLANK($F200),ISBLANK($G200),ISBLANK($H200),ISBLANK($I200)),"EKSİK","OK"))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4">
        <f>IF(ISBLANK($A201),"",IF(OR(ISBLANK($B201),ISBLANK($C201),ISBLANK($D201),ISBLANK($E201),ISBLANK($F201),ISBLANK($G201),ISBLANK($H201),ISBLANK($I201)),"EKSİK","OK"))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4">
        <f>IF(ISBLANK($A202),"",IF(OR(ISBLANK($B202),ISBLANK($C202),ISBLANK($D202),ISBLANK($E202),ISBLANK($F202),ISBLANK($G202),ISBLANK($H202),ISBLANK($I202)),"EKSİK","OK"))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4">
        <f>IF(ISBLANK($A203),"",IF(OR(ISBLANK($B203),ISBLANK($C203),ISBLANK($D203),ISBLANK($E203),ISBLANK($F203),ISBLANK($G203),ISBLANK($H203),ISBLANK($I203)),"EKSİK","OK"))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4">
        <f>IF(ISBLANK($A204),"",IF(OR(ISBLANK($B204),ISBLANK($C204),ISBLANK($D204),ISBLANK($E204),ISBLANK($F204),ISBLANK($G204),ISBLANK($H204),ISBLANK($I204)),"EKSİK","OK"))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4">
        <f>IF(ISBLANK($A205),"",IF(OR(ISBLANK($B205),ISBLANK($C205),ISBLANK($D205),ISBLANK($E205),ISBLANK($F205),ISBLANK($G205),ISBLANK($H205),ISBLANK($I205)),"EKSİK","OK"))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4">
        <f>IF(ISBLANK($A206),"",IF(OR(ISBLANK($B206),ISBLANK($C206),ISBLANK($D206),ISBLANK($E206),ISBLANK($F206),ISBLANK($G206),ISBLANK($H206),ISBLANK($I206)),"EKSİK","OK"))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4">
        <f>IF(ISBLANK($A207),"",IF(OR(ISBLANK($B207),ISBLANK($C207),ISBLANK($D207),ISBLANK($E207),ISBLANK($F207),ISBLANK($G207),ISBLANK($H207),ISBLANK($I207)),"EKSİK","OK"))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4">
        <f>IF(ISBLANK($A208),"",IF(OR(ISBLANK($B208),ISBLANK($C208),ISBLANK($D208),ISBLANK($E208),ISBLANK($F208),ISBLANK($G208),ISBLANK($H208),ISBLANK($I208)),"EKSİK","OK"))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4">
        <f>IF(ISBLANK($A209),"",IF(OR(ISBLANK($B209),ISBLANK($C209),ISBLANK($D209),ISBLANK($E209),ISBLANK($F209),ISBLANK($G209),ISBLANK($H209),ISBLANK($I209)),"EKSİK","OK"))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4">
        <f>IF(ISBLANK($A210),"",IF(OR(ISBLANK($B210),ISBLANK($C210),ISBLANK($D210),ISBLANK($E210),ISBLANK($F210),ISBLANK($G210),ISBLANK($H210),ISBLANK($I210)),"EKSİK","OK"))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4">
        <f>IF(ISBLANK($A211),"",IF(OR(ISBLANK($B211),ISBLANK($C211),ISBLANK($D211),ISBLANK($E211),ISBLANK($F211),ISBLANK($G211),ISBLANK($H211),ISBLANK($I211)),"EKSİK","OK"))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4">
        <f>IF(ISBLANK($A212),"",IF(OR(ISBLANK($B212),ISBLANK($C212),ISBLANK($D212),ISBLANK($E212),ISBLANK($F212),ISBLANK($G212),ISBLANK($H212),ISBLANK($I212)),"EKSİK","OK"))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4">
        <f>IF(ISBLANK($A213),"",IF(OR(ISBLANK($B213),ISBLANK($C213),ISBLANK($D213),ISBLANK($E213),ISBLANK($F213),ISBLANK($G213),ISBLANK($H213),ISBLANK($I213)),"EKSİK","OK"))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4">
        <f>IF(ISBLANK($A214),"",IF(OR(ISBLANK($B214),ISBLANK($C214),ISBLANK($D214),ISBLANK($E214),ISBLANK($F214),ISBLANK($G214),ISBLANK($H214),ISBLANK($I214)),"EKSİK","OK"))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4">
        <f>IF(ISBLANK($A215),"",IF(OR(ISBLANK($B215),ISBLANK($C215),ISBLANK($D215),ISBLANK($E215),ISBLANK($F215),ISBLANK($G215),ISBLANK($H215),ISBLANK($I215)),"EKSİK","OK"))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4">
        <f>IF(ISBLANK($A216),"",IF(OR(ISBLANK($B216),ISBLANK($C216),ISBLANK($D216),ISBLANK($E216),ISBLANK($F216),ISBLANK($G216),ISBLANK($H216),ISBLANK($I216)),"EKSİK","OK"))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4">
        <f>IF(ISBLANK($A217),"",IF(OR(ISBLANK($B217),ISBLANK($C217),ISBLANK($D217),ISBLANK($E217),ISBLANK($F217),ISBLANK($G217),ISBLANK($H217),ISBLANK($I217)),"EKSİK","OK"))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4">
        <f>IF(ISBLANK($A218),"",IF(OR(ISBLANK($B218),ISBLANK($C218),ISBLANK($D218),ISBLANK($E218),ISBLANK($F218),ISBLANK($G218),ISBLANK($H218),ISBLANK($I218)),"EKSİK","OK"))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4">
        <f>IF(ISBLANK($A219),"",IF(OR(ISBLANK($B219),ISBLANK($C219),ISBLANK($D219),ISBLANK($E219),ISBLANK($F219),ISBLANK($G219),ISBLANK($H219),ISBLANK($I219)),"EKSİK","OK"))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4">
        <f>IF(ISBLANK($A220),"",IF(OR(ISBLANK($B220),ISBLANK($C220),ISBLANK($D220),ISBLANK($E220),ISBLANK($F220),ISBLANK($G220),ISBLANK($H220),ISBLANK($I220)),"EKSİK","OK"))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4">
        <f>IF(ISBLANK($A221),"",IF(OR(ISBLANK($B221),ISBLANK($C221),ISBLANK($D221),ISBLANK($E221),ISBLANK($F221),ISBLANK($G221),ISBLANK($H221),ISBLANK($I221)),"EKSİK","OK"))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4">
        <f>IF(ISBLANK($A222),"",IF(OR(ISBLANK($B222),ISBLANK($C222),ISBLANK($D222),ISBLANK($E222),ISBLANK($F222),ISBLANK($G222),ISBLANK($H222),ISBLANK($I222)),"EKSİK","OK"))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4">
        <f>IF(ISBLANK($A223),"",IF(OR(ISBLANK($B223),ISBLANK($C223),ISBLANK($D223),ISBLANK($E223),ISBLANK($F223),ISBLANK($G223),ISBLANK($H223),ISBLANK($I223)),"EKSİK","OK"))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4">
        <f>IF(ISBLANK($A224),"",IF(OR(ISBLANK($B224),ISBLANK($C224),ISBLANK($D224),ISBLANK($E224),ISBLANK($F224),ISBLANK($G224),ISBLANK($H224),ISBLANK($I224)),"EKSİK","OK"))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4">
        <f>IF(ISBLANK($A225),"",IF(OR(ISBLANK($B225),ISBLANK($C225),ISBLANK($D225),ISBLANK($E225),ISBLANK($F225),ISBLANK($G225),ISBLANK($H225),ISBLANK($I225)),"EKSİK","OK"))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4">
        <f>IF(ISBLANK($A226),"",IF(OR(ISBLANK($B226),ISBLANK($C226),ISBLANK($D226),ISBLANK($E226),ISBLANK($F226),ISBLANK($G226),ISBLANK($H226),ISBLANK($I226)),"EKSİK","OK"))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4">
        <f>IF(ISBLANK($A227),"",IF(OR(ISBLANK($B227),ISBLANK($C227),ISBLANK($D227),ISBLANK($E227),ISBLANK($F227),ISBLANK($G227),ISBLANK($H227),ISBLANK($I227)),"EKSİK","OK"))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4">
        <f>IF(ISBLANK($A228),"",IF(OR(ISBLANK($B228),ISBLANK($C228),ISBLANK($D228),ISBLANK($E228),ISBLANK($F228),ISBLANK($G228),ISBLANK($H228),ISBLANK($I228)),"EKSİK","OK"))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4">
        <f>IF(ISBLANK($A229),"",IF(OR(ISBLANK($B229),ISBLANK($C229),ISBLANK($D229),ISBLANK($E229),ISBLANK($F229),ISBLANK($G229),ISBLANK($H229),ISBLANK($I229)),"EKSİK","OK"))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4">
        <f>IF(ISBLANK($A230),"",IF(OR(ISBLANK($B230),ISBLANK($C230),ISBLANK($D230),ISBLANK($E230),ISBLANK($F230),ISBLANK($G230),ISBLANK($H230),ISBLANK($I230)),"EKSİK","OK"))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4">
        <f>IF(ISBLANK($A231),"",IF(OR(ISBLANK($B231),ISBLANK($C231),ISBLANK($D231),ISBLANK($E231),ISBLANK($F231),ISBLANK($G231),ISBLANK($H231),ISBLANK($I231)),"EKSİK","OK"))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4">
        <f>IF(ISBLANK($A232),"",IF(OR(ISBLANK($B232),ISBLANK($C232),ISBLANK($D232),ISBLANK($E232),ISBLANK($F232),ISBLANK($G232),ISBLANK($H232),ISBLANK($I232)),"EKSİK","OK"))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4">
        <f>IF(ISBLANK($A233),"",IF(OR(ISBLANK($B233),ISBLANK($C233),ISBLANK($D233),ISBLANK($E233),ISBLANK($F233),ISBLANK($G233),ISBLANK($H233),ISBLANK($I233)),"EKSİK","OK"))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4">
        <f>IF(ISBLANK($A234),"",IF(OR(ISBLANK($B234),ISBLANK($C234),ISBLANK($D234),ISBLANK($E234),ISBLANK($F234),ISBLANK($G234),ISBLANK($H234),ISBLANK($I234)),"EKSİK","OK"))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4">
        <f>IF(ISBLANK($A235),"",IF(OR(ISBLANK($B235),ISBLANK($C235),ISBLANK($D235),ISBLANK($E235),ISBLANK($F235),ISBLANK($G235),ISBLANK($H235),ISBLANK($I235)),"EKSİK","OK"))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4">
        <f>IF(ISBLANK($A236),"",IF(OR(ISBLANK($B236),ISBLANK($C236),ISBLANK($D236),ISBLANK($E236),ISBLANK($F236),ISBLANK($G236),ISBLANK($H236),ISBLANK($I236)),"EKSİK","OK"))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4">
        <f>IF(ISBLANK($A237),"",IF(OR(ISBLANK($B237),ISBLANK($C237),ISBLANK($D237),ISBLANK($E237),ISBLANK($F237),ISBLANK($G237),ISBLANK($H237),ISBLANK($I237)),"EKSİK","OK"))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4">
        <f>IF(ISBLANK($A238),"",IF(OR(ISBLANK($B238),ISBLANK($C238),ISBLANK($D238),ISBLANK($E238),ISBLANK($F238),ISBLANK($G238),ISBLANK($H238),ISBLANK($I238)),"EKSİK","OK"))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4">
        <f>IF(ISBLANK($A239),"",IF(OR(ISBLANK($B239),ISBLANK($C239),ISBLANK($D239),ISBLANK($E239),ISBLANK($F239),ISBLANK($G239),ISBLANK($H239),ISBLANK($I239)),"EKSİK","OK"))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4">
        <f>IF(ISBLANK($A240),"",IF(OR(ISBLANK($B240),ISBLANK($C240),ISBLANK($D240),ISBLANK($E240),ISBLANK($F240),ISBLANK($G240),ISBLANK($H240),ISBLANK($I240)),"EKSİK","OK"))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4">
        <f>IF(ISBLANK($A241),"",IF(OR(ISBLANK($B241),ISBLANK($C241),ISBLANK($D241),ISBLANK($E241),ISBLANK($F241),ISBLANK($G241),ISBLANK($H241),ISBLANK($I241)),"EKSİK","OK"))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4">
        <f>IF(ISBLANK($A242),"",IF(OR(ISBLANK($B242),ISBLANK($C242),ISBLANK($D242),ISBLANK($E242),ISBLANK($F242),ISBLANK($G242),ISBLANK($H242),ISBLANK($I242)),"EKSİK","OK"))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4">
        <f>IF(ISBLANK($A243),"",IF(OR(ISBLANK($B243),ISBLANK($C243),ISBLANK($D243),ISBLANK($E243),ISBLANK($F243),ISBLANK($G243),ISBLANK($H243),ISBLANK($I243)),"EKSİK","OK"))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4">
        <f>IF(ISBLANK($A244),"",IF(OR(ISBLANK($B244),ISBLANK($C244),ISBLANK($D244),ISBLANK($E244),ISBLANK($F244),ISBLANK($G244),ISBLANK($H244),ISBLANK($I244)),"EKSİK","OK"))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4">
        <f>IF(ISBLANK($A245),"",IF(OR(ISBLANK($B245),ISBLANK($C245),ISBLANK($D245),ISBLANK($E245),ISBLANK($F245),ISBLANK($G245),ISBLANK($H245),ISBLANK($I245)),"EKSİK","OK"))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4">
        <f>IF(ISBLANK($A246),"",IF(OR(ISBLANK($B246),ISBLANK($C246),ISBLANK($D246),ISBLANK($E246),ISBLANK($F246),ISBLANK($G246),ISBLANK($H246),ISBLANK($I246)),"EKSİK","OK"))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4">
        <f>IF(ISBLANK($A247),"",IF(OR(ISBLANK($B247),ISBLANK($C247),ISBLANK($D247),ISBLANK($E247),ISBLANK($F247),ISBLANK($G247),ISBLANK($H247),ISBLANK($I247)),"EKSİK","OK"))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4">
        <f>IF(ISBLANK($A248),"",IF(OR(ISBLANK($B248),ISBLANK($C248),ISBLANK($D248),ISBLANK($E248),ISBLANK($F248),ISBLANK($G248),ISBLANK($H248),ISBLANK($I248)),"EKSİK","OK"))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4">
        <f>IF(ISBLANK($A249),"",IF(OR(ISBLANK($B249),ISBLANK($C249),ISBLANK($D249),ISBLANK($E249),ISBLANK($F249),ISBLANK($G249),ISBLANK($H249),ISBLANK($I249)),"EKSİK","OK"))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4">
        <f>IF(ISBLANK($A250),"",IF(OR(ISBLANK($B250),ISBLANK($C250),ISBLANK($D250),ISBLANK($E250),ISBLANK($F250),ISBLANK($G250),ISBLANK($H250),ISBLANK($I250)),"EKSİK","OK"))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4">
        <f>IF(ISBLANK($A251),"",IF(OR(ISBLANK($B251),ISBLANK($C251),ISBLANK($D251),ISBLANK($E251),ISBLANK($F251),ISBLANK($G251),ISBLANK($H251),ISBLANK($I251)),"EKSİK","OK"))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4">
        <f>IF(ISBLANK($A252),"",IF(OR(ISBLANK($B252),ISBLANK($C252),ISBLANK($D252),ISBLANK($E252),ISBLANK($F252),ISBLANK($G252),ISBLANK($H252),ISBLANK($I252)),"EKSİK","OK"))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4">
        <f>IF(ISBLANK($A253),"",IF(OR(ISBLANK($B253),ISBLANK($C253),ISBLANK($D253),ISBLANK($E253),ISBLANK($F253),ISBLANK($G253),ISBLANK($H253),ISBLANK($I253)),"EKSİK","OK"))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4">
        <f>IF(ISBLANK($A254),"",IF(OR(ISBLANK($B254),ISBLANK($C254),ISBLANK($D254),ISBLANK($E254),ISBLANK($F254),ISBLANK($G254),ISBLANK($H254),ISBLANK($I254)),"EKSİK","OK"))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4">
        <f>IF(ISBLANK($A255),"",IF(OR(ISBLANK($B255),ISBLANK($C255),ISBLANK($D255),ISBLANK($E255),ISBLANK($F255),ISBLANK($G255),ISBLANK($H255),ISBLANK($I255)),"EKSİK","OK"))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4">
        <f>IF(ISBLANK($A256),"",IF(OR(ISBLANK($B256),ISBLANK($C256),ISBLANK($D256),ISBLANK($E256),ISBLANK($F256),ISBLANK($G256),ISBLANK($H256),ISBLANK($I256)),"EKSİK","OK"))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4">
        <f>IF(ISBLANK($A257),"",IF(OR(ISBLANK($B257),ISBLANK($C257),ISBLANK($D257),ISBLANK($E257),ISBLANK($F257),ISBLANK($G257),ISBLANK($H257),ISBLANK($I257)),"EKSİK","OK"))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4">
        <f>IF(ISBLANK($A258),"",IF(OR(ISBLANK($B258),ISBLANK($C258),ISBLANK($D258),ISBLANK($E258),ISBLANK($F258),ISBLANK($G258),ISBLANK($H258),ISBLANK($I258)),"EKSİK","OK"))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4">
        <f>IF(ISBLANK($A259),"",IF(OR(ISBLANK($B259),ISBLANK($C259),ISBLANK($D259),ISBLANK($E259),ISBLANK($F259),ISBLANK($G259),ISBLANK($H259),ISBLANK($I259)),"EKSİK","OK"))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4">
        <f>IF(ISBLANK($A260),"",IF(OR(ISBLANK($B260),ISBLANK($C260),ISBLANK($D260),ISBLANK($E260),ISBLANK($F260),ISBLANK($G260),ISBLANK($H260),ISBLANK($I260)),"EKSİK","OK"))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4">
        <f>IF(ISBLANK($A261),"",IF(OR(ISBLANK($B261),ISBLANK($C261),ISBLANK($D261),ISBLANK($E261),ISBLANK($F261),ISBLANK($G261),ISBLANK($H261),ISBLANK($I261)),"EKSİK","OK"))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4">
        <f>IF(ISBLANK($A262),"",IF(OR(ISBLANK($B262),ISBLANK($C262),ISBLANK($D262),ISBLANK($E262),ISBLANK($F262),ISBLANK($G262),ISBLANK($H262),ISBLANK($I262)),"EKSİK","OK"))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4">
        <f>IF(ISBLANK($A263),"",IF(OR(ISBLANK($B263),ISBLANK($C263),ISBLANK($D263),ISBLANK($E263),ISBLANK($F263),ISBLANK($G263),ISBLANK($H263),ISBLANK($I263)),"EKSİK","OK"))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4">
        <f>IF(ISBLANK($A264),"",IF(OR(ISBLANK($B264),ISBLANK($C264),ISBLANK($D264),ISBLANK($E264),ISBLANK($F264),ISBLANK($G264),ISBLANK($H264),ISBLANK($I264)),"EKSİK","OK"))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4">
        <f>IF(ISBLANK($A265),"",IF(OR(ISBLANK($B265),ISBLANK($C265),ISBLANK($D265),ISBLANK($E265),ISBLANK($F265),ISBLANK($G265),ISBLANK($H265),ISBLANK($I265)),"EKSİK","OK"))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4">
        <f>IF(ISBLANK($A266),"",IF(OR(ISBLANK($B266),ISBLANK($C266),ISBLANK($D266),ISBLANK($E266),ISBLANK($F266),ISBLANK($G266),ISBLANK($H266),ISBLANK($I266)),"EKSİK","OK"))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4">
        <f>IF(ISBLANK($A267),"",IF(OR(ISBLANK($B267),ISBLANK($C267),ISBLANK($D267),ISBLANK($E267),ISBLANK($F267),ISBLANK($G267),ISBLANK($H267),ISBLANK($I267)),"EKSİK","OK"))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4">
        <f>IF(ISBLANK($A268),"",IF(OR(ISBLANK($B268),ISBLANK($C268),ISBLANK($D268),ISBLANK($E268),ISBLANK($F268),ISBLANK($G268),ISBLANK($H268),ISBLANK($I268)),"EKSİK","OK"))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4">
        <f>IF(ISBLANK($A269),"",IF(OR(ISBLANK($B269),ISBLANK($C269),ISBLANK($D269),ISBLANK($E269),ISBLANK($F269),ISBLANK($G269),ISBLANK($H269),ISBLANK($I269)),"EKSİK","OK"))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4">
        <f>IF(ISBLANK($A270),"",IF(OR(ISBLANK($B270),ISBLANK($C270),ISBLANK($D270),ISBLANK($E270),ISBLANK($F270),ISBLANK($G270),ISBLANK($H270),ISBLANK($I270)),"EKSİK","OK"))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4">
        <f>IF(ISBLANK($A271),"",IF(OR(ISBLANK($B271),ISBLANK($C271),ISBLANK($D271),ISBLANK($E271),ISBLANK($F271),ISBLANK($G271),ISBLANK($H271),ISBLANK($I271)),"EKSİK","OK"))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4">
        <f>IF(ISBLANK($A272),"",IF(OR(ISBLANK($B272),ISBLANK($C272),ISBLANK($D272),ISBLANK($E272),ISBLANK($F272),ISBLANK($G272),ISBLANK($H272),ISBLANK($I272)),"EKSİK","OK"))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4">
        <f>IF(ISBLANK($A273),"",IF(OR(ISBLANK($B273),ISBLANK($C273),ISBLANK($D273),ISBLANK($E273),ISBLANK($F273),ISBLANK($G273),ISBLANK($H273),ISBLANK($I273)),"EKSİK","OK"))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4">
        <f>IF(ISBLANK($A274),"",IF(OR(ISBLANK($B274),ISBLANK($C274),ISBLANK($D274),ISBLANK($E274),ISBLANK($F274),ISBLANK($G274),ISBLANK($H274),ISBLANK($I274)),"EKSİK","OK"))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4">
        <f>IF(ISBLANK($A275),"",IF(OR(ISBLANK($B275),ISBLANK($C275),ISBLANK($D275),ISBLANK($E275),ISBLANK($F275),ISBLANK($G275),ISBLANK($H275),ISBLANK($I275)),"EKSİK","OK"))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4">
        <f>IF(ISBLANK($A276),"",IF(OR(ISBLANK($B276),ISBLANK($C276),ISBLANK($D276),ISBLANK($E276),ISBLANK($F276),ISBLANK($G276),ISBLANK($H276),ISBLANK($I276)),"EKSİK","OK"))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4">
        <f>IF(ISBLANK($A277),"",IF(OR(ISBLANK($B277),ISBLANK($C277),ISBLANK($D277),ISBLANK($E277),ISBLANK($F277),ISBLANK($G277),ISBLANK($H277),ISBLANK($I277)),"EKSİK","OK"))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4">
        <f>IF(ISBLANK($A278),"",IF(OR(ISBLANK($B278),ISBLANK($C278),ISBLANK($D278),ISBLANK($E278),ISBLANK($F278),ISBLANK($G278),ISBLANK($H278),ISBLANK($I278)),"EKSİK","OK"))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4">
        <f>IF(ISBLANK($A279),"",IF(OR(ISBLANK($B279),ISBLANK($C279),ISBLANK($D279),ISBLANK($E279),ISBLANK($F279),ISBLANK($G279),ISBLANK($H279),ISBLANK($I279)),"EKSİK","OK"))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4">
        <f>IF(ISBLANK($A280),"",IF(OR(ISBLANK($B280),ISBLANK($C280),ISBLANK($D280),ISBLANK($E280),ISBLANK($F280),ISBLANK($G280),ISBLANK($H280),ISBLANK($I280)),"EKSİK","OK"))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4">
        <f>IF(ISBLANK($A281),"",IF(OR(ISBLANK($B281),ISBLANK($C281),ISBLANK($D281),ISBLANK($E281),ISBLANK($F281),ISBLANK($G281),ISBLANK($H281),ISBLANK($I281)),"EKSİK","OK"))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4">
        <f>IF(ISBLANK($A282),"",IF(OR(ISBLANK($B282),ISBLANK($C282),ISBLANK($D282),ISBLANK($E282),ISBLANK($F282),ISBLANK($G282),ISBLANK($H282),ISBLANK($I282)),"EKSİK","OK"))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4">
        <f>IF(ISBLANK($A283),"",IF(OR(ISBLANK($B283),ISBLANK($C283),ISBLANK($D283),ISBLANK($E283),ISBLANK($F283),ISBLANK($G283),ISBLANK($H283),ISBLANK($I283)),"EKSİK","OK"))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4">
        <f>IF(ISBLANK($A284),"",IF(OR(ISBLANK($B284),ISBLANK($C284),ISBLANK($D284),ISBLANK($E284),ISBLANK($F284),ISBLANK($G284),ISBLANK($H284),ISBLANK($I284)),"EKSİK","OK"))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4">
        <f>IF(ISBLANK($A285),"",IF(OR(ISBLANK($B285),ISBLANK($C285),ISBLANK($D285),ISBLANK($E285),ISBLANK($F285),ISBLANK($G285),ISBLANK($H285),ISBLANK($I285)),"EKSİK","OK"))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4">
        <f>IF(ISBLANK($A286),"",IF(OR(ISBLANK($B286),ISBLANK($C286),ISBLANK($D286),ISBLANK($E286),ISBLANK($F286),ISBLANK($G286),ISBLANK($H286),ISBLANK($I286)),"EKSİK","OK"))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4">
        <f>IF(ISBLANK($A287),"",IF(OR(ISBLANK($B287),ISBLANK($C287),ISBLANK($D287),ISBLANK($E287),ISBLANK($F287),ISBLANK($G287),ISBLANK($H287),ISBLANK($I287)),"EKSİK","OK"))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4">
        <f>IF(ISBLANK($A288),"",IF(OR(ISBLANK($B288),ISBLANK($C288),ISBLANK($D288),ISBLANK($E288),ISBLANK($F288),ISBLANK($G288),ISBLANK($H288),ISBLANK($I288)),"EKSİK","OK"))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4">
        <f>IF(ISBLANK($A289),"",IF(OR(ISBLANK($B289),ISBLANK($C289),ISBLANK($D289),ISBLANK($E289),ISBLANK($F289),ISBLANK($G289),ISBLANK($H289),ISBLANK($I289)),"EKSİK","OK"))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4">
        <f>IF(ISBLANK($A290),"",IF(OR(ISBLANK($B290),ISBLANK($C290),ISBLANK($D290),ISBLANK($E290),ISBLANK($F290),ISBLANK($G290),ISBLANK($H290),ISBLANK($I290)),"EKSİK","OK"))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4">
        <f>IF(ISBLANK($A291),"",IF(OR(ISBLANK($B291),ISBLANK($C291),ISBLANK($D291),ISBLANK($E291),ISBLANK($F291),ISBLANK($G291),ISBLANK($H291),ISBLANK($I291)),"EKSİK","OK"))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4">
        <f>IF(ISBLANK($A292),"",IF(OR(ISBLANK($B292),ISBLANK($C292),ISBLANK($D292),ISBLANK($E292),ISBLANK($F292),ISBLANK($G292),ISBLANK($H292),ISBLANK($I292)),"EKSİK","OK"))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4">
        <f>IF(ISBLANK($A293),"",IF(OR(ISBLANK($B293),ISBLANK($C293),ISBLANK($D293),ISBLANK($E293),ISBLANK($F293),ISBLANK($G293),ISBLANK($H293),ISBLANK($I293)),"EKSİK","OK"))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4">
        <f>IF(ISBLANK($A294),"",IF(OR(ISBLANK($B294),ISBLANK($C294),ISBLANK($D294),ISBLANK($E294),ISBLANK($F294),ISBLANK($G294),ISBLANK($H294),ISBLANK($I294)),"EKSİK","OK"))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4">
        <f>IF(ISBLANK($A295),"",IF(OR(ISBLANK($B295),ISBLANK($C295),ISBLANK($D295),ISBLANK($E295),ISBLANK($F295),ISBLANK($G295),ISBLANK($H295),ISBLANK($I295)),"EKSİK","OK"))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4">
        <f>IF(ISBLANK($A296),"",IF(OR(ISBLANK($B296),ISBLANK($C296),ISBLANK($D296),ISBLANK($E296),ISBLANK($F296),ISBLANK($G296),ISBLANK($H296),ISBLANK($I296)),"EKSİK","OK"))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4">
        <f>IF(ISBLANK($A297),"",IF(OR(ISBLANK($B297),ISBLANK($C297),ISBLANK($D297),ISBLANK($E297),ISBLANK($F297),ISBLANK($G297),ISBLANK($H297),ISBLANK($I297)),"EKSİK","OK"))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4">
        <f>IF(ISBLANK($A298),"",IF(OR(ISBLANK($B298),ISBLANK($C298),ISBLANK($D298),ISBLANK($E298),ISBLANK($F298),ISBLANK($G298),ISBLANK($H298),ISBLANK($I298)),"EKSİK","OK"))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4">
        <f>IF(ISBLANK($A299),"",IF(OR(ISBLANK($B299),ISBLANK($C299),ISBLANK($D299),ISBLANK($E299),ISBLANK($F299),ISBLANK($G299),ISBLANK($H299),ISBLANK($I299)),"EKSİK","OK"))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4">
        <f>IF(ISBLANK($A300),"",IF(OR(ISBLANK($B300),ISBLANK($C300),ISBLANK($D300),ISBLANK($E300),ISBLANK($F300),ISBLANK($G300),ISBLANK($H300),ISBLANK($I300)),"EKSİK","OK"))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4">
        <f>IF(ISBLANK($A301),"",IF(OR(ISBLANK($B301),ISBLANK($C301),ISBLANK($D301),ISBLANK($E301),ISBLANK($F301),ISBLANK($G301),ISBLANK($H301),ISBLANK($I301)),"EKSİK","OK"))</f>
        <v/>
      </c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4">
        <f>IF(ISBLANK($A302),"",IF(OR(ISBLANK($B302),ISBLANK($C302),ISBLANK($D302),ISBLANK($E302),ISBLANK($F302),ISBLANK($G302),ISBLANK($H302),ISBLANK($I302)),"EKSİK","OK"))</f>
        <v/>
      </c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4">
        <f>IF(ISBLANK($A303),"",IF(OR(ISBLANK($B303),ISBLANK($C303),ISBLANK($D303),ISBLANK($E303),ISBLANK($F303),ISBLANK($G303),ISBLANK($H303),ISBLANK($I303)),"EKSİK","OK"))</f>
        <v/>
      </c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4">
        <f>IF(ISBLANK($A304),"",IF(OR(ISBLANK($B304),ISBLANK($C304),ISBLANK($D304),ISBLANK($E304),ISBLANK($F304),ISBLANK($G304),ISBLANK($H304),ISBLANK($I304)),"EKSİK","OK"))</f>
        <v/>
      </c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4">
        <f>IF(ISBLANK($A305),"",IF(OR(ISBLANK($B305),ISBLANK($C305),ISBLANK($D305),ISBLANK($E305),ISBLANK($F305),ISBLANK($G305),ISBLANK($H305),ISBLANK($I305)),"EKSİK","OK"))</f>
        <v/>
      </c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4">
        <f>IF(ISBLANK($A306),"",IF(OR(ISBLANK($B306),ISBLANK($C306),ISBLANK($D306),ISBLANK($E306),ISBLANK($F306),ISBLANK($G306),ISBLANK($H306),ISBLANK($I306)),"EKSİK","OK"))</f>
        <v/>
      </c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4">
        <f>IF(ISBLANK($A307),"",IF(OR(ISBLANK($B307),ISBLANK($C307),ISBLANK($D307),ISBLANK($E307),ISBLANK($F307),ISBLANK($G307),ISBLANK($H307),ISBLANK($I307)),"EKSİK","OK"))</f>
        <v/>
      </c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4">
        <f>IF(ISBLANK($A308),"",IF(OR(ISBLANK($B308),ISBLANK($C308),ISBLANK($D308),ISBLANK($E308),ISBLANK($F308),ISBLANK($G308),ISBLANK($H308),ISBLANK($I308)),"EKSİK","OK"))</f>
        <v/>
      </c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4">
        <f>IF(ISBLANK($A309),"",IF(OR(ISBLANK($B309),ISBLANK($C309),ISBLANK($D309),ISBLANK($E309),ISBLANK($F309),ISBLANK($G309),ISBLANK($H309),ISBLANK($I309)),"EKSİK","OK"))</f>
        <v/>
      </c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4">
        <f>IF(ISBLANK($A310),"",IF(OR(ISBLANK($B310),ISBLANK($C310),ISBLANK($D310),ISBLANK($E310),ISBLANK($F310),ISBLANK($G310),ISBLANK($H310),ISBLANK($I310)),"EKSİK","OK"))</f>
        <v/>
      </c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4">
        <f>IF(ISBLANK($A311),"",IF(OR(ISBLANK($B311),ISBLANK($C311),ISBLANK($D311),ISBLANK($E311),ISBLANK($F311),ISBLANK($G311),ISBLANK($H311),ISBLANK($I311)),"EKSİK","OK"))</f>
        <v/>
      </c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4">
        <f>IF(ISBLANK($A312),"",IF(OR(ISBLANK($B312),ISBLANK($C312),ISBLANK($D312),ISBLANK($E312),ISBLANK($F312),ISBLANK($G312),ISBLANK($H312),ISBLANK($I312)),"EKSİK","OK"))</f>
        <v/>
      </c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4">
        <f>IF(ISBLANK($A313),"",IF(OR(ISBLANK($B313),ISBLANK($C313),ISBLANK($D313),ISBLANK($E313),ISBLANK($F313),ISBLANK($G313),ISBLANK($H313),ISBLANK($I313)),"EKSİK","OK"))</f>
        <v/>
      </c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4">
        <f>IF(ISBLANK($A314),"",IF(OR(ISBLANK($B314),ISBLANK($C314),ISBLANK($D314),ISBLANK($E314),ISBLANK($F314),ISBLANK($G314),ISBLANK($H314),ISBLANK($I314)),"EKSİK","OK"))</f>
        <v/>
      </c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4">
        <f>IF(ISBLANK($A315),"",IF(OR(ISBLANK($B315),ISBLANK($C315),ISBLANK($D315),ISBLANK($E315),ISBLANK($F315),ISBLANK($G315),ISBLANK($H315),ISBLANK($I315)),"EKSİK","OK"))</f>
        <v/>
      </c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4">
        <f>IF(ISBLANK($A316),"",IF(OR(ISBLANK($B316),ISBLANK($C316),ISBLANK($D316),ISBLANK($E316),ISBLANK($F316),ISBLANK($G316),ISBLANK($H316),ISBLANK($I316)),"EKSİK","OK"))</f>
        <v/>
      </c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4">
        <f>IF(ISBLANK($A317),"",IF(OR(ISBLANK($B317),ISBLANK($C317),ISBLANK($D317),ISBLANK($E317),ISBLANK($F317),ISBLANK($G317),ISBLANK($H317),ISBLANK($I317)),"EKSİK","OK"))</f>
        <v/>
      </c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4">
        <f>IF(ISBLANK($A318),"",IF(OR(ISBLANK($B318),ISBLANK($C318),ISBLANK($D318),ISBLANK($E318),ISBLANK($F318),ISBLANK($G318),ISBLANK($H318),ISBLANK($I318)),"EKSİK","OK"))</f>
        <v/>
      </c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4">
        <f>IF(ISBLANK($A319),"",IF(OR(ISBLANK($B319),ISBLANK($C319),ISBLANK($D319),ISBLANK($E319),ISBLANK($F319),ISBLANK($G319),ISBLANK($H319),ISBLANK($I319)),"EKSİK","OK"))</f>
        <v/>
      </c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4">
        <f>IF(ISBLANK($A320),"",IF(OR(ISBLANK($B320),ISBLANK($C320),ISBLANK($D320),ISBLANK($E320),ISBLANK($F320),ISBLANK($G320),ISBLANK($H320),ISBLANK($I320)),"EKSİK","OK"))</f>
        <v/>
      </c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4">
        <f>IF(ISBLANK($A321),"",IF(OR(ISBLANK($B321),ISBLANK($C321),ISBLANK($D321),ISBLANK($E321),ISBLANK($F321),ISBLANK($G321),ISBLANK($H321),ISBLANK($I321)),"EKSİK","OK"))</f>
        <v/>
      </c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4">
        <f>IF(ISBLANK($A322),"",IF(OR(ISBLANK($B322),ISBLANK($C322),ISBLANK($D322),ISBLANK($E322),ISBLANK($F322),ISBLANK($G322),ISBLANK($H322),ISBLANK($I322)),"EKSİK","OK"))</f>
        <v/>
      </c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4">
        <f>IF(ISBLANK($A323),"",IF(OR(ISBLANK($B323),ISBLANK($C323),ISBLANK($D323),ISBLANK($E323),ISBLANK($F323),ISBLANK($G323),ISBLANK($H323),ISBLANK($I323)),"EKSİK","OK"))</f>
        <v/>
      </c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4">
        <f>IF(ISBLANK($A324),"",IF(OR(ISBLANK($B324),ISBLANK($C324),ISBLANK($D324),ISBLANK($E324),ISBLANK($F324),ISBLANK($G324),ISBLANK($H324),ISBLANK($I324)),"EKSİK","OK"))</f>
        <v/>
      </c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4">
        <f>IF(ISBLANK($A325),"",IF(OR(ISBLANK($B325),ISBLANK($C325),ISBLANK($D325),ISBLANK($E325),ISBLANK($F325),ISBLANK($G325),ISBLANK($H325),ISBLANK($I325)),"EKSİK","OK"))</f>
        <v/>
      </c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4">
        <f>IF(ISBLANK($A326),"",IF(OR(ISBLANK($B326),ISBLANK($C326),ISBLANK($D326),ISBLANK($E326),ISBLANK($F326),ISBLANK($G326),ISBLANK($H326),ISBLANK($I326)),"EKSİK","OK"))</f>
        <v/>
      </c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4">
        <f>IF(ISBLANK($A327),"",IF(OR(ISBLANK($B327),ISBLANK($C327),ISBLANK($D327),ISBLANK($E327),ISBLANK($F327),ISBLANK($G327),ISBLANK($H327),ISBLANK($I327)),"EKSİK","OK"))</f>
        <v/>
      </c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4">
        <f>IF(ISBLANK($A328),"",IF(OR(ISBLANK($B328),ISBLANK($C328),ISBLANK($D328),ISBLANK($E328),ISBLANK($F328),ISBLANK($G328),ISBLANK($H328),ISBLANK($I328)),"EKSİK","OK"))</f>
        <v/>
      </c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4">
        <f>IF(ISBLANK($A329),"",IF(OR(ISBLANK($B329),ISBLANK($C329),ISBLANK($D329),ISBLANK($E329),ISBLANK($F329),ISBLANK($G329),ISBLANK($H329),ISBLANK($I329)),"EKSİK","OK"))</f>
        <v/>
      </c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4">
        <f>IF(ISBLANK($A330),"",IF(OR(ISBLANK($B330),ISBLANK($C330),ISBLANK($D330),ISBLANK($E330),ISBLANK($F330),ISBLANK($G330),ISBLANK($H330),ISBLANK($I330)),"EKSİK","OK"))</f>
        <v/>
      </c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4">
        <f>IF(ISBLANK($A331),"",IF(OR(ISBLANK($B331),ISBLANK($C331),ISBLANK($D331),ISBLANK($E331),ISBLANK($F331),ISBLANK($G331),ISBLANK($H331),ISBLANK($I331)),"EKSİK","OK"))</f>
        <v/>
      </c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4">
        <f>IF(ISBLANK($A332),"",IF(OR(ISBLANK($B332),ISBLANK($C332),ISBLANK($D332),ISBLANK($E332),ISBLANK($F332),ISBLANK($G332),ISBLANK($H332),ISBLANK($I332)),"EKSİK","OK"))</f>
        <v/>
      </c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4">
        <f>IF(ISBLANK($A333),"",IF(OR(ISBLANK($B333),ISBLANK($C333),ISBLANK($D333),ISBLANK($E333),ISBLANK($F333),ISBLANK($G333),ISBLANK($H333),ISBLANK($I333)),"EKSİK","OK"))</f>
        <v/>
      </c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4">
        <f>IF(ISBLANK($A334),"",IF(OR(ISBLANK($B334),ISBLANK($C334),ISBLANK($D334),ISBLANK($E334),ISBLANK($F334),ISBLANK($G334),ISBLANK($H334),ISBLANK($I334)),"EKSİK","OK"))</f>
        <v/>
      </c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4">
        <f>IF(ISBLANK($A335),"",IF(OR(ISBLANK($B335),ISBLANK($C335),ISBLANK($D335),ISBLANK($E335),ISBLANK($F335),ISBLANK($G335),ISBLANK($H335),ISBLANK($I335)),"EKSİK","OK"))</f>
        <v/>
      </c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4">
        <f>IF(ISBLANK($A336),"",IF(OR(ISBLANK($B336),ISBLANK($C336),ISBLANK($D336),ISBLANK($E336),ISBLANK($F336),ISBLANK($G336),ISBLANK($H336),ISBLANK($I336)),"EKSİK","OK"))</f>
        <v/>
      </c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4">
        <f>IF(ISBLANK($A337),"",IF(OR(ISBLANK($B337),ISBLANK($C337),ISBLANK($D337),ISBLANK($E337),ISBLANK($F337),ISBLANK($G337),ISBLANK($H337),ISBLANK($I337)),"EKSİK","OK"))</f>
        <v/>
      </c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4">
        <f>IF(ISBLANK($A338),"",IF(OR(ISBLANK($B338),ISBLANK($C338),ISBLANK($D338),ISBLANK($E338),ISBLANK($F338),ISBLANK($G338),ISBLANK($H338),ISBLANK($I338)),"EKSİK","OK"))</f>
        <v/>
      </c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4">
        <f>IF(ISBLANK($A339),"",IF(OR(ISBLANK($B339),ISBLANK($C339),ISBLANK($D339),ISBLANK($E339),ISBLANK($F339),ISBLANK($G339),ISBLANK($H339),ISBLANK($I339)),"EKSİK","OK"))</f>
        <v/>
      </c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4">
        <f>IF(ISBLANK($A340),"",IF(OR(ISBLANK($B340),ISBLANK($C340),ISBLANK($D340),ISBLANK($E340),ISBLANK($F340),ISBLANK($G340),ISBLANK($H340),ISBLANK($I340)),"EKSİK","OK"))</f>
        <v/>
      </c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4">
        <f>IF(ISBLANK($A341),"",IF(OR(ISBLANK($B341),ISBLANK($C341),ISBLANK($D341),ISBLANK($E341),ISBLANK($F341),ISBLANK($G341),ISBLANK($H341),ISBLANK($I341)),"EKSİK","OK"))</f>
        <v/>
      </c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4">
        <f>IF(ISBLANK($A342),"",IF(OR(ISBLANK($B342),ISBLANK($C342),ISBLANK($D342),ISBLANK($E342),ISBLANK($F342),ISBLANK($G342),ISBLANK($H342),ISBLANK($I342)),"EKSİK","OK"))</f>
        <v/>
      </c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4">
        <f>IF(ISBLANK($A343),"",IF(OR(ISBLANK($B343),ISBLANK($C343),ISBLANK($D343),ISBLANK($E343),ISBLANK($F343),ISBLANK($G343),ISBLANK($H343),ISBLANK($I343)),"EKSİK","OK"))</f>
        <v/>
      </c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4">
        <f>IF(ISBLANK($A344),"",IF(OR(ISBLANK($B344),ISBLANK($C344),ISBLANK($D344),ISBLANK($E344),ISBLANK($F344),ISBLANK($G344),ISBLANK($H344),ISBLANK($I344)),"EKSİK","OK"))</f>
        <v/>
      </c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4">
        <f>IF(ISBLANK($A345),"",IF(OR(ISBLANK($B345),ISBLANK($C345),ISBLANK($D345),ISBLANK($E345),ISBLANK($F345),ISBLANK($G345),ISBLANK($H345),ISBLANK($I345)),"EKSİK","OK"))</f>
        <v/>
      </c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4">
        <f>IF(ISBLANK($A346),"",IF(OR(ISBLANK($B346),ISBLANK($C346),ISBLANK($D346),ISBLANK($E346),ISBLANK($F346),ISBLANK($G346),ISBLANK($H346),ISBLANK($I346)),"EKSİK","OK"))</f>
        <v/>
      </c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4">
        <f>IF(ISBLANK($A347),"",IF(OR(ISBLANK($B347),ISBLANK($C347),ISBLANK($D347),ISBLANK($E347),ISBLANK($F347),ISBLANK($G347),ISBLANK($H347),ISBLANK($I347)),"EKSİK","OK"))</f>
        <v/>
      </c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4">
        <f>IF(ISBLANK($A348),"",IF(OR(ISBLANK($B348),ISBLANK($C348),ISBLANK($D348),ISBLANK($E348),ISBLANK($F348),ISBLANK($G348),ISBLANK($H348),ISBLANK($I348)),"EKSİK","OK"))</f>
        <v/>
      </c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4">
        <f>IF(ISBLANK($A349),"",IF(OR(ISBLANK($B349),ISBLANK($C349),ISBLANK($D349),ISBLANK($E349),ISBLANK($F349),ISBLANK($G349),ISBLANK($H349),ISBLANK($I349)),"EKSİK","OK"))</f>
        <v/>
      </c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4">
        <f>IF(ISBLANK($A350),"",IF(OR(ISBLANK($B350),ISBLANK($C350),ISBLANK($D350),ISBLANK($E350),ISBLANK($F350),ISBLANK($G350),ISBLANK($H350),ISBLANK($I350)),"EKSİK","OK"))</f>
        <v/>
      </c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4">
        <f>IF(ISBLANK($A351),"",IF(OR(ISBLANK($B351),ISBLANK($C351),ISBLANK($D351),ISBLANK($E351),ISBLANK($F351),ISBLANK($G351),ISBLANK($H351),ISBLANK($I351)),"EKSİK","OK"))</f>
        <v/>
      </c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4">
        <f>IF(ISBLANK($A352),"",IF(OR(ISBLANK($B352),ISBLANK($C352),ISBLANK($D352),ISBLANK($E352),ISBLANK($F352),ISBLANK($G352),ISBLANK($H352),ISBLANK($I352)),"EKSİK","OK"))</f>
        <v/>
      </c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4">
        <f>IF(ISBLANK($A353),"",IF(OR(ISBLANK($B353),ISBLANK($C353),ISBLANK($D353),ISBLANK($E353),ISBLANK($F353),ISBLANK($G353),ISBLANK($H353),ISBLANK($I353)),"EKSİK","OK"))</f>
        <v/>
      </c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4">
        <f>IF(ISBLANK($A354),"",IF(OR(ISBLANK($B354),ISBLANK($C354),ISBLANK($D354),ISBLANK($E354),ISBLANK($F354),ISBLANK($G354),ISBLANK($H354),ISBLANK($I354)),"EKSİK","OK"))</f>
        <v/>
      </c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4">
        <f>IF(ISBLANK($A355),"",IF(OR(ISBLANK($B355),ISBLANK($C355),ISBLANK($D355),ISBLANK($E355),ISBLANK($F355),ISBLANK($G355),ISBLANK($H355),ISBLANK($I355)),"EKSİK","OK"))</f>
        <v/>
      </c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4">
        <f>IF(ISBLANK($A356),"",IF(OR(ISBLANK($B356),ISBLANK($C356),ISBLANK($D356),ISBLANK($E356),ISBLANK($F356),ISBLANK($G356),ISBLANK($H356),ISBLANK($I356)),"EKSİK","OK"))</f>
        <v/>
      </c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4">
        <f>IF(ISBLANK($A357),"",IF(OR(ISBLANK($B357),ISBLANK($C357),ISBLANK($D357),ISBLANK($E357),ISBLANK($F357),ISBLANK($G357),ISBLANK($H357),ISBLANK($I357)),"EKSİK","OK"))</f>
        <v/>
      </c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4">
        <f>IF(ISBLANK($A358),"",IF(OR(ISBLANK($B358),ISBLANK($C358),ISBLANK($D358),ISBLANK($E358),ISBLANK($F358),ISBLANK($G358),ISBLANK($H358),ISBLANK($I358)),"EKSİK","OK"))</f>
        <v/>
      </c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4">
        <f>IF(ISBLANK($A359),"",IF(OR(ISBLANK($B359),ISBLANK($C359),ISBLANK($D359),ISBLANK($E359),ISBLANK($F359),ISBLANK($G359),ISBLANK($H359),ISBLANK($I359)),"EKSİK","OK"))</f>
        <v/>
      </c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4">
        <f>IF(ISBLANK($A360),"",IF(OR(ISBLANK($B360),ISBLANK($C360),ISBLANK($D360),ISBLANK($E360),ISBLANK($F360),ISBLANK($G360),ISBLANK($H360),ISBLANK($I360)),"EKSİK","OK"))</f>
        <v/>
      </c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4">
        <f>IF(ISBLANK($A361),"",IF(OR(ISBLANK($B361),ISBLANK($C361),ISBLANK($D361),ISBLANK($E361),ISBLANK($F361),ISBLANK($G361),ISBLANK($H361),ISBLANK($I361)),"EKSİK","OK"))</f>
        <v/>
      </c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4">
        <f>IF(ISBLANK($A362),"",IF(OR(ISBLANK($B362),ISBLANK($C362),ISBLANK($D362),ISBLANK($E362),ISBLANK($F362),ISBLANK($G362),ISBLANK($H362),ISBLANK($I362)),"EKSİK","OK"))</f>
        <v/>
      </c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4">
        <f>IF(ISBLANK($A363),"",IF(OR(ISBLANK($B363),ISBLANK($C363),ISBLANK($D363),ISBLANK($E363),ISBLANK($F363),ISBLANK($G363),ISBLANK($H363),ISBLANK($I363)),"EKSİK","OK"))</f>
        <v/>
      </c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4">
        <f>IF(ISBLANK($A364),"",IF(OR(ISBLANK($B364),ISBLANK($C364),ISBLANK($D364),ISBLANK($E364),ISBLANK($F364),ISBLANK($G364),ISBLANK($H364),ISBLANK($I364)),"EKSİK","OK"))</f>
        <v/>
      </c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4">
        <f>IF(ISBLANK($A365),"",IF(OR(ISBLANK($B365),ISBLANK($C365),ISBLANK($D365),ISBLANK($E365),ISBLANK($F365),ISBLANK($G365),ISBLANK($H365),ISBLANK($I365)),"EKSİK","OK"))</f>
        <v/>
      </c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4">
        <f>IF(ISBLANK($A366),"",IF(OR(ISBLANK($B366),ISBLANK($C366),ISBLANK($D366),ISBLANK($E366),ISBLANK($F366),ISBLANK($G366),ISBLANK($H366),ISBLANK($I366)),"EKSİK","OK"))</f>
        <v/>
      </c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4">
        <f>IF(ISBLANK($A367),"",IF(OR(ISBLANK($B367),ISBLANK($C367),ISBLANK($D367),ISBLANK($E367),ISBLANK($F367),ISBLANK($G367),ISBLANK($H367),ISBLANK($I367)),"EKSİK","OK"))</f>
        <v/>
      </c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4">
        <f>IF(ISBLANK($A368),"",IF(OR(ISBLANK($B368),ISBLANK($C368),ISBLANK($D368),ISBLANK($E368),ISBLANK($F368),ISBLANK($G368),ISBLANK($H368),ISBLANK($I368)),"EKSİK","OK"))</f>
        <v/>
      </c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4">
        <f>IF(ISBLANK($A369),"",IF(OR(ISBLANK($B369),ISBLANK($C369),ISBLANK($D369),ISBLANK($E369),ISBLANK($F369),ISBLANK($G369),ISBLANK($H369),ISBLANK($I369)),"EKSİK","OK"))</f>
        <v/>
      </c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4">
        <f>IF(ISBLANK($A370),"",IF(OR(ISBLANK($B370),ISBLANK($C370),ISBLANK($D370),ISBLANK($E370),ISBLANK($F370),ISBLANK($G370),ISBLANK($H370),ISBLANK($I370)),"EKSİK","OK"))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4">
        <f>IF(ISBLANK($A371),"",IF(OR(ISBLANK($B371),ISBLANK($C371),ISBLANK($D371),ISBLANK($E371),ISBLANK($F371),ISBLANK($G371),ISBLANK($H371),ISBLANK($I371)),"EKSİK","OK"))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4">
        <f>IF(ISBLANK($A372),"",IF(OR(ISBLANK($B372),ISBLANK($C372),ISBLANK($D372),ISBLANK($E372),ISBLANK($F372),ISBLANK($G372),ISBLANK($H372),ISBLANK($I372)),"EKSİK","OK"))</f>
        <v/>
      </c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4">
        <f>IF(ISBLANK($A373),"",IF(OR(ISBLANK($B373),ISBLANK($C373),ISBLANK($D373),ISBLANK($E373),ISBLANK($F373),ISBLANK($G373),ISBLANK($H373),ISBLANK($I373)),"EKSİK","OK"))</f>
        <v/>
      </c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4">
        <f>IF(ISBLANK($A374),"",IF(OR(ISBLANK($B374),ISBLANK($C374),ISBLANK($D374),ISBLANK($E374),ISBLANK($F374),ISBLANK($G374),ISBLANK($H374),ISBLANK($I374)),"EKSİK","OK"))</f>
        <v/>
      </c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4">
        <f>IF(ISBLANK($A375),"",IF(OR(ISBLANK($B375),ISBLANK($C375),ISBLANK($D375),ISBLANK($E375),ISBLANK($F375),ISBLANK($G375),ISBLANK($H375),ISBLANK($I375)),"EKSİK","OK"))</f>
        <v/>
      </c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4">
        <f>IF(ISBLANK($A376),"",IF(OR(ISBLANK($B376),ISBLANK($C376),ISBLANK($D376),ISBLANK($E376),ISBLANK($F376),ISBLANK($G376),ISBLANK($H376),ISBLANK($I376)),"EKSİK","OK"))</f>
        <v/>
      </c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4">
        <f>IF(ISBLANK($A377),"",IF(OR(ISBLANK($B377),ISBLANK($C377),ISBLANK($D377),ISBLANK($E377),ISBLANK($F377),ISBLANK($G377),ISBLANK($H377),ISBLANK($I377)),"EKSİK","OK"))</f>
        <v/>
      </c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4">
        <f>IF(ISBLANK($A378),"",IF(OR(ISBLANK($B378),ISBLANK($C378),ISBLANK($D378),ISBLANK($E378),ISBLANK($F378),ISBLANK($G378),ISBLANK($H378),ISBLANK($I378)),"EKSİK","OK"))</f>
        <v/>
      </c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4">
        <f>IF(ISBLANK($A379),"",IF(OR(ISBLANK($B379),ISBLANK($C379),ISBLANK($D379),ISBLANK($E379),ISBLANK($F379),ISBLANK($G379),ISBLANK($H379),ISBLANK($I379)),"EKSİK","OK"))</f>
        <v/>
      </c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4">
        <f>IF(ISBLANK($A380),"",IF(OR(ISBLANK($B380),ISBLANK($C380),ISBLANK($D380),ISBLANK($E380),ISBLANK($F380),ISBLANK($G380),ISBLANK($H380),ISBLANK($I380)),"EKSİK","OK"))</f>
        <v/>
      </c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4">
        <f>IF(ISBLANK($A381),"",IF(OR(ISBLANK($B381),ISBLANK($C381),ISBLANK($D381),ISBLANK($E381),ISBLANK($F381),ISBLANK($G381),ISBLANK($H381),ISBLANK($I381)),"EKSİK","OK"))</f>
        <v/>
      </c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4">
        <f>IF(ISBLANK($A382),"",IF(OR(ISBLANK($B382),ISBLANK($C382),ISBLANK($D382),ISBLANK($E382),ISBLANK($F382),ISBLANK($G382),ISBLANK($H382),ISBLANK($I382)),"EKSİK","OK"))</f>
        <v/>
      </c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4">
        <f>IF(ISBLANK($A383),"",IF(OR(ISBLANK($B383),ISBLANK($C383),ISBLANK($D383),ISBLANK($E383),ISBLANK($F383),ISBLANK($G383),ISBLANK($H383),ISBLANK($I383)),"EKSİK","OK"))</f>
        <v/>
      </c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4">
        <f>IF(ISBLANK($A384),"",IF(OR(ISBLANK($B384),ISBLANK($C384),ISBLANK($D384),ISBLANK($E384),ISBLANK($F384),ISBLANK($G384),ISBLANK($H384),ISBLANK($I384)),"EKSİK","OK"))</f>
        <v/>
      </c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4">
        <f>IF(ISBLANK($A385),"",IF(OR(ISBLANK($B385),ISBLANK($C385),ISBLANK($D385),ISBLANK($E385),ISBLANK($F385),ISBLANK($G385),ISBLANK($H385),ISBLANK($I385)),"EKSİK","OK"))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4">
        <f>IF(ISBLANK($A386),"",IF(OR(ISBLANK($B386),ISBLANK($C386),ISBLANK($D386),ISBLANK($E386),ISBLANK($F386),ISBLANK($G386),ISBLANK($H386),ISBLANK($I386)),"EKSİK","OK"))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4">
        <f>IF(ISBLANK($A387),"",IF(OR(ISBLANK($B387),ISBLANK($C387),ISBLANK($D387),ISBLANK($E387),ISBLANK($F387),ISBLANK($G387),ISBLANK($H387),ISBLANK($I387)),"EKSİK","OK"))</f>
        <v/>
      </c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4">
        <f>IF(ISBLANK($A388),"",IF(OR(ISBLANK($B388),ISBLANK($C388),ISBLANK($D388),ISBLANK($E388),ISBLANK($F388),ISBLANK($G388),ISBLANK($H388),ISBLANK($I388)),"EKSİK","OK"))</f>
        <v/>
      </c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4">
        <f>IF(ISBLANK($A389),"",IF(OR(ISBLANK($B389),ISBLANK($C389),ISBLANK($D389),ISBLANK($E389),ISBLANK($F389),ISBLANK($G389),ISBLANK($H389),ISBLANK($I389)),"EKSİK","OK"))</f>
        <v/>
      </c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4">
        <f>IF(ISBLANK($A390),"",IF(OR(ISBLANK($B390),ISBLANK($C390),ISBLANK($D390),ISBLANK($E390),ISBLANK($F390),ISBLANK($G390),ISBLANK($H390),ISBLANK($I390)),"EKSİK","OK"))</f>
        <v/>
      </c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4">
        <f>IF(ISBLANK($A391),"",IF(OR(ISBLANK($B391),ISBLANK($C391),ISBLANK($D391),ISBLANK($E391),ISBLANK($F391),ISBLANK($G391),ISBLANK($H391),ISBLANK($I391)),"EKSİK","OK"))</f>
        <v/>
      </c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4">
        <f>IF(ISBLANK($A392),"",IF(OR(ISBLANK($B392),ISBLANK($C392),ISBLANK($D392),ISBLANK($E392),ISBLANK($F392),ISBLANK($G392),ISBLANK($H392),ISBLANK($I392)),"EKSİK","OK"))</f>
        <v/>
      </c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4">
        <f>IF(ISBLANK($A393),"",IF(OR(ISBLANK($B393),ISBLANK($C393),ISBLANK($D393),ISBLANK($E393),ISBLANK($F393),ISBLANK($G393),ISBLANK($H393),ISBLANK($I393)),"EKSİK","OK"))</f>
        <v/>
      </c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4">
        <f>IF(ISBLANK($A394),"",IF(OR(ISBLANK($B394),ISBLANK($C394),ISBLANK($D394),ISBLANK($E394),ISBLANK($F394),ISBLANK($G394),ISBLANK($H394),ISBLANK($I394)),"EKSİK","OK"))</f>
        <v/>
      </c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4">
        <f>IF(ISBLANK($A395),"",IF(OR(ISBLANK($B395),ISBLANK($C395),ISBLANK($D395),ISBLANK($E395),ISBLANK($F395),ISBLANK($G395),ISBLANK($H395),ISBLANK($I395)),"EKSİK","OK"))</f>
        <v/>
      </c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4">
        <f>IF(ISBLANK($A396),"",IF(OR(ISBLANK($B396),ISBLANK($C396),ISBLANK($D396),ISBLANK($E396),ISBLANK($F396),ISBLANK($G396),ISBLANK($H396),ISBLANK($I396)),"EKSİK","OK"))</f>
        <v/>
      </c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4">
        <f>IF(ISBLANK($A397),"",IF(OR(ISBLANK($B397),ISBLANK($C397),ISBLANK($D397),ISBLANK($E397),ISBLANK($F397),ISBLANK($G397),ISBLANK($H397),ISBLANK($I397)),"EKSİK","OK"))</f>
        <v/>
      </c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4">
        <f>IF(ISBLANK($A398),"",IF(OR(ISBLANK($B398),ISBLANK($C398),ISBLANK($D398),ISBLANK($E398),ISBLANK($F398),ISBLANK($G398),ISBLANK($H398),ISBLANK($I398)),"EKSİK","OK"))</f>
        <v/>
      </c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4">
        <f>IF(ISBLANK($A399),"",IF(OR(ISBLANK($B399),ISBLANK($C399),ISBLANK($D399),ISBLANK($E399),ISBLANK($F399),ISBLANK($G399),ISBLANK($H399),ISBLANK($I399)),"EKSİK","OK"))</f>
        <v/>
      </c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4">
        <f>IF(ISBLANK($A400),"",IF(OR(ISBLANK($B400),ISBLANK($C400),ISBLANK($D400),ISBLANK($E400),ISBLANK($F400),ISBLANK($G400),ISBLANK($H400),ISBLANK($I400)),"EKSİK","OK"))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4">
        <f>IF(ISBLANK($A401),"",IF(OR(ISBLANK($B401),ISBLANK($C401),ISBLANK($D401),ISBLANK($E401),ISBLANK($F401),ISBLANK($G401),ISBLANK($H401),ISBLANK($I401)),"EKSİK","OK"))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4">
        <f>IF(ISBLANK($A402),"",IF(OR(ISBLANK($B402),ISBLANK($C402),ISBLANK($D402),ISBLANK($E402),ISBLANK($F402),ISBLANK($G402),ISBLANK($H402),ISBLANK($I402)),"EKSİK","OK"))</f>
        <v/>
      </c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4">
        <f>IF(ISBLANK($A403),"",IF(OR(ISBLANK($B403),ISBLANK($C403),ISBLANK($D403),ISBLANK($E403),ISBLANK($F403),ISBLANK($G403),ISBLANK($H403),ISBLANK($I403)),"EKSİK","OK"))</f>
        <v/>
      </c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4">
        <f>IF(ISBLANK($A404),"",IF(OR(ISBLANK($B404),ISBLANK($C404),ISBLANK($D404),ISBLANK($E404),ISBLANK($F404),ISBLANK($G404),ISBLANK($H404),ISBLANK($I404)),"EKSİK","OK"))</f>
        <v/>
      </c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4">
        <f>IF(ISBLANK($A405),"",IF(OR(ISBLANK($B405),ISBLANK($C405),ISBLANK($D405),ISBLANK($E405),ISBLANK($F405),ISBLANK($G405),ISBLANK($H405),ISBLANK($I405)),"EKSİK","OK"))</f>
        <v/>
      </c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4">
        <f>IF(ISBLANK($A406),"",IF(OR(ISBLANK($B406),ISBLANK($C406),ISBLANK($D406),ISBLANK($E406),ISBLANK($F406),ISBLANK($G406),ISBLANK($H406),ISBLANK($I406)),"EKSİK","OK"))</f>
        <v/>
      </c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4">
        <f>IF(ISBLANK($A407),"",IF(OR(ISBLANK($B407),ISBLANK($C407),ISBLANK($D407),ISBLANK($E407),ISBLANK($F407),ISBLANK($G407),ISBLANK($H407),ISBLANK($I407)),"EKSİK","OK"))</f>
        <v/>
      </c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4">
        <f>IF(ISBLANK($A408),"",IF(OR(ISBLANK($B408),ISBLANK($C408),ISBLANK($D408),ISBLANK($E408),ISBLANK($F408),ISBLANK($G408),ISBLANK($H408),ISBLANK($I408)),"EKSİK","OK"))</f>
        <v/>
      </c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4">
        <f>IF(ISBLANK($A409),"",IF(OR(ISBLANK($B409),ISBLANK($C409),ISBLANK($D409),ISBLANK($E409),ISBLANK($F409),ISBLANK($G409),ISBLANK($H409),ISBLANK($I409)),"EKSİK","OK"))</f>
        <v/>
      </c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4">
        <f>IF(ISBLANK($A410),"",IF(OR(ISBLANK($B410),ISBLANK($C410),ISBLANK($D410),ISBLANK($E410),ISBLANK($F410),ISBLANK($G410),ISBLANK($H410),ISBLANK($I410)),"EKSİK","OK"))</f>
        <v/>
      </c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4">
        <f>IF(ISBLANK($A411),"",IF(OR(ISBLANK($B411),ISBLANK($C411),ISBLANK($D411),ISBLANK($E411),ISBLANK($F411),ISBLANK($G411),ISBLANK($H411),ISBLANK($I411)),"EKSİK","OK"))</f>
        <v/>
      </c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4">
        <f>IF(ISBLANK($A412),"",IF(OR(ISBLANK($B412),ISBLANK($C412),ISBLANK($D412),ISBLANK($E412),ISBLANK($F412),ISBLANK($G412),ISBLANK($H412),ISBLANK($I412)),"EKSİK","OK"))</f>
        <v/>
      </c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4">
        <f>IF(ISBLANK($A413),"",IF(OR(ISBLANK($B413),ISBLANK($C413),ISBLANK($D413),ISBLANK($E413),ISBLANK($F413),ISBLANK($G413),ISBLANK($H413),ISBLANK($I413)),"EKSİK","OK"))</f>
        <v/>
      </c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4">
        <f>IF(ISBLANK($A414),"",IF(OR(ISBLANK($B414),ISBLANK($C414),ISBLANK($D414),ISBLANK($E414),ISBLANK($F414),ISBLANK($G414),ISBLANK($H414),ISBLANK($I414)),"EKSİK","OK"))</f>
        <v/>
      </c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4">
        <f>IF(ISBLANK($A415),"",IF(OR(ISBLANK($B415),ISBLANK($C415),ISBLANK($D415),ISBLANK($E415),ISBLANK($F415),ISBLANK($G415),ISBLANK($H415),ISBLANK($I415)),"EKSİK","OK"))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4">
        <f>IF(ISBLANK($A416),"",IF(OR(ISBLANK($B416),ISBLANK($C416),ISBLANK($D416),ISBLANK($E416),ISBLANK($F416),ISBLANK($G416),ISBLANK($H416),ISBLANK($I416)),"EKSİK","OK"))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4">
        <f>IF(ISBLANK($A417),"",IF(OR(ISBLANK($B417),ISBLANK($C417),ISBLANK($D417),ISBLANK($E417),ISBLANK($F417),ISBLANK($G417),ISBLANK($H417),ISBLANK($I417)),"EKSİK","OK"))</f>
        <v/>
      </c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4">
        <f>IF(ISBLANK($A418),"",IF(OR(ISBLANK($B418),ISBLANK($C418),ISBLANK($D418),ISBLANK($E418),ISBLANK($F418),ISBLANK($G418),ISBLANK($H418),ISBLANK($I418)),"EKSİK","OK"))</f>
        <v/>
      </c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4">
        <f>IF(ISBLANK($A419),"",IF(OR(ISBLANK($B419),ISBLANK($C419),ISBLANK($D419),ISBLANK($E419),ISBLANK($F419),ISBLANK($G419),ISBLANK($H419),ISBLANK($I419)),"EKSİK","OK"))</f>
        <v/>
      </c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4">
        <f>IF(ISBLANK($A420),"",IF(OR(ISBLANK($B420),ISBLANK($C420),ISBLANK($D420),ISBLANK($E420),ISBLANK($F420),ISBLANK($G420),ISBLANK($H420),ISBLANK($I420)),"EKSİK","OK"))</f>
        <v/>
      </c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4">
        <f>IF(ISBLANK($A421),"",IF(OR(ISBLANK($B421),ISBLANK($C421),ISBLANK($D421),ISBLANK($E421),ISBLANK($F421),ISBLANK($G421),ISBLANK($H421),ISBLANK($I421)),"EKSİK","OK"))</f>
        <v/>
      </c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4">
        <f>IF(ISBLANK($A422),"",IF(OR(ISBLANK($B422),ISBLANK($C422),ISBLANK($D422),ISBLANK($E422),ISBLANK($F422),ISBLANK($G422),ISBLANK($H422),ISBLANK($I422)),"EKSİK","OK"))</f>
        <v/>
      </c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4">
        <f>IF(ISBLANK($A423),"",IF(OR(ISBLANK($B423),ISBLANK($C423),ISBLANK($D423),ISBLANK($E423),ISBLANK($F423),ISBLANK($G423),ISBLANK($H423),ISBLANK($I423)),"EKSİK","OK"))</f>
        <v/>
      </c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4">
        <f>IF(ISBLANK($A424),"",IF(OR(ISBLANK($B424),ISBLANK($C424),ISBLANK($D424),ISBLANK($E424),ISBLANK($F424),ISBLANK($G424),ISBLANK($H424),ISBLANK($I424)),"EKSİK","OK"))</f>
        <v/>
      </c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4">
        <f>IF(ISBLANK($A425),"",IF(OR(ISBLANK($B425),ISBLANK($C425),ISBLANK($D425),ISBLANK($E425),ISBLANK($F425),ISBLANK($G425),ISBLANK($H425),ISBLANK($I425)),"EKSİK","OK"))</f>
        <v/>
      </c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4">
        <f>IF(ISBLANK($A426),"",IF(OR(ISBLANK($B426),ISBLANK($C426),ISBLANK($D426),ISBLANK($E426),ISBLANK($F426),ISBLANK($G426),ISBLANK($H426),ISBLANK($I426)),"EKSİK","OK"))</f>
        <v/>
      </c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4">
        <f>IF(ISBLANK($A427),"",IF(OR(ISBLANK($B427),ISBLANK($C427),ISBLANK($D427),ISBLANK($E427),ISBLANK($F427),ISBLANK($G427),ISBLANK($H427),ISBLANK($I427)),"EKSİK","OK"))</f>
        <v/>
      </c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4">
        <f>IF(ISBLANK($A428),"",IF(OR(ISBLANK($B428),ISBLANK($C428),ISBLANK($D428),ISBLANK($E428),ISBLANK($F428),ISBLANK($G428),ISBLANK($H428),ISBLANK($I428)),"EKSİK","OK"))</f>
        <v/>
      </c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4">
        <f>IF(ISBLANK($A429),"",IF(OR(ISBLANK($B429),ISBLANK($C429),ISBLANK($D429),ISBLANK($E429),ISBLANK($F429),ISBLANK($G429),ISBLANK($H429),ISBLANK($I429)),"EKSİK","OK"))</f>
        <v/>
      </c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4">
        <f>IF(ISBLANK($A430),"",IF(OR(ISBLANK($B430),ISBLANK($C430),ISBLANK($D430),ISBLANK($E430),ISBLANK($F430),ISBLANK($G430),ISBLANK($H430),ISBLANK($I430)),"EKSİK","OK"))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4">
        <f>IF(ISBLANK($A431),"",IF(OR(ISBLANK($B431),ISBLANK($C431),ISBLANK($D431),ISBLANK($E431),ISBLANK($F431),ISBLANK($G431),ISBLANK($H431),ISBLANK($I431)),"EKSİK","OK"))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4">
        <f>IF(ISBLANK($A432),"",IF(OR(ISBLANK($B432),ISBLANK($C432),ISBLANK($D432),ISBLANK($E432),ISBLANK($F432),ISBLANK($G432),ISBLANK($H432),ISBLANK($I432)),"EKSİK","OK"))</f>
        <v/>
      </c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4">
        <f>IF(ISBLANK($A433),"",IF(OR(ISBLANK($B433),ISBLANK($C433),ISBLANK($D433),ISBLANK($E433),ISBLANK($F433),ISBLANK($G433),ISBLANK($H433),ISBLANK($I433)),"EKSİK","OK"))</f>
        <v/>
      </c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4">
        <f>IF(ISBLANK($A434),"",IF(OR(ISBLANK($B434),ISBLANK($C434),ISBLANK($D434),ISBLANK($E434),ISBLANK($F434),ISBLANK($G434),ISBLANK($H434),ISBLANK($I434)),"EKSİK","OK"))</f>
        <v/>
      </c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4">
        <f>IF(ISBLANK($A435),"",IF(OR(ISBLANK($B435),ISBLANK($C435),ISBLANK($D435),ISBLANK($E435),ISBLANK($F435),ISBLANK($G435),ISBLANK($H435),ISBLANK($I435)),"EKSİK","OK"))</f>
        <v/>
      </c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4">
        <f>IF(ISBLANK($A436),"",IF(OR(ISBLANK($B436),ISBLANK($C436),ISBLANK($D436),ISBLANK($E436),ISBLANK($F436),ISBLANK($G436),ISBLANK($H436),ISBLANK($I436)),"EKSİK","OK"))</f>
        <v/>
      </c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4">
        <f>IF(ISBLANK($A437),"",IF(OR(ISBLANK($B437),ISBLANK($C437),ISBLANK($D437),ISBLANK($E437),ISBLANK($F437),ISBLANK($G437),ISBLANK($H437),ISBLANK($I437)),"EKSİK","OK"))</f>
        <v/>
      </c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4">
        <f>IF(ISBLANK($A438),"",IF(OR(ISBLANK($B438),ISBLANK($C438),ISBLANK($D438),ISBLANK($E438),ISBLANK($F438),ISBLANK($G438),ISBLANK($H438),ISBLANK($I438)),"EKSİK","OK"))</f>
        <v/>
      </c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4">
        <f>IF(ISBLANK($A439),"",IF(OR(ISBLANK($B439),ISBLANK($C439),ISBLANK($D439),ISBLANK($E439),ISBLANK($F439),ISBLANK($G439),ISBLANK($H439),ISBLANK($I439)),"EKSİK","OK"))</f>
        <v/>
      </c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4">
        <f>IF(ISBLANK($A440),"",IF(OR(ISBLANK($B440),ISBLANK($C440),ISBLANK($D440),ISBLANK($E440),ISBLANK($F440),ISBLANK($G440),ISBLANK($H440),ISBLANK($I440)),"EKSİK","OK"))</f>
        <v/>
      </c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4">
        <f>IF(ISBLANK($A441),"",IF(OR(ISBLANK($B441),ISBLANK($C441),ISBLANK($D441),ISBLANK($E441),ISBLANK($F441),ISBLANK($G441),ISBLANK($H441),ISBLANK($I441)),"EKSİK","OK"))</f>
        <v/>
      </c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4">
        <f>IF(ISBLANK($A442),"",IF(OR(ISBLANK($B442),ISBLANK($C442),ISBLANK($D442),ISBLANK($E442),ISBLANK($F442),ISBLANK($G442),ISBLANK($H442),ISBLANK($I442)),"EKSİK","OK"))</f>
        <v/>
      </c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4">
        <f>IF(ISBLANK($A443),"",IF(OR(ISBLANK($B443),ISBLANK($C443),ISBLANK($D443),ISBLANK($E443),ISBLANK($F443),ISBLANK($G443),ISBLANK($H443),ISBLANK($I443)),"EKSİK","OK"))</f>
        <v/>
      </c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4">
        <f>IF(ISBLANK($A444),"",IF(OR(ISBLANK($B444),ISBLANK($C444),ISBLANK($D444),ISBLANK($E444),ISBLANK($F444),ISBLANK($G444),ISBLANK($H444),ISBLANK($I444)),"EKSİK","OK"))</f>
        <v/>
      </c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4">
        <f>IF(ISBLANK($A445),"",IF(OR(ISBLANK($B445),ISBLANK($C445),ISBLANK($D445),ISBLANK($E445),ISBLANK($F445),ISBLANK($G445),ISBLANK($H445),ISBLANK($I445)),"EKSİK","OK"))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4">
        <f>IF(ISBLANK($A446),"",IF(OR(ISBLANK($B446),ISBLANK($C446),ISBLANK($D446),ISBLANK($E446),ISBLANK($F446),ISBLANK($G446),ISBLANK($H446),ISBLANK($I446)),"EKSİK","OK"))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4">
        <f>IF(ISBLANK($A447),"",IF(OR(ISBLANK($B447),ISBLANK($C447),ISBLANK($D447),ISBLANK($E447),ISBLANK($F447),ISBLANK($G447),ISBLANK($H447),ISBLANK($I447)),"EKSİK","OK"))</f>
        <v/>
      </c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4">
        <f>IF(ISBLANK($A448),"",IF(OR(ISBLANK($B448),ISBLANK($C448),ISBLANK($D448),ISBLANK($E448),ISBLANK($F448),ISBLANK($G448),ISBLANK($H448),ISBLANK($I448)),"EKSİK","OK"))</f>
        <v/>
      </c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4">
        <f>IF(ISBLANK($A449),"",IF(OR(ISBLANK($B449),ISBLANK($C449),ISBLANK($D449),ISBLANK($E449),ISBLANK($F449),ISBLANK($G449),ISBLANK($H449),ISBLANK($I449)),"EKSİK","OK"))</f>
        <v/>
      </c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4">
        <f>IF(ISBLANK($A450),"",IF(OR(ISBLANK($B450),ISBLANK($C450),ISBLANK($D450),ISBLANK($E450),ISBLANK($F450),ISBLANK($G450),ISBLANK($H450),ISBLANK($I450)),"EKSİK","OK"))</f>
        <v/>
      </c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4">
        <f>IF(ISBLANK($A451),"",IF(OR(ISBLANK($B451),ISBLANK($C451),ISBLANK($D451),ISBLANK($E451),ISBLANK($F451),ISBLANK($G451),ISBLANK($H451),ISBLANK($I451)),"EKSİK","OK"))</f>
        <v/>
      </c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4">
        <f>IF(ISBLANK($A452),"",IF(OR(ISBLANK($B452),ISBLANK($C452),ISBLANK($D452),ISBLANK($E452),ISBLANK($F452),ISBLANK($G452),ISBLANK($H452),ISBLANK($I452)),"EKSİK","OK"))</f>
        <v/>
      </c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4">
        <f>IF(ISBLANK($A453),"",IF(OR(ISBLANK($B453),ISBLANK($C453),ISBLANK($D453),ISBLANK($E453),ISBLANK($F453),ISBLANK($G453),ISBLANK($H453),ISBLANK($I453)),"EKSİK","OK"))</f>
        <v/>
      </c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4">
        <f>IF(ISBLANK($A454),"",IF(OR(ISBLANK($B454),ISBLANK($C454),ISBLANK($D454),ISBLANK($E454),ISBLANK($F454),ISBLANK($G454),ISBLANK($H454),ISBLANK($I454)),"EKSİK","OK"))</f>
        <v/>
      </c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4">
        <f>IF(ISBLANK($A455),"",IF(OR(ISBLANK($B455),ISBLANK($C455),ISBLANK($D455),ISBLANK($E455),ISBLANK($F455),ISBLANK($G455),ISBLANK($H455),ISBLANK($I455)),"EKSİK","OK"))</f>
        <v/>
      </c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4">
        <f>IF(ISBLANK($A456),"",IF(OR(ISBLANK($B456),ISBLANK($C456),ISBLANK($D456),ISBLANK($E456),ISBLANK($F456),ISBLANK($G456),ISBLANK($H456),ISBLANK($I456)),"EKSİK","OK"))</f>
        <v/>
      </c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4">
        <f>IF(ISBLANK($A457),"",IF(OR(ISBLANK($B457),ISBLANK($C457),ISBLANK($D457),ISBLANK($E457),ISBLANK($F457),ISBLANK($G457),ISBLANK($H457),ISBLANK($I457)),"EKSİK","OK"))</f>
        <v/>
      </c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4">
        <f>IF(ISBLANK($A458),"",IF(OR(ISBLANK($B458),ISBLANK($C458),ISBLANK($D458),ISBLANK($E458),ISBLANK($F458),ISBLANK($G458),ISBLANK($H458),ISBLANK($I458)),"EKSİK","OK"))</f>
        <v/>
      </c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4">
        <f>IF(ISBLANK($A459),"",IF(OR(ISBLANK($B459),ISBLANK($C459),ISBLANK($D459),ISBLANK($E459),ISBLANK($F459),ISBLANK($G459),ISBLANK($H459),ISBLANK($I459)),"EKSİK","OK"))</f>
        <v/>
      </c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4">
        <f>IF(ISBLANK($A460),"",IF(OR(ISBLANK($B460),ISBLANK($C460),ISBLANK($D460),ISBLANK($E460),ISBLANK($F460),ISBLANK($G460),ISBLANK($H460),ISBLANK($I460)),"EKSİK","OK"))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4">
        <f>IF(ISBLANK($A461),"",IF(OR(ISBLANK($B461),ISBLANK($C461),ISBLANK($D461),ISBLANK($E461),ISBLANK($F461),ISBLANK($G461),ISBLANK($H461),ISBLANK($I461)),"EKSİK","OK"))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4">
        <f>IF(ISBLANK($A462),"",IF(OR(ISBLANK($B462),ISBLANK($C462),ISBLANK($D462),ISBLANK($E462),ISBLANK($F462),ISBLANK($G462),ISBLANK($H462),ISBLANK($I462)),"EKSİK","OK"))</f>
        <v/>
      </c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4">
        <f>IF(ISBLANK($A463),"",IF(OR(ISBLANK($B463),ISBLANK($C463),ISBLANK($D463),ISBLANK($E463),ISBLANK($F463),ISBLANK($G463),ISBLANK($H463),ISBLANK($I463)),"EKSİK","OK"))</f>
        <v/>
      </c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4">
        <f>IF(ISBLANK($A464),"",IF(OR(ISBLANK($B464),ISBLANK($C464),ISBLANK($D464),ISBLANK($E464),ISBLANK($F464),ISBLANK($G464),ISBLANK($H464),ISBLANK($I464)),"EKSİK","OK"))</f>
        <v/>
      </c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4">
        <f>IF(ISBLANK($A465),"",IF(OR(ISBLANK($B465),ISBLANK($C465),ISBLANK($D465),ISBLANK($E465),ISBLANK($F465),ISBLANK($G465),ISBLANK($H465),ISBLANK($I465)),"EKSİK","OK"))</f>
        <v/>
      </c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4">
        <f>IF(ISBLANK($A466),"",IF(OR(ISBLANK($B466),ISBLANK($C466),ISBLANK($D466),ISBLANK($E466),ISBLANK($F466),ISBLANK($G466),ISBLANK($H466),ISBLANK($I466)),"EKSİK","OK"))</f>
        <v/>
      </c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4">
        <f>IF(ISBLANK($A467),"",IF(OR(ISBLANK($B467),ISBLANK($C467),ISBLANK($D467),ISBLANK($E467),ISBLANK($F467),ISBLANK($G467),ISBLANK($H467),ISBLANK($I467)),"EKSİK","OK"))</f>
        <v/>
      </c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4">
        <f>IF(ISBLANK($A468),"",IF(OR(ISBLANK($B468),ISBLANK($C468),ISBLANK($D468),ISBLANK($E468),ISBLANK($F468),ISBLANK($G468),ISBLANK($H468),ISBLANK($I468)),"EKSİK","OK"))</f>
        <v/>
      </c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4">
        <f>IF(ISBLANK($A469),"",IF(OR(ISBLANK($B469),ISBLANK($C469),ISBLANK($D469),ISBLANK($E469),ISBLANK($F469),ISBLANK($G469),ISBLANK($H469),ISBLANK($I469)),"EKSİK","OK"))</f>
        <v/>
      </c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4">
        <f>IF(ISBLANK($A470),"",IF(OR(ISBLANK($B470),ISBLANK($C470),ISBLANK($D470),ISBLANK($E470),ISBLANK($F470),ISBLANK($G470),ISBLANK($H470),ISBLANK($I470)),"EKSİK","OK"))</f>
        <v/>
      </c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4">
        <f>IF(ISBLANK($A471),"",IF(OR(ISBLANK($B471),ISBLANK($C471),ISBLANK($D471),ISBLANK($E471),ISBLANK($F471),ISBLANK($G471),ISBLANK($H471),ISBLANK($I471)),"EKSİK","OK"))</f>
        <v/>
      </c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4">
        <f>IF(ISBLANK($A472),"",IF(OR(ISBLANK($B472),ISBLANK($C472),ISBLANK($D472),ISBLANK($E472),ISBLANK($F472),ISBLANK($G472),ISBLANK($H472),ISBLANK($I472)),"EKSİK","OK"))</f>
        <v/>
      </c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4">
        <f>IF(ISBLANK($A473),"",IF(OR(ISBLANK($B473),ISBLANK($C473),ISBLANK($D473),ISBLANK($E473),ISBLANK($F473),ISBLANK($G473),ISBLANK($H473),ISBLANK($I473)),"EKSİK","OK"))</f>
        <v/>
      </c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4">
        <f>IF(ISBLANK($A474),"",IF(OR(ISBLANK($B474),ISBLANK($C474),ISBLANK($D474),ISBLANK($E474),ISBLANK($F474),ISBLANK($G474),ISBLANK($H474),ISBLANK($I474)),"EKSİK","OK"))</f>
        <v/>
      </c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4">
        <f>IF(ISBLANK($A475),"",IF(OR(ISBLANK($B475),ISBLANK($C475),ISBLANK($D475),ISBLANK($E475),ISBLANK($F475),ISBLANK($G475),ISBLANK($H475),ISBLANK($I475)),"EKSİK","OK"))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4">
        <f>IF(ISBLANK($A476),"",IF(OR(ISBLANK($B476),ISBLANK($C476),ISBLANK($D476),ISBLANK($E476),ISBLANK($F476),ISBLANK($G476),ISBLANK($H476),ISBLANK($I476)),"EKSİK","OK"))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4">
        <f>IF(ISBLANK($A477),"",IF(OR(ISBLANK($B477),ISBLANK($C477),ISBLANK($D477),ISBLANK($E477),ISBLANK($F477),ISBLANK($G477),ISBLANK($H477),ISBLANK($I477)),"EKSİK","OK"))</f>
        <v/>
      </c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4">
        <f>IF(ISBLANK($A478),"",IF(OR(ISBLANK($B478),ISBLANK($C478),ISBLANK($D478),ISBLANK($E478),ISBLANK($F478),ISBLANK($G478),ISBLANK($H478),ISBLANK($I478)),"EKSİK","OK"))</f>
        <v/>
      </c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4">
        <f>IF(ISBLANK($A479),"",IF(OR(ISBLANK($B479),ISBLANK($C479),ISBLANK($D479),ISBLANK($E479),ISBLANK($F479),ISBLANK($G479),ISBLANK($H479),ISBLANK($I479)),"EKSİK","OK"))</f>
        <v/>
      </c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4">
        <f>IF(ISBLANK($A480),"",IF(OR(ISBLANK($B480),ISBLANK($C480),ISBLANK($D480),ISBLANK($E480),ISBLANK($F480),ISBLANK($G480),ISBLANK($H480),ISBLANK($I480)),"EKSİK","OK"))</f>
        <v/>
      </c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4">
        <f>IF(ISBLANK($A481),"",IF(OR(ISBLANK($B481),ISBLANK($C481),ISBLANK($D481),ISBLANK($E481),ISBLANK($F481),ISBLANK($G481),ISBLANK($H481),ISBLANK($I481)),"EKSİK","OK"))</f>
        <v/>
      </c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4">
        <f>IF(ISBLANK($A482),"",IF(OR(ISBLANK($B482),ISBLANK($C482),ISBLANK($D482),ISBLANK($E482),ISBLANK($F482),ISBLANK($G482),ISBLANK($H482),ISBLANK($I482)),"EKSİK","OK"))</f>
        <v/>
      </c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4">
        <f>IF(ISBLANK($A483),"",IF(OR(ISBLANK($B483),ISBLANK($C483),ISBLANK($D483),ISBLANK($E483),ISBLANK($F483),ISBLANK($G483),ISBLANK($H483),ISBLANK($I483)),"EKSİK","OK"))</f>
        <v/>
      </c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4">
        <f>IF(ISBLANK($A484),"",IF(OR(ISBLANK($B484),ISBLANK($C484),ISBLANK($D484),ISBLANK($E484),ISBLANK($F484),ISBLANK($G484),ISBLANK($H484),ISBLANK($I484)),"EKSİK","OK"))</f>
        <v/>
      </c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4">
        <f>IF(ISBLANK($A485),"",IF(OR(ISBLANK($B485),ISBLANK($C485),ISBLANK($D485),ISBLANK($E485),ISBLANK($F485),ISBLANK($G485),ISBLANK($H485),ISBLANK($I485)),"EKSİK","OK"))</f>
        <v/>
      </c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4">
        <f>IF(ISBLANK($A486),"",IF(OR(ISBLANK($B486),ISBLANK($C486),ISBLANK($D486),ISBLANK($E486),ISBLANK($F486),ISBLANK($G486),ISBLANK($H486),ISBLANK($I486)),"EKSİK","OK"))</f>
        <v/>
      </c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4">
        <f>IF(ISBLANK($A487),"",IF(OR(ISBLANK($B487),ISBLANK($C487),ISBLANK($D487),ISBLANK($E487),ISBLANK($F487),ISBLANK($G487),ISBLANK($H487),ISBLANK($I487)),"EKSİK","OK"))</f>
        <v/>
      </c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4">
        <f>IF(ISBLANK($A488),"",IF(OR(ISBLANK($B488),ISBLANK($C488),ISBLANK($D488),ISBLANK($E488),ISBLANK($F488),ISBLANK($G488),ISBLANK($H488),ISBLANK($I488)),"EKSİK","OK"))</f>
        <v/>
      </c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4">
        <f>IF(ISBLANK($A489),"",IF(OR(ISBLANK($B489),ISBLANK($C489),ISBLANK($D489),ISBLANK($E489),ISBLANK($F489),ISBLANK($G489),ISBLANK($H489),ISBLANK($I489)),"EKSİK","OK"))</f>
        <v/>
      </c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4">
        <f>IF(ISBLANK($A490),"",IF(OR(ISBLANK($B490),ISBLANK($C490),ISBLANK($D490),ISBLANK($E490),ISBLANK($F490),ISBLANK($G490),ISBLANK($H490),ISBLANK($I490)),"EKSİK","OK"))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4">
        <f>IF(ISBLANK($A491),"",IF(OR(ISBLANK($B491),ISBLANK($C491),ISBLANK($D491),ISBLANK($E491),ISBLANK($F491),ISBLANK($G491),ISBLANK($H491),ISBLANK($I491)),"EKSİK","OK"))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4">
        <f>IF(ISBLANK($A492),"",IF(OR(ISBLANK($B492),ISBLANK($C492),ISBLANK($D492),ISBLANK($E492),ISBLANK($F492),ISBLANK($G492),ISBLANK($H492),ISBLANK($I492)),"EKSİK","OK"))</f>
        <v/>
      </c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4">
        <f>IF(ISBLANK($A493),"",IF(OR(ISBLANK($B493),ISBLANK($C493),ISBLANK($D493),ISBLANK($E493),ISBLANK($F493),ISBLANK($G493),ISBLANK($H493),ISBLANK($I493)),"EKSİK","OK"))</f>
        <v/>
      </c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4">
        <f>IF(ISBLANK($A494),"",IF(OR(ISBLANK($B494),ISBLANK($C494),ISBLANK($D494),ISBLANK($E494),ISBLANK($F494),ISBLANK($G494),ISBLANK($H494),ISBLANK($I494)),"EKSİK","OK"))</f>
        <v/>
      </c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4">
        <f>IF(ISBLANK($A495),"",IF(OR(ISBLANK($B495),ISBLANK($C495),ISBLANK($D495),ISBLANK($E495),ISBLANK($F495),ISBLANK($G495),ISBLANK($H495),ISBLANK($I495)),"EKSİK","OK"))</f>
        <v/>
      </c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4">
        <f>IF(ISBLANK($A496),"",IF(OR(ISBLANK($B496),ISBLANK($C496),ISBLANK($D496),ISBLANK($E496),ISBLANK($F496),ISBLANK($G496),ISBLANK($H496),ISBLANK($I496)),"EKSİK","OK"))</f>
        <v/>
      </c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4">
        <f>IF(ISBLANK($A497),"",IF(OR(ISBLANK($B497),ISBLANK($C497),ISBLANK($D497),ISBLANK($E497),ISBLANK($F497),ISBLANK($G497),ISBLANK($H497),ISBLANK($I497)),"EKSİK","OK"))</f>
        <v/>
      </c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4">
        <f>IF(ISBLANK($A498),"",IF(OR(ISBLANK($B498),ISBLANK($C498),ISBLANK($D498),ISBLANK($E498),ISBLANK($F498),ISBLANK($G498),ISBLANK($H498),ISBLANK($I498)),"EKSİK","OK"))</f>
        <v/>
      </c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4">
        <f>IF(ISBLANK($A499),"",IF(OR(ISBLANK($B499),ISBLANK($C499),ISBLANK($D499),ISBLANK($E499),ISBLANK($F499),ISBLANK($G499),ISBLANK($H499),ISBLANK($I499)),"EKSİK","OK"))</f>
        <v/>
      </c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4">
        <f>IF(ISBLANK($A500),"",IF(OR(ISBLANK($B500),ISBLANK($C500),ISBLANK($D500),ISBLANK($E500),ISBLANK($F500),ISBLANK($G500),ISBLANK($H500),ISBLANK($I500)),"EKSİK","OK"))</f>
        <v/>
      </c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4">
        <f>IF(ISBLANK($A501),"",IF(OR(ISBLANK($B501),ISBLANK($C501),ISBLANK($D501),ISBLANK($E501),ISBLANK($F501),ISBLANK($G501),ISBLANK($H501),ISBLANK($I501)),"EKSİK","OK"))</f>
        <v/>
      </c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4">
        <f>IF(ISBLANK($A502),"",IF(OR(ISBLANK($B502),ISBLANK($C502),ISBLANK($D502),ISBLANK($E502),ISBLANK($F502),ISBLANK($G502),ISBLANK($H502),ISBLANK($I502)),"EKSİK","OK"))</f>
        <v/>
      </c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4">
        <f>IF(ISBLANK($A503),"",IF(OR(ISBLANK($B503),ISBLANK($C503),ISBLANK($D503),ISBLANK($E503),ISBLANK($F503),ISBLANK($G503),ISBLANK($H503),ISBLANK($I503)),"EKSİK","OK"))</f>
        <v/>
      </c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4">
        <f>IF(ISBLANK($A504),"",IF(OR(ISBLANK($B504),ISBLANK($C504),ISBLANK($D504),ISBLANK($E504),ISBLANK($F504),ISBLANK($G504),ISBLANK($H504),ISBLANK($I504)),"EKSİK","OK"))</f>
        <v/>
      </c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4">
        <f>IF(ISBLANK($A505),"",IF(OR(ISBLANK($B505),ISBLANK($C505),ISBLANK($D505),ISBLANK($E505),ISBLANK($F505),ISBLANK($G505),ISBLANK($H505),ISBLANK($I505)),"EKSİK","OK"))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4">
        <f>IF(ISBLANK($A506),"",IF(OR(ISBLANK($B506),ISBLANK($C506),ISBLANK($D506),ISBLANK($E506),ISBLANK($F506),ISBLANK($G506),ISBLANK($H506),ISBLANK($I506)),"EKSİK","OK"))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4">
        <f>IF(ISBLANK($A507),"",IF(OR(ISBLANK($B507),ISBLANK($C507),ISBLANK($D507),ISBLANK($E507),ISBLANK($F507),ISBLANK($G507),ISBLANK($H507),ISBLANK($I507)),"EKSİK","OK"))</f>
        <v/>
      </c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4">
        <f>IF(ISBLANK($A508),"",IF(OR(ISBLANK($B508),ISBLANK($C508),ISBLANK($D508),ISBLANK($E508),ISBLANK($F508),ISBLANK($G508),ISBLANK($H508),ISBLANK($I508)),"EKSİK","OK"))</f>
        <v/>
      </c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4">
        <f>IF(ISBLANK($A509),"",IF(OR(ISBLANK($B509),ISBLANK($C509),ISBLANK($D509),ISBLANK($E509),ISBLANK($F509),ISBLANK($G509),ISBLANK($H509),ISBLANK($I509)),"EKSİK","OK"))</f>
        <v/>
      </c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4">
        <f>IF(ISBLANK($A510),"",IF(OR(ISBLANK($B510),ISBLANK($C510),ISBLANK($D510),ISBLANK($E510),ISBLANK($F510),ISBLANK($G510),ISBLANK($H510),ISBLANK($I510)),"EKSİK","OK"))</f>
        <v/>
      </c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4">
        <f>IF(ISBLANK($A511),"",IF(OR(ISBLANK($B511),ISBLANK($C511),ISBLANK($D511),ISBLANK($E511),ISBLANK($F511),ISBLANK($G511),ISBLANK($H511),ISBLANK($I511)),"EKSİK","OK"))</f>
        <v/>
      </c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4">
        <f>IF(ISBLANK($A512),"",IF(OR(ISBLANK($B512),ISBLANK($C512),ISBLANK($D512),ISBLANK($E512),ISBLANK($F512),ISBLANK($G512),ISBLANK($H512),ISBLANK($I512)),"EKSİK","OK"))</f>
        <v/>
      </c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4">
        <f>IF(ISBLANK($A513),"",IF(OR(ISBLANK($B513),ISBLANK($C513),ISBLANK($D513),ISBLANK($E513),ISBLANK($F513),ISBLANK($G513),ISBLANK($H513),ISBLANK($I513)),"EKSİK","OK"))</f>
        <v/>
      </c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4">
        <f>IF(ISBLANK($A514),"",IF(OR(ISBLANK($B514),ISBLANK($C514),ISBLANK($D514),ISBLANK($E514),ISBLANK($F514),ISBLANK($G514),ISBLANK($H514),ISBLANK($I514)),"EKSİK","OK"))</f>
        <v/>
      </c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4">
        <f>IF(ISBLANK($A515),"",IF(OR(ISBLANK($B515),ISBLANK($C515),ISBLANK($D515),ISBLANK($E515),ISBLANK($F515),ISBLANK($G515),ISBLANK($H515),ISBLANK($I515)),"EKSİK","OK"))</f>
        <v/>
      </c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4">
        <f>IF(ISBLANK($A516),"",IF(OR(ISBLANK($B516),ISBLANK($C516),ISBLANK($D516),ISBLANK($E516),ISBLANK($F516),ISBLANK($G516),ISBLANK($H516),ISBLANK($I516)),"EKSİK","OK"))</f>
        <v/>
      </c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4">
        <f>IF(ISBLANK($A517),"",IF(OR(ISBLANK($B517),ISBLANK($C517),ISBLANK($D517),ISBLANK($E517),ISBLANK($F517),ISBLANK($G517),ISBLANK($H517),ISBLANK($I517)),"EKSİK","OK"))</f>
        <v/>
      </c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4">
        <f>IF(ISBLANK($A518),"",IF(OR(ISBLANK($B518),ISBLANK($C518),ISBLANK($D518),ISBLANK($E518),ISBLANK($F518),ISBLANK($G518),ISBLANK($H518),ISBLANK($I518)),"EKSİK","OK"))</f>
        <v/>
      </c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4">
        <f>IF(ISBLANK($A519),"",IF(OR(ISBLANK($B519),ISBLANK($C519),ISBLANK($D519),ISBLANK($E519),ISBLANK($F519),ISBLANK($G519),ISBLANK($H519),ISBLANK($I519)),"EKSİK","OK"))</f>
        <v/>
      </c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4">
        <f>IF(ISBLANK($A520),"",IF(OR(ISBLANK($B520),ISBLANK($C520),ISBLANK($D520),ISBLANK($E520),ISBLANK($F520),ISBLANK($G520),ISBLANK($H520),ISBLANK($I520)),"EKSİK","OK"))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4">
        <f>IF(ISBLANK($A521),"",IF(OR(ISBLANK($B521),ISBLANK($C521),ISBLANK($D521),ISBLANK($E521),ISBLANK($F521),ISBLANK($G521),ISBLANK($H521),ISBLANK($I521)),"EKSİK","OK"))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4">
        <f>IF(ISBLANK($A522),"",IF(OR(ISBLANK($B522),ISBLANK($C522),ISBLANK($D522),ISBLANK($E522),ISBLANK($F522),ISBLANK($G522),ISBLANK($H522),ISBLANK($I522)),"EKSİK","OK"))</f>
        <v/>
      </c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4">
        <f>IF(ISBLANK($A523),"",IF(OR(ISBLANK($B523),ISBLANK($C523),ISBLANK($D523),ISBLANK($E523),ISBLANK($F523),ISBLANK($G523),ISBLANK($H523),ISBLANK($I523)),"EKSİK","OK"))</f>
        <v/>
      </c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4">
        <f>IF(ISBLANK($A524),"",IF(OR(ISBLANK($B524),ISBLANK($C524),ISBLANK($D524),ISBLANK($E524),ISBLANK($F524),ISBLANK($G524),ISBLANK($H524),ISBLANK($I524)),"EKSİK","OK"))</f>
        <v/>
      </c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4">
        <f>IF(ISBLANK($A525),"",IF(OR(ISBLANK($B525),ISBLANK($C525),ISBLANK($D525),ISBLANK($E525),ISBLANK($F525),ISBLANK($G525),ISBLANK($H525),ISBLANK($I525)),"EKSİK","OK"))</f>
        <v/>
      </c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4">
        <f>IF(ISBLANK($A526),"",IF(OR(ISBLANK($B526),ISBLANK($C526),ISBLANK($D526),ISBLANK($E526),ISBLANK($F526),ISBLANK($G526),ISBLANK($H526),ISBLANK($I526)),"EKSİK","OK"))</f>
        <v/>
      </c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4">
        <f>IF(ISBLANK($A527),"",IF(OR(ISBLANK($B527),ISBLANK($C527),ISBLANK($D527),ISBLANK($E527),ISBLANK($F527),ISBLANK($G527),ISBLANK($H527),ISBLANK($I527)),"EKSİK","OK"))</f>
        <v/>
      </c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4">
        <f>IF(ISBLANK($A528),"",IF(OR(ISBLANK($B528),ISBLANK($C528),ISBLANK($D528),ISBLANK($E528),ISBLANK($F528),ISBLANK($G528),ISBLANK($H528),ISBLANK($I528)),"EKSİK","OK"))</f>
        <v/>
      </c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4">
        <f>IF(ISBLANK($A529),"",IF(OR(ISBLANK($B529),ISBLANK($C529),ISBLANK($D529),ISBLANK($E529),ISBLANK($F529),ISBLANK($G529),ISBLANK($H529),ISBLANK($I529)),"EKSİK","OK"))</f>
        <v/>
      </c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4">
        <f>IF(ISBLANK($A530),"",IF(OR(ISBLANK($B530),ISBLANK($C530),ISBLANK($D530),ISBLANK($E530),ISBLANK($F530),ISBLANK($G530),ISBLANK($H530),ISBLANK($I530)),"EKSİK","OK"))</f>
        <v/>
      </c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4">
        <f>IF(ISBLANK($A531),"",IF(OR(ISBLANK($B531),ISBLANK($C531),ISBLANK($D531),ISBLANK($E531),ISBLANK($F531),ISBLANK($G531),ISBLANK($H531),ISBLANK($I531)),"EKSİK","OK"))</f>
        <v/>
      </c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4">
        <f>IF(ISBLANK($A532),"",IF(OR(ISBLANK($B532),ISBLANK($C532),ISBLANK($D532),ISBLANK($E532),ISBLANK($F532),ISBLANK($G532),ISBLANK($H532),ISBLANK($I532)),"EKSİK","OK"))</f>
        <v/>
      </c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4">
        <f>IF(ISBLANK($A533),"",IF(OR(ISBLANK($B533),ISBLANK($C533),ISBLANK($D533),ISBLANK($E533),ISBLANK($F533),ISBLANK($G533),ISBLANK($H533),ISBLANK($I533)),"EKSİK","OK"))</f>
        <v/>
      </c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4">
        <f>IF(ISBLANK($A534),"",IF(OR(ISBLANK($B534),ISBLANK($C534),ISBLANK($D534),ISBLANK($E534),ISBLANK($F534),ISBLANK($G534),ISBLANK($H534),ISBLANK($I534)),"EKSİK","OK"))</f>
        <v/>
      </c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4">
        <f>IF(ISBLANK($A535),"",IF(OR(ISBLANK($B535),ISBLANK($C535),ISBLANK($D535),ISBLANK($E535),ISBLANK($F535),ISBLANK($G535),ISBLANK($H535),ISBLANK($I535)),"EKSİK","OK"))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4">
        <f>IF(ISBLANK($A536),"",IF(OR(ISBLANK($B536),ISBLANK($C536),ISBLANK($D536),ISBLANK($E536),ISBLANK($F536),ISBLANK($G536),ISBLANK($H536),ISBLANK($I536)),"EKSİK","OK"))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4">
        <f>IF(ISBLANK($A537),"",IF(OR(ISBLANK($B537),ISBLANK($C537),ISBLANK($D537),ISBLANK($E537),ISBLANK($F537),ISBLANK($G537),ISBLANK($H537),ISBLANK($I537)),"EKSİK","OK"))</f>
        <v/>
      </c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4">
        <f>IF(ISBLANK($A538),"",IF(OR(ISBLANK($B538),ISBLANK($C538),ISBLANK($D538),ISBLANK($E538),ISBLANK($F538),ISBLANK($G538),ISBLANK($H538),ISBLANK($I538)),"EKSİK","OK"))</f>
        <v/>
      </c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4">
        <f>IF(ISBLANK($A539),"",IF(OR(ISBLANK($B539),ISBLANK($C539),ISBLANK($D539),ISBLANK($E539),ISBLANK($F539),ISBLANK($G539),ISBLANK($H539),ISBLANK($I539)),"EKSİK","OK"))</f>
        <v/>
      </c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4">
        <f>IF(ISBLANK($A540),"",IF(OR(ISBLANK($B540),ISBLANK($C540),ISBLANK($D540),ISBLANK($E540),ISBLANK($F540),ISBLANK($G540),ISBLANK($H540),ISBLANK($I540)),"EKSİK","OK"))</f>
        <v/>
      </c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4">
        <f>IF(ISBLANK($A541),"",IF(OR(ISBLANK($B541),ISBLANK($C541),ISBLANK($D541),ISBLANK($E541),ISBLANK($F541),ISBLANK($G541),ISBLANK($H541),ISBLANK($I541)),"EKSİK","OK"))</f>
        <v/>
      </c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4">
        <f>IF(ISBLANK($A542),"",IF(OR(ISBLANK($B542),ISBLANK($C542),ISBLANK($D542),ISBLANK($E542),ISBLANK($F542),ISBLANK($G542),ISBLANK($H542),ISBLANK($I542)),"EKSİK","OK"))</f>
        <v/>
      </c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4">
        <f>IF(ISBLANK($A543),"",IF(OR(ISBLANK($B543),ISBLANK($C543),ISBLANK($D543),ISBLANK($E543),ISBLANK($F543),ISBLANK($G543),ISBLANK($H543),ISBLANK($I543)),"EKSİK","OK"))</f>
        <v/>
      </c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4">
        <f>IF(ISBLANK($A544),"",IF(OR(ISBLANK($B544),ISBLANK($C544),ISBLANK($D544),ISBLANK($E544),ISBLANK($F544),ISBLANK($G544),ISBLANK($H544),ISBLANK($I544)),"EKSİK","OK"))</f>
        <v/>
      </c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4">
        <f>IF(ISBLANK($A545),"",IF(OR(ISBLANK($B545),ISBLANK($C545),ISBLANK($D545),ISBLANK($E545),ISBLANK($F545),ISBLANK($G545),ISBLANK($H545),ISBLANK($I545)),"EKSİK","OK"))</f>
        <v/>
      </c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4">
        <f>IF(ISBLANK($A546),"",IF(OR(ISBLANK($B546),ISBLANK($C546),ISBLANK($D546),ISBLANK($E546),ISBLANK($F546),ISBLANK($G546),ISBLANK($H546),ISBLANK($I546)),"EKSİK","OK"))</f>
        <v/>
      </c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4">
        <f>IF(ISBLANK($A547),"",IF(OR(ISBLANK($B547),ISBLANK($C547),ISBLANK($D547),ISBLANK($E547),ISBLANK($F547),ISBLANK($G547),ISBLANK($H547),ISBLANK($I547)),"EKSİK","OK"))</f>
        <v/>
      </c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4">
        <f>IF(ISBLANK($A548),"",IF(OR(ISBLANK($B548),ISBLANK($C548),ISBLANK($D548),ISBLANK($E548),ISBLANK($F548),ISBLANK($G548),ISBLANK($H548),ISBLANK($I548)),"EKSİK","OK"))</f>
        <v/>
      </c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4">
        <f>IF(ISBLANK($A549),"",IF(OR(ISBLANK($B549),ISBLANK($C549),ISBLANK($D549),ISBLANK($E549),ISBLANK($F549),ISBLANK($G549),ISBLANK($H549),ISBLANK($I549)),"EKSİK","OK"))</f>
        <v/>
      </c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4">
        <f>IF(ISBLANK($A550),"",IF(OR(ISBLANK($B550),ISBLANK($C550),ISBLANK($D550),ISBLANK($E550),ISBLANK($F550),ISBLANK($G550),ISBLANK($H550),ISBLANK($I550)),"EKSİK","OK"))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4">
        <f>IF(ISBLANK($A551),"",IF(OR(ISBLANK($B551),ISBLANK($C551),ISBLANK($D551),ISBLANK($E551),ISBLANK($F551),ISBLANK($G551),ISBLANK($H551),ISBLANK($I551)),"EKSİK","OK"))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4">
        <f>IF(ISBLANK($A552),"",IF(OR(ISBLANK($B552),ISBLANK($C552),ISBLANK($D552),ISBLANK($E552),ISBLANK($F552),ISBLANK($G552),ISBLANK($H552),ISBLANK($I552)),"EKSİK","OK"))</f>
        <v/>
      </c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4">
        <f>IF(ISBLANK($A553),"",IF(OR(ISBLANK($B553),ISBLANK($C553),ISBLANK($D553),ISBLANK($E553),ISBLANK($F553),ISBLANK($G553),ISBLANK($H553),ISBLANK($I553)),"EKSİK","OK"))</f>
        <v/>
      </c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4">
        <f>IF(ISBLANK($A554),"",IF(OR(ISBLANK($B554),ISBLANK($C554),ISBLANK($D554),ISBLANK($E554),ISBLANK($F554),ISBLANK($G554),ISBLANK($H554),ISBLANK($I554)),"EKSİK","OK"))</f>
        <v/>
      </c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4">
        <f>IF(ISBLANK($A555),"",IF(OR(ISBLANK($B555),ISBLANK($C555),ISBLANK($D555),ISBLANK($E555),ISBLANK($F555),ISBLANK($G555),ISBLANK($H555),ISBLANK($I555)),"EKSİK","OK"))</f>
        <v/>
      </c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4">
        <f>IF(ISBLANK($A556),"",IF(OR(ISBLANK($B556),ISBLANK($C556),ISBLANK($D556),ISBLANK($E556),ISBLANK($F556),ISBLANK($G556),ISBLANK($H556),ISBLANK($I556)),"EKSİK","OK"))</f>
        <v/>
      </c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4">
        <f>IF(ISBLANK($A557),"",IF(OR(ISBLANK($B557),ISBLANK($C557),ISBLANK($D557),ISBLANK($E557),ISBLANK($F557),ISBLANK($G557),ISBLANK($H557),ISBLANK($I557)),"EKSİK","OK"))</f>
        <v/>
      </c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4">
        <f>IF(ISBLANK($A558),"",IF(OR(ISBLANK($B558),ISBLANK($C558),ISBLANK($D558),ISBLANK($E558),ISBLANK($F558),ISBLANK($G558),ISBLANK($H558),ISBLANK($I558)),"EKSİK","OK"))</f>
        <v/>
      </c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4">
        <f>IF(ISBLANK($A559),"",IF(OR(ISBLANK($B559),ISBLANK($C559),ISBLANK($D559),ISBLANK($E559),ISBLANK($F559),ISBLANK($G559),ISBLANK($H559),ISBLANK($I559)),"EKSİK","OK"))</f>
        <v/>
      </c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4">
        <f>IF(ISBLANK($A560),"",IF(OR(ISBLANK($B560),ISBLANK($C560),ISBLANK($D560),ISBLANK($E560),ISBLANK($F560),ISBLANK($G560),ISBLANK($H560),ISBLANK($I560)),"EKSİK","OK"))</f>
        <v/>
      </c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4">
        <f>IF(ISBLANK($A561),"",IF(OR(ISBLANK($B561),ISBLANK($C561),ISBLANK($D561),ISBLANK($E561),ISBLANK($F561),ISBLANK($G561),ISBLANK($H561),ISBLANK($I561)),"EKSİK","OK"))</f>
        <v/>
      </c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4">
        <f>IF(ISBLANK($A562),"",IF(OR(ISBLANK($B562),ISBLANK($C562),ISBLANK($D562),ISBLANK($E562),ISBLANK($F562),ISBLANK($G562),ISBLANK($H562),ISBLANK($I562)),"EKSİK","OK"))</f>
        <v/>
      </c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4">
        <f>IF(ISBLANK($A563),"",IF(OR(ISBLANK($B563),ISBLANK($C563),ISBLANK($D563),ISBLANK($E563),ISBLANK($F563),ISBLANK($G563),ISBLANK($H563),ISBLANK($I563)),"EKSİK","OK"))</f>
        <v/>
      </c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4">
        <f>IF(ISBLANK($A564),"",IF(OR(ISBLANK($B564),ISBLANK($C564),ISBLANK($D564),ISBLANK($E564),ISBLANK($F564),ISBLANK($G564),ISBLANK($H564),ISBLANK($I564)),"EKSİK","OK"))</f>
        <v/>
      </c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4">
        <f>IF(ISBLANK($A565),"",IF(OR(ISBLANK($B565),ISBLANK($C565),ISBLANK($D565),ISBLANK($E565),ISBLANK($F565),ISBLANK($G565),ISBLANK($H565),ISBLANK($I565)),"EKSİK","OK"))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4">
        <f>IF(ISBLANK($A566),"",IF(OR(ISBLANK($B566),ISBLANK($C566),ISBLANK($D566),ISBLANK($E566),ISBLANK($F566),ISBLANK($G566),ISBLANK($H566),ISBLANK($I566)),"EKSİK","OK"))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4">
        <f>IF(ISBLANK($A567),"",IF(OR(ISBLANK($B567),ISBLANK($C567),ISBLANK($D567),ISBLANK($E567),ISBLANK($F567),ISBLANK($G567),ISBLANK($H567),ISBLANK($I567)),"EKSİK","OK"))</f>
        <v/>
      </c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4">
        <f>IF(ISBLANK($A568),"",IF(OR(ISBLANK($B568),ISBLANK($C568),ISBLANK($D568),ISBLANK($E568),ISBLANK($F568),ISBLANK($G568),ISBLANK($H568),ISBLANK($I568)),"EKSİK","OK"))</f>
        <v/>
      </c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4">
        <f>IF(ISBLANK($A569),"",IF(OR(ISBLANK($B569),ISBLANK($C569),ISBLANK($D569),ISBLANK($E569),ISBLANK($F569),ISBLANK($G569),ISBLANK($H569),ISBLANK($I569)),"EKSİK","OK"))</f>
        <v/>
      </c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4">
        <f>IF(ISBLANK($A570),"",IF(OR(ISBLANK($B570),ISBLANK($C570),ISBLANK($D570),ISBLANK($E570),ISBLANK($F570),ISBLANK($G570),ISBLANK($H570),ISBLANK($I570)),"EKSİK","OK"))</f>
        <v/>
      </c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4">
        <f>IF(ISBLANK($A571),"",IF(OR(ISBLANK($B571),ISBLANK($C571),ISBLANK($D571),ISBLANK($E571),ISBLANK($F571),ISBLANK($G571),ISBLANK($H571),ISBLANK($I571)),"EKSİK","OK"))</f>
        <v/>
      </c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4">
        <f>IF(ISBLANK($A572),"",IF(OR(ISBLANK($B572),ISBLANK($C572),ISBLANK($D572),ISBLANK($E572),ISBLANK($F572),ISBLANK($G572),ISBLANK($H572),ISBLANK($I572)),"EKSİK","OK"))</f>
        <v/>
      </c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4">
        <f>IF(ISBLANK($A573),"",IF(OR(ISBLANK($B573),ISBLANK($C573),ISBLANK($D573),ISBLANK($E573),ISBLANK($F573),ISBLANK($G573),ISBLANK($H573),ISBLANK($I573)),"EKSİK","OK"))</f>
        <v/>
      </c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4">
        <f>IF(ISBLANK($A574),"",IF(OR(ISBLANK($B574),ISBLANK($C574),ISBLANK($D574),ISBLANK($E574),ISBLANK($F574),ISBLANK($G574),ISBLANK($H574),ISBLANK($I574)),"EKSİK","OK"))</f>
        <v/>
      </c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4">
        <f>IF(ISBLANK($A575),"",IF(OR(ISBLANK($B575),ISBLANK($C575),ISBLANK($D575),ISBLANK($E575),ISBLANK($F575),ISBLANK($G575),ISBLANK($H575),ISBLANK($I575)),"EKSİK","OK"))</f>
        <v/>
      </c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4">
        <f>IF(ISBLANK($A576),"",IF(OR(ISBLANK($B576),ISBLANK($C576),ISBLANK($D576),ISBLANK($E576),ISBLANK($F576),ISBLANK($G576),ISBLANK($H576),ISBLANK($I576)),"EKSİK","OK"))</f>
        <v/>
      </c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4">
        <f>IF(ISBLANK($A577),"",IF(OR(ISBLANK($B577),ISBLANK($C577),ISBLANK($D577),ISBLANK($E577),ISBLANK($F577),ISBLANK($G577),ISBLANK($H577),ISBLANK($I577)),"EKSİK","OK"))</f>
        <v/>
      </c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4">
        <f>IF(ISBLANK($A578),"",IF(OR(ISBLANK($B578),ISBLANK($C578),ISBLANK($D578),ISBLANK($E578),ISBLANK($F578),ISBLANK($G578),ISBLANK($H578),ISBLANK($I578)),"EKSİK","OK"))</f>
        <v/>
      </c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4">
        <f>IF(ISBLANK($A579),"",IF(OR(ISBLANK($B579),ISBLANK($C579),ISBLANK($D579),ISBLANK($E579),ISBLANK($F579),ISBLANK($G579),ISBLANK($H579),ISBLANK($I579)),"EKSİK","OK"))</f>
        <v/>
      </c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4">
        <f>IF(ISBLANK($A580),"",IF(OR(ISBLANK($B580),ISBLANK($C580),ISBLANK($D580),ISBLANK($E580),ISBLANK($F580),ISBLANK($G580),ISBLANK($H580),ISBLANK($I580)),"EKSİK","OK"))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4">
        <f>IF(ISBLANK($A581),"",IF(OR(ISBLANK($B581),ISBLANK($C581),ISBLANK($D581),ISBLANK($E581),ISBLANK($F581),ISBLANK($G581),ISBLANK($H581),ISBLANK($I581)),"EKSİK","OK"))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4">
        <f>IF(ISBLANK($A582),"",IF(OR(ISBLANK($B582),ISBLANK($C582),ISBLANK($D582),ISBLANK($E582),ISBLANK($F582),ISBLANK($G582),ISBLANK($H582),ISBLANK($I582)),"EKSİK","OK"))</f>
        <v/>
      </c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4">
        <f>IF(ISBLANK($A583),"",IF(OR(ISBLANK($B583),ISBLANK($C583),ISBLANK($D583),ISBLANK($E583),ISBLANK($F583),ISBLANK($G583),ISBLANK($H583),ISBLANK($I583)),"EKSİK","OK"))</f>
        <v/>
      </c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4">
        <f>IF(ISBLANK($A584),"",IF(OR(ISBLANK($B584),ISBLANK($C584),ISBLANK($D584),ISBLANK($E584),ISBLANK($F584),ISBLANK($G584),ISBLANK($H584),ISBLANK($I584)),"EKSİK","OK"))</f>
        <v/>
      </c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4">
        <f>IF(ISBLANK($A585),"",IF(OR(ISBLANK($B585),ISBLANK($C585),ISBLANK($D585),ISBLANK($E585),ISBLANK($F585),ISBLANK($G585),ISBLANK($H585),ISBLANK($I585)),"EKSİK","OK"))</f>
        <v/>
      </c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4">
        <f>IF(ISBLANK($A586),"",IF(OR(ISBLANK($B586),ISBLANK($C586),ISBLANK($D586),ISBLANK($E586),ISBLANK($F586),ISBLANK($G586),ISBLANK($H586),ISBLANK($I586)),"EKSİK","OK"))</f>
        <v/>
      </c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4">
        <f>IF(ISBLANK($A587),"",IF(OR(ISBLANK($B587),ISBLANK($C587),ISBLANK($D587),ISBLANK($E587),ISBLANK($F587),ISBLANK($G587),ISBLANK($H587),ISBLANK($I587)),"EKSİK","OK"))</f>
        <v/>
      </c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4">
        <f>IF(ISBLANK($A588),"",IF(OR(ISBLANK($B588),ISBLANK($C588),ISBLANK($D588),ISBLANK($E588),ISBLANK($F588),ISBLANK($G588),ISBLANK($H588),ISBLANK($I588)),"EKSİK","OK"))</f>
        <v/>
      </c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4">
        <f>IF(ISBLANK($A589),"",IF(OR(ISBLANK($B589),ISBLANK($C589),ISBLANK($D589),ISBLANK($E589),ISBLANK($F589),ISBLANK($G589),ISBLANK($H589),ISBLANK($I589)),"EKSİK","OK"))</f>
        <v/>
      </c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4">
        <f>IF(ISBLANK($A590),"",IF(OR(ISBLANK($B590),ISBLANK($C590),ISBLANK($D590),ISBLANK($E590),ISBLANK($F590),ISBLANK($G590),ISBLANK($H590),ISBLANK($I590)),"EKSİK","OK"))</f>
        <v/>
      </c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4">
        <f>IF(ISBLANK($A591),"",IF(OR(ISBLANK($B591),ISBLANK($C591),ISBLANK($D591),ISBLANK($E591),ISBLANK($F591),ISBLANK($G591),ISBLANK($H591),ISBLANK($I591)),"EKSİK","OK"))</f>
        <v/>
      </c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4">
        <f>IF(ISBLANK($A592),"",IF(OR(ISBLANK($B592),ISBLANK($C592),ISBLANK($D592),ISBLANK($E592),ISBLANK($F592),ISBLANK($G592),ISBLANK($H592),ISBLANK($I592)),"EKSİK","OK"))</f>
        <v/>
      </c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4">
        <f>IF(ISBLANK($A593),"",IF(OR(ISBLANK($B593),ISBLANK($C593),ISBLANK($D593),ISBLANK($E593),ISBLANK($F593),ISBLANK($G593),ISBLANK($H593),ISBLANK($I593)),"EKSİK","OK"))</f>
        <v/>
      </c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4">
        <f>IF(ISBLANK($A594),"",IF(OR(ISBLANK($B594),ISBLANK($C594),ISBLANK($D594),ISBLANK($E594),ISBLANK($F594),ISBLANK($G594),ISBLANK($H594),ISBLANK($I594)),"EKSİK","OK"))</f>
        <v/>
      </c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4">
        <f>IF(ISBLANK($A595),"",IF(OR(ISBLANK($B595),ISBLANK($C595),ISBLANK($D595),ISBLANK($E595),ISBLANK($F595),ISBLANK($G595),ISBLANK($H595),ISBLANK($I595)),"EKSİK","OK"))</f>
        <v/>
      </c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4">
        <f>IF(ISBLANK($A596),"",IF(OR(ISBLANK($B596),ISBLANK($C596),ISBLANK($D596),ISBLANK($E596),ISBLANK($F596),ISBLANK($G596),ISBLANK($H596),ISBLANK($I596)),"EKSİK","OK"))</f>
        <v/>
      </c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4">
        <f>IF(ISBLANK($A597),"",IF(OR(ISBLANK($B597),ISBLANK($C597),ISBLANK($D597),ISBLANK($E597),ISBLANK($F597),ISBLANK($G597),ISBLANK($H597),ISBLANK($I597)),"EKSİK","OK"))</f>
        <v/>
      </c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4">
        <f>IF(ISBLANK($A598),"",IF(OR(ISBLANK($B598),ISBLANK($C598),ISBLANK($D598),ISBLANK($E598),ISBLANK($F598),ISBLANK($G598),ISBLANK($H598),ISBLANK($I598)),"EKSİK","OK"))</f>
        <v/>
      </c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4">
        <f>IF(ISBLANK($A599),"",IF(OR(ISBLANK($B599),ISBLANK($C599),ISBLANK($D599),ISBLANK($E599),ISBLANK($F599),ISBLANK($G599),ISBLANK($H599),ISBLANK($I599)),"EKSİK","OK"))</f>
        <v/>
      </c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4">
        <f>IF(ISBLANK($A600),"",IF(OR(ISBLANK($B600),ISBLANK($C600),ISBLANK($D600),ISBLANK($E600),ISBLANK($F600),ISBLANK($G600),ISBLANK($H600),ISBLANK($I600)),"EKSİK","OK"))</f>
        <v/>
      </c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4">
        <f>IF(ISBLANK($A601),"",IF(OR(ISBLANK($B601),ISBLANK($C601),ISBLANK($D601),ISBLANK($E601),ISBLANK($F601),ISBLANK($G601),ISBLANK($H601),ISBLANK($I601)),"EKSİK","OK"))</f>
        <v/>
      </c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4">
        <f>IF(ISBLANK($A602),"",IF(OR(ISBLANK($B602),ISBLANK($C602),ISBLANK($D602),ISBLANK($E602),ISBLANK($F602),ISBLANK($G602),ISBLANK($H602),ISBLANK($I602)),"EKSİK","OK"))</f>
        <v/>
      </c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4">
        <f>IF(ISBLANK($A603),"",IF(OR(ISBLANK($B603),ISBLANK($C603),ISBLANK($D603),ISBLANK($E603),ISBLANK($F603),ISBLANK($G603),ISBLANK($H603),ISBLANK($I603)),"EKSİK","OK"))</f>
        <v/>
      </c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4">
        <f>IF(ISBLANK($A604),"",IF(OR(ISBLANK($B604),ISBLANK($C604),ISBLANK($D604),ISBLANK($E604),ISBLANK($F604),ISBLANK($G604),ISBLANK($H604),ISBLANK($I604)),"EKSİK","OK"))</f>
        <v/>
      </c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4">
        <f>IF(ISBLANK($A605),"",IF(OR(ISBLANK($B605),ISBLANK($C605),ISBLANK($D605),ISBLANK($E605),ISBLANK($F605),ISBLANK($G605),ISBLANK($H605),ISBLANK($I605)),"EKSİK","OK"))</f>
        <v/>
      </c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4">
        <f>IF(ISBLANK($A606),"",IF(OR(ISBLANK($B606),ISBLANK($C606),ISBLANK($D606),ISBLANK($E606),ISBLANK($F606),ISBLANK($G606),ISBLANK($H606),ISBLANK($I606)),"EKSİK","OK"))</f>
        <v/>
      </c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4">
        <f>IF(ISBLANK($A607),"",IF(OR(ISBLANK($B607),ISBLANK($C607),ISBLANK($D607),ISBLANK($E607),ISBLANK($F607),ISBLANK($G607),ISBLANK($H607),ISBLANK($I607)),"EKSİK","OK"))</f>
        <v/>
      </c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4">
        <f>IF(ISBLANK($A608),"",IF(OR(ISBLANK($B608),ISBLANK($C608),ISBLANK($D608),ISBLANK($E608),ISBLANK($F608),ISBLANK($G608),ISBLANK($H608),ISBLANK($I608)),"EKSİK","OK"))</f>
        <v/>
      </c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4">
        <f>IF(ISBLANK($A609),"",IF(OR(ISBLANK($B609),ISBLANK($C609),ISBLANK($D609),ISBLANK($E609),ISBLANK($F609),ISBLANK($G609),ISBLANK($H609),ISBLANK($I609)),"EKSİK","OK"))</f>
        <v/>
      </c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4">
        <f>IF(ISBLANK($A610),"",IF(OR(ISBLANK($B610),ISBLANK($C610),ISBLANK($D610),ISBLANK($E610),ISBLANK($F610),ISBLANK($G610),ISBLANK($H610),ISBLANK($I610)),"EKSİK","OK"))</f>
        <v/>
      </c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4">
        <f>IF(ISBLANK($A611),"",IF(OR(ISBLANK($B611),ISBLANK($C611),ISBLANK($D611),ISBLANK($E611),ISBLANK($F611),ISBLANK($G611),ISBLANK($H611),ISBLANK($I611)),"EKSİK","OK"))</f>
        <v/>
      </c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4">
        <f>IF(ISBLANK($A612),"",IF(OR(ISBLANK($B612),ISBLANK($C612),ISBLANK($D612),ISBLANK($E612),ISBLANK($F612),ISBLANK($G612),ISBLANK($H612),ISBLANK($I612)),"EKSİK","OK"))</f>
        <v/>
      </c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4">
        <f>IF(ISBLANK($A613),"",IF(OR(ISBLANK($B613),ISBLANK($C613),ISBLANK($D613),ISBLANK($E613),ISBLANK($F613),ISBLANK($G613),ISBLANK($H613),ISBLANK($I613)),"EKSİK","OK"))</f>
        <v/>
      </c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4">
        <f>IF(ISBLANK($A614),"",IF(OR(ISBLANK($B614),ISBLANK($C614),ISBLANK($D614),ISBLANK($E614),ISBLANK($F614),ISBLANK($G614),ISBLANK($H614),ISBLANK($I614)),"EKSİK","OK"))</f>
        <v/>
      </c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4">
        <f>IF(ISBLANK($A615),"",IF(OR(ISBLANK($B615),ISBLANK($C615),ISBLANK($D615),ISBLANK($E615),ISBLANK($F615),ISBLANK($G615),ISBLANK($H615),ISBLANK($I615)),"EKSİK","OK"))</f>
        <v/>
      </c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4">
        <f>IF(ISBLANK($A616),"",IF(OR(ISBLANK($B616),ISBLANK($C616),ISBLANK($D616),ISBLANK($E616),ISBLANK($F616),ISBLANK($G616),ISBLANK($H616),ISBLANK($I616)),"EKSİK","OK"))</f>
        <v/>
      </c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4">
        <f>IF(ISBLANK($A617),"",IF(OR(ISBLANK($B617),ISBLANK($C617),ISBLANK($D617),ISBLANK($E617),ISBLANK($F617),ISBLANK($G617),ISBLANK($H617),ISBLANK($I617)),"EKSİK","OK"))</f>
        <v/>
      </c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4">
        <f>IF(ISBLANK($A618),"",IF(OR(ISBLANK($B618),ISBLANK($C618),ISBLANK($D618),ISBLANK($E618),ISBLANK($F618),ISBLANK($G618),ISBLANK($H618),ISBLANK($I618)),"EKSİK","OK"))</f>
        <v/>
      </c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4">
        <f>IF(ISBLANK($A619),"",IF(OR(ISBLANK($B619),ISBLANK($C619),ISBLANK($D619),ISBLANK($E619),ISBLANK($F619),ISBLANK($G619),ISBLANK($H619),ISBLANK($I619)),"EKSİK","OK"))</f>
        <v/>
      </c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4">
        <f>IF(ISBLANK($A620),"",IF(OR(ISBLANK($B620),ISBLANK($C620),ISBLANK($D620),ISBLANK($E620),ISBLANK($F620),ISBLANK($G620),ISBLANK($H620),ISBLANK($I620)),"EKSİK","OK"))</f>
        <v/>
      </c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4">
        <f>IF(ISBLANK($A621),"",IF(OR(ISBLANK($B621),ISBLANK($C621),ISBLANK($D621),ISBLANK($E621),ISBLANK($F621),ISBLANK($G621),ISBLANK($H621),ISBLANK($I621)),"EKSİK","OK"))</f>
        <v/>
      </c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4">
        <f>IF(ISBLANK($A622),"",IF(OR(ISBLANK($B622),ISBLANK($C622),ISBLANK($D622),ISBLANK($E622),ISBLANK($F622),ISBLANK($G622),ISBLANK($H622),ISBLANK($I622)),"EKSİK","OK"))</f>
        <v/>
      </c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4">
        <f>IF(ISBLANK($A623),"",IF(OR(ISBLANK($B623),ISBLANK($C623),ISBLANK($D623),ISBLANK($E623),ISBLANK($F623),ISBLANK($G623),ISBLANK($H623),ISBLANK($I623)),"EKSİK","OK"))</f>
        <v/>
      </c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4">
        <f>IF(ISBLANK($A624),"",IF(OR(ISBLANK($B624),ISBLANK($C624),ISBLANK($D624),ISBLANK($E624),ISBLANK($F624),ISBLANK($G624),ISBLANK($H624),ISBLANK($I624)),"EKSİK","OK"))</f>
        <v/>
      </c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4">
        <f>IF(ISBLANK($A625),"",IF(OR(ISBLANK($B625),ISBLANK($C625),ISBLANK($D625),ISBLANK($E625),ISBLANK($F625),ISBLANK($G625),ISBLANK($H625),ISBLANK($I625)),"EKSİK","OK"))</f>
        <v/>
      </c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4">
        <f>IF(ISBLANK($A626),"",IF(OR(ISBLANK($B626),ISBLANK($C626),ISBLANK($D626),ISBLANK($E626),ISBLANK($F626),ISBLANK($G626),ISBLANK($H626),ISBLANK($I626)),"EKSİK","OK"))</f>
        <v/>
      </c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4">
        <f>IF(ISBLANK($A627),"",IF(OR(ISBLANK($B627),ISBLANK($C627),ISBLANK($D627),ISBLANK($E627),ISBLANK($F627),ISBLANK($G627),ISBLANK($H627),ISBLANK($I627)),"EKSİK","OK"))</f>
        <v/>
      </c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4">
        <f>IF(ISBLANK($A628),"",IF(OR(ISBLANK($B628),ISBLANK($C628),ISBLANK($D628),ISBLANK($E628),ISBLANK($F628),ISBLANK($G628),ISBLANK($H628),ISBLANK($I628)),"EKSİK","OK"))</f>
        <v/>
      </c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4">
        <f>IF(ISBLANK($A629),"",IF(OR(ISBLANK($B629),ISBLANK($C629),ISBLANK($D629),ISBLANK($E629),ISBLANK($F629),ISBLANK($G629),ISBLANK($H629),ISBLANK($I629)),"EKSİK","OK"))</f>
        <v/>
      </c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4">
        <f>IF(ISBLANK($A630),"",IF(OR(ISBLANK($B630),ISBLANK($C630),ISBLANK($D630),ISBLANK($E630),ISBLANK($F630),ISBLANK($G630),ISBLANK($H630),ISBLANK($I630)),"EKSİK","OK"))</f>
        <v/>
      </c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4">
        <f>IF(ISBLANK($A631),"",IF(OR(ISBLANK($B631),ISBLANK($C631),ISBLANK($D631),ISBLANK($E631),ISBLANK($F631),ISBLANK($G631),ISBLANK($H631),ISBLANK($I631)),"EKSİK","OK"))</f>
        <v/>
      </c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4">
        <f>IF(ISBLANK($A632),"",IF(OR(ISBLANK($B632),ISBLANK($C632),ISBLANK($D632),ISBLANK($E632),ISBLANK($F632),ISBLANK($G632),ISBLANK($H632),ISBLANK($I632)),"EKSİK","OK"))</f>
        <v/>
      </c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4">
        <f>IF(ISBLANK($A633),"",IF(OR(ISBLANK($B633),ISBLANK($C633),ISBLANK($D633),ISBLANK($E633),ISBLANK($F633),ISBLANK($G633),ISBLANK($H633),ISBLANK($I633)),"EKSİK","OK"))</f>
        <v/>
      </c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4">
        <f>IF(ISBLANK($A634),"",IF(OR(ISBLANK($B634),ISBLANK($C634),ISBLANK($D634),ISBLANK($E634),ISBLANK($F634),ISBLANK($G634),ISBLANK($H634),ISBLANK($I634)),"EKSİK","OK"))</f>
        <v/>
      </c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4">
        <f>IF(ISBLANK($A635),"",IF(OR(ISBLANK($B635),ISBLANK($C635),ISBLANK($D635),ISBLANK($E635),ISBLANK($F635),ISBLANK($G635),ISBLANK($H635),ISBLANK($I635)),"EKSİK","OK"))</f>
        <v/>
      </c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4">
        <f>IF(ISBLANK($A636),"",IF(OR(ISBLANK($B636),ISBLANK($C636),ISBLANK($D636),ISBLANK($E636),ISBLANK($F636),ISBLANK($G636),ISBLANK($H636),ISBLANK($I636)),"EKSİK","OK"))</f>
        <v/>
      </c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4">
        <f>IF(ISBLANK($A637),"",IF(OR(ISBLANK($B637),ISBLANK($C637),ISBLANK($D637),ISBLANK($E637),ISBLANK($F637),ISBLANK($G637),ISBLANK($H637),ISBLANK($I637)),"EKSİK","OK"))</f>
        <v/>
      </c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4">
        <f>IF(ISBLANK($A638),"",IF(OR(ISBLANK($B638),ISBLANK($C638),ISBLANK($D638),ISBLANK($E638),ISBLANK($F638),ISBLANK($G638),ISBLANK($H638),ISBLANK($I638)),"EKSİK","OK"))</f>
        <v/>
      </c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4">
        <f>IF(ISBLANK($A639),"",IF(OR(ISBLANK($B639),ISBLANK($C639),ISBLANK($D639),ISBLANK($E639),ISBLANK($F639),ISBLANK($G639),ISBLANK($H639),ISBLANK($I639)),"EKSİK","OK"))</f>
        <v/>
      </c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4">
        <f>IF(ISBLANK($A640),"",IF(OR(ISBLANK($B640),ISBLANK($C640),ISBLANK($D640),ISBLANK($E640),ISBLANK($F640),ISBLANK($G640),ISBLANK($H640),ISBLANK($I640)),"EKSİK","OK"))</f>
        <v/>
      </c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4">
        <f>IF(ISBLANK($A641),"",IF(OR(ISBLANK($B641),ISBLANK($C641),ISBLANK($D641),ISBLANK($E641),ISBLANK($F641),ISBLANK($G641),ISBLANK($H641),ISBLANK($I641)),"EKSİK","OK"))</f>
        <v/>
      </c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4">
        <f>IF(ISBLANK($A642),"",IF(OR(ISBLANK($B642),ISBLANK($C642),ISBLANK($D642),ISBLANK($E642),ISBLANK($F642),ISBLANK($G642),ISBLANK($H642),ISBLANK($I642)),"EKSİK","OK"))</f>
        <v/>
      </c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4">
        <f>IF(ISBLANK($A643),"",IF(OR(ISBLANK($B643),ISBLANK($C643),ISBLANK($D643),ISBLANK($E643),ISBLANK($F643),ISBLANK($G643),ISBLANK($H643),ISBLANK($I643)),"EKSİK","OK"))</f>
        <v/>
      </c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4">
        <f>IF(ISBLANK($A644),"",IF(OR(ISBLANK($B644),ISBLANK($C644),ISBLANK($D644),ISBLANK($E644),ISBLANK($F644),ISBLANK($G644),ISBLANK($H644),ISBLANK($I644)),"EKSİK","OK"))</f>
        <v/>
      </c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4">
        <f>IF(ISBLANK($A645),"",IF(OR(ISBLANK($B645),ISBLANK($C645),ISBLANK($D645),ISBLANK($E645),ISBLANK($F645),ISBLANK($G645),ISBLANK($H645),ISBLANK($I645)),"EKSİK","OK"))</f>
        <v/>
      </c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4">
        <f>IF(ISBLANK($A646),"",IF(OR(ISBLANK($B646),ISBLANK($C646),ISBLANK($D646),ISBLANK($E646),ISBLANK($F646),ISBLANK($G646),ISBLANK($H646),ISBLANK($I646)),"EKSİK","OK"))</f>
        <v/>
      </c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4">
        <f>IF(ISBLANK($A647),"",IF(OR(ISBLANK($B647),ISBLANK($C647),ISBLANK($D647),ISBLANK($E647),ISBLANK($F647),ISBLANK($G647),ISBLANK($H647),ISBLANK($I647)),"EKSİK","OK"))</f>
        <v/>
      </c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4">
        <f>IF(ISBLANK($A648),"",IF(OR(ISBLANK($B648),ISBLANK($C648),ISBLANK($D648),ISBLANK($E648),ISBLANK($F648),ISBLANK($G648),ISBLANK($H648),ISBLANK($I648)),"EKSİK","OK"))</f>
        <v/>
      </c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4">
        <f>IF(ISBLANK($A649),"",IF(OR(ISBLANK($B649),ISBLANK($C649),ISBLANK($D649),ISBLANK($E649),ISBLANK($F649),ISBLANK($G649),ISBLANK($H649),ISBLANK($I649)),"EKSİK","OK"))</f>
        <v/>
      </c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4">
        <f>IF(ISBLANK($A650),"",IF(OR(ISBLANK($B650),ISBLANK($C650),ISBLANK($D650),ISBLANK($E650),ISBLANK($F650),ISBLANK($G650),ISBLANK($H650),ISBLANK($I650)),"EKSİK","OK"))</f>
        <v/>
      </c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4">
        <f>IF(ISBLANK($A651),"",IF(OR(ISBLANK($B651),ISBLANK($C651),ISBLANK($D651),ISBLANK($E651),ISBLANK($F651),ISBLANK($G651),ISBLANK($H651),ISBLANK($I651)),"EKSİK","OK"))</f>
        <v/>
      </c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4">
        <f>IF(ISBLANK($A652),"",IF(OR(ISBLANK($B652),ISBLANK($C652),ISBLANK($D652),ISBLANK($E652),ISBLANK($F652),ISBLANK($G652),ISBLANK($H652),ISBLANK($I652)),"EKSİK","OK"))</f>
        <v/>
      </c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4">
        <f>IF(ISBLANK($A653),"",IF(OR(ISBLANK($B653),ISBLANK($C653),ISBLANK($D653),ISBLANK($E653),ISBLANK($F653),ISBLANK($G653),ISBLANK($H653),ISBLANK($I653)),"EKSİK","OK"))</f>
        <v/>
      </c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4">
        <f>IF(ISBLANK($A654),"",IF(OR(ISBLANK($B654),ISBLANK($C654),ISBLANK($D654),ISBLANK($E654),ISBLANK($F654),ISBLANK($G654),ISBLANK($H654),ISBLANK($I654)),"EKSİK","OK"))</f>
        <v/>
      </c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4">
        <f>IF(ISBLANK($A655),"",IF(OR(ISBLANK($B655),ISBLANK($C655),ISBLANK($D655),ISBLANK($E655),ISBLANK($F655),ISBLANK($G655),ISBLANK($H655),ISBLANK($I655)),"EKSİK","OK"))</f>
        <v/>
      </c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4">
        <f>IF(ISBLANK($A656),"",IF(OR(ISBLANK($B656),ISBLANK($C656),ISBLANK($D656),ISBLANK($E656),ISBLANK($F656),ISBLANK($G656),ISBLANK($H656),ISBLANK($I656)),"EKSİK","OK"))</f>
        <v/>
      </c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4">
        <f>IF(ISBLANK($A657),"",IF(OR(ISBLANK($B657),ISBLANK($C657),ISBLANK($D657),ISBLANK($E657),ISBLANK($F657),ISBLANK($G657),ISBLANK($H657),ISBLANK($I657)),"EKSİK","OK"))</f>
        <v/>
      </c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4">
        <f>IF(ISBLANK($A658),"",IF(OR(ISBLANK($B658),ISBLANK($C658),ISBLANK($D658),ISBLANK($E658),ISBLANK($F658),ISBLANK($G658),ISBLANK($H658),ISBLANK($I658)),"EKSİK","OK"))</f>
        <v/>
      </c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4">
        <f>IF(ISBLANK($A659),"",IF(OR(ISBLANK($B659),ISBLANK($C659),ISBLANK($D659),ISBLANK($E659),ISBLANK($F659),ISBLANK($G659),ISBLANK($H659),ISBLANK($I659)),"EKSİK","OK"))</f>
        <v/>
      </c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4">
        <f>IF(ISBLANK($A660),"",IF(OR(ISBLANK($B660),ISBLANK($C660),ISBLANK($D660),ISBLANK($E660),ISBLANK($F660),ISBLANK($G660),ISBLANK($H660),ISBLANK($I660)),"EKSİK","OK"))</f>
        <v/>
      </c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4">
        <f>IF(ISBLANK($A661),"",IF(OR(ISBLANK($B661),ISBLANK($C661),ISBLANK($D661),ISBLANK($E661),ISBLANK($F661),ISBLANK($G661),ISBLANK($H661),ISBLANK($I661)),"EKSİK","OK"))</f>
        <v/>
      </c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4">
        <f>IF(ISBLANK($A662),"",IF(OR(ISBLANK($B662),ISBLANK($C662),ISBLANK($D662),ISBLANK($E662),ISBLANK($F662),ISBLANK($G662),ISBLANK($H662),ISBLANK($I662)),"EKSİK","OK"))</f>
        <v/>
      </c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4">
        <f>IF(ISBLANK($A663),"",IF(OR(ISBLANK($B663),ISBLANK($C663),ISBLANK($D663),ISBLANK($E663),ISBLANK($F663),ISBLANK($G663),ISBLANK($H663),ISBLANK($I663)),"EKSİK","OK"))</f>
        <v/>
      </c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4">
        <f>IF(ISBLANK($A664),"",IF(OR(ISBLANK($B664),ISBLANK($C664),ISBLANK($D664),ISBLANK($E664),ISBLANK($F664),ISBLANK($G664),ISBLANK($H664),ISBLANK($I664)),"EKSİK","OK"))</f>
        <v/>
      </c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4">
        <f>IF(ISBLANK($A665),"",IF(OR(ISBLANK($B665),ISBLANK($C665),ISBLANK($D665),ISBLANK($E665),ISBLANK($F665),ISBLANK($G665),ISBLANK($H665),ISBLANK($I665)),"EKSİK","OK"))</f>
        <v/>
      </c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4">
        <f>IF(ISBLANK($A666),"",IF(OR(ISBLANK($B666),ISBLANK($C666),ISBLANK($D666),ISBLANK($E666),ISBLANK($F666),ISBLANK($G666),ISBLANK($H666),ISBLANK($I666)),"EKSİK","OK"))</f>
        <v/>
      </c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4">
        <f>IF(ISBLANK($A667),"",IF(OR(ISBLANK($B667),ISBLANK($C667),ISBLANK($D667),ISBLANK($E667),ISBLANK($F667),ISBLANK($G667),ISBLANK($H667),ISBLANK($I667)),"EKSİK","OK"))</f>
        <v/>
      </c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4">
        <f>IF(ISBLANK($A668),"",IF(OR(ISBLANK($B668),ISBLANK($C668),ISBLANK($D668),ISBLANK($E668),ISBLANK($F668),ISBLANK($G668),ISBLANK($H668),ISBLANK($I668)),"EKSİK","OK"))</f>
        <v/>
      </c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4">
        <f>IF(ISBLANK($A669),"",IF(OR(ISBLANK($B669),ISBLANK($C669),ISBLANK($D669),ISBLANK($E669),ISBLANK($F669),ISBLANK($G669),ISBLANK($H669),ISBLANK($I669)),"EKSİK","OK"))</f>
        <v/>
      </c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4">
        <f>IF(ISBLANK($A670),"",IF(OR(ISBLANK($B670),ISBLANK($C670),ISBLANK($D670),ISBLANK($E670),ISBLANK($F670),ISBLANK($G670),ISBLANK($H670),ISBLANK($I670)),"EKSİK","OK"))</f>
        <v/>
      </c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4">
        <f>IF(ISBLANK($A671),"",IF(OR(ISBLANK($B671),ISBLANK($C671),ISBLANK($D671),ISBLANK($E671),ISBLANK($F671),ISBLANK($G671),ISBLANK($H671),ISBLANK($I671)),"EKSİK","OK"))</f>
        <v/>
      </c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4">
        <f>IF(ISBLANK($A672),"",IF(OR(ISBLANK($B672),ISBLANK($C672),ISBLANK($D672),ISBLANK($E672),ISBLANK($F672),ISBLANK($G672),ISBLANK($H672),ISBLANK($I672)),"EKSİK","OK"))</f>
        <v/>
      </c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4">
        <f>IF(ISBLANK($A673),"",IF(OR(ISBLANK($B673),ISBLANK($C673),ISBLANK($D673),ISBLANK($E673),ISBLANK($F673),ISBLANK($G673),ISBLANK($H673),ISBLANK($I673)),"EKSİK","OK"))</f>
        <v/>
      </c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4">
        <f>IF(ISBLANK($A674),"",IF(OR(ISBLANK($B674),ISBLANK($C674),ISBLANK($D674),ISBLANK($E674),ISBLANK($F674),ISBLANK($G674),ISBLANK($H674),ISBLANK($I674)),"EKSİK","OK"))</f>
        <v/>
      </c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4">
        <f>IF(ISBLANK($A675),"",IF(OR(ISBLANK($B675),ISBLANK($C675),ISBLANK($D675),ISBLANK($E675),ISBLANK($F675),ISBLANK($G675),ISBLANK($H675),ISBLANK($I675)),"EKSİK","OK"))</f>
        <v/>
      </c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4">
        <f>IF(ISBLANK($A676),"",IF(OR(ISBLANK($B676),ISBLANK($C676),ISBLANK($D676),ISBLANK($E676),ISBLANK($F676),ISBLANK($G676),ISBLANK($H676),ISBLANK($I676)),"EKSİK","OK"))</f>
        <v/>
      </c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4">
        <f>IF(ISBLANK($A677),"",IF(OR(ISBLANK($B677),ISBLANK($C677),ISBLANK($D677),ISBLANK($E677),ISBLANK($F677),ISBLANK($G677),ISBLANK($H677),ISBLANK($I677)),"EKSİK","OK"))</f>
        <v/>
      </c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4">
        <f>IF(ISBLANK($A678),"",IF(OR(ISBLANK($B678),ISBLANK($C678),ISBLANK($D678),ISBLANK($E678),ISBLANK($F678),ISBLANK($G678),ISBLANK($H678),ISBLANK($I678)),"EKSİK","OK"))</f>
        <v/>
      </c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4">
        <f>IF(ISBLANK($A679),"",IF(OR(ISBLANK($B679),ISBLANK($C679),ISBLANK($D679),ISBLANK($E679),ISBLANK($F679),ISBLANK($G679),ISBLANK($H679),ISBLANK($I679)),"EKSİK","OK"))</f>
        <v/>
      </c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4">
        <f>IF(ISBLANK($A680),"",IF(OR(ISBLANK($B680),ISBLANK($C680),ISBLANK($D680),ISBLANK($E680),ISBLANK($F680),ISBLANK($G680),ISBLANK($H680),ISBLANK($I680)),"EKSİK","OK"))</f>
        <v/>
      </c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4">
        <f>IF(ISBLANK($A681),"",IF(OR(ISBLANK($B681),ISBLANK($C681),ISBLANK($D681),ISBLANK($E681),ISBLANK($F681),ISBLANK($G681),ISBLANK($H681),ISBLANK($I681)),"EKSİK","OK"))</f>
        <v/>
      </c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4">
        <f>IF(ISBLANK($A682),"",IF(OR(ISBLANK($B682),ISBLANK($C682),ISBLANK($D682),ISBLANK($E682),ISBLANK($F682),ISBLANK($G682),ISBLANK($H682),ISBLANK($I682)),"EKSİK","OK"))</f>
        <v/>
      </c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4">
        <f>IF(ISBLANK($A683),"",IF(OR(ISBLANK($B683),ISBLANK($C683),ISBLANK($D683),ISBLANK($E683),ISBLANK($F683),ISBLANK($G683),ISBLANK($H683),ISBLANK($I683)),"EKSİK","OK"))</f>
        <v/>
      </c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4">
        <f>IF(ISBLANK($A684),"",IF(OR(ISBLANK($B684),ISBLANK($C684),ISBLANK($D684),ISBLANK($E684),ISBLANK($F684),ISBLANK($G684),ISBLANK($H684),ISBLANK($I684)),"EKSİK","OK"))</f>
        <v/>
      </c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4">
        <f>IF(ISBLANK($A685),"",IF(OR(ISBLANK($B685),ISBLANK($C685),ISBLANK($D685),ISBLANK($E685),ISBLANK($F685),ISBLANK($G685),ISBLANK($H685),ISBLANK($I685)),"EKSİK","OK"))</f>
        <v/>
      </c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4">
        <f>IF(ISBLANK($A686),"",IF(OR(ISBLANK($B686),ISBLANK($C686),ISBLANK($D686),ISBLANK($E686),ISBLANK($F686),ISBLANK($G686),ISBLANK($H686),ISBLANK($I686)),"EKSİK","OK"))</f>
        <v/>
      </c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4">
        <f>IF(ISBLANK($A687),"",IF(OR(ISBLANK($B687),ISBLANK($C687),ISBLANK($D687),ISBLANK($E687),ISBLANK($F687),ISBLANK($G687),ISBLANK($H687),ISBLANK($I687)),"EKSİK","OK"))</f>
        <v/>
      </c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4">
        <f>IF(ISBLANK($A688),"",IF(OR(ISBLANK($B688),ISBLANK($C688),ISBLANK($D688),ISBLANK($E688),ISBLANK($F688),ISBLANK($G688),ISBLANK($H688),ISBLANK($I688)),"EKSİK","OK"))</f>
        <v/>
      </c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4">
        <f>IF(ISBLANK($A689),"",IF(OR(ISBLANK($B689),ISBLANK($C689),ISBLANK($D689),ISBLANK($E689),ISBLANK($F689),ISBLANK($G689),ISBLANK($H689),ISBLANK($I689)),"EKSİK","OK"))</f>
        <v/>
      </c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4">
        <f>IF(ISBLANK($A690),"",IF(OR(ISBLANK($B690),ISBLANK($C690),ISBLANK($D690),ISBLANK($E690),ISBLANK($F690),ISBLANK($G690),ISBLANK($H690),ISBLANK($I690)),"EKSİK","OK"))</f>
        <v/>
      </c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4">
        <f>IF(ISBLANK($A691),"",IF(OR(ISBLANK($B691),ISBLANK($C691),ISBLANK($D691),ISBLANK($E691),ISBLANK($F691),ISBLANK($G691),ISBLANK($H691),ISBLANK($I691)),"EKSİK","OK"))</f>
        <v/>
      </c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4">
        <f>IF(ISBLANK($A692),"",IF(OR(ISBLANK($B692),ISBLANK($C692),ISBLANK($D692),ISBLANK($E692),ISBLANK($F692),ISBLANK($G692),ISBLANK($H692),ISBLANK($I692)),"EKSİK","OK"))</f>
        <v/>
      </c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4">
        <f>IF(ISBLANK($A693),"",IF(OR(ISBLANK($B693),ISBLANK($C693),ISBLANK($D693),ISBLANK($E693),ISBLANK($F693),ISBLANK($G693),ISBLANK($H693),ISBLANK($I693)),"EKSİK","OK"))</f>
        <v/>
      </c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4">
        <f>IF(ISBLANK($A694),"",IF(OR(ISBLANK($B694),ISBLANK($C694),ISBLANK($D694),ISBLANK($E694),ISBLANK($F694),ISBLANK($G694),ISBLANK($H694),ISBLANK($I694)),"EKSİK","OK"))</f>
        <v/>
      </c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4">
        <f>IF(ISBLANK($A695),"",IF(OR(ISBLANK($B695),ISBLANK($C695),ISBLANK($D695),ISBLANK($E695),ISBLANK($F695),ISBLANK($G695),ISBLANK($H695),ISBLANK($I695)),"EKSİK","OK"))</f>
        <v/>
      </c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4">
        <f>IF(ISBLANK($A696),"",IF(OR(ISBLANK($B696),ISBLANK($C696),ISBLANK($D696),ISBLANK($E696),ISBLANK($F696),ISBLANK($G696),ISBLANK($H696),ISBLANK($I696)),"EKSİK","OK"))</f>
        <v/>
      </c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4">
        <f>IF(ISBLANK($A697),"",IF(OR(ISBLANK($B697),ISBLANK($C697),ISBLANK($D697),ISBLANK($E697),ISBLANK($F697),ISBLANK($G697),ISBLANK($H697),ISBLANK($I697)),"EKSİK","OK"))</f>
        <v/>
      </c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4">
        <f>IF(ISBLANK($A698),"",IF(OR(ISBLANK($B698),ISBLANK($C698),ISBLANK($D698),ISBLANK($E698),ISBLANK($F698),ISBLANK($G698),ISBLANK($H698),ISBLANK($I698)),"EKSİK","OK"))</f>
        <v/>
      </c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4">
        <f>IF(ISBLANK($A699),"",IF(OR(ISBLANK($B699),ISBLANK($C699),ISBLANK($D699),ISBLANK($E699),ISBLANK($F699),ISBLANK($G699),ISBLANK($H699),ISBLANK($I699)),"EKSİK","OK"))</f>
        <v/>
      </c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4">
        <f>IF(ISBLANK($A700),"",IF(OR(ISBLANK($B700),ISBLANK($C700),ISBLANK($D700),ISBLANK($E700),ISBLANK($F700),ISBLANK($G700),ISBLANK($H700),ISBLANK($I700)),"EKSİK","OK"))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4">
        <f>IF(ISBLANK($A701),"",IF(OR(ISBLANK($B701),ISBLANK($C701),ISBLANK($D701),ISBLANK($E701),ISBLANK($F701),ISBLANK($G701),ISBLANK($H701),ISBLANK($I701)),"EKSİK","OK"))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4">
        <f>IF(ISBLANK($A702),"",IF(OR(ISBLANK($B702),ISBLANK($C702),ISBLANK($D702),ISBLANK($E702),ISBLANK($F702),ISBLANK($G702),ISBLANK($H702),ISBLANK($I702)),"EKSİK","OK"))</f>
        <v/>
      </c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4">
        <f>IF(ISBLANK($A703),"",IF(OR(ISBLANK($B703),ISBLANK($C703),ISBLANK($D703),ISBLANK($E703),ISBLANK($F703),ISBLANK($G703),ISBLANK($H703),ISBLANK($I703)),"EKSİK","OK"))</f>
        <v/>
      </c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4">
        <f>IF(ISBLANK($A704),"",IF(OR(ISBLANK($B704),ISBLANK($C704),ISBLANK($D704),ISBLANK($E704),ISBLANK($F704),ISBLANK($G704),ISBLANK($H704),ISBLANK($I704)),"EKSİK","OK"))</f>
        <v/>
      </c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4">
        <f>IF(ISBLANK($A705),"",IF(OR(ISBLANK($B705),ISBLANK($C705),ISBLANK($D705),ISBLANK($E705),ISBLANK($F705),ISBLANK($G705),ISBLANK($H705),ISBLANK($I705)),"EKSİK","OK"))</f>
        <v/>
      </c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4">
        <f>IF(ISBLANK($A706),"",IF(OR(ISBLANK($B706),ISBLANK($C706),ISBLANK($D706),ISBLANK($E706),ISBLANK($F706),ISBLANK($G706),ISBLANK($H706),ISBLANK($I706)),"EKSİK","OK"))</f>
        <v/>
      </c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4">
        <f>IF(ISBLANK($A707),"",IF(OR(ISBLANK($B707),ISBLANK($C707),ISBLANK($D707),ISBLANK($E707),ISBLANK($F707),ISBLANK($G707),ISBLANK($H707),ISBLANK($I707)),"EKSİK","OK"))</f>
        <v/>
      </c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4">
        <f>IF(ISBLANK($A708),"",IF(OR(ISBLANK($B708),ISBLANK($C708),ISBLANK($D708),ISBLANK($E708),ISBLANK($F708),ISBLANK($G708),ISBLANK($H708),ISBLANK($I708)),"EKSİK","OK"))</f>
        <v/>
      </c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4">
        <f>IF(ISBLANK($A709),"",IF(OR(ISBLANK($B709),ISBLANK($C709),ISBLANK($D709),ISBLANK($E709),ISBLANK($F709),ISBLANK($G709),ISBLANK($H709),ISBLANK($I709)),"EKSİK","OK"))</f>
        <v/>
      </c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4">
        <f>IF(ISBLANK($A710),"",IF(OR(ISBLANK($B710),ISBLANK($C710),ISBLANK($D710),ISBLANK($E710),ISBLANK($F710),ISBLANK($G710),ISBLANK($H710),ISBLANK($I710)),"EKSİK","OK"))</f>
        <v/>
      </c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4">
        <f>IF(ISBLANK($A711),"",IF(OR(ISBLANK($B711),ISBLANK($C711),ISBLANK($D711),ISBLANK($E711),ISBLANK($F711),ISBLANK($G711),ISBLANK($H711),ISBLANK($I711)),"EKSİK","OK"))</f>
        <v/>
      </c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4">
        <f>IF(ISBLANK($A712),"",IF(OR(ISBLANK($B712),ISBLANK($C712),ISBLANK($D712),ISBLANK($E712),ISBLANK($F712),ISBLANK($G712),ISBLANK($H712),ISBLANK($I712)),"EKSİK","OK"))</f>
        <v/>
      </c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4">
        <f>IF(ISBLANK($A713),"",IF(OR(ISBLANK($B713),ISBLANK($C713),ISBLANK($D713),ISBLANK($E713),ISBLANK($F713),ISBLANK($G713),ISBLANK($H713),ISBLANK($I713)),"EKSİK","OK"))</f>
        <v/>
      </c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4">
        <f>IF(ISBLANK($A714),"",IF(OR(ISBLANK($B714),ISBLANK($C714),ISBLANK($D714),ISBLANK($E714),ISBLANK($F714),ISBLANK($G714),ISBLANK($H714),ISBLANK($I714)),"EKSİK","OK"))</f>
        <v/>
      </c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4">
        <f>IF(ISBLANK($A715),"",IF(OR(ISBLANK($B715),ISBLANK($C715),ISBLANK($D715),ISBLANK($E715),ISBLANK($F715),ISBLANK($G715),ISBLANK($H715),ISBLANK($I715)),"EKSİK","OK"))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4">
        <f>IF(ISBLANK($A716),"",IF(OR(ISBLANK($B716),ISBLANK($C716),ISBLANK($D716),ISBLANK($E716),ISBLANK($F716),ISBLANK($G716),ISBLANK($H716),ISBLANK($I716)),"EKSİK","OK"))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4">
        <f>IF(ISBLANK($A717),"",IF(OR(ISBLANK($B717),ISBLANK($C717),ISBLANK($D717),ISBLANK($E717),ISBLANK($F717),ISBLANK($G717),ISBLANK($H717),ISBLANK($I717)),"EKSİK","OK"))</f>
        <v/>
      </c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4">
        <f>IF(ISBLANK($A718),"",IF(OR(ISBLANK($B718),ISBLANK($C718),ISBLANK($D718),ISBLANK($E718),ISBLANK($F718),ISBLANK($G718),ISBLANK($H718),ISBLANK($I718)),"EKSİK","OK"))</f>
        <v/>
      </c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4">
        <f>IF(ISBLANK($A719),"",IF(OR(ISBLANK($B719),ISBLANK($C719),ISBLANK($D719),ISBLANK($E719),ISBLANK($F719),ISBLANK($G719),ISBLANK($H719),ISBLANK($I719)),"EKSİK","OK"))</f>
        <v/>
      </c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4">
        <f>IF(ISBLANK($A720),"",IF(OR(ISBLANK($B720),ISBLANK($C720),ISBLANK($D720),ISBLANK($E720),ISBLANK($F720),ISBLANK($G720),ISBLANK($H720),ISBLANK($I720)),"EKSİK","OK"))</f>
        <v/>
      </c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4">
        <f>IF(ISBLANK($A721),"",IF(OR(ISBLANK($B721),ISBLANK($C721),ISBLANK($D721),ISBLANK($E721),ISBLANK($F721),ISBLANK($G721),ISBLANK($H721),ISBLANK($I721)),"EKSİK","OK"))</f>
        <v/>
      </c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4">
        <f>IF(ISBLANK($A722),"",IF(OR(ISBLANK($B722),ISBLANK($C722),ISBLANK($D722),ISBLANK($E722),ISBLANK($F722),ISBLANK($G722),ISBLANK($H722),ISBLANK($I722)),"EKSİK","OK"))</f>
        <v/>
      </c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4">
        <f>IF(ISBLANK($A723),"",IF(OR(ISBLANK($B723),ISBLANK($C723),ISBLANK($D723),ISBLANK($E723),ISBLANK($F723),ISBLANK($G723),ISBLANK($H723),ISBLANK($I723)),"EKSİK","OK"))</f>
        <v/>
      </c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4">
        <f>IF(ISBLANK($A724),"",IF(OR(ISBLANK($B724),ISBLANK($C724),ISBLANK($D724),ISBLANK($E724),ISBLANK($F724),ISBLANK($G724),ISBLANK($H724),ISBLANK($I724)),"EKSİK","OK"))</f>
        <v/>
      </c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4">
        <f>IF(ISBLANK($A725),"",IF(OR(ISBLANK($B725),ISBLANK($C725),ISBLANK($D725),ISBLANK($E725),ISBLANK($F725),ISBLANK($G725),ISBLANK($H725),ISBLANK($I725)),"EKSİK","OK"))</f>
        <v/>
      </c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4">
        <f>IF(ISBLANK($A726),"",IF(OR(ISBLANK($B726),ISBLANK($C726),ISBLANK($D726),ISBLANK($E726),ISBLANK($F726),ISBLANK($G726),ISBLANK($H726),ISBLANK($I726)),"EKSİK","OK"))</f>
        <v/>
      </c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4">
        <f>IF(ISBLANK($A727),"",IF(OR(ISBLANK($B727),ISBLANK($C727),ISBLANK($D727),ISBLANK($E727),ISBLANK($F727),ISBLANK($G727),ISBLANK($H727),ISBLANK($I727)),"EKSİK","OK"))</f>
        <v/>
      </c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4">
        <f>IF(ISBLANK($A728),"",IF(OR(ISBLANK($B728),ISBLANK($C728),ISBLANK($D728),ISBLANK($E728),ISBLANK($F728),ISBLANK($G728),ISBLANK($H728),ISBLANK($I728)),"EKSİK","OK"))</f>
        <v/>
      </c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4">
        <f>IF(ISBLANK($A729),"",IF(OR(ISBLANK($B729),ISBLANK($C729),ISBLANK($D729),ISBLANK($E729),ISBLANK($F729),ISBLANK($G729),ISBLANK($H729),ISBLANK($I729)),"EKSİK","OK"))</f>
        <v/>
      </c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4">
        <f>IF(ISBLANK($A730),"",IF(OR(ISBLANK($B730),ISBLANK($C730),ISBLANK($D730),ISBLANK($E730),ISBLANK($F730),ISBLANK($G730),ISBLANK($H730),ISBLANK($I730)),"EKSİK","OK"))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4">
        <f>IF(ISBLANK($A731),"",IF(OR(ISBLANK($B731),ISBLANK($C731),ISBLANK($D731),ISBLANK($E731),ISBLANK($F731),ISBLANK($G731),ISBLANK($H731),ISBLANK($I731)),"EKSİK","OK"))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4">
        <f>IF(ISBLANK($A732),"",IF(OR(ISBLANK($B732),ISBLANK($C732),ISBLANK($D732),ISBLANK($E732),ISBLANK($F732),ISBLANK($G732),ISBLANK($H732),ISBLANK($I732)),"EKSİK","OK"))</f>
        <v/>
      </c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4">
        <f>IF(ISBLANK($A733),"",IF(OR(ISBLANK($B733),ISBLANK($C733),ISBLANK($D733),ISBLANK($E733),ISBLANK($F733),ISBLANK($G733),ISBLANK($H733),ISBLANK($I733)),"EKSİK","OK"))</f>
        <v/>
      </c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4">
        <f>IF(ISBLANK($A734),"",IF(OR(ISBLANK($B734),ISBLANK($C734),ISBLANK($D734),ISBLANK($E734),ISBLANK($F734),ISBLANK($G734),ISBLANK($H734),ISBLANK($I734)),"EKSİK","OK"))</f>
        <v/>
      </c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4">
        <f>IF(ISBLANK($A735),"",IF(OR(ISBLANK($B735),ISBLANK($C735),ISBLANK($D735),ISBLANK($E735),ISBLANK($F735),ISBLANK($G735),ISBLANK($H735),ISBLANK($I735)),"EKSİK","OK"))</f>
        <v/>
      </c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4">
        <f>IF(ISBLANK($A736),"",IF(OR(ISBLANK($B736),ISBLANK($C736),ISBLANK($D736),ISBLANK($E736),ISBLANK($F736),ISBLANK($G736),ISBLANK($H736),ISBLANK($I736)),"EKSİK","OK"))</f>
        <v/>
      </c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4">
        <f>IF(ISBLANK($A737),"",IF(OR(ISBLANK($B737),ISBLANK($C737),ISBLANK($D737),ISBLANK($E737),ISBLANK($F737),ISBLANK($G737),ISBLANK($H737),ISBLANK($I737)),"EKSİK","OK"))</f>
        <v/>
      </c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4">
        <f>IF(ISBLANK($A738),"",IF(OR(ISBLANK($B738),ISBLANK($C738),ISBLANK($D738),ISBLANK($E738),ISBLANK($F738),ISBLANK($G738),ISBLANK($H738),ISBLANK($I738)),"EKSİK","OK"))</f>
        <v/>
      </c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4">
        <f>IF(ISBLANK($A739),"",IF(OR(ISBLANK($B739),ISBLANK($C739),ISBLANK($D739),ISBLANK($E739),ISBLANK($F739),ISBLANK($G739),ISBLANK($H739),ISBLANK($I739)),"EKSİK","OK"))</f>
        <v/>
      </c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4">
        <f>IF(ISBLANK($A740),"",IF(OR(ISBLANK($B740),ISBLANK($C740),ISBLANK($D740),ISBLANK($E740),ISBLANK($F740),ISBLANK($G740),ISBLANK($H740),ISBLANK($I740)),"EKSİK","OK"))</f>
        <v/>
      </c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4">
        <f>IF(ISBLANK($A741),"",IF(OR(ISBLANK($B741),ISBLANK($C741),ISBLANK($D741),ISBLANK($E741),ISBLANK($F741),ISBLANK($G741),ISBLANK($H741),ISBLANK($I741)),"EKSİK","OK"))</f>
        <v/>
      </c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4">
        <f>IF(ISBLANK($A742),"",IF(OR(ISBLANK($B742),ISBLANK($C742),ISBLANK($D742),ISBLANK($E742),ISBLANK($F742),ISBLANK($G742),ISBLANK($H742),ISBLANK($I742)),"EKSİK","OK"))</f>
        <v/>
      </c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4">
        <f>IF(ISBLANK($A743),"",IF(OR(ISBLANK($B743),ISBLANK($C743),ISBLANK($D743),ISBLANK($E743),ISBLANK($F743),ISBLANK($G743),ISBLANK($H743),ISBLANK($I743)),"EKSİK","OK"))</f>
        <v/>
      </c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4">
        <f>IF(ISBLANK($A744),"",IF(OR(ISBLANK($B744),ISBLANK($C744),ISBLANK($D744),ISBLANK($E744),ISBLANK($F744),ISBLANK($G744),ISBLANK($H744),ISBLANK($I744)),"EKSİK","OK"))</f>
        <v/>
      </c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4">
        <f>IF(ISBLANK($A745),"",IF(OR(ISBLANK($B745),ISBLANK($C745),ISBLANK($D745),ISBLANK($E745),ISBLANK($F745),ISBLANK($G745),ISBLANK($H745),ISBLANK($I745)),"EKSİK","OK"))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4">
        <f>IF(ISBLANK($A746),"",IF(OR(ISBLANK($B746),ISBLANK($C746),ISBLANK($D746),ISBLANK($E746),ISBLANK($F746),ISBLANK($G746),ISBLANK($H746),ISBLANK($I746)),"EKSİK","OK"))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4">
        <f>IF(ISBLANK($A747),"",IF(OR(ISBLANK($B747),ISBLANK($C747),ISBLANK($D747),ISBLANK($E747),ISBLANK($F747),ISBLANK($G747),ISBLANK($H747),ISBLANK($I747)),"EKSİK","OK"))</f>
        <v/>
      </c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4">
        <f>IF(ISBLANK($A748),"",IF(OR(ISBLANK($B748),ISBLANK($C748),ISBLANK($D748),ISBLANK($E748),ISBLANK($F748),ISBLANK($G748),ISBLANK($H748),ISBLANK($I748)),"EKSİK","OK"))</f>
        <v/>
      </c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4">
        <f>IF(ISBLANK($A749),"",IF(OR(ISBLANK($B749),ISBLANK($C749),ISBLANK($D749),ISBLANK($E749),ISBLANK($F749),ISBLANK($G749),ISBLANK($H749),ISBLANK($I749)),"EKSİK","OK"))</f>
        <v/>
      </c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4">
        <f>IF(ISBLANK($A750),"",IF(OR(ISBLANK($B750),ISBLANK($C750),ISBLANK($D750),ISBLANK($E750),ISBLANK($F750),ISBLANK($G750),ISBLANK($H750),ISBLANK($I750)),"EKSİK","OK"))</f>
        <v/>
      </c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4">
        <f>IF(ISBLANK($A751),"",IF(OR(ISBLANK($B751),ISBLANK($C751),ISBLANK($D751),ISBLANK($E751),ISBLANK($F751),ISBLANK($G751),ISBLANK($H751),ISBLANK($I751)),"EKSİK","OK"))</f>
        <v/>
      </c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4">
        <f>IF(ISBLANK($A752),"",IF(OR(ISBLANK($B752),ISBLANK($C752),ISBLANK($D752),ISBLANK($E752),ISBLANK($F752),ISBLANK($G752),ISBLANK($H752),ISBLANK($I752)),"EKSİK","OK"))</f>
        <v/>
      </c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4">
        <f>IF(ISBLANK($A753),"",IF(OR(ISBLANK($B753),ISBLANK($C753),ISBLANK($D753),ISBLANK($E753),ISBLANK($F753),ISBLANK($G753),ISBLANK($H753),ISBLANK($I753)),"EKSİK","OK"))</f>
        <v/>
      </c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4">
        <f>IF(ISBLANK($A754),"",IF(OR(ISBLANK($B754),ISBLANK($C754),ISBLANK($D754),ISBLANK($E754),ISBLANK($F754),ISBLANK($G754),ISBLANK($H754),ISBLANK($I754)),"EKSİK","OK"))</f>
        <v/>
      </c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4">
        <f>IF(ISBLANK($A755),"",IF(OR(ISBLANK($B755),ISBLANK($C755),ISBLANK($D755),ISBLANK($E755),ISBLANK($F755),ISBLANK($G755),ISBLANK($H755),ISBLANK($I755)),"EKSİK","OK"))</f>
        <v/>
      </c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4">
        <f>IF(ISBLANK($A756),"",IF(OR(ISBLANK($B756),ISBLANK($C756),ISBLANK($D756),ISBLANK($E756),ISBLANK($F756),ISBLANK($G756),ISBLANK($H756),ISBLANK($I756)),"EKSİK","OK"))</f>
        <v/>
      </c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4">
        <f>IF(ISBLANK($A757),"",IF(OR(ISBLANK($B757),ISBLANK($C757),ISBLANK($D757),ISBLANK($E757),ISBLANK($F757),ISBLANK($G757),ISBLANK($H757),ISBLANK($I757)),"EKSİK","OK"))</f>
        <v/>
      </c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4">
        <f>IF(ISBLANK($A758),"",IF(OR(ISBLANK($B758),ISBLANK($C758),ISBLANK($D758),ISBLANK($E758),ISBLANK($F758),ISBLANK($G758),ISBLANK($H758),ISBLANK($I758)),"EKSİK","OK"))</f>
        <v/>
      </c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4">
        <f>IF(ISBLANK($A759),"",IF(OR(ISBLANK($B759),ISBLANK($C759),ISBLANK($D759),ISBLANK($E759),ISBLANK($F759),ISBLANK($G759),ISBLANK($H759),ISBLANK($I759)),"EKSİK","OK"))</f>
        <v/>
      </c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4">
        <f>IF(ISBLANK($A760),"",IF(OR(ISBLANK($B760),ISBLANK($C760),ISBLANK($D760),ISBLANK($E760),ISBLANK($F760),ISBLANK($G760),ISBLANK($H760),ISBLANK($I760)),"EKSİK","OK"))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4">
        <f>IF(ISBLANK($A761),"",IF(OR(ISBLANK($B761),ISBLANK($C761),ISBLANK($D761),ISBLANK($E761),ISBLANK($F761),ISBLANK($G761),ISBLANK($H761),ISBLANK($I761)),"EKSİK","OK"))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4">
        <f>IF(ISBLANK($A762),"",IF(OR(ISBLANK($B762),ISBLANK($C762),ISBLANK($D762),ISBLANK($E762),ISBLANK($F762),ISBLANK($G762),ISBLANK($H762),ISBLANK($I762)),"EKSİK","OK"))</f>
        <v/>
      </c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4">
        <f>IF(ISBLANK($A763),"",IF(OR(ISBLANK($B763),ISBLANK($C763),ISBLANK($D763),ISBLANK($E763),ISBLANK($F763),ISBLANK($G763),ISBLANK($H763),ISBLANK($I763)),"EKSİK","OK"))</f>
        <v/>
      </c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4">
        <f>IF(ISBLANK($A764),"",IF(OR(ISBLANK($B764),ISBLANK($C764),ISBLANK($D764),ISBLANK($E764),ISBLANK($F764),ISBLANK($G764),ISBLANK($H764),ISBLANK($I764)),"EKSİK","OK"))</f>
        <v/>
      </c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4">
        <f>IF(ISBLANK($A765),"",IF(OR(ISBLANK($B765),ISBLANK($C765),ISBLANK($D765),ISBLANK($E765),ISBLANK($F765),ISBLANK($G765),ISBLANK($H765),ISBLANK($I765)),"EKSİK","OK"))</f>
        <v/>
      </c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4">
        <f>IF(ISBLANK($A766),"",IF(OR(ISBLANK($B766),ISBLANK($C766),ISBLANK($D766),ISBLANK($E766),ISBLANK($F766),ISBLANK($G766),ISBLANK($H766),ISBLANK($I766)),"EKSİK","OK"))</f>
        <v/>
      </c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4">
        <f>IF(ISBLANK($A767),"",IF(OR(ISBLANK($B767),ISBLANK($C767),ISBLANK($D767),ISBLANK($E767),ISBLANK($F767),ISBLANK($G767),ISBLANK($H767),ISBLANK($I767)),"EKSİK","OK"))</f>
        <v/>
      </c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4">
        <f>IF(ISBLANK($A768),"",IF(OR(ISBLANK($B768),ISBLANK($C768),ISBLANK($D768),ISBLANK($E768),ISBLANK($F768),ISBLANK($G768),ISBLANK($H768),ISBLANK($I768)),"EKSİK","OK"))</f>
        <v/>
      </c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4">
        <f>IF(ISBLANK($A769),"",IF(OR(ISBLANK($B769),ISBLANK($C769),ISBLANK($D769),ISBLANK($E769),ISBLANK($F769),ISBLANK($G769),ISBLANK($H769),ISBLANK($I769)),"EKSİK","OK"))</f>
        <v/>
      </c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4">
        <f>IF(ISBLANK($A770),"",IF(OR(ISBLANK($B770),ISBLANK($C770),ISBLANK($D770),ISBLANK($E770),ISBLANK($F770),ISBLANK($G770),ISBLANK($H770),ISBLANK($I770)),"EKSİK","OK"))</f>
        <v/>
      </c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4">
        <f>IF(ISBLANK($A771),"",IF(OR(ISBLANK($B771),ISBLANK($C771),ISBLANK($D771),ISBLANK($E771),ISBLANK($F771),ISBLANK($G771),ISBLANK($H771),ISBLANK($I771)),"EKSİK","OK"))</f>
        <v/>
      </c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4">
        <f>IF(ISBLANK($A772),"",IF(OR(ISBLANK($B772),ISBLANK($C772),ISBLANK($D772),ISBLANK($E772),ISBLANK($F772),ISBLANK($G772),ISBLANK($H772),ISBLANK($I772)),"EKSİK","OK"))</f>
        <v/>
      </c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4">
        <f>IF(ISBLANK($A773),"",IF(OR(ISBLANK($B773),ISBLANK($C773),ISBLANK($D773),ISBLANK($E773),ISBLANK($F773),ISBLANK($G773),ISBLANK($H773),ISBLANK($I773)),"EKSİK","OK"))</f>
        <v/>
      </c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4">
        <f>IF(ISBLANK($A774),"",IF(OR(ISBLANK($B774),ISBLANK($C774),ISBLANK($D774),ISBLANK($E774),ISBLANK($F774),ISBLANK($G774),ISBLANK($H774),ISBLANK($I774)),"EKSİK","OK"))</f>
        <v/>
      </c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4">
        <f>IF(ISBLANK($A775),"",IF(OR(ISBLANK($B775),ISBLANK($C775),ISBLANK($D775),ISBLANK($E775),ISBLANK($F775),ISBLANK($G775),ISBLANK($H775),ISBLANK($I775)),"EKSİK","OK"))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4">
        <f>IF(ISBLANK($A776),"",IF(OR(ISBLANK($B776),ISBLANK($C776),ISBLANK($D776),ISBLANK($E776),ISBLANK($F776),ISBLANK($G776),ISBLANK($H776),ISBLANK($I776)),"EKSİK","OK"))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4">
        <f>IF(ISBLANK($A777),"",IF(OR(ISBLANK($B777),ISBLANK($C777),ISBLANK($D777),ISBLANK($E777),ISBLANK($F777),ISBLANK($G777),ISBLANK($H777),ISBLANK($I777)),"EKSİK","OK"))</f>
        <v/>
      </c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4">
        <f>IF(ISBLANK($A778),"",IF(OR(ISBLANK($B778),ISBLANK($C778),ISBLANK($D778),ISBLANK($E778),ISBLANK($F778),ISBLANK($G778),ISBLANK($H778),ISBLANK($I778)),"EKSİK","OK"))</f>
        <v/>
      </c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4">
        <f>IF(ISBLANK($A779),"",IF(OR(ISBLANK($B779),ISBLANK($C779),ISBLANK($D779),ISBLANK($E779),ISBLANK($F779),ISBLANK($G779),ISBLANK($H779),ISBLANK($I779)),"EKSİK","OK"))</f>
        <v/>
      </c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4">
        <f>IF(ISBLANK($A780),"",IF(OR(ISBLANK($B780),ISBLANK($C780),ISBLANK($D780),ISBLANK($E780),ISBLANK($F780),ISBLANK($G780),ISBLANK($H780),ISBLANK($I780)),"EKSİK","OK"))</f>
        <v/>
      </c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4">
        <f>IF(ISBLANK($A781),"",IF(OR(ISBLANK($B781),ISBLANK($C781),ISBLANK($D781),ISBLANK($E781),ISBLANK($F781),ISBLANK($G781),ISBLANK($H781),ISBLANK($I781)),"EKSİK","OK"))</f>
        <v/>
      </c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4">
        <f>IF(ISBLANK($A782),"",IF(OR(ISBLANK($B782),ISBLANK($C782),ISBLANK($D782),ISBLANK($E782),ISBLANK($F782),ISBLANK($G782),ISBLANK($H782),ISBLANK($I782)),"EKSİK","OK"))</f>
        <v/>
      </c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4">
        <f>IF(ISBLANK($A783),"",IF(OR(ISBLANK($B783),ISBLANK($C783),ISBLANK($D783),ISBLANK($E783),ISBLANK($F783),ISBLANK($G783),ISBLANK($H783),ISBLANK($I783)),"EKSİK","OK"))</f>
        <v/>
      </c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4">
        <f>IF(ISBLANK($A784),"",IF(OR(ISBLANK($B784),ISBLANK($C784),ISBLANK($D784),ISBLANK($E784),ISBLANK($F784),ISBLANK($G784),ISBLANK($H784),ISBLANK($I784)),"EKSİK","OK"))</f>
        <v/>
      </c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4">
        <f>IF(ISBLANK($A785),"",IF(OR(ISBLANK($B785),ISBLANK($C785),ISBLANK($D785),ISBLANK($E785),ISBLANK($F785),ISBLANK($G785),ISBLANK($H785),ISBLANK($I785)),"EKSİK","OK"))</f>
        <v/>
      </c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4">
        <f>IF(ISBLANK($A786),"",IF(OR(ISBLANK($B786),ISBLANK($C786),ISBLANK($D786),ISBLANK($E786),ISBLANK($F786),ISBLANK($G786),ISBLANK($H786),ISBLANK($I786)),"EKSİK","OK"))</f>
        <v/>
      </c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4">
        <f>IF(ISBLANK($A787),"",IF(OR(ISBLANK($B787),ISBLANK($C787),ISBLANK($D787),ISBLANK($E787),ISBLANK($F787),ISBLANK($G787),ISBLANK($H787),ISBLANK($I787)),"EKSİK","OK"))</f>
        <v/>
      </c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4">
        <f>IF(ISBLANK($A788),"",IF(OR(ISBLANK($B788),ISBLANK($C788),ISBLANK($D788),ISBLANK($E788),ISBLANK($F788),ISBLANK($G788),ISBLANK($H788),ISBLANK($I788)),"EKSİK","OK"))</f>
        <v/>
      </c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4">
        <f>IF(ISBLANK($A789),"",IF(OR(ISBLANK($B789),ISBLANK($C789),ISBLANK($D789),ISBLANK($E789),ISBLANK($F789),ISBLANK($G789),ISBLANK($H789),ISBLANK($I789)),"EKSİK","OK"))</f>
        <v/>
      </c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4">
        <f>IF(ISBLANK($A790),"",IF(OR(ISBLANK($B790),ISBLANK($C790),ISBLANK($D790),ISBLANK($E790),ISBLANK($F790),ISBLANK($G790),ISBLANK($H790),ISBLANK($I790)),"EKSİK","OK"))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4">
        <f>IF(ISBLANK($A791),"",IF(OR(ISBLANK($B791),ISBLANK($C791),ISBLANK($D791),ISBLANK($E791),ISBLANK($F791),ISBLANK($G791),ISBLANK($H791),ISBLANK($I791)),"EKSİK","OK"))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4">
        <f>IF(ISBLANK($A792),"",IF(OR(ISBLANK($B792),ISBLANK($C792),ISBLANK($D792),ISBLANK($E792),ISBLANK($F792),ISBLANK($G792),ISBLANK($H792),ISBLANK($I792)),"EKSİK","OK"))</f>
        <v/>
      </c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4">
        <f>IF(ISBLANK($A793),"",IF(OR(ISBLANK($B793),ISBLANK($C793),ISBLANK($D793),ISBLANK($E793),ISBLANK($F793),ISBLANK($G793),ISBLANK($H793),ISBLANK($I793)),"EKSİK","OK"))</f>
        <v/>
      </c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4">
        <f>IF(ISBLANK($A794),"",IF(OR(ISBLANK($B794),ISBLANK($C794),ISBLANK($D794),ISBLANK($E794),ISBLANK($F794),ISBLANK($G794),ISBLANK($H794),ISBLANK($I794)),"EKSİK","OK"))</f>
        <v/>
      </c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4">
        <f>IF(ISBLANK($A795),"",IF(OR(ISBLANK($B795),ISBLANK($C795),ISBLANK($D795),ISBLANK($E795),ISBLANK($F795),ISBLANK($G795),ISBLANK($H795),ISBLANK($I795)),"EKSİK","OK"))</f>
        <v/>
      </c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4">
        <f>IF(ISBLANK($A796),"",IF(OR(ISBLANK($B796),ISBLANK($C796),ISBLANK($D796),ISBLANK($E796),ISBLANK($F796),ISBLANK($G796),ISBLANK($H796),ISBLANK($I796)),"EKSİK","OK"))</f>
        <v/>
      </c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4">
        <f>IF(ISBLANK($A797),"",IF(OR(ISBLANK($B797),ISBLANK($C797),ISBLANK($D797),ISBLANK($E797),ISBLANK($F797),ISBLANK($G797),ISBLANK($H797),ISBLANK($I797)),"EKSİK","OK"))</f>
        <v/>
      </c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4">
        <f>IF(ISBLANK($A798),"",IF(OR(ISBLANK($B798),ISBLANK($C798),ISBLANK($D798),ISBLANK($E798),ISBLANK($F798),ISBLANK($G798),ISBLANK($H798),ISBLANK($I798)),"EKSİK","OK"))</f>
        <v/>
      </c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4">
        <f>IF(ISBLANK($A799),"",IF(OR(ISBLANK($B799),ISBLANK($C799),ISBLANK($D799),ISBLANK($E799),ISBLANK($F799),ISBLANK($G799),ISBLANK($H799),ISBLANK($I799)),"EKSİK","OK"))</f>
        <v/>
      </c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4">
        <f>IF(ISBLANK($A800),"",IF(OR(ISBLANK($B800),ISBLANK($C800),ISBLANK($D800),ISBLANK($E800),ISBLANK($F800),ISBLANK($G800),ISBLANK($H800),ISBLANK($I800)),"EKSİK","OK"))</f>
        <v/>
      </c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4">
        <f>IF(ISBLANK($A801),"",IF(OR(ISBLANK($B801),ISBLANK($C801),ISBLANK($D801),ISBLANK($E801),ISBLANK($F801),ISBLANK($G801),ISBLANK($H801),ISBLANK($I801)),"EKSİK","OK"))</f>
        <v/>
      </c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4">
        <f>IF(ISBLANK($A802),"",IF(OR(ISBLANK($B802),ISBLANK($C802),ISBLANK($D802),ISBLANK($E802),ISBLANK($F802),ISBLANK($G802),ISBLANK($H802),ISBLANK($I802)),"EKSİK","OK"))</f>
        <v/>
      </c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4">
        <f>IF(ISBLANK($A803),"",IF(OR(ISBLANK($B803),ISBLANK($C803),ISBLANK($D803),ISBLANK($E803),ISBLANK($F803),ISBLANK($G803),ISBLANK($H803),ISBLANK($I803)),"EKSİK","OK"))</f>
        <v/>
      </c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4">
        <f>IF(ISBLANK($A804),"",IF(OR(ISBLANK($B804),ISBLANK($C804),ISBLANK($D804),ISBLANK($E804),ISBLANK($F804),ISBLANK($G804),ISBLANK($H804),ISBLANK($I804)),"EKSİK","OK"))</f>
        <v/>
      </c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4">
        <f>IF(ISBLANK($A805),"",IF(OR(ISBLANK($B805),ISBLANK($C805),ISBLANK($D805),ISBLANK($E805),ISBLANK($F805),ISBLANK($G805),ISBLANK($H805),ISBLANK($I805)),"EKSİK","OK"))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4">
        <f>IF(ISBLANK($A806),"",IF(OR(ISBLANK($B806),ISBLANK($C806),ISBLANK($D806),ISBLANK($E806),ISBLANK($F806),ISBLANK($G806),ISBLANK($H806),ISBLANK($I806)),"EKSİK","OK"))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4">
        <f>IF(ISBLANK($A807),"",IF(OR(ISBLANK($B807),ISBLANK($C807),ISBLANK($D807),ISBLANK($E807),ISBLANK($F807),ISBLANK($G807),ISBLANK($H807),ISBLANK($I807)),"EKSİK","OK"))</f>
        <v/>
      </c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4">
        <f>IF(ISBLANK($A808),"",IF(OR(ISBLANK($B808),ISBLANK($C808),ISBLANK($D808),ISBLANK($E808),ISBLANK($F808),ISBLANK($G808),ISBLANK($H808),ISBLANK($I808)),"EKSİK","OK"))</f>
        <v/>
      </c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4">
        <f>IF(ISBLANK($A809),"",IF(OR(ISBLANK($B809),ISBLANK($C809),ISBLANK($D809),ISBLANK($E809),ISBLANK($F809),ISBLANK($G809),ISBLANK($H809),ISBLANK($I809)),"EKSİK","OK"))</f>
        <v/>
      </c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4">
        <f>IF(ISBLANK($A810),"",IF(OR(ISBLANK($B810),ISBLANK($C810),ISBLANK($D810),ISBLANK($E810),ISBLANK($F810),ISBLANK($G810),ISBLANK($H810),ISBLANK($I810)),"EKSİK","OK"))</f>
        <v/>
      </c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4">
        <f>IF(ISBLANK($A811),"",IF(OR(ISBLANK($B811),ISBLANK($C811),ISBLANK($D811),ISBLANK($E811),ISBLANK($F811),ISBLANK($G811),ISBLANK($H811),ISBLANK($I811)),"EKSİK","OK"))</f>
        <v/>
      </c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4">
        <f>IF(ISBLANK($A812),"",IF(OR(ISBLANK($B812),ISBLANK($C812),ISBLANK($D812),ISBLANK($E812),ISBLANK($F812),ISBLANK($G812),ISBLANK($H812),ISBLANK($I812)),"EKSİK","OK"))</f>
        <v/>
      </c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4">
        <f>IF(ISBLANK($A813),"",IF(OR(ISBLANK($B813),ISBLANK($C813),ISBLANK($D813),ISBLANK($E813),ISBLANK($F813),ISBLANK($G813),ISBLANK($H813),ISBLANK($I813)),"EKSİK","OK"))</f>
        <v/>
      </c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4">
        <f>IF(ISBLANK($A814),"",IF(OR(ISBLANK($B814),ISBLANK($C814),ISBLANK($D814),ISBLANK($E814),ISBLANK($F814),ISBLANK($G814),ISBLANK($H814),ISBLANK($I814)),"EKSİK","OK"))</f>
        <v/>
      </c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4">
        <f>IF(ISBLANK($A815),"",IF(OR(ISBLANK($B815),ISBLANK($C815),ISBLANK($D815),ISBLANK($E815),ISBLANK($F815),ISBLANK($G815),ISBLANK($H815),ISBLANK($I815)),"EKSİK","OK"))</f>
        <v/>
      </c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4">
        <f>IF(ISBLANK($A816),"",IF(OR(ISBLANK($B816),ISBLANK($C816),ISBLANK($D816),ISBLANK($E816),ISBLANK($F816),ISBLANK($G816),ISBLANK($H816),ISBLANK($I816)),"EKSİK","OK"))</f>
        <v/>
      </c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4">
        <f>IF(ISBLANK($A817),"",IF(OR(ISBLANK($B817),ISBLANK($C817),ISBLANK($D817),ISBLANK($E817),ISBLANK($F817),ISBLANK($G817),ISBLANK($H817),ISBLANK($I817)),"EKSİK","OK"))</f>
        <v/>
      </c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4">
        <f>IF(ISBLANK($A818),"",IF(OR(ISBLANK($B818),ISBLANK($C818),ISBLANK($D818),ISBLANK($E818),ISBLANK($F818),ISBLANK($G818),ISBLANK($H818),ISBLANK($I818)),"EKSİK","OK"))</f>
        <v/>
      </c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4">
        <f>IF(ISBLANK($A819),"",IF(OR(ISBLANK($B819),ISBLANK($C819),ISBLANK($D819),ISBLANK($E819),ISBLANK($F819),ISBLANK($G819),ISBLANK($H819),ISBLANK($I819)),"EKSİK","OK"))</f>
        <v/>
      </c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4">
        <f>IF(ISBLANK($A820),"",IF(OR(ISBLANK($B820),ISBLANK($C820),ISBLANK($D820),ISBLANK($E820),ISBLANK($F820),ISBLANK($G820),ISBLANK($H820),ISBLANK($I820)),"EKSİK","OK"))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4">
        <f>IF(ISBLANK($A821),"",IF(OR(ISBLANK($B821),ISBLANK($C821),ISBLANK($D821),ISBLANK($E821),ISBLANK($F821),ISBLANK($G821),ISBLANK($H821),ISBLANK($I821)),"EKSİK","OK"))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4">
        <f>IF(ISBLANK($A822),"",IF(OR(ISBLANK($B822),ISBLANK($C822),ISBLANK($D822),ISBLANK($E822),ISBLANK($F822),ISBLANK($G822),ISBLANK($H822),ISBLANK($I822)),"EKSİK","OK"))</f>
        <v/>
      </c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4">
        <f>IF(ISBLANK($A823),"",IF(OR(ISBLANK($B823),ISBLANK($C823),ISBLANK($D823),ISBLANK($E823),ISBLANK($F823),ISBLANK($G823),ISBLANK($H823),ISBLANK($I823)),"EKSİK","OK"))</f>
        <v/>
      </c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4">
        <f>IF(ISBLANK($A824),"",IF(OR(ISBLANK($B824),ISBLANK($C824),ISBLANK($D824),ISBLANK($E824),ISBLANK($F824),ISBLANK($G824),ISBLANK($H824),ISBLANK($I824)),"EKSİK","OK"))</f>
        <v/>
      </c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4">
        <f>IF(ISBLANK($A825),"",IF(OR(ISBLANK($B825),ISBLANK($C825),ISBLANK($D825),ISBLANK($E825),ISBLANK($F825),ISBLANK($G825),ISBLANK($H825),ISBLANK($I825)),"EKSİK","OK"))</f>
        <v/>
      </c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4">
        <f>IF(ISBLANK($A826),"",IF(OR(ISBLANK($B826),ISBLANK($C826),ISBLANK($D826),ISBLANK($E826),ISBLANK($F826),ISBLANK($G826),ISBLANK($H826),ISBLANK($I826)),"EKSİK","OK"))</f>
        <v/>
      </c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4">
        <f>IF(ISBLANK($A827),"",IF(OR(ISBLANK($B827),ISBLANK($C827),ISBLANK($D827),ISBLANK($E827),ISBLANK($F827),ISBLANK($G827),ISBLANK($H827),ISBLANK($I827)),"EKSİK","OK"))</f>
        <v/>
      </c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4">
        <f>IF(ISBLANK($A828),"",IF(OR(ISBLANK($B828),ISBLANK($C828),ISBLANK($D828),ISBLANK($E828),ISBLANK($F828),ISBLANK($G828),ISBLANK($H828),ISBLANK($I828)),"EKSİK","OK"))</f>
        <v/>
      </c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4">
        <f>IF(ISBLANK($A829),"",IF(OR(ISBLANK($B829),ISBLANK($C829),ISBLANK($D829),ISBLANK($E829),ISBLANK($F829),ISBLANK($G829),ISBLANK($H829),ISBLANK($I829)),"EKSİK","OK"))</f>
        <v/>
      </c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4">
        <f>IF(ISBLANK($A830),"",IF(OR(ISBLANK($B830),ISBLANK($C830),ISBLANK($D830),ISBLANK($E830),ISBLANK($F830),ISBLANK($G830),ISBLANK($H830),ISBLANK($I830)),"EKSİK","OK"))</f>
        <v/>
      </c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4">
        <f>IF(ISBLANK($A831),"",IF(OR(ISBLANK($B831),ISBLANK($C831),ISBLANK($D831),ISBLANK($E831),ISBLANK($F831),ISBLANK($G831),ISBLANK($H831),ISBLANK($I831)),"EKSİK","OK"))</f>
        <v/>
      </c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4">
        <f>IF(ISBLANK($A832),"",IF(OR(ISBLANK($B832),ISBLANK($C832),ISBLANK($D832),ISBLANK($E832),ISBLANK($F832),ISBLANK($G832),ISBLANK($H832),ISBLANK($I832)),"EKSİK","OK"))</f>
        <v/>
      </c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4">
        <f>IF(ISBLANK($A833),"",IF(OR(ISBLANK($B833),ISBLANK($C833),ISBLANK($D833),ISBLANK($E833),ISBLANK($F833),ISBLANK($G833),ISBLANK($H833),ISBLANK($I833)),"EKSİK","OK"))</f>
        <v/>
      </c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4">
        <f>IF(ISBLANK($A834),"",IF(OR(ISBLANK($B834),ISBLANK($C834),ISBLANK($D834),ISBLANK($E834),ISBLANK($F834),ISBLANK($G834),ISBLANK($H834),ISBLANK($I834)),"EKSİK","OK"))</f>
        <v/>
      </c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4">
        <f>IF(ISBLANK($A835),"",IF(OR(ISBLANK($B835),ISBLANK($C835),ISBLANK($D835),ISBLANK($E835),ISBLANK($F835),ISBLANK($G835),ISBLANK($H835),ISBLANK($I835)),"EKSİK","OK"))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4">
        <f>IF(ISBLANK($A836),"",IF(OR(ISBLANK($B836),ISBLANK($C836),ISBLANK($D836),ISBLANK($E836),ISBLANK($F836),ISBLANK($G836),ISBLANK($H836),ISBLANK($I836)),"EKSİK","OK"))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4">
        <f>IF(ISBLANK($A837),"",IF(OR(ISBLANK($B837),ISBLANK($C837),ISBLANK($D837),ISBLANK($E837),ISBLANK($F837),ISBLANK($G837),ISBLANK($H837),ISBLANK($I837)),"EKSİK","OK"))</f>
        <v/>
      </c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4">
        <f>IF(ISBLANK($A838),"",IF(OR(ISBLANK($B838),ISBLANK($C838),ISBLANK($D838),ISBLANK($E838),ISBLANK($F838),ISBLANK($G838),ISBLANK($H838),ISBLANK($I838)),"EKSİK","OK"))</f>
        <v/>
      </c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4">
        <f>IF(ISBLANK($A839),"",IF(OR(ISBLANK($B839),ISBLANK($C839),ISBLANK($D839),ISBLANK($E839),ISBLANK($F839),ISBLANK($G839),ISBLANK($H839),ISBLANK($I839)),"EKSİK","OK"))</f>
        <v/>
      </c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4">
        <f>IF(ISBLANK($A840),"",IF(OR(ISBLANK($B840),ISBLANK($C840),ISBLANK($D840),ISBLANK($E840),ISBLANK($F840),ISBLANK($G840),ISBLANK($H840),ISBLANK($I840)),"EKSİK","OK"))</f>
        <v/>
      </c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4">
        <f>IF(ISBLANK($A841),"",IF(OR(ISBLANK($B841),ISBLANK($C841),ISBLANK($D841),ISBLANK($E841),ISBLANK($F841),ISBLANK($G841),ISBLANK($H841),ISBLANK($I841)),"EKSİK","OK"))</f>
        <v/>
      </c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4">
        <f>IF(ISBLANK($A842),"",IF(OR(ISBLANK($B842),ISBLANK($C842),ISBLANK($D842),ISBLANK($E842),ISBLANK($F842),ISBLANK($G842),ISBLANK($H842),ISBLANK($I842)),"EKSİK","OK"))</f>
        <v/>
      </c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4">
        <f>IF(ISBLANK($A843),"",IF(OR(ISBLANK($B843),ISBLANK($C843),ISBLANK($D843),ISBLANK($E843),ISBLANK($F843),ISBLANK($G843),ISBLANK($H843),ISBLANK($I843)),"EKSİK","OK"))</f>
        <v/>
      </c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4">
        <f>IF(ISBLANK($A844),"",IF(OR(ISBLANK($B844),ISBLANK($C844),ISBLANK($D844),ISBLANK($E844),ISBLANK($F844),ISBLANK($G844),ISBLANK($H844),ISBLANK($I844)),"EKSİK","OK"))</f>
        <v/>
      </c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4">
        <f>IF(ISBLANK($A845),"",IF(OR(ISBLANK($B845),ISBLANK($C845),ISBLANK($D845),ISBLANK($E845),ISBLANK($F845),ISBLANK($G845),ISBLANK($H845),ISBLANK($I845)),"EKSİK","OK"))</f>
        <v/>
      </c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4">
        <f>IF(ISBLANK($A846),"",IF(OR(ISBLANK($B846),ISBLANK($C846),ISBLANK($D846),ISBLANK($E846),ISBLANK($F846),ISBLANK($G846),ISBLANK($H846),ISBLANK($I846)),"EKSİK","OK"))</f>
        <v/>
      </c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4">
        <f>IF(ISBLANK($A847),"",IF(OR(ISBLANK($B847),ISBLANK($C847),ISBLANK($D847),ISBLANK($E847),ISBLANK($F847),ISBLANK($G847),ISBLANK($H847),ISBLANK($I847)),"EKSİK","OK"))</f>
        <v/>
      </c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4">
        <f>IF(ISBLANK($A848),"",IF(OR(ISBLANK($B848),ISBLANK($C848),ISBLANK($D848),ISBLANK($E848),ISBLANK($F848),ISBLANK($G848),ISBLANK($H848),ISBLANK($I848)),"EKSİK","OK"))</f>
        <v/>
      </c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4">
        <f>IF(ISBLANK($A849),"",IF(OR(ISBLANK($B849),ISBLANK($C849),ISBLANK($D849),ISBLANK($E849),ISBLANK($F849),ISBLANK($G849),ISBLANK($H849),ISBLANK($I849)),"EKSİK","OK"))</f>
        <v/>
      </c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4">
        <f>IF(ISBLANK($A850),"",IF(OR(ISBLANK($B850),ISBLANK($C850),ISBLANK($D850),ISBLANK($E850),ISBLANK($F850),ISBLANK($G850),ISBLANK($H850),ISBLANK($I850)),"EKSİK","OK"))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4">
        <f>IF(ISBLANK($A851),"",IF(OR(ISBLANK($B851),ISBLANK($C851),ISBLANK($D851),ISBLANK($E851),ISBLANK($F851),ISBLANK($G851),ISBLANK($H851),ISBLANK($I851)),"EKSİK","OK"))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4">
        <f>IF(ISBLANK($A852),"",IF(OR(ISBLANK($B852),ISBLANK($C852),ISBLANK($D852),ISBLANK($E852),ISBLANK($F852),ISBLANK($G852),ISBLANK($H852),ISBLANK($I852)),"EKSİK","OK"))</f>
        <v/>
      </c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4">
        <f>IF(ISBLANK($A853),"",IF(OR(ISBLANK($B853),ISBLANK($C853),ISBLANK($D853),ISBLANK($E853),ISBLANK($F853),ISBLANK($G853),ISBLANK($H853),ISBLANK($I853)),"EKSİK","OK"))</f>
        <v/>
      </c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4">
        <f>IF(ISBLANK($A854),"",IF(OR(ISBLANK($B854),ISBLANK($C854),ISBLANK($D854),ISBLANK($E854),ISBLANK($F854),ISBLANK($G854),ISBLANK($H854),ISBLANK($I854)),"EKSİK","OK"))</f>
        <v/>
      </c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4">
        <f>IF(ISBLANK($A855),"",IF(OR(ISBLANK($B855),ISBLANK($C855),ISBLANK($D855),ISBLANK($E855),ISBLANK($F855),ISBLANK($G855),ISBLANK($H855),ISBLANK($I855)),"EKSİK","OK"))</f>
        <v/>
      </c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4">
        <f>IF(ISBLANK($A856),"",IF(OR(ISBLANK($B856),ISBLANK($C856),ISBLANK($D856),ISBLANK($E856),ISBLANK($F856),ISBLANK($G856),ISBLANK($H856),ISBLANK($I856)),"EKSİK","OK"))</f>
        <v/>
      </c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4">
        <f>IF(ISBLANK($A857),"",IF(OR(ISBLANK($B857),ISBLANK($C857),ISBLANK($D857),ISBLANK($E857),ISBLANK($F857),ISBLANK($G857),ISBLANK($H857),ISBLANK($I857)),"EKSİK","OK"))</f>
        <v/>
      </c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4">
        <f>IF(ISBLANK($A858),"",IF(OR(ISBLANK($B858),ISBLANK($C858),ISBLANK($D858),ISBLANK($E858),ISBLANK($F858),ISBLANK($G858),ISBLANK($H858),ISBLANK($I858)),"EKSİK","OK"))</f>
        <v/>
      </c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4">
        <f>IF(ISBLANK($A859),"",IF(OR(ISBLANK($B859),ISBLANK($C859),ISBLANK($D859),ISBLANK($E859),ISBLANK($F859),ISBLANK($G859),ISBLANK($H859),ISBLANK($I859)),"EKSİK","OK"))</f>
        <v/>
      </c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4">
        <f>IF(ISBLANK($A860),"",IF(OR(ISBLANK($B860),ISBLANK($C860),ISBLANK($D860),ISBLANK($E860),ISBLANK($F860),ISBLANK($G860),ISBLANK($H860),ISBLANK($I860)),"EKSİK","OK"))</f>
        <v/>
      </c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4">
        <f>IF(ISBLANK($A861),"",IF(OR(ISBLANK($B861),ISBLANK($C861),ISBLANK($D861),ISBLANK($E861),ISBLANK($F861),ISBLANK($G861),ISBLANK($H861),ISBLANK($I861)),"EKSİK","OK"))</f>
        <v/>
      </c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4">
        <f>IF(ISBLANK($A862),"",IF(OR(ISBLANK($B862),ISBLANK($C862),ISBLANK($D862),ISBLANK($E862),ISBLANK($F862),ISBLANK($G862),ISBLANK($H862),ISBLANK($I862)),"EKSİK","OK"))</f>
        <v/>
      </c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4">
        <f>IF(ISBLANK($A863),"",IF(OR(ISBLANK($B863),ISBLANK($C863),ISBLANK($D863),ISBLANK($E863),ISBLANK($F863),ISBLANK($G863),ISBLANK($H863),ISBLANK($I863)),"EKSİK","OK"))</f>
        <v/>
      </c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4">
        <f>IF(ISBLANK($A864),"",IF(OR(ISBLANK($B864),ISBLANK($C864),ISBLANK($D864),ISBLANK($E864),ISBLANK($F864),ISBLANK($G864),ISBLANK($H864),ISBLANK($I864)),"EKSİK","OK"))</f>
        <v/>
      </c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4">
        <f>IF(ISBLANK($A865),"",IF(OR(ISBLANK($B865),ISBLANK($C865),ISBLANK($D865),ISBLANK($E865),ISBLANK($F865),ISBLANK($G865),ISBLANK($H865),ISBLANK($I865)),"EKSİK","OK"))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4">
        <f>IF(ISBLANK($A866),"",IF(OR(ISBLANK($B866),ISBLANK($C866),ISBLANK($D866),ISBLANK($E866),ISBLANK($F866),ISBLANK($G866),ISBLANK($H866),ISBLANK($I866)),"EKSİK","OK"))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4">
        <f>IF(ISBLANK($A867),"",IF(OR(ISBLANK($B867),ISBLANK($C867),ISBLANK($D867),ISBLANK($E867),ISBLANK($F867),ISBLANK($G867),ISBLANK($H867),ISBLANK($I867)),"EKSİK","OK"))</f>
        <v/>
      </c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4">
        <f>IF(ISBLANK($A868),"",IF(OR(ISBLANK($B868),ISBLANK($C868),ISBLANK($D868),ISBLANK($E868),ISBLANK($F868),ISBLANK($G868),ISBLANK($H868),ISBLANK($I868)),"EKSİK","OK"))</f>
        <v/>
      </c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4">
        <f>IF(ISBLANK($A869),"",IF(OR(ISBLANK($B869),ISBLANK($C869),ISBLANK($D869),ISBLANK($E869),ISBLANK($F869),ISBLANK($G869),ISBLANK($H869),ISBLANK($I869)),"EKSİK","OK"))</f>
        <v/>
      </c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4">
        <f>IF(ISBLANK($A870),"",IF(OR(ISBLANK($B870),ISBLANK($C870),ISBLANK($D870),ISBLANK($E870),ISBLANK($F870),ISBLANK($G870),ISBLANK($H870),ISBLANK($I870)),"EKSİK","OK"))</f>
        <v/>
      </c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4">
        <f>IF(ISBLANK($A871),"",IF(OR(ISBLANK($B871),ISBLANK($C871),ISBLANK($D871),ISBLANK($E871),ISBLANK($F871),ISBLANK($G871),ISBLANK($H871),ISBLANK($I871)),"EKSİK","OK"))</f>
        <v/>
      </c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4">
        <f>IF(ISBLANK($A872),"",IF(OR(ISBLANK($B872),ISBLANK($C872),ISBLANK($D872),ISBLANK($E872),ISBLANK($F872),ISBLANK($G872),ISBLANK($H872),ISBLANK($I872)),"EKSİK","OK"))</f>
        <v/>
      </c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4">
        <f>IF(ISBLANK($A873),"",IF(OR(ISBLANK($B873),ISBLANK($C873),ISBLANK($D873),ISBLANK($E873),ISBLANK($F873),ISBLANK($G873),ISBLANK($H873),ISBLANK($I873)),"EKSİK","OK"))</f>
        <v/>
      </c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4">
        <f>IF(ISBLANK($A874),"",IF(OR(ISBLANK($B874),ISBLANK($C874),ISBLANK($D874),ISBLANK($E874),ISBLANK($F874),ISBLANK($G874),ISBLANK($H874),ISBLANK($I874)),"EKSİK","OK"))</f>
        <v/>
      </c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4">
        <f>IF(ISBLANK($A875),"",IF(OR(ISBLANK($B875),ISBLANK($C875),ISBLANK($D875),ISBLANK($E875),ISBLANK($F875),ISBLANK($G875),ISBLANK($H875),ISBLANK($I875)),"EKSİK","OK"))</f>
        <v/>
      </c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4">
        <f>IF(ISBLANK($A876),"",IF(OR(ISBLANK($B876),ISBLANK($C876),ISBLANK($D876),ISBLANK($E876),ISBLANK($F876),ISBLANK($G876),ISBLANK($H876),ISBLANK($I876)),"EKSİK","OK"))</f>
        <v/>
      </c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4">
        <f>IF(ISBLANK($A877),"",IF(OR(ISBLANK($B877),ISBLANK($C877),ISBLANK($D877),ISBLANK($E877),ISBLANK($F877),ISBLANK($G877),ISBLANK($H877),ISBLANK($I877)),"EKSİK","OK"))</f>
        <v/>
      </c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4">
        <f>IF(ISBLANK($A878),"",IF(OR(ISBLANK($B878),ISBLANK($C878),ISBLANK($D878),ISBLANK($E878),ISBLANK($F878),ISBLANK($G878),ISBLANK($H878),ISBLANK($I878)),"EKSİK","OK"))</f>
        <v/>
      </c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4">
        <f>IF(ISBLANK($A879),"",IF(OR(ISBLANK($B879),ISBLANK($C879),ISBLANK($D879),ISBLANK($E879),ISBLANK($F879),ISBLANK($G879),ISBLANK($H879),ISBLANK($I879)),"EKSİK","OK"))</f>
        <v/>
      </c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4">
        <f>IF(ISBLANK($A880),"",IF(OR(ISBLANK($B880),ISBLANK($C880),ISBLANK($D880),ISBLANK($E880),ISBLANK($F880),ISBLANK($G880),ISBLANK($H880),ISBLANK($I880)),"EKSİK","OK"))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4">
        <f>IF(ISBLANK($A881),"",IF(OR(ISBLANK($B881),ISBLANK($C881),ISBLANK($D881),ISBLANK($E881),ISBLANK($F881),ISBLANK($G881),ISBLANK($H881),ISBLANK($I881)),"EKSİK","OK"))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4">
        <f>IF(ISBLANK($A882),"",IF(OR(ISBLANK($B882),ISBLANK($C882),ISBLANK($D882),ISBLANK($E882),ISBLANK($F882),ISBLANK($G882),ISBLANK($H882),ISBLANK($I882)),"EKSİK","OK"))</f>
        <v/>
      </c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4">
        <f>IF(ISBLANK($A883),"",IF(OR(ISBLANK($B883),ISBLANK($C883),ISBLANK($D883),ISBLANK($E883),ISBLANK($F883),ISBLANK($G883),ISBLANK($H883),ISBLANK($I883)),"EKSİK","OK"))</f>
        <v/>
      </c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4">
        <f>IF(ISBLANK($A884),"",IF(OR(ISBLANK($B884),ISBLANK($C884),ISBLANK($D884),ISBLANK($E884),ISBLANK($F884),ISBLANK($G884),ISBLANK($H884),ISBLANK($I884)),"EKSİK","OK"))</f>
        <v/>
      </c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4">
        <f>IF(ISBLANK($A885),"",IF(OR(ISBLANK($B885),ISBLANK($C885),ISBLANK($D885),ISBLANK($E885),ISBLANK($F885),ISBLANK($G885),ISBLANK($H885),ISBLANK($I885)),"EKSİK","OK"))</f>
        <v/>
      </c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4">
        <f>IF(ISBLANK($A886),"",IF(OR(ISBLANK($B886),ISBLANK($C886),ISBLANK($D886),ISBLANK($E886),ISBLANK($F886),ISBLANK($G886),ISBLANK($H886),ISBLANK($I886)),"EKSİK","OK"))</f>
        <v/>
      </c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4">
        <f>IF(ISBLANK($A887),"",IF(OR(ISBLANK($B887),ISBLANK($C887),ISBLANK($D887),ISBLANK($E887),ISBLANK($F887),ISBLANK($G887),ISBLANK($H887),ISBLANK($I887)),"EKSİK","OK"))</f>
        <v/>
      </c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4">
        <f>IF(ISBLANK($A888),"",IF(OR(ISBLANK($B888),ISBLANK($C888),ISBLANK($D888),ISBLANK($E888),ISBLANK($F888),ISBLANK($G888),ISBLANK($H888),ISBLANK($I888)),"EKSİK","OK"))</f>
        <v/>
      </c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4">
        <f>IF(ISBLANK($A889),"",IF(OR(ISBLANK($B889),ISBLANK($C889),ISBLANK($D889),ISBLANK($E889),ISBLANK($F889),ISBLANK($G889),ISBLANK($H889),ISBLANK($I889)),"EKSİK","OK"))</f>
        <v/>
      </c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4">
        <f>IF(ISBLANK($A890),"",IF(OR(ISBLANK($B890),ISBLANK($C890),ISBLANK($D890),ISBLANK($E890),ISBLANK($F890),ISBLANK($G890),ISBLANK($H890),ISBLANK($I890)),"EKSİK","OK"))</f>
        <v/>
      </c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4">
        <f>IF(ISBLANK($A891),"",IF(OR(ISBLANK($B891),ISBLANK($C891),ISBLANK($D891),ISBLANK($E891),ISBLANK($F891),ISBLANK($G891),ISBLANK($H891),ISBLANK($I891)),"EKSİK","OK"))</f>
        <v/>
      </c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4">
        <f>IF(ISBLANK($A892),"",IF(OR(ISBLANK($B892),ISBLANK($C892),ISBLANK($D892),ISBLANK($E892),ISBLANK($F892),ISBLANK($G892),ISBLANK($H892),ISBLANK($I892)),"EKSİK","OK"))</f>
        <v/>
      </c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4">
        <f>IF(ISBLANK($A893),"",IF(OR(ISBLANK($B893),ISBLANK($C893),ISBLANK($D893),ISBLANK($E893),ISBLANK($F893),ISBLANK($G893),ISBLANK($H893),ISBLANK($I893)),"EKSİK","OK"))</f>
        <v/>
      </c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4">
        <f>IF(ISBLANK($A894),"",IF(OR(ISBLANK($B894),ISBLANK($C894),ISBLANK($D894),ISBLANK($E894),ISBLANK($F894),ISBLANK($G894),ISBLANK($H894),ISBLANK($I894)),"EKSİK","OK"))</f>
        <v/>
      </c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4">
        <f>IF(ISBLANK($A895),"",IF(OR(ISBLANK($B895),ISBLANK($C895),ISBLANK($D895),ISBLANK($E895),ISBLANK($F895),ISBLANK($G895),ISBLANK($H895),ISBLANK($I895)),"EKSİK","OK"))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4">
        <f>IF(ISBLANK($A896),"",IF(OR(ISBLANK($B896),ISBLANK($C896),ISBLANK($D896),ISBLANK($E896),ISBLANK($F896),ISBLANK($G896),ISBLANK($H896),ISBLANK($I896)),"EKSİK","OK"))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4">
        <f>IF(ISBLANK($A897),"",IF(OR(ISBLANK($B897),ISBLANK($C897),ISBLANK($D897),ISBLANK($E897),ISBLANK($F897),ISBLANK($G897),ISBLANK($H897),ISBLANK($I897)),"EKSİK","OK"))</f>
        <v/>
      </c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4">
        <f>IF(ISBLANK($A898),"",IF(OR(ISBLANK($B898),ISBLANK($C898),ISBLANK($D898),ISBLANK($E898),ISBLANK($F898),ISBLANK($G898),ISBLANK($H898),ISBLANK($I898)),"EKSİK","OK"))</f>
        <v/>
      </c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4">
        <f>IF(ISBLANK($A899),"",IF(OR(ISBLANK($B899),ISBLANK($C899),ISBLANK($D899),ISBLANK($E899),ISBLANK($F899),ISBLANK($G899),ISBLANK($H899),ISBLANK($I899)),"EKSİK","OK"))</f>
        <v/>
      </c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4">
        <f>IF(ISBLANK($A900),"",IF(OR(ISBLANK($B900),ISBLANK($C900),ISBLANK($D900),ISBLANK($E900),ISBLANK($F900),ISBLANK($G900),ISBLANK($H900),ISBLANK($I900)),"EKSİK","OK"))</f>
        <v/>
      </c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4">
        <f>IF(ISBLANK($A901),"",IF(OR(ISBLANK($B901),ISBLANK($C901),ISBLANK($D901),ISBLANK($E901),ISBLANK($F901),ISBLANK($G901),ISBLANK($H901),ISBLANK($I901)),"EKSİK","OK"))</f>
        <v/>
      </c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4">
        <f>IF(ISBLANK($A902),"",IF(OR(ISBLANK($B902),ISBLANK($C902),ISBLANK($D902),ISBLANK($E902),ISBLANK($F902),ISBLANK($G902),ISBLANK($H902),ISBLANK($I902)),"EKSİK","OK"))</f>
        <v/>
      </c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4">
        <f>IF(ISBLANK($A903),"",IF(OR(ISBLANK($B903),ISBLANK($C903),ISBLANK($D903),ISBLANK($E903),ISBLANK($F903),ISBLANK($G903),ISBLANK($H903),ISBLANK($I903)),"EKSİK","OK"))</f>
        <v/>
      </c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4">
        <f>IF(ISBLANK($A904),"",IF(OR(ISBLANK($B904),ISBLANK($C904),ISBLANK($D904),ISBLANK($E904),ISBLANK($F904),ISBLANK($G904),ISBLANK($H904),ISBLANK($I904)),"EKSİK","OK"))</f>
        <v/>
      </c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4">
        <f>IF(ISBLANK($A905),"",IF(OR(ISBLANK($B905),ISBLANK($C905),ISBLANK($D905),ISBLANK($E905),ISBLANK($F905),ISBLANK($G905),ISBLANK($H905),ISBLANK($I905)),"EKSİK","OK"))</f>
        <v/>
      </c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4">
        <f>IF(ISBLANK($A906),"",IF(OR(ISBLANK($B906),ISBLANK($C906),ISBLANK($D906),ISBLANK($E906),ISBLANK($F906),ISBLANK($G906),ISBLANK($H906),ISBLANK($I906)),"EKSİK","OK"))</f>
        <v/>
      </c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4">
        <f>IF(ISBLANK($A907),"",IF(OR(ISBLANK($B907),ISBLANK($C907),ISBLANK($D907),ISBLANK($E907),ISBLANK($F907),ISBLANK($G907),ISBLANK($H907),ISBLANK($I907)),"EKSİK","OK"))</f>
        <v/>
      </c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4">
        <f>IF(ISBLANK($A908),"",IF(OR(ISBLANK($B908),ISBLANK($C908),ISBLANK($D908),ISBLANK($E908),ISBLANK($F908),ISBLANK($G908),ISBLANK($H908),ISBLANK($I908)),"EKSİK","OK"))</f>
        <v/>
      </c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4">
        <f>IF(ISBLANK($A909),"",IF(OR(ISBLANK($B909),ISBLANK($C909),ISBLANK($D909),ISBLANK($E909),ISBLANK($F909),ISBLANK($G909),ISBLANK($H909),ISBLANK($I909)),"EKSİK","OK"))</f>
        <v/>
      </c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4">
        <f>IF(ISBLANK($A910),"",IF(OR(ISBLANK($B910),ISBLANK($C910),ISBLANK($D910),ISBLANK($E910),ISBLANK($F910),ISBLANK($G910),ISBLANK($H910),ISBLANK($I910)),"EKSİK","OK"))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4">
        <f>IF(ISBLANK($A911),"",IF(OR(ISBLANK($B911),ISBLANK($C911),ISBLANK($D911),ISBLANK($E911),ISBLANK($F911),ISBLANK($G911),ISBLANK($H911),ISBLANK($I911)),"EKSİK","OK"))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4">
        <f>IF(ISBLANK($A912),"",IF(OR(ISBLANK($B912),ISBLANK($C912),ISBLANK($D912),ISBLANK($E912),ISBLANK($F912),ISBLANK($G912),ISBLANK($H912),ISBLANK($I912)),"EKSİK","OK"))</f>
        <v/>
      </c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4">
        <f>IF(ISBLANK($A913),"",IF(OR(ISBLANK($B913),ISBLANK($C913),ISBLANK($D913),ISBLANK($E913),ISBLANK($F913),ISBLANK($G913),ISBLANK($H913),ISBLANK($I913)),"EKSİK","OK"))</f>
        <v/>
      </c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4">
        <f>IF(ISBLANK($A914),"",IF(OR(ISBLANK($B914),ISBLANK($C914),ISBLANK($D914),ISBLANK($E914),ISBLANK($F914),ISBLANK($G914),ISBLANK($H914),ISBLANK($I914)),"EKSİK","OK"))</f>
        <v/>
      </c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4">
        <f>IF(ISBLANK($A915),"",IF(OR(ISBLANK($B915),ISBLANK($C915),ISBLANK($D915),ISBLANK($E915),ISBLANK($F915),ISBLANK($G915),ISBLANK($H915),ISBLANK($I915)),"EKSİK","OK"))</f>
        <v/>
      </c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4">
        <f>IF(ISBLANK($A916),"",IF(OR(ISBLANK($B916),ISBLANK($C916),ISBLANK($D916),ISBLANK($E916),ISBLANK($F916),ISBLANK($G916),ISBLANK($H916),ISBLANK($I916)),"EKSİK","OK"))</f>
        <v/>
      </c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4">
        <f>IF(ISBLANK($A917),"",IF(OR(ISBLANK($B917),ISBLANK($C917),ISBLANK($D917),ISBLANK($E917),ISBLANK($F917),ISBLANK($G917),ISBLANK($H917),ISBLANK($I917)),"EKSİK","OK"))</f>
        <v/>
      </c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4">
        <f>IF(ISBLANK($A918),"",IF(OR(ISBLANK($B918),ISBLANK($C918),ISBLANK($D918),ISBLANK($E918),ISBLANK($F918),ISBLANK($G918),ISBLANK($H918),ISBLANK($I918)),"EKSİK","OK"))</f>
        <v/>
      </c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4">
        <f>IF(ISBLANK($A919),"",IF(OR(ISBLANK($B919),ISBLANK($C919),ISBLANK($D919),ISBLANK($E919),ISBLANK($F919),ISBLANK($G919),ISBLANK($H919),ISBLANK($I919)),"EKSİK","OK"))</f>
        <v/>
      </c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4">
        <f>IF(ISBLANK($A920),"",IF(OR(ISBLANK($B920),ISBLANK($C920),ISBLANK($D920),ISBLANK($E920),ISBLANK($F920),ISBLANK($G920),ISBLANK($H920),ISBLANK($I920)),"EKSİK","OK"))</f>
        <v/>
      </c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4">
        <f>IF(ISBLANK($A921),"",IF(OR(ISBLANK($B921),ISBLANK($C921),ISBLANK($D921),ISBLANK($E921),ISBLANK($F921),ISBLANK($G921),ISBLANK($H921),ISBLANK($I921)),"EKSİK","OK"))</f>
        <v/>
      </c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4">
        <f>IF(ISBLANK($A922),"",IF(OR(ISBLANK($B922),ISBLANK($C922),ISBLANK($D922),ISBLANK($E922),ISBLANK($F922),ISBLANK($G922),ISBLANK($H922),ISBLANK($I922)),"EKSİK","OK"))</f>
        <v/>
      </c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4">
        <f>IF(ISBLANK($A923),"",IF(OR(ISBLANK($B923),ISBLANK($C923),ISBLANK($D923),ISBLANK($E923),ISBLANK($F923),ISBLANK($G923),ISBLANK($H923),ISBLANK($I923)),"EKSİK","OK"))</f>
        <v/>
      </c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4">
        <f>IF(ISBLANK($A924),"",IF(OR(ISBLANK($B924),ISBLANK($C924),ISBLANK($D924),ISBLANK($E924),ISBLANK($F924),ISBLANK($G924),ISBLANK($H924),ISBLANK($I924)),"EKSİK","OK"))</f>
        <v/>
      </c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4">
        <f>IF(ISBLANK($A925),"",IF(OR(ISBLANK($B925),ISBLANK($C925),ISBLANK($D925),ISBLANK($E925),ISBLANK($F925),ISBLANK($G925),ISBLANK($H925),ISBLANK($I925)),"EKSİK","OK"))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4">
        <f>IF(ISBLANK($A926),"",IF(OR(ISBLANK($B926),ISBLANK($C926),ISBLANK($D926),ISBLANK($E926),ISBLANK($F926),ISBLANK($G926),ISBLANK($H926),ISBLANK($I926)),"EKSİK","OK"))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4">
        <f>IF(ISBLANK($A927),"",IF(OR(ISBLANK($B927),ISBLANK($C927),ISBLANK($D927),ISBLANK($E927),ISBLANK($F927),ISBLANK($G927),ISBLANK($H927),ISBLANK($I927)),"EKSİK","OK"))</f>
        <v/>
      </c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4">
        <f>IF(ISBLANK($A928),"",IF(OR(ISBLANK($B928),ISBLANK($C928),ISBLANK($D928),ISBLANK($E928),ISBLANK($F928),ISBLANK($G928),ISBLANK($H928),ISBLANK($I928)),"EKSİK","OK"))</f>
        <v/>
      </c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4">
        <f>IF(ISBLANK($A929),"",IF(OR(ISBLANK($B929),ISBLANK($C929),ISBLANK($D929),ISBLANK($E929),ISBLANK($F929),ISBLANK($G929),ISBLANK($H929),ISBLANK($I929)),"EKSİK","OK"))</f>
        <v/>
      </c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4">
        <f>IF(ISBLANK($A930),"",IF(OR(ISBLANK($B930),ISBLANK($C930),ISBLANK($D930),ISBLANK($E930),ISBLANK($F930),ISBLANK($G930),ISBLANK($H930),ISBLANK($I930)),"EKSİK","OK"))</f>
        <v/>
      </c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4">
        <f>IF(ISBLANK($A931),"",IF(OR(ISBLANK($B931),ISBLANK($C931),ISBLANK($D931),ISBLANK($E931),ISBLANK($F931),ISBLANK($G931),ISBLANK($H931),ISBLANK($I931)),"EKSİK","OK"))</f>
        <v/>
      </c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4">
        <f>IF(ISBLANK($A932),"",IF(OR(ISBLANK($B932),ISBLANK($C932),ISBLANK($D932),ISBLANK($E932),ISBLANK($F932),ISBLANK($G932),ISBLANK($H932),ISBLANK($I932)),"EKSİK","OK"))</f>
        <v/>
      </c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4">
        <f>IF(ISBLANK($A933),"",IF(OR(ISBLANK($B933),ISBLANK($C933),ISBLANK($D933),ISBLANK($E933),ISBLANK($F933),ISBLANK($G933),ISBLANK($H933),ISBLANK($I933)),"EKSİK","OK"))</f>
        <v/>
      </c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4">
        <f>IF(ISBLANK($A934),"",IF(OR(ISBLANK($B934),ISBLANK($C934),ISBLANK($D934),ISBLANK($E934),ISBLANK($F934),ISBLANK($G934),ISBLANK($H934),ISBLANK($I934)),"EKSİK","OK"))</f>
        <v/>
      </c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4">
        <f>IF(ISBLANK($A935),"",IF(OR(ISBLANK($B935),ISBLANK($C935),ISBLANK($D935),ISBLANK($E935),ISBLANK($F935),ISBLANK($G935),ISBLANK($H935),ISBLANK($I935)),"EKSİK","OK"))</f>
        <v/>
      </c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4">
        <f>IF(ISBLANK($A936),"",IF(OR(ISBLANK($B936),ISBLANK($C936),ISBLANK($D936),ISBLANK($E936),ISBLANK($F936),ISBLANK($G936),ISBLANK($H936),ISBLANK($I936)),"EKSİK","OK"))</f>
        <v/>
      </c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4">
        <f>IF(ISBLANK($A937),"",IF(OR(ISBLANK($B937),ISBLANK($C937),ISBLANK($D937),ISBLANK($E937),ISBLANK($F937),ISBLANK($G937),ISBLANK($H937),ISBLANK($I937)),"EKSİK","OK"))</f>
        <v/>
      </c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4">
        <f>IF(ISBLANK($A938),"",IF(OR(ISBLANK($B938),ISBLANK($C938),ISBLANK($D938),ISBLANK($E938),ISBLANK($F938),ISBLANK($G938),ISBLANK($H938),ISBLANK($I938)),"EKSİK","OK"))</f>
        <v/>
      </c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4">
        <f>IF(ISBLANK($A939),"",IF(OR(ISBLANK($B939),ISBLANK($C939),ISBLANK($D939),ISBLANK($E939),ISBLANK($F939),ISBLANK($G939),ISBLANK($H939),ISBLANK($I939)),"EKSİK","OK"))</f>
        <v/>
      </c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4">
        <f>IF(ISBLANK($A940),"",IF(OR(ISBLANK($B940),ISBLANK($C940),ISBLANK($D940),ISBLANK($E940),ISBLANK($F940),ISBLANK($G940),ISBLANK($H940),ISBLANK($I940)),"EKSİK","OK"))</f>
        <v/>
      </c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4">
        <f>IF(ISBLANK($A941),"",IF(OR(ISBLANK($B941),ISBLANK($C941),ISBLANK($D941),ISBLANK($E941),ISBLANK($F941),ISBLANK($G941),ISBLANK($H941),ISBLANK($I941)),"EKSİK","OK"))</f>
        <v/>
      </c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4">
        <f>IF(ISBLANK($A942),"",IF(OR(ISBLANK($B942),ISBLANK($C942),ISBLANK($D942),ISBLANK($E942),ISBLANK($F942),ISBLANK($G942),ISBLANK($H942),ISBLANK($I942)),"EKSİK","OK"))</f>
        <v/>
      </c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4">
        <f>IF(ISBLANK($A943),"",IF(OR(ISBLANK($B943),ISBLANK($C943),ISBLANK($D943),ISBLANK($E943),ISBLANK($F943),ISBLANK($G943),ISBLANK($H943),ISBLANK($I943)),"EKSİK","OK"))</f>
        <v/>
      </c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4">
        <f>IF(ISBLANK($A944),"",IF(OR(ISBLANK($B944),ISBLANK($C944),ISBLANK($D944),ISBLANK($E944),ISBLANK($F944),ISBLANK($G944),ISBLANK($H944),ISBLANK($I944)),"EKSİK","OK"))</f>
        <v/>
      </c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4">
        <f>IF(ISBLANK($A945),"",IF(OR(ISBLANK($B945),ISBLANK($C945),ISBLANK($D945),ISBLANK($E945),ISBLANK($F945),ISBLANK($G945),ISBLANK($H945),ISBLANK($I945)),"EKSİK","OK"))</f>
        <v/>
      </c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4">
        <f>IF(ISBLANK($A946),"",IF(OR(ISBLANK($B946),ISBLANK($C946),ISBLANK($D946),ISBLANK($E946),ISBLANK($F946),ISBLANK($G946),ISBLANK($H946),ISBLANK($I946)),"EKSİK","OK"))</f>
        <v/>
      </c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4">
        <f>IF(ISBLANK($A947),"",IF(OR(ISBLANK($B947),ISBLANK($C947),ISBLANK($D947),ISBLANK($E947),ISBLANK($F947),ISBLANK($G947),ISBLANK($H947),ISBLANK($I947)),"EKSİK","OK"))</f>
        <v/>
      </c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4">
        <f>IF(ISBLANK($A948),"",IF(OR(ISBLANK($B948),ISBLANK($C948),ISBLANK($D948),ISBLANK($E948),ISBLANK($F948),ISBLANK($G948),ISBLANK($H948),ISBLANK($I948)),"EKSİK","OK"))</f>
        <v/>
      </c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4">
        <f>IF(ISBLANK($A949),"",IF(OR(ISBLANK($B949),ISBLANK($C949),ISBLANK($D949),ISBLANK($E949),ISBLANK($F949),ISBLANK($G949),ISBLANK($H949),ISBLANK($I949)),"EKSİK","OK"))</f>
        <v/>
      </c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4">
        <f>IF(ISBLANK($A950),"",IF(OR(ISBLANK($B950),ISBLANK($C950),ISBLANK($D950),ISBLANK($E950),ISBLANK($F950),ISBLANK($G950),ISBLANK($H950),ISBLANK($I950)),"EKSİK","OK"))</f>
        <v/>
      </c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4">
        <f>IF(ISBLANK($A951),"",IF(OR(ISBLANK($B951),ISBLANK($C951),ISBLANK($D951),ISBLANK($E951),ISBLANK($F951),ISBLANK($G951),ISBLANK($H951),ISBLANK($I951)),"EKSİK","OK"))</f>
        <v/>
      </c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4">
        <f>IF(ISBLANK($A952),"",IF(OR(ISBLANK($B952),ISBLANK($C952),ISBLANK($D952),ISBLANK($E952),ISBLANK($F952),ISBLANK($G952),ISBLANK($H952),ISBLANK($I952)),"EKSİK","OK"))</f>
        <v/>
      </c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4">
        <f>IF(ISBLANK($A953),"",IF(OR(ISBLANK($B953),ISBLANK($C953),ISBLANK($D953),ISBLANK($E953),ISBLANK($F953),ISBLANK($G953),ISBLANK($H953),ISBLANK($I953)),"EKSİK","OK"))</f>
        <v/>
      </c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4">
        <f>IF(ISBLANK($A954),"",IF(OR(ISBLANK($B954),ISBLANK($C954),ISBLANK($D954),ISBLANK($E954),ISBLANK($F954),ISBLANK($G954),ISBLANK($H954),ISBLANK($I954)),"EKSİK","OK"))</f>
        <v/>
      </c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4">
        <f>IF(ISBLANK($A955),"",IF(OR(ISBLANK($B955),ISBLANK($C955),ISBLANK($D955),ISBLANK($E955),ISBLANK($F955),ISBLANK($G955),ISBLANK($H955),ISBLANK($I955)),"EKSİK","OK"))</f>
        <v/>
      </c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4">
        <f>IF(ISBLANK($A956),"",IF(OR(ISBLANK($B956),ISBLANK($C956),ISBLANK($D956),ISBLANK($E956),ISBLANK($F956),ISBLANK($G956),ISBLANK($H956),ISBLANK($I956)),"EKSİK","OK"))</f>
        <v/>
      </c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4">
        <f>IF(ISBLANK($A957),"",IF(OR(ISBLANK($B957),ISBLANK($C957),ISBLANK($D957),ISBLANK($E957),ISBLANK($F957),ISBLANK($G957),ISBLANK($H957),ISBLANK($I957)),"EKSİK","OK"))</f>
        <v/>
      </c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4">
        <f>IF(ISBLANK($A958),"",IF(OR(ISBLANK($B958),ISBLANK($C958),ISBLANK($D958),ISBLANK($E958),ISBLANK($F958),ISBLANK($G958),ISBLANK($H958),ISBLANK($I958)),"EKSİK","OK"))</f>
        <v/>
      </c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4">
        <f>IF(ISBLANK($A959),"",IF(OR(ISBLANK($B959),ISBLANK($C959),ISBLANK($D959),ISBLANK($E959),ISBLANK($F959),ISBLANK($G959),ISBLANK($H959),ISBLANK($I959)),"EKSİK","OK"))</f>
        <v/>
      </c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4">
        <f>IF(ISBLANK($A960),"",IF(OR(ISBLANK($B960),ISBLANK($C960),ISBLANK($D960),ISBLANK($E960),ISBLANK($F960),ISBLANK($G960),ISBLANK($H960),ISBLANK($I960)),"EKSİK","OK"))</f>
        <v/>
      </c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4">
        <f>IF(ISBLANK($A961),"",IF(OR(ISBLANK($B961),ISBLANK($C961),ISBLANK($D961),ISBLANK($E961),ISBLANK($F961),ISBLANK($G961),ISBLANK($H961),ISBLANK($I961)),"EKSİK","OK"))</f>
        <v/>
      </c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4">
        <f>IF(ISBLANK($A962),"",IF(OR(ISBLANK($B962),ISBLANK($C962),ISBLANK($D962),ISBLANK($E962),ISBLANK($F962),ISBLANK($G962),ISBLANK($H962),ISBLANK($I962)),"EKSİK","OK"))</f>
        <v/>
      </c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4">
        <f>IF(ISBLANK($A963),"",IF(OR(ISBLANK($B963),ISBLANK($C963),ISBLANK($D963),ISBLANK($E963),ISBLANK($F963),ISBLANK($G963),ISBLANK($H963),ISBLANK($I963)),"EKSİK","OK"))</f>
        <v/>
      </c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4">
        <f>IF(ISBLANK($A964),"",IF(OR(ISBLANK($B964),ISBLANK($C964),ISBLANK($D964),ISBLANK($E964),ISBLANK($F964),ISBLANK($G964),ISBLANK($H964),ISBLANK($I964)),"EKSİK","OK"))</f>
        <v/>
      </c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4">
        <f>IF(ISBLANK($A965),"",IF(OR(ISBLANK($B965),ISBLANK($C965),ISBLANK($D965),ISBLANK($E965),ISBLANK($F965),ISBLANK($G965),ISBLANK($H965),ISBLANK($I965)),"EKSİK","OK"))</f>
        <v/>
      </c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4">
        <f>IF(ISBLANK($A966),"",IF(OR(ISBLANK($B966),ISBLANK($C966),ISBLANK($D966),ISBLANK($E966),ISBLANK($F966),ISBLANK($G966),ISBLANK($H966),ISBLANK($I966)),"EKSİK","OK"))</f>
        <v/>
      </c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4">
        <f>IF(ISBLANK($A967),"",IF(OR(ISBLANK($B967),ISBLANK($C967),ISBLANK($D967),ISBLANK($E967),ISBLANK($F967),ISBLANK($G967),ISBLANK($H967),ISBLANK($I967)),"EKSİK","OK"))</f>
        <v/>
      </c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4">
        <f>IF(ISBLANK($A968),"",IF(OR(ISBLANK($B968),ISBLANK($C968),ISBLANK($D968),ISBLANK($E968),ISBLANK($F968),ISBLANK($G968),ISBLANK($H968),ISBLANK($I968)),"EKSİK","OK"))</f>
        <v/>
      </c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4">
        <f>IF(ISBLANK($A969),"",IF(OR(ISBLANK($B969),ISBLANK($C969),ISBLANK($D969),ISBLANK($E969),ISBLANK($F969),ISBLANK($G969),ISBLANK($H969),ISBLANK($I969)),"EKSİK","OK"))</f>
        <v/>
      </c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4">
        <f>IF(ISBLANK($A970),"",IF(OR(ISBLANK($B970),ISBLANK($C970),ISBLANK($D970),ISBLANK($E970),ISBLANK($F970),ISBLANK($G970),ISBLANK($H970),ISBLANK($I970)),"EKSİK","OK"))</f>
        <v/>
      </c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4">
        <f>IF(ISBLANK($A971),"",IF(OR(ISBLANK($B971),ISBLANK($C971),ISBLANK($D971),ISBLANK($E971),ISBLANK($F971),ISBLANK($G971),ISBLANK($H971),ISBLANK($I971)),"EKSİK","OK"))</f>
        <v/>
      </c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4">
        <f>IF(ISBLANK($A972),"",IF(OR(ISBLANK($B972),ISBLANK($C972),ISBLANK($D972),ISBLANK($E972),ISBLANK($F972),ISBLANK($G972),ISBLANK($H972),ISBLANK($I972)),"EKSİK","OK"))</f>
        <v/>
      </c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4">
        <f>IF(ISBLANK($A973),"",IF(OR(ISBLANK($B973),ISBLANK($C973),ISBLANK($D973),ISBLANK($E973),ISBLANK($F973),ISBLANK($G973),ISBLANK($H973),ISBLANK($I973)),"EKSİK","OK"))</f>
        <v/>
      </c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4">
        <f>IF(ISBLANK($A974),"",IF(OR(ISBLANK($B974),ISBLANK($C974),ISBLANK($D974),ISBLANK($E974),ISBLANK($F974),ISBLANK($G974),ISBLANK($H974),ISBLANK($I974)),"EKSİK","OK"))</f>
        <v/>
      </c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4">
        <f>IF(ISBLANK($A975),"",IF(OR(ISBLANK($B975),ISBLANK($C975),ISBLANK($D975),ISBLANK($E975),ISBLANK($F975),ISBLANK($G975),ISBLANK($H975),ISBLANK($I975)),"EKSİK","OK"))</f>
        <v/>
      </c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4">
        <f>IF(ISBLANK($A976),"",IF(OR(ISBLANK($B976),ISBLANK($C976),ISBLANK($D976),ISBLANK($E976),ISBLANK($F976),ISBLANK($G976),ISBLANK($H976),ISBLANK($I976)),"EKSİK","OK"))</f>
        <v/>
      </c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4">
        <f>IF(ISBLANK($A977),"",IF(OR(ISBLANK($B977),ISBLANK($C977),ISBLANK($D977),ISBLANK($E977),ISBLANK($F977),ISBLANK($G977),ISBLANK($H977),ISBLANK($I977)),"EKSİK","OK"))</f>
        <v/>
      </c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4">
        <f>IF(ISBLANK($A978),"",IF(OR(ISBLANK($B978),ISBLANK($C978),ISBLANK($D978),ISBLANK($E978),ISBLANK($F978),ISBLANK($G978),ISBLANK($H978),ISBLANK($I978)),"EKSİK","OK"))</f>
        <v/>
      </c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4">
        <f>IF(ISBLANK($A979),"",IF(OR(ISBLANK($B979),ISBLANK($C979),ISBLANK($D979),ISBLANK($E979),ISBLANK($F979),ISBLANK($G979),ISBLANK($H979),ISBLANK($I979)),"EKSİK","OK"))</f>
        <v/>
      </c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4">
        <f>IF(ISBLANK($A980),"",IF(OR(ISBLANK($B980),ISBLANK($C980),ISBLANK($D980),ISBLANK($E980),ISBLANK($F980),ISBLANK($G980),ISBLANK($H980),ISBLANK($I980)),"EKSİK","OK"))</f>
        <v/>
      </c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4">
        <f>IF(ISBLANK($A981),"",IF(OR(ISBLANK($B981),ISBLANK($C981),ISBLANK($D981),ISBLANK($E981),ISBLANK($F981),ISBLANK($G981),ISBLANK($H981),ISBLANK($I981)),"EKSİK","OK"))</f>
        <v/>
      </c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4">
        <f>IF(ISBLANK($A982),"",IF(OR(ISBLANK($B982),ISBLANK($C982),ISBLANK($D982),ISBLANK($E982),ISBLANK($F982),ISBLANK($G982),ISBLANK($H982),ISBLANK($I982)),"EKSİK","OK"))</f>
        <v/>
      </c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4">
        <f>IF(ISBLANK($A983),"",IF(OR(ISBLANK($B983),ISBLANK($C983),ISBLANK($D983),ISBLANK($E983),ISBLANK($F983),ISBLANK($G983),ISBLANK($H983),ISBLANK($I983)),"EKSİK","OK"))</f>
        <v/>
      </c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4">
        <f>IF(ISBLANK($A984),"",IF(OR(ISBLANK($B984),ISBLANK($C984),ISBLANK($D984),ISBLANK($E984),ISBLANK($F984),ISBLANK($G984),ISBLANK($H984),ISBLANK($I984)),"EKSİK","OK"))</f>
        <v/>
      </c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4">
        <f>IF(ISBLANK($A985),"",IF(OR(ISBLANK($B985),ISBLANK($C985),ISBLANK($D985),ISBLANK($E985),ISBLANK($F985),ISBLANK($G985),ISBLANK($H985),ISBLANK($I985)),"EKSİK","OK"))</f>
        <v/>
      </c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4">
        <f>IF(ISBLANK($A986),"",IF(OR(ISBLANK($B986),ISBLANK($C986),ISBLANK($D986),ISBLANK($E986),ISBLANK($F986),ISBLANK($G986),ISBLANK($H986),ISBLANK($I986)),"EKSİK","OK"))</f>
        <v/>
      </c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4">
        <f>IF(ISBLANK($A987),"",IF(OR(ISBLANK($B987),ISBLANK($C987),ISBLANK($D987),ISBLANK($E987),ISBLANK($F987),ISBLANK($G987),ISBLANK($H987),ISBLANK($I987)),"EKSİK","OK"))</f>
        <v/>
      </c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4">
        <f>IF(ISBLANK($A988),"",IF(OR(ISBLANK($B988),ISBLANK($C988),ISBLANK($D988),ISBLANK($E988),ISBLANK($F988),ISBLANK($G988),ISBLANK($H988),ISBLANK($I988)),"EKSİK","OK"))</f>
        <v/>
      </c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4">
        <f>IF(ISBLANK($A989),"",IF(OR(ISBLANK($B989),ISBLANK($C989),ISBLANK($D989),ISBLANK($E989),ISBLANK($F989),ISBLANK($G989),ISBLANK($H989),ISBLANK($I989)),"EKSİK","OK"))</f>
        <v/>
      </c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4">
        <f>IF(ISBLANK($A990),"",IF(OR(ISBLANK($B990),ISBLANK($C990),ISBLANK($D990),ISBLANK($E990),ISBLANK($F990),ISBLANK($G990),ISBLANK($H990),ISBLANK($I990)),"EKSİK","OK"))</f>
        <v/>
      </c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4">
        <f>IF(ISBLANK($A991),"",IF(OR(ISBLANK($B991),ISBLANK($C991),ISBLANK($D991),ISBLANK($E991),ISBLANK($F991),ISBLANK($G991),ISBLANK($H991),ISBLANK($I991)),"EKSİK","OK"))</f>
        <v/>
      </c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4">
        <f>IF(ISBLANK($A992),"",IF(OR(ISBLANK($B992),ISBLANK($C992),ISBLANK($D992),ISBLANK($E992),ISBLANK($F992),ISBLANK($G992),ISBLANK($H992),ISBLANK($I992)),"EKSİK","OK"))</f>
        <v/>
      </c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4">
        <f>IF(ISBLANK($A993),"",IF(OR(ISBLANK($B993),ISBLANK($C993),ISBLANK($D993),ISBLANK($E993),ISBLANK($F993),ISBLANK($G993),ISBLANK($H993),ISBLANK($I993)),"EKSİK","OK"))</f>
        <v/>
      </c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4">
        <f>IF(ISBLANK($A994),"",IF(OR(ISBLANK($B994),ISBLANK($C994),ISBLANK($D994),ISBLANK($E994),ISBLANK($F994),ISBLANK($G994),ISBLANK($H994),ISBLANK($I994)),"EKSİK","OK"))</f>
        <v/>
      </c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4">
        <f>IF(ISBLANK($A995),"",IF(OR(ISBLANK($B995),ISBLANK($C995),ISBLANK($D995),ISBLANK($E995),ISBLANK($F995),ISBLANK($G995),ISBLANK($H995),ISBLANK($I995)),"EKSİK","OK"))</f>
        <v/>
      </c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4">
        <f>IF(ISBLANK($A996),"",IF(OR(ISBLANK($B996),ISBLANK($C996),ISBLANK($D996),ISBLANK($E996),ISBLANK($F996),ISBLANK($G996),ISBLANK($H996),ISBLANK($I996)),"EKSİK","OK"))</f>
        <v/>
      </c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4">
        <f>IF(ISBLANK($A997),"",IF(OR(ISBLANK($B997),ISBLANK($C997),ISBLANK($D997),ISBLANK($E997),ISBLANK($F997),ISBLANK($G997),ISBLANK($H997),ISBLANK($I997)),"EKSİK","OK"))</f>
        <v/>
      </c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4">
        <f>IF(ISBLANK($A998),"",IF(OR(ISBLANK($B998),ISBLANK($C998),ISBLANK($D998),ISBLANK($E998),ISBLANK($F998),ISBLANK($G998),ISBLANK($H998),ISBLANK($I998)),"EKSİK","OK"))</f>
        <v/>
      </c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4">
        <f>IF(ISBLANK($A999),"",IF(OR(ISBLANK($B999),ISBLANK($C999),ISBLANK($D999),ISBLANK($E999),ISBLANK($F999),ISBLANK($G999),ISBLANK($H999),ISBLANK($I999)),"EKSİK","OK"))</f>
        <v/>
      </c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F6:F1000">
    <cfRule type="cellIs" priority="1" operator="lessThan" dxfId="1">
      <formula>0</formula>
    </cfRule>
  </conditionalFormatting>
  <conditionalFormatting sqref="I6:I1000">
    <cfRule type="cellIs" priority="2" operator="lessThan" dxfId="3">
      <formula>0</formula>
    </cfRule>
  </conditionalFormatting>
  <conditionalFormatting sqref="J6:J1000">
    <cfRule type="cellIs" priority="3" operator="equal" dxfId="1">
      <formula>"EKSİK"</formula>
    </cfRule>
    <cfRule type="cellIs" priority="4" operator="equal" dxfId="0">
      <formula>"OK"</formula>
    </cfRule>
  </conditionalFormatting>
  <dataValidations count="2">
    <dataValidation sqref="D6:D1000" showDropDown="0" showInputMessage="1" showErrorMessage="1" allowBlank="1" errorTitle="Geçersiz Tür" error="Lütfen listeden bir teminat türü seçin." promptTitle="Teminat Türü" prompt="Listeden teminat türünü seçin." type="list" errorStyle="stop">
      <formula1>ListeTeminatTuru</formula1>
    </dataValidation>
    <dataValidation sqref="G6:G1000" showDropDown="0" showInputMessage="1" showErrorMessage="1" allowBlank="1" errorTitle="Geçersiz Birim" error="Lütfen geçerli bir para birimi girin." promptTitle="Para Birimi" prompt="TRY, USD veya EUR seçin." type="list" errorStyle="stop">
      <formula1>ListeParaBirimi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AN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4" customWidth="1" min="4" max="4"/>
    <col width="13" customWidth="1" min="5" max="5"/>
    <col width="10" customWidth="1" min="6" max="6"/>
    <col width="13" customWidth="1" min="7" max="7"/>
    <col width="15" customWidth="1" min="8" max="8"/>
    <col width="15" customWidth="1" min="9" max="9"/>
    <col width="18" customWidth="1" min="10" max="10"/>
    <col width="10" customWidth="1" min="11" max="11"/>
  </cols>
  <sheetData>
    <row r="1" ht="26" customHeight="1">
      <c r="A1" s="1" t="inlineStr">
        <is>
          <t>YENI TEKLIFLER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YENİ KREDİ TEKLİFLERİ — tutar, faiz, masraf ve aylık taksit karşılaştırması.</t>
        </is>
      </c>
    </row>
    <row r="4"/>
    <row r="5" ht="30" customHeight="1">
      <c r="A5" s="11" t="inlineStr">
        <is>
          <t>Teklif ID</t>
        </is>
      </c>
      <c r="B5" s="11" t="inlineStr">
        <is>
          <t>Hedef Kredi ID</t>
        </is>
      </c>
      <c r="C5" s="11" t="inlineStr">
        <is>
          <t>Banka</t>
        </is>
      </c>
      <c r="D5" s="11" t="inlineStr">
        <is>
          <t>Tutar</t>
        </is>
      </c>
      <c r="E5" s="11" t="inlineStr">
        <is>
          <t>Para Birimi</t>
        </is>
      </c>
      <c r="F5" s="11" t="inlineStr">
        <is>
          <t>Vade Ay</t>
        </is>
      </c>
      <c r="G5" s="11" t="inlineStr">
        <is>
          <t>Nominal Faiz</t>
        </is>
      </c>
      <c r="H5" s="11" t="inlineStr">
        <is>
          <t>Toplam Masraf</t>
        </is>
      </c>
      <c r="I5" s="11" t="inlineStr">
        <is>
          <t>Aylık Taksit</t>
        </is>
      </c>
      <c r="J5" s="11" t="inlineStr">
        <is>
          <t>Öngörülen Maliyet</t>
        </is>
      </c>
      <c r="K5" s="11" t="inlineStr">
        <is>
          <t>Kontrol</t>
        </is>
      </c>
    </row>
    <row r="6">
      <c r="A6" s="12" t="inlineStr">
        <is>
          <t>TKL-001</t>
        </is>
      </c>
      <c r="B6" s="12" t="inlineStr">
        <is>
          <t>KRD-001</t>
        </is>
      </c>
      <c r="C6" s="12" t="inlineStr">
        <is>
          <t>Yapı Kredi</t>
        </is>
      </c>
      <c r="D6" s="16" t="n">
        <v>8600000</v>
      </c>
      <c r="E6" s="12" t="inlineStr">
        <is>
          <t>TRY</t>
        </is>
      </c>
      <c r="F6" s="13" t="n">
        <v>30</v>
      </c>
      <c r="G6" s="20" t="n">
        <v>0.36</v>
      </c>
      <c r="H6" s="16" t="n">
        <v>180000</v>
      </c>
      <c r="I6" s="17">
        <f>IF(ISBLANK($A6),"",IF($D6="","",ROUND($D6/MAX(1,$F6),0)))</f>
        <v/>
      </c>
      <c r="J6" s="17">
        <f>IF(ISBLANK($A6),"",IF($D6="","",$D6+$H6))</f>
        <v/>
      </c>
      <c r="K6" s="14">
        <f>IF(ISBLANK($A6),"",IF(OR(ISBLANK($B6),ISBLANK($C6),ISBLANK($D6),ISBLANK($E6),ISBLANK($F6),ISBLANK($G6),ISBLANK($H6)),"EKSİK","OK"))</f>
        <v/>
      </c>
    </row>
    <row r="7">
      <c r="A7" s="12" t="inlineStr">
        <is>
          <t>TKL-002</t>
        </is>
      </c>
      <c r="B7" s="12" t="inlineStr">
        <is>
          <t>KRD-002</t>
        </is>
      </c>
      <c r="C7" s="12" t="inlineStr">
        <is>
          <t>Türkiye İş Bankası</t>
        </is>
      </c>
      <c r="D7" s="16" t="n">
        <v>6200000</v>
      </c>
      <c r="E7" s="12" t="inlineStr">
        <is>
          <t>TRY</t>
        </is>
      </c>
      <c r="F7" s="13" t="n">
        <v>42</v>
      </c>
      <c r="G7" s="20" t="n">
        <v>0.34</v>
      </c>
      <c r="H7" s="16" t="n">
        <v>160000</v>
      </c>
      <c r="I7" s="17">
        <f>IF(ISBLANK($A7),"",IF($D7="","",ROUND($D7/MAX(1,$F7),0)))</f>
        <v/>
      </c>
      <c r="J7" s="17">
        <f>IF(ISBLANK($A7),"",IF($D7="","",$D7+$H7))</f>
        <v/>
      </c>
      <c r="K7" s="14">
        <f>IF(ISBLANK($A7),"",IF(OR(ISBLANK($B7),ISBLANK($C7),ISBLANK($D7),ISBLANK($E7),ISBLANK($F7),ISBLANK($G7),ISBLANK($H7)),"EKSİK","OK"))</f>
        <v/>
      </c>
    </row>
    <row r="8">
      <c r="A8" s="12" t="inlineStr">
        <is>
          <t>TKL-003</t>
        </is>
      </c>
      <c r="B8" s="12" t="inlineStr">
        <is>
          <t>KRD-003</t>
        </is>
      </c>
      <c r="C8" s="12" t="inlineStr">
        <is>
          <t>Akbank</t>
        </is>
      </c>
      <c r="D8" s="16" t="n">
        <v>190000</v>
      </c>
      <c r="E8" s="12" t="inlineStr">
        <is>
          <t>USD</t>
        </is>
      </c>
      <c r="F8" s="13" t="n">
        <v>24</v>
      </c>
      <c r="G8" s="20" t="n">
        <v>0.08500000000000001</v>
      </c>
      <c r="H8" s="16" t="n">
        <v>6000</v>
      </c>
      <c r="I8" s="17">
        <f>IF(ISBLANK($A8),"",IF($D8="","",ROUND($D8/MAX(1,$F8),0)))</f>
        <v/>
      </c>
      <c r="J8" s="17">
        <f>IF(ISBLANK($A8),"",IF($D8="","",$D8+$H8))</f>
        <v/>
      </c>
      <c r="K8" s="14">
        <f>IF(ISBLANK($A8),"",IF(OR(ISBLANK($B8),ISBLANK($C8),ISBLANK($D8),ISBLANK($E8),ISBLANK($F8),ISBLANK($G8),ISBLANK($H8)),"EKSİK","OK"))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7">
        <f>IF(ISBLANK($A9),"",IF($D9="","",ROUND($D9/MAX(1,$F9),0)))</f>
        <v/>
      </c>
      <c r="J9" s="17">
        <f>IF(ISBLANK($A9),"",IF($D9="","",$D9+$H9))</f>
        <v/>
      </c>
      <c r="K9" s="14">
        <f>IF(ISBLANK($A9),"",IF(OR(ISBLANK($B9),ISBLANK($C9),ISBLANK($D9),ISBLANK($E9),ISBLANK($F9),ISBLANK($G9),ISBLANK($H9)),"EKSİK","OK"))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7">
        <f>IF(ISBLANK($A10),"",IF($D10="","",ROUND($D10/MAX(1,$F10),0)))</f>
        <v/>
      </c>
      <c r="J10" s="17">
        <f>IF(ISBLANK($A10),"",IF($D10="","",$D10+$H10))</f>
        <v/>
      </c>
      <c r="K10" s="14">
        <f>IF(ISBLANK($A10),"",IF(OR(ISBLANK($B10),ISBLANK($C10),ISBLANK($D10),ISBLANK($E10),ISBLANK($F10),ISBLANK($G10),ISBLANK($H10)),"EKSİK","OK"))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7">
        <f>IF(ISBLANK($A11),"",IF($D11="","",ROUND($D11/MAX(1,$F11),0)))</f>
        <v/>
      </c>
      <c r="J11" s="17">
        <f>IF(ISBLANK($A11),"",IF($D11="","",$D11+$H11))</f>
        <v/>
      </c>
      <c r="K11" s="14">
        <f>IF(ISBLANK($A11),"",IF(OR(ISBLANK($B11),ISBLANK($C11),ISBLANK($D11),ISBLANK($E11),ISBLANK($F11),ISBLANK($G11),ISBLANK($H11)),"EKSİK","OK"))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7">
        <f>IF(ISBLANK($A12),"",IF($D12="","",ROUND($D12/MAX(1,$F12),0)))</f>
        <v/>
      </c>
      <c r="J12" s="17">
        <f>IF(ISBLANK($A12),"",IF($D12="","",$D12+$H12))</f>
        <v/>
      </c>
      <c r="K12" s="14">
        <f>IF(ISBLANK($A12),"",IF(OR(ISBLANK($B12),ISBLANK($C12),ISBLANK($D12),ISBLANK($E12),ISBLANK($F12),ISBLANK($G12),ISBLANK($H12)),"EKSİK","OK"))</f>
        <v/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7">
        <f>IF(ISBLANK($A13),"",IF($D13="","",ROUND($D13/MAX(1,$F13),0)))</f>
        <v/>
      </c>
      <c r="J13" s="17">
        <f>IF(ISBLANK($A13),"",IF($D13="","",$D13+$H13))</f>
        <v/>
      </c>
      <c r="K13" s="14">
        <f>IF(ISBLANK($A13),"",IF(OR(ISBLANK($B13),ISBLANK($C13),ISBLANK($D13),ISBLANK($E13),ISBLANK($F13),ISBLANK($G13),ISBLANK($H13)),"EKSİK","OK"))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7">
        <f>IF(ISBLANK($A14),"",IF($D14="","",ROUND($D14/MAX(1,$F14),0)))</f>
        <v/>
      </c>
      <c r="J14" s="17">
        <f>IF(ISBLANK($A14),"",IF($D14="","",$D14+$H14))</f>
        <v/>
      </c>
      <c r="K14" s="14">
        <f>IF(ISBLANK($A14),"",IF(OR(ISBLANK($B14),ISBLANK($C14),ISBLANK($D14),ISBLANK($E14),ISBLANK($F14),ISBLANK($G14),ISBLANK($H14)),"EKSİK","OK"))</f>
        <v/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7">
        <f>IF(ISBLANK($A15),"",IF($D15="","",ROUND($D15/MAX(1,$F15),0)))</f>
        <v/>
      </c>
      <c r="J15" s="17">
        <f>IF(ISBLANK($A15),"",IF($D15="","",$D15+$H15))</f>
        <v/>
      </c>
      <c r="K15" s="14">
        <f>IF(ISBLANK($A15),"",IF(OR(ISBLANK($B15),ISBLANK($C15),ISBLANK($D15),ISBLANK($E15),ISBLANK($F15),ISBLANK($G15),ISBLANK($H15)),"EKSİK","OK"))</f>
        <v/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7">
        <f>IF(ISBLANK($A16),"",IF($D16="","",ROUND($D16/MAX(1,$F16),0)))</f>
        <v/>
      </c>
      <c r="J16" s="17">
        <f>IF(ISBLANK($A16),"",IF($D16="","",$D16+$H16))</f>
        <v/>
      </c>
      <c r="K16" s="14">
        <f>IF(ISBLANK($A16),"",IF(OR(ISBLANK($B16),ISBLANK($C16),ISBLANK($D16),ISBLANK($E16),ISBLANK($F16),ISBLANK($G16),ISBLANK($H16)),"EKSİK","OK"))</f>
        <v/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7">
        <f>IF(ISBLANK($A17),"",IF($D17="","",ROUND($D17/MAX(1,$F17),0)))</f>
        <v/>
      </c>
      <c r="J17" s="17">
        <f>IF(ISBLANK($A17),"",IF($D17="","",$D17+$H17))</f>
        <v/>
      </c>
      <c r="K17" s="14">
        <f>IF(ISBLANK($A17),"",IF(OR(ISBLANK($B17),ISBLANK($C17),ISBLANK($D17),ISBLANK($E17),ISBLANK($F17),ISBLANK($G17),ISBLANK($H17)),"EKSİK","OK"))</f>
        <v/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7">
        <f>IF(ISBLANK($A18),"",IF($D18="","",ROUND($D18/MAX(1,$F18),0)))</f>
        <v/>
      </c>
      <c r="J18" s="17">
        <f>IF(ISBLANK($A18),"",IF($D18="","",$D18+$H18))</f>
        <v/>
      </c>
      <c r="K18" s="14">
        <f>IF(ISBLANK($A18),"",IF(OR(ISBLANK($B18),ISBLANK($C18),ISBLANK($D18),ISBLANK($E18),ISBLANK($F18),ISBLANK($G18),ISBLANK($H18)),"EKSİK","OK"))</f>
        <v/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7">
        <f>IF(ISBLANK($A19),"",IF($D19="","",ROUND($D19/MAX(1,$F19),0)))</f>
        <v/>
      </c>
      <c r="J19" s="17">
        <f>IF(ISBLANK($A19),"",IF($D19="","",$D19+$H19))</f>
        <v/>
      </c>
      <c r="K19" s="14">
        <f>IF(ISBLANK($A19),"",IF(OR(ISBLANK($B19),ISBLANK($C19),ISBLANK($D19),ISBLANK($E19),ISBLANK($F19),ISBLANK($G19),ISBLANK($H19)),"EKSİK","OK"))</f>
        <v/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7">
        <f>IF(ISBLANK($A20),"",IF($D20="","",ROUND($D20/MAX(1,$F20),0)))</f>
        <v/>
      </c>
      <c r="J20" s="17">
        <f>IF(ISBLANK($A20),"",IF($D20="","",$D20+$H20))</f>
        <v/>
      </c>
      <c r="K20" s="14">
        <f>IF(ISBLANK($A20),"",IF(OR(ISBLANK($B20),ISBLANK($C20),ISBLANK($D20),ISBLANK($E20),ISBLANK($F20),ISBLANK($G20),ISBLANK($H20)),"EKSİK","OK"))</f>
        <v/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7">
        <f>IF(ISBLANK($A21),"",IF($D21="","",ROUND($D21/MAX(1,$F21),0)))</f>
        <v/>
      </c>
      <c r="J21" s="17">
        <f>IF(ISBLANK($A21),"",IF($D21="","",$D21+$H21))</f>
        <v/>
      </c>
      <c r="K21" s="14">
        <f>IF(ISBLANK($A21),"",IF(OR(ISBLANK($B21),ISBLANK($C21),ISBLANK($D21),ISBLANK($E21),ISBLANK($F21),ISBLANK($G21),ISBLANK($H21)),"EKSİK","OK"))</f>
        <v/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7">
        <f>IF(ISBLANK($A22),"",IF($D22="","",ROUND($D22/MAX(1,$F22),0)))</f>
        <v/>
      </c>
      <c r="J22" s="17">
        <f>IF(ISBLANK($A22),"",IF($D22="","",$D22+$H22))</f>
        <v/>
      </c>
      <c r="K22" s="14">
        <f>IF(ISBLANK($A22),"",IF(OR(ISBLANK($B22),ISBLANK($C22),ISBLANK($D22),ISBLANK($E22),ISBLANK($F22),ISBLANK($G22),ISBLANK($H22)),"EKSİK","OK"))</f>
        <v/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7">
        <f>IF(ISBLANK($A23),"",IF($D23="","",ROUND($D23/MAX(1,$F23),0)))</f>
        <v/>
      </c>
      <c r="J23" s="17">
        <f>IF(ISBLANK($A23),"",IF($D23="","",$D23+$H23))</f>
        <v/>
      </c>
      <c r="K23" s="14">
        <f>IF(ISBLANK($A23),"",IF(OR(ISBLANK($B23),ISBLANK($C23),ISBLANK($D23),ISBLANK($E23),ISBLANK($F23),ISBLANK($G23),ISBLANK($H23)),"EKSİK","OK"))</f>
        <v/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7">
        <f>IF(ISBLANK($A24),"",IF($D24="","",ROUND($D24/MAX(1,$F24),0)))</f>
        <v/>
      </c>
      <c r="J24" s="17">
        <f>IF(ISBLANK($A24),"",IF($D24="","",$D24+$H24))</f>
        <v/>
      </c>
      <c r="K24" s="14">
        <f>IF(ISBLANK($A24),"",IF(OR(ISBLANK($B24),ISBLANK($C24),ISBLANK($D24),ISBLANK($E24),ISBLANK($F24),ISBLANK($G24),ISBLANK($H24)),"EKSİK","OK"))</f>
        <v/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7">
        <f>IF(ISBLANK($A25),"",IF($D25="","",ROUND($D25/MAX(1,$F25),0)))</f>
        <v/>
      </c>
      <c r="J25" s="17">
        <f>IF(ISBLANK($A25),"",IF($D25="","",$D25+$H25))</f>
        <v/>
      </c>
      <c r="K25" s="14">
        <f>IF(ISBLANK($A25),"",IF(OR(ISBLANK($B25),ISBLANK($C25),ISBLANK($D25),ISBLANK($E25),ISBLANK($F25),ISBLANK($G25),ISBLANK($H25)),"EKSİK","OK"))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7">
        <f>IF(ISBLANK($A26),"",IF($D26="","",ROUND($D26/MAX(1,$F26),0)))</f>
        <v/>
      </c>
      <c r="J26" s="17">
        <f>IF(ISBLANK($A26),"",IF($D26="","",$D26+$H26))</f>
        <v/>
      </c>
      <c r="K26" s="14">
        <f>IF(ISBLANK($A26),"",IF(OR(ISBLANK($B26),ISBLANK($C26),ISBLANK($D26),ISBLANK($E26),ISBLANK($F26),ISBLANK($G26),ISBLANK($H26)),"EKSİK","OK"))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7">
        <f>IF(ISBLANK($A27),"",IF($D27="","",ROUND($D27/MAX(1,$F27),0)))</f>
        <v/>
      </c>
      <c r="J27" s="17">
        <f>IF(ISBLANK($A27),"",IF($D27="","",$D27+$H27))</f>
        <v/>
      </c>
      <c r="K27" s="14">
        <f>IF(ISBLANK($A27),"",IF(OR(ISBLANK($B27),ISBLANK($C27),ISBLANK($D27),ISBLANK($E27),ISBLANK($F27),ISBLANK($G27),ISBLANK($H27)),"EKSİK","OK"))</f>
        <v/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7">
        <f>IF(ISBLANK($A28),"",IF($D28="","",ROUND($D28/MAX(1,$F28),0)))</f>
        <v/>
      </c>
      <c r="J28" s="17">
        <f>IF(ISBLANK($A28),"",IF($D28="","",$D28+$H28))</f>
        <v/>
      </c>
      <c r="K28" s="14">
        <f>IF(ISBLANK($A28),"",IF(OR(ISBLANK($B28),ISBLANK($C28),ISBLANK($D28),ISBLANK($E28),ISBLANK($F28),ISBLANK($G28),ISBLANK($H28)),"EKSİK","OK"))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7">
        <f>IF(ISBLANK($A29),"",IF($D29="","",ROUND($D29/MAX(1,$F29),0)))</f>
        <v/>
      </c>
      <c r="J29" s="17">
        <f>IF(ISBLANK($A29),"",IF($D29="","",$D29+$H29))</f>
        <v/>
      </c>
      <c r="K29" s="14">
        <f>IF(ISBLANK($A29),"",IF(OR(ISBLANK($B29),ISBLANK($C29),ISBLANK($D29),ISBLANK($E29),ISBLANK($F29),ISBLANK($G29),ISBLANK($H29)),"EKSİK","OK"))</f>
        <v/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7">
        <f>IF(ISBLANK($A30),"",IF($D30="","",ROUND($D30/MAX(1,$F30),0)))</f>
        <v/>
      </c>
      <c r="J30" s="17">
        <f>IF(ISBLANK($A30),"",IF($D30="","",$D30+$H30))</f>
        <v/>
      </c>
      <c r="K30" s="14">
        <f>IF(ISBLANK($A30),"",IF(OR(ISBLANK($B30),ISBLANK($C30),ISBLANK($D30),ISBLANK($E30),ISBLANK($F30),ISBLANK($G30),ISBLANK($H30)),"EKSİK","OK"))</f>
        <v/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7">
        <f>IF(ISBLANK($A31),"",IF($D31="","",ROUND($D31/MAX(1,$F31),0)))</f>
        <v/>
      </c>
      <c r="J31" s="17">
        <f>IF(ISBLANK($A31),"",IF($D31="","",$D31+$H31))</f>
        <v/>
      </c>
      <c r="K31" s="14">
        <f>IF(ISBLANK($A31),"",IF(OR(ISBLANK($B31),ISBLANK($C31),ISBLANK($D31),ISBLANK($E31),ISBLANK($F31),ISBLANK($G31),ISBLANK($H31)),"EKSİK","OK"))</f>
        <v/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7">
        <f>IF(ISBLANK($A32),"",IF($D32="","",ROUND($D32/MAX(1,$F32),0)))</f>
        <v/>
      </c>
      <c r="J32" s="17">
        <f>IF(ISBLANK($A32),"",IF($D32="","",$D32+$H32))</f>
        <v/>
      </c>
      <c r="K32" s="14">
        <f>IF(ISBLANK($A32),"",IF(OR(ISBLANK($B32),ISBLANK($C32),ISBLANK($D32),ISBLANK($E32),ISBLANK($F32),ISBLANK($G32),ISBLANK($H32)),"EKSİK","OK"))</f>
        <v/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7">
        <f>IF(ISBLANK($A33),"",IF($D33="","",ROUND($D33/MAX(1,$F33),0)))</f>
        <v/>
      </c>
      <c r="J33" s="17">
        <f>IF(ISBLANK($A33),"",IF($D33="","",$D33+$H33))</f>
        <v/>
      </c>
      <c r="K33" s="14">
        <f>IF(ISBLANK($A33),"",IF(OR(ISBLANK($B33),ISBLANK($C33),ISBLANK($D33),ISBLANK($E33),ISBLANK($F33),ISBLANK($G33),ISBLANK($H33)),"EKSİK","OK"))</f>
        <v/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7">
        <f>IF(ISBLANK($A34),"",IF($D34="","",ROUND($D34/MAX(1,$F34),0)))</f>
        <v/>
      </c>
      <c r="J34" s="17">
        <f>IF(ISBLANK($A34),"",IF($D34="","",$D34+$H34))</f>
        <v/>
      </c>
      <c r="K34" s="14">
        <f>IF(ISBLANK($A34),"",IF(OR(ISBLANK($B34),ISBLANK($C34),ISBLANK($D34),ISBLANK($E34),ISBLANK($F34),ISBLANK($G34),ISBLANK($H34)),"EKSİK","OK"))</f>
        <v/>
      </c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7">
        <f>IF(ISBLANK($A35),"",IF($D35="","",ROUND($D35/MAX(1,$F35),0)))</f>
        <v/>
      </c>
      <c r="J35" s="17">
        <f>IF(ISBLANK($A35),"",IF($D35="","",$D35+$H35))</f>
        <v/>
      </c>
      <c r="K35" s="14">
        <f>IF(ISBLANK($A35),"",IF(OR(ISBLANK($B35),ISBLANK($C35),ISBLANK($D35),ISBLANK($E35),ISBLANK($F35),ISBLANK($G35),ISBLANK($H35)),"EKSİK","OK"))</f>
        <v/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7">
        <f>IF(ISBLANK($A36),"",IF($D36="","",ROUND($D36/MAX(1,$F36),0)))</f>
        <v/>
      </c>
      <c r="J36" s="17">
        <f>IF(ISBLANK($A36),"",IF($D36="","",$D36+$H36))</f>
        <v/>
      </c>
      <c r="K36" s="14">
        <f>IF(ISBLANK($A36),"",IF(OR(ISBLANK($B36),ISBLANK($C36),ISBLANK($D36),ISBLANK($E36),ISBLANK($F36),ISBLANK($G36),ISBLANK($H36)),"EKSİK","OK"))</f>
        <v/>
      </c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7">
        <f>IF(ISBLANK($A37),"",IF($D37="","",ROUND($D37/MAX(1,$F37),0)))</f>
        <v/>
      </c>
      <c r="J37" s="17">
        <f>IF(ISBLANK($A37),"",IF($D37="","",$D37+$H37))</f>
        <v/>
      </c>
      <c r="K37" s="14">
        <f>IF(ISBLANK($A37),"",IF(OR(ISBLANK($B37),ISBLANK($C37),ISBLANK($D37),ISBLANK($E37),ISBLANK($F37),ISBLANK($G37),ISBLANK($H37)),"EKSİK","OK"))</f>
        <v/>
      </c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7">
        <f>IF(ISBLANK($A38),"",IF($D38="","",ROUND($D38/MAX(1,$F38),0)))</f>
        <v/>
      </c>
      <c r="J38" s="17">
        <f>IF(ISBLANK($A38),"",IF($D38="","",$D38+$H38))</f>
        <v/>
      </c>
      <c r="K38" s="14">
        <f>IF(ISBLANK($A38),"",IF(OR(ISBLANK($B38),ISBLANK($C38),ISBLANK($D38),ISBLANK($E38),ISBLANK($F38),ISBLANK($G38),ISBLANK($H38)),"EKSİK","OK"))</f>
        <v/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7">
        <f>IF(ISBLANK($A39),"",IF($D39="","",ROUND($D39/MAX(1,$F39),0)))</f>
        <v/>
      </c>
      <c r="J39" s="17">
        <f>IF(ISBLANK($A39),"",IF($D39="","",$D39+$H39))</f>
        <v/>
      </c>
      <c r="K39" s="14">
        <f>IF(ISBLANK($A39),"",IF(OR(ISBLANK($B39),ISBLANK($C39),ISBLANK($D39),ISBLANK($E39),ISBLANK($F39),ISBLANK($G39),ISBLANK($H39)),"EKSİK","OK"))</f>
        <v/>
      </c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7">
        <f>IF(ISBLANK($A40),"",IF($D40="","",ROUND($D40/MAX(1,$F40),0)))</f>
        <v/>
      </c>
      <c r="J40" s="17">
        <f>IF(ISBLANK($A40),"",IF($D40="","",$D40+$H40))</f>
        <v/>
      </c>
      <c r="K40" s="14">
        <f>IF(ISBLANK($A40),"",IF(OR(ISBLANK($B40),ISBLANK($C40),ISBLANK($D40),ISBLANK($E40),ISBLANK($F40),ISBLANK($G40),ISBLANK($H40)),"EKSİK","OK"))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7">
        <f>IF(ISBLANK($A41),"",IF($D41="","",ROUND($D41/MAX(1,$F41),0)))</f>
        <v/>
      </c>
      <c r="J41" s="17">
        <f>IF(ISBLANK($A41),"",IF($D41="","",$D41+$H41))</f>
        <v/>
      </c>
      <c r="K41" s="14">
        <f>IF(ISBLANK($A41),"",IF(OR(ISBLANK($B41),ISBLANK($C41),ISBLANK($D41),ISBLANK($E41),ISBLANK($F41),ISBLANK($G41),ISBLANK($H41)),"EKSİK","OK"))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7">
        <f>IF(ISBLANK($A42),"",IF($D42="","",ROUND($D42/MAX(1,$F42),0)))</f>
        <v/>
      </c>
      <c r="J42" s="17">
        <f>IF(ISBLANK($A42),"",IF($D42="","",$D42+$H42))</f>
        <v/>
      </c>
      <c r="K42" s="14">
        <f>IF(ISBLANK($A42),"",IF(OR(ISBLANK($B42),ISBLANK($C42),ISBLANK($D42),ISBLANK($E42),ISBLANK($F42),ISBLANK($G42),ISBLANK($H42)),"EKSİK","OK"))</f>
        <v/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7">
        <f>IF(ISBLANK($A43),"",IF($D43="","",ROUND($D43/MAX(1,$F43),0)))</f>
        <v/>
      </c>
      <c r="J43" s="17">
        <f>IF(ISBLANK($A43),"",IF($D43="","",$D43+$H43))</f>
        <v/>
      </c>
      <c r="K43" s="14">
        <f>IF(ISBLANK($A43),"",IF(OR(ISBLANK($B43),ISBLANK($C43),ISBLANK($D43),ISBLANK($E43),ISBLANK($F43),ISBLANK($G43),ISBLANK($H43)),"EKSİK","OK"))</f>
        <v/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7">
        <f>IF(ISBLANK($A44),"",IF($D44="","",ROUND($D44/MAX(1,$F44),0)))</f>
        <v/>
      </c>
      <c r="J44" s="17">
        <f>IF(ISBLANK($A44),"",IF($D44="","",$D44+$H44))</f>
        <v/>
      </c>
      <c r="K44" s="14">
        <f>IF(ISBLANK($A44),"",IF(OR(ISBLANK($B44),ISBLANK($C44),ISBLANK($D44),ISBLANK($E44),ISBLANK($F44),ISBLANK($G44),ISBLANK($H44)),"EKSİK","OK"))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7">
        <f>IF(ISBLANK($A45),"",IF($D45="","",ROUND($D45/MAX(1,$F45),0)))</f>
        <v/>
      </c>
      <c r="J45" s="17">
        <f>IF(ISBLANK($A45),"",IF($D45="","",$D45+$H45))</f>
        <v/>
      </c>
      <c r="K45" s="14">
        <f>IF(ISBLANK($A45),"",IF(OR(ISBLANK($B45),ISBLANK($C45),ISBLANK($D45),ISBLANK($E45),ISBLANK($F45),ISBLANK($G45),ISBLANK($H45)),"EKSİK","OK"))</f>
        <v/>
      </c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7">
        <f>IF(ISBLANK($A46),"",IF($D46="","",ROUND($D46/MAX(1,$F46),0)))</f>
        <v/>
      </c>
      <c r="J46" s="17">
        <f>IF(ISBLANK($A46),"",IF($D46="","",$D46+$H46))</f>
        <v/>
      </c>
      <c r="K46" s="14">
        <f>IF(ISBLANK($A46),"",IF(OR(ISBLANK($B46),ISBLANK($C46),ISBLANK($D46),ISBLANK($E46),ISBLANK($F46),ISBLANK($G46),ISBLANK($H46)),"EKSİK","OK"))</f>
        <v/>
      </c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7">
        <f>IF(ISBLANK($A47),"",IF($D47="","",ROUND($D47/MAX(1,$F47),0)))</f>
        <v/>
      </c>
      <c r="J47" s="17">
        <f>IF(ISBLANK($A47),"",IF($D47="","",$D47+$H47))</f>
        <v/>
      </c>
      <c r="K47" s="14">
        <f>IF(ISBLANK($A47),"",IF(OR(ISBLANK($B47),ISBLANK($C47),ISBLANK($D47),ISBLANK($E47),ISBLANK($F47),ISBLANK($G47),ISBLANK($H47)),"EKSİK","OK"))</f>
        <v/>
      </c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7">
        <f>IF(ISBLANK($A48),"",IF($D48="","",ROUND($D48/MAX(1,$F48),0)))</f>
        <v/>
      </c>
      <c r="J48" s="17">
        <f>IF(ISBLANK($A48),"",IF($D48="","",$D48+$H48))</f>
        <v/>
      </c>
      <c r="K48" s="14">
        <f>IF(ISBLANK($A48),"",IF(OR(ISBLANK($B48),ISBLANK($C48),ISBLANK($D48),ISBLANK($E48),ISBLANK($F48),ISBLANK($G48),ISBLANK($H48)),"EKSİK","OK"))</f>
        <v/>
      </c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7">
        <f>IF(ISBLANK($A49),"",IF($D49="","",ROUND($D49/MAX(1,$F49),0)))</f>
        <v/>
      </c>
      <c r="J49" s="17">
        <f>IF(ISBLANK($A49),"",IF($D49="","",$D49+$H49))</f>
        <v/>
      </c>
      <c r="K49" s="14">
        <f>IF(ISBLANK($A49),"",IF(OR(ISBLANK($B49),ISBLANK($C49),ISBLANK($D49),ISBLANK($E49),ISBLANK($F49),ISBLANK($G49),ISBLANK($H49)),"EKSİK","OK"))</f>
        <v/>
      </c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7">
        <f>IF(ISBLANK($A50),"",IF($D50="","",ROUND($D50/MAX(1,$F50),0)))</f>
        <v/>
      </c>
      <c r="J50" s="17">
        <f>IF(ISBLANK($A50),"",IF($D50="","",$D50+$H50))</f>
        <v/>
      </c>
      <c r="K50" s="14">
        <f>IF(ISBLANK($A50),"",IF(OR(ISBLANK($B50),ISBLANK($C50),ISBLANK($D50),ISBLANK($E50),ISBLANK($F50),ISBLANK($G50),ISBLANK($H50)),"EKSİK","OK"))</f>
        <v/>
      </c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7">
        <f>IF(ISBLANK($A51),"",IF($D51="","",ROUND($D51/MAX(1,$F51),0)))</f>
        <v/>
      </c>
      <c r="J51" s="17">
        <f>IF(ISBLANK($A51),"",IF($D51="","",$D51+$H51))</f>
        <v/>
      </c>
      <c r="K51" s="14">
        <f>IF(ISBLANK($A51),"",IF(OR(ISBLANK($B51),ISBLANK($C51),ISBLANK($D51),ISBLANK($E51),ISBLANK($F51),ISBLANK($G51),ISBLANK($H51)),"EKSİK","OK"))</f>
        <v/>
      </c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7">
        <f>IF(ISBLANK($A52),"",IF($D52="","",ROUND($D52/MAX(1,$F52),0)))</f>
        <v/>
      </c>
      <c r="J52" s="17">
        <f>IF(ISBLANK($A52),"",IF($D52="","",$D52+$H52))</f>
        <v/>
      </c>
      <c r="K52" s="14">
        <f>IF(ISBLANK($A52),"",IF(OR(ISBLANK($B52),ISBLANK($C52),ISBLANK($D52),ISBLANK($E52),ISBLANK($F52),ISBLANK($G52),ISBLANK($H52)),"EKSİK","OK"))</f>
        <v/>
      </c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7">
        <f>IF(ISBLANK($A53),"",IF($D53="","",ROUND($D53/MAX(1,$F53),0)))</f>
        <v/>
      </c>
      <c r="J53" s="17">
        <f>IF(ISBLANK($A53),"",IF($D53="","",$D53+$H53))</f>
        <v/>
      </c>
      <c r="K53" s="14">
        <f>IF(ISBLANK($A53),"",IF(OR(ISBLANK($B53),ISBLANK($C53),ISBLANK($D53),ISBLANK($E53),ISBLANK($F53),ISBLANK($G53),ISBLANK($H53)),"EKSİK","OK"))</f>
        <v/>
      </c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7">
        <f>IF(ISBLANK($A54),"",IF($D54="","",ROUND($D54/MAX(1,$F54),0)))</f>
        <v/>
      </c>
      <c r="J54" s="17">
        <f>IF(ISBLANK($A54),"",IF($D54="","",$D54+$H54))</f>
        <v/>
      </c>
      <c r="K54" s="14">
        <f>IF(ISBLANK($A54),"",IF(OR(ISBLANK($B54),ISBLANK($C54),ISBLANK($D54),ISBLANK($E54),ISBLANK($F54),ISBLANK($G54),ISBLANK($H54)),"EKSİK","OK"))</f>
        <v/>
      </c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7">
        <f>IF(ISBLANK($A55),"",IF($D55="","",ROUND($D55/MAX(1,$F55),0)))</f>
        <v/>
      </c>
      <c r="J55" s="17">
        <f>IF(ISBLANK($A55),"",IF($D55="","",$D55+$H55))</f>
        <v/>
      </c>
      <c r="K55" s="14">
        <f>IF(ISBLANK($A55),"",IF(OR(ISBLANK($B55),ISBLANK($C55),ISBLANK($D55),ISBLANK($E55),ISBLANK($F55),ISBLANK($G55),ISBLANK($H55)),"EKSİK","OK"))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7">
        <f>IF(ISBLANK($A56),"",IF($D56="","",ROUND($D56/MAX(1,$F56),0)))</f>
        <v/>
      </c>
      <c r="J56" s="17">
        <f>IF(ISBLANK($A56),"",IF($D56="","",$D56+$H56))</f>
        <v/>
      </c>
      <c r="K56" s="14">
        <f>IF(ISBLANK($A56),"",IF(OR(ISBLANK($B56),ISBLANK($C56),ISBLANK($D56),ISBLANK($E56),ISBLANK($F56),ISBLANK($G56),ISBLANK($H56)),"EKSİK","OK"))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7">
        <f>IF(ISBLANK($A57),"",IF($D57="","",ROUND($D57/MAX(1,$F57),0)))</f>
        <v/>
      </c>
      <c r="J57" s="17">
        <f>IF(ISBLANK($A57),"",IF($D57="","",$D57+$H57))</f>
        <v/>
      </c>
      <c r="K57" s="14">
        <f>IF(ISBLANK($A57),"",IF(OR(ISBLANK($B57),ISBLANK($C57),ISBLANK($D57),ISBLANK($E57),ISBLANK($F57),ISBLANK($G57),ISBLANK($H57)),"EKSİK","OK"))</f>
        <v/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7">
        <f>IF(ISBLANK($A58),"",IF($D58="","",ROUND($D58/MAX(1,$F58),0)))</f>
        <v/>
      </c>
      <c r="J58" s="17">
        <f>IF(ISBLANK($A58),"",IF($D58="","",$D58+$H58))</f>
        <v/>
      </c>
      <c r="K58" s="14">
        <f>IF(ISBLANK($A58),"",IF(OR(ISBLANK($B58),ISBLANK($C58),ISBLANK($D58),ISBLANK($E58),ISBLANK($F58),ISBLANK($G58),ISBLANK($H58)),"EKSİK","OK"))</f>
        <v/>
      </c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7">
        <f>IF(ISBLANK($A59),"",IF($D59="","",ROUND($D59/MAX(1,$F59),0)))</f>
        <v/>
      </c>
      <c r="J59" s="17">
        <f>IF(ISBLANK($A59),"",IF($D59="","",$D59+$H59))</f>
        <v/>
      </c>
      <c r="K59" s="14">
        <f>IF(ISBLANK($A59),"",IF(OR(ISBLANK($B59),ISBLANK($C59),ISBLANK($D59),ISBLANK($E59),ISBLANK($F59),ISBLANK($G59),ISBLANK($H59)),"EKSİK","OK"))</f>
        <v/>
      </c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7">
        <f>IF(ISBLANK($A60),"",IF($D60="","",ROUND($D60/MAX(1,$F60),0)))</f>
        <v/>
      </c>
      <c r="J60" s="17">
        <f>IF(ISBLANK($A60),"",IF($D60="","",$D60+$H60))</f>
        <v/>
      </c>
      <c r="K60" s="14">
        <f>IF(ISBLANK($A60),"",IF(OR(ISBLANK($B60),ISBLANK($C60),ISBLANK($D60),ISBLANK($E60),ISBLANK($F60),ISBLANK($G60),ISBLANK($H60)),"EKSİK","OK"))</f>
        <v/>
      </c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7">
        <f>IF(ISBLANK($A61),"",IF($D61="","",ROUND($D61/MAX(1,$F61),0)))</f>
        <v/>
      </c>
      <c r="J61" s="17">
        <f>IF(ISBLANK($A61),"",IF($D61="","",$D61+$H61))</f>
        <v/>
      </c>
      <c r="K61" s="14">
        <f>IF(ISBLANK($A61),"",IF(OR(ISBLANK($B61),ISBLANK($C61),ISBLANK($D61),ISBLANK($E61),ISBLANK($F61),ISBLANK($G61),ISBLANK($H61)),"EKSİK","OK"))</f>
        <v/>
      </c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7">
        <f>IF(ISBLANK($A62),"",IF($D62="","",ROUND($D62/MAX(1,$F62),0)))</f>
        <v/>
      </c>
      <c r="J62" s="17">
        <f>IF(ISBLANK($A62),"",IF($D62="","",$D62+$H62))</f>
        <v/>
      </c>
      <c r="K62" s="14">
        <f>IF(ISBLANK($A62),"",IF(OR(ISBLANK($B62),ISBLANK($C62),ISBLANK($D62),ISBLANK($E62),ISBLANK($F62),ISBLANK($G62),ISBLANK($H62)),"EKSİK","OK"))</f>
        <v/>
      </c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7">
        <f>IF(ISBLANK($A63),"",IF($D63="","",ROUND($D63/MAX(1,$F63),0)))</f>
        <v/>
      </c>
      <c r="J63" s="17">
        <f>IF(ISBLANK($A63),"",IF($D63="","",$D63+$H63))</f>
        <v/>
      </c>
      <c r="K63" s="14">
        <f>IF(ISBLANK($A63),"",IF(OR(ISBLANK($B63),ISBLANK($C63),ISBLANK($D63),ISBLANK($E63),ISBLANK($F63),ISBLANK($G63),ISBLANK($H63)),"EKSİK","OK"))</f>
        <v/>
      </c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7">
        <f>IF(ISBLANK($A64),"",IF($D64="","",ROUND($D64/MAX(1,$F64),0)))</f>
        <v/>
      </c>
      <c r="J64" s="17">
        <f>IF(ISBLANK($A64),"",IF($D64="","",$D64+$H64))</f>
        <v/>
      </c>
      <c r="K64" s="14">
        <f>IF(ISBLANK($A64),"",IF(OR(ISBLANK($B64),ISBLANK($C64),ISBLANK($D64),ISBLANK($E64),ISBLANK($F64),ISBLANK($G64),ISBLANK($H64)),"EKSİK","OK"))</f>
        <v/>
      </c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7">
        <f>IF(ISBLANK($A65),"",IF($D65="","",ROUND($D65/MAX(1,$F65),0)))</f>
        <v/>
      </c>
      <c r="J65" s="17">
        <f>IF(ISBLANK($A65),"",IF($D65="","",$D65+$H65))</f>
        <v/>
      </c>
      <c r="K65" s="14">
        <f>IF(ISBLANK($A65),"",IF(OR(ISBLANK($B65),ISBLANK($C65),ISBLANK($D65),ISBLANK($E65),ISBLANK($F65),ISBLANK($G65),ISBLANK($H65)),"EKSİK","OK"))</f>
        <v/>
      </c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7">
        <f>IF(ISBLANK($A66),"",IF($D66="","",ROUND($D66/MAX(1,$F66),0)))</f>
        <v/>
      </c>
      <c r="J66" s="17">
        <f>IF(ISBLANK($A66),"",IF($D66="","",$D66+$H66))</f>
        <v/>
      </c>
      <c r="K66" s="14">
        <f>IF(ISBLANK($A66),"",IF(OR(ISBLANK($B66),ISBLANK($C66),ISBLANK($D66),ISBLANK($E66),ISBLANK($F66),ISBLANK($G66),ISBLANK($H66)),"EKSİK","OK"))</f>
        <v/>
      </c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7">
        <f>IF(ISBLANK($A67),"",IF($D67="","",ROUND($D67/MAX(1,$F67),0)))</f>
        <v/>
      </c>
      <c r="J67" s="17">
        <f>IF(ISBLANK($A67),"",IF($D67="","",$D67+$H67))</f>
        <v/>
      </c>
      <c r="K67" s="14">
        <f>IF(ISBLANK($A67),"",IF(OR(ISBLANK($B67),ISBLANK($C67),ISBLANK($D67),ISBLANK($E67),ISBLANK($F67),ISBLANK($G67),ISBLANK($H67)),"EKSİK","OK"))</f>
        <v/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7">
        <f>IF(ISBLANK($A68),"",IF($D68="","",ROUND($D68/MAX(1,$F68),0)))</f>
        <v/>
      </c>
      <c r="J68" s="17">
        <f>IF(ISBLANK($A68),"",IF($D68="","",$D68+$H68))</f>
        <v/>
      </c>
      <c r="K68" s="14">
        <f>IF(ISBLANK($A68),"",IF(OR(ISBLANK($B68),ISBLANK($C68),ISBLANK($D68),ISBLANK($E68),ISBLANK($F68),ISBLANK($G68),ISBLANK($H68)),"EKSİK","OK"))</f>
        <v/>
      </c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7">
        <f>IF(ISBLANK($A69),"",IF($D69="","",ROUND($D69/MAX(1,$F69),0)))</f>
        <v/>
      </c>
      <c r="J69" s="17">
        <f>IF(ISBLANK($A69),"",IF($D69="","",$D69+$H69))</f>
        <v/>
      </c>
      <c r="K69" s="14">
        <f>IF(ISBLANK($A69),"",IF(OR(ISBLANK($B69),ISBLANK($C69),ISBLANK($D69),ISBLANK($E69),ISBLANK($F69),ISBLANK($G69),ISBLANK($H69)),"EKSİK","OK"))</f>
        <v/>
      </c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7">
        <f>IF(ISBLANK($A70),"",IF($D70="","",ROUND($D70/MAX(1,$F70),0)))</f>
        <v/>
      </c>
      <c r="J70" s="17">
        <f>IF(ISBLANK($A70),"",IF($D70="","",$D70+$H70))</f>
        <v/>
      </c>
      <c r="K70" s="14">
        <f>IF(ISBLANK($A70),"",IF(OR(ISBLANK($B70),ISBLANK($C70),ISBLANK($D70),ISBLANK($E70),ISBLANK($F70),ISBLANK($G70),ISBLANK($H70)),"EKSİK","OK"))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7">
        <f>IF(ISBLANK($A71),"",IF($D71="","",ROUND($D71/MAX(1,$F71),0)))</f>
        <v/>
      </c>
      <c r="J71" s="17">
        <f>IF(ISBLANK($A71),"",IF($D71="","",$D71+$H71))</f>
        <v/>
      </c>
      <c r="K71" s="14">
        <f>IF(ISBLANK($A71),"",IF(OR(ISBLANK($B71),ISBLANK($C71),ISBLANK($D71),ISBLANK($E71),ISBLANK($F71),ISBLANK($G71),ISBLANK($H71)),"EKSİK","OK"))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7">
        <f>IF(ISBLANK($A72),"",IF($D72="","",ROUND($D72/MAX(1,$F72),0)))</f>
        <v/>
      </c>
      <c r="J72" s="17">
        <f>IF(ISBLANK($A72),"",IF($D72="","",$D72+$H72))</f>
        <v/>
      </c>
      <c r="K72" s="14">
        <f>IF(ISBLANK($A72),"",IF(OR(ISBLANK($B72),ISBLANK($C72),ISBLANK($D72),ISBLANK($E72),ISBLANK($F72),ISBLANK($G72),ISBLANK($H72)),"EKSİK","OK"))</f>
        <v/>
      </c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7">
        <f>IF(ISBLANK($A73),"",IF($D73="","",ROUND($D73/MAX(1,$F73),0)))</f>
        <v/>
      </c>
      <c r="J73" s="17">
        <f>IF(ISBLANK($A73),"",IF($D73="","",$D73+$H73))</f>
        <v/>
      </c>
      <c r="K73" s="14">
        <f>IF(ISBLANK($A73),"",IF(OR(ISBLANK($B73),ISBLANK($C73),ISBLANK($D73),ISBLANK($E73),ISBLANK($F73),ISBLANK($G73),ISBLANK($H73)),"EKSİK","OK"))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7">
        <f>IF(ISBLANK($A74),"",IF($D74="","",ROUND($D74/MAX(1,$F74),0)))</f>
        <v/>
      </c>
      <c r="J74" s="17">
        <f>IF(ISBLANK($A74),"",IF($D74="","",$D74+$H74))</f>
        <v/>
      </c>
      <c r="K74" s="14">
        <f>IF(ISBLANK($A74),"",IF(OR(ISBLANK($B74),ISBLANK($C74),ISBLANK($D74),ISBLANK($E74),ISBLANK($F74),ISBLANK($G74),ISBLANK($H74)),"EKSİK","OK"))</f>
        <v/>
      </c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7">
        <f>IF(ISBLANK($A75),"",IF($D75="","",ROUND($D75/MAX(1,$F75),0)))</f>
        <v/>
      </c>
      <c r="J75" s="17">
        <f>IF(ISBLANK($A75),"",IF($D75="","",$D75+$H75))</f>
        <v/>
      </c>
      <c r="K75" s="14">
        <f>IF(ISBLANK($A75),"",IF(OR(ISBLANK($B75),ISBLANK($C75),ISBLANK($D75),ISBLANK($E75),ISBLANK($F75),ISBLANK($G75),ISBLANK($H75)),"EKSİK","OK"))</f>
        <v/>
      </c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7">
        <f>IF(ISBLANK($A76),"",IF($D76="","",ROUND($D76/MAX(1,$F76),0)))</f>
        <v/>
      </c>
      <c r="J76" s="17">
        <f>IF(ISBLANK($A76),"",IF($D76="","",$D76+$H76))</f>
        <v/>
      </c>
      <c r="K76" s="14">
        <f>IF(ISBLANK($A76),"",IF(OR(ISBLANK($B76),ISBLANK($C76),ISBLANK($D76),ISBLANK($E76),ISBLANK($F76),ISBLANK($G76),ISBLANK($H76)),"EKSİK","OK"))</f>
        <v/>
      </c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7">
        <f>IF(ISBLANK($A77),"",IF($D77="","",ROUND($D77/MAX(1,$F77),0)))</f>
        <v/>
      </c>
      <c r="J77" s="17">
        <f>IF(ISBLANK($A77),"",IF($D77="","",$D77+$H77))</f>
        <v/>
      </c>
      <c r="K77" s="14">
        <f>IF(ISBLANK($A77),"",IF(OR(ISBLANK($B77),ISBLANK($C77),ISBLANK($D77),ISBLANK($E77),ISBLANK($F77),ISBLANK($G77),ISBLANK($H77)),"EKSİK","OK"))</f>
        <v/>
      </c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7">
        <f>IF(ISBLANK($A78),"",IF($D78="","",ROUND($D78/MAX(1,$F78),0)))</f>
        <v/>
      </c>
      <c r="J78" s="17">
        <f>IF(ISBLANK($A78),"",IF($D78="","",$D78+$H78))</f>
        <v/>
      </c>
      <c r="K78" s="14">
        <f>IF(ISBLANK($A78),"",IF(OR(ISBLANK($B78),ISBLANK($C78),ISBLANK($D78),ISBLANK($E78),ISBLANK($F78),ISBLANK($G78),ISBLANK($H78)),"EKSİK","OK"))</f>
        <v/>
      </c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7">
        <f>IF(ISBLANK($A79),"",IF($D79="","",ROUND($D79/MAX(1,$F79),0)))</f>
        <v/>
      </c>
      <c r="J79" s="17">
        <f>IF(ISBLANK($A79),"",IF($D79="","",$D79+$H79))</f>
        <v/>
      </c>
      <c r="K79" s="14">
        <f>IF(ISBLANK($A79),"",IF(OR(ISBLANK($B79),ISBLANK($C79),ISBLANK($D79),ISBLANK($E79),ISBLANK($F79),ISBLANK($G79),ISBLANK($H79)),"EKSİK","OK"))</f>
        <v/>
      </c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7">
        <f>IF(ISBLANK($A80),"",IF($D80="","",ROUND($D80/MAX(1,$F80),0)))</f>
        <v/>
      </c>
      <c r="J80" s="17">
        <f>IF(ISBLANK($A80),"",IF($D80="","",$D80+$H80))</f>
        <v/>
      </c>
      <c r="K80" s="14">
        <f>IF(ISBLANK($A80),"",IF(OR(ISBLANK($B80),ISBLANK($C80),ISBLANK($D80),ISBLANK($E80),ISBLANK($F80),ISBLANK($G80),ISBLANK($H80)),"EKSİK","OK"))</f>
        <v/>
      </c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7">
        <f>IF(ISBLANK($A81),"",IF($D81="","",ROUND($D81/MAX(1,$F81),0)))</f>
        <v/>
      </c>
      <c r="J81" s="17">
        <f>IF(ISBLANK($A81),"",IF($D81="","",$D81+$H81))</f>
        <v/>
      </c>
      <c r="K81" s="14">
        <f>IF(ISBLANK($A81),"",IF(OR(ISBLANK($B81),ISBLANK($C81),ISBLANK($D81),ISBLANK($E81),ISBLANK($F81),ISBLANK($G81),ISBLANK($H81)),"EKSİK","OK"))</f>
        <v/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7">
        <f>IF(ISBLANK($A82),"",IF($D82="","",ROUND($D82/MAX(1,$F82),0)))</f>
        <v/>
      </c>
      <c r="J82" s="17">
        <f>IF(ISBLANK($A82),"",IF($D82="","",$D82+$H82))</f>
        <v/>
      </c>
      <c r="K82" s="14">
        <f>IF(ISBLANK($A82),"",IF(OR(ISBLANK($B82),ISBLANK($C82),ISBLANK($D82),ISBLANK($E82),ISBLANK($F82),ISBLANK($G82),ISBLANK($H82)),"EKSİK","OK"))</f>
        <v/>
      </c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7">
        <f>IF(ISBLANK($A83),"",IF($D83="","",ROUND($D83/MAX(1,$F83),0)))</f>
        <v/>
      </c>
      <c r="J83" s="17">
        <f>IF(ISBLANK($A83),"",IF($D83="","",$D83+$H83))</f>
        <v/>
      </c>
      <c r="K83" s="14">
        <f>IF(ISBLANK($A83),"",IF(OR(ISBLANK($B83),ISBLANK($C83),ISBLANK($D83),ISBLANK($E83),ISBLANK($F83),ISBLANK($G83),ISBLANK($H83)),"EKSİK","OK"))</f>
        <v/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7">
        <f>IF(ISBLANK($A84),"",IF($D84="","",ROUND($D84/MAX(1,$F84),0)))</f>
        <v/>
      </c>
      <c r="J84" s="17">
        <f>IF(ISBLANK($A84),"",IF($D84="","",$D84+$H84))</f>
        <v/>
      </c>
      <c r="K84" s="14">
        <f>IF(ISBLANK($A84),"",IF(OR(ISBLANK($B84),ISBLANK($C84),ISBLANK($D84),ISBLANK($E84),ISBLANK($F84),ISBLANK($G84),ISBLANK($H84)),"EKSİK","OK"))</f>
        <v/>
      </c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7">
        <f>IF(ISBLANK($A85),"",IF($D85="","",ROUND($D85/MAX(1,$F85),0)))</f>
        <v/>
      </c>
      <c r="J85" s="17">
        <f>IF(ISBLANK($A85),"",IF($D85="","",$D85+$H85))</f>
        <v/>
      </c>
      <c r="K85" s="14">
        <f>IF(ISBLANK($A85),"",IF(OR(ISBLANK($B85),ISBLANK($C85),ISBLANK($D85),ISBLANK($E85),ISBLANK($F85),ISBLANK($G85),ISBLANK($H85)),"EKSİK","OK"))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7">
        <f>IF(ISBLANK($A86),"",IF($D86="","",ROUND($D86/MAX(1,$F86),0)))</f>
        <v/>
      </c>
      <c r="J86" s="17">
        <f>IF(ISBLANK($A86),"",IF($D86="","",$D86+$H86))</f>
        <v/>
      </c>
      <c r="K86" s="14">
        <f>IF(ISBLANK($A86),"",IF(OR(ISBLANK($B86),ISBLANK($C86),ISBLANK($D86),ISBLANK($E86),ISBLANK($F86),ISBLANK($G86),ISBLANK($H86)),"EKSİK","OK"))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7">
        <f>IF(ISBLANK($A87),"",IF($D87="","",ROUND($D87/MAX(1,$F87),0)))</f>
        <v/>
      </c>
      <c r="J87" s="17">
        <f>IF(ISBLANK($A87),"",IF($D87="","",$D87+$H87))</f>
        <v/>
      </c>
      <c r="K87" s="14">
        <f>IF(ISBLANK($A87),"",IF(OR(ISBLANK($B87),ISBLANK($C87),ISBLANK($D87),ISBLANK($E87),ISBLANK($F87),ISBLANK($G87),ISBLANK($H87)),"EKSİK","OK"))</f>
        <v/>
      </c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7">
        <f>IF(ISBLANK($A88),"",IF($D88="","",ROUND($D88/MAX(1,$F88),0)))</f>
        <v/>
      </c>
      <c r="J88" s="17">
        <f>IF(ISBLANK($A88),"",IF($D88="","",$D88+$H88))</f>
        <v/>
      </c>
      <c r="K88" s="14">
        <f>IF(ISBLANK($A88),"",IF(OR(ISBLANK($B88),ISBLANK($C88),ISBLANK($D88),ISBLANK($E88),ISBLANK($F88),ISBLANK($G88),ISBLANK($H88)),"EKSİK","OK"))</f>
        <v/>
      </c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7">
        <f>IF(ISBLANK($A89),"",IF($D89="","",ROUND($D89/MAX(1,$F89),0)))</f>
        <v/>
      </c>
      <c r="J89" s="17">
        <f>IF(ISBLANK($A89),"",IF($D89="","",$D89+$H89))</f>
        <v/>
      </c>
      <c r="K89" s="14">
        <f>IF(ISBLANK($A89),"",IF(OR(ISBLANK($B89),ISBLANK($C89),ISBLANK($D89),ISBLANK($E89),ISBLANK($F89),ISBLANK($G89),ISBLANK($H89)),"EKSİK","OK"))</f>
        <v/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7">
        <f>IF(ISBLANK($A90),"",IF($D90="","",ROUND($D90/MAX(1,$F90),0)))</f>
        <v/>
      </c>
      <c r="J90" s="17">
        <f>IF(ISBLANK($A90),"",IF($D90="","",$D90+$H90))</f>
        <v/>
      </c>
      <c r="K90" s="14">
        <f>IF(ISBLANK($A90),"",IF(OR(ISBLANK($B90),ISBLANK($C90),ISBLANK($D90),ISBLANK($E90),ISBLANK($F90),ISBLANK($G90),ISBLANK($H90)),"EKSİK","OK"))</f>
        <v/>
      </c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7">
        <f>IF(ISBLANK($A91),"",IF($D91="","",ROUND($D91/MAX(1,$F91),0)))</f>
        <v/>
      </c>
      <c r="J91" s="17">
        <f>IF(ISBLANK($A91),"",IF($D91="","",$D91+$H91))</f>
        <v/>
      </c>
      <c r="K91" s="14">
        <f>IF(ISBLANK($A91),"",IF(OR(ISBLANK($B91),ISBLANK($C91),ISBLANK($D91),ISBLANK($E91),ISBLANK($F91),ISBLANK($G91),ISBLANK($H91)),"EKSİK","OK"))</f>
        <v/>
      </c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7">
        <f>IF(ISBLANK($A92),"",IF($D92="","",ROUND($D92/MAX(1,$F92),0)))</f>
        <v/>
      </c>
      <c r="J92" s="17">
        <f>IF(ISBLANK($A92),"",IF($D92="","",$D92+$H92))</f>
        <v/>
      </c>
      <c r="K92" s="14">
        <f>IF(ISBLANK($A92),"",IF(OR(ISBLANK($B92),ISBLANK($C92),ISBLANK($D92),ISBLANK($E92),ISBLANK($F92),ISBLANK($G92),ISBLANK($H92)),"EKSİK","OK"))</f>
        <v/>
      </c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7">
        <f>IF(ISBLANK($A93),"",IF($D93="","",ROUND($D93/MAX(1,$F93),0)))</f>
        <v/>
      </c>
      <c r="J93" s="17">
        <f>IF(ISBLANK($A93),"",IF($D93="","",$D93+$H93))</f>
        <v/>
      </c>
      <c r="K93" s="14">
        <f>IF(ISBLANK($A93),"",IF(OR(ISBLANK($B93),ISBLANK($C93),ISBLANK($D93),ISBLANK($E93),ISBLANK($F93),ISBLANK($G93),ISBLANK($H93)),"EKSİK","OK"))</f>
        <v/>
      </c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7">
        <f>IF(ISBLANK($A94),"",IF($D94="","",ROUND($D94/MAX(1,$F94),0)))</f>
        <v/>
      </c>
      <c r="J94" s="17">
        <f>IF(ISBLANK($A94),"",IF($D94="","",$D94+$H94))</f>
        <v/>
      </c>
      <c r="K94" s="14">
        <f>IF(ISBLANK($A94),"",IF(OR(ISBLANK($B94),ISBLANK($C94),ISBLANK($D94),ISBLANK($E94),ISBLANK($F94),ISBLANK($G94),ISBLANK($H94)),"EKSİK","OK"))</f>
        <v/>
      </c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7">
        <f>IF(ISBLANK($A95),"",IF($D95="","",ROUND($D95/MAX(1,$F95),0)))</f>
        <v/>
      </c>
      <c r="J95" s="17">
        <f>IF(ISBLANK($A95),"",IF($D95="","",$D95+$H95))</f>
        <v/>
      </c>
      <c r="K95" s="14">
        <f>IF(ISBLANK($A95),"",IF(OR(ISBLANK($B95),ISBLANK($C95),ISBLANK($D95),ISBLANK($E95),ISBLANK($F95),ISBLANK($G95),ISBLANK($H95)),"EKSİK","OK"))</f>
        <v/>
      </c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7">
        <f>IF(ISBLANK($A96),"",IF($D96="","",ROUND($D96/MAX(1,$F96),0)))</f>
        <v/>
      </c>
      <c r="J96" s="17">
        <f>IF(ISBLANK($A96),"",IF($D96="","",$D96+$H96))</f>
        <v/>
      </c>
      <c r="K96" s="14">
        <f>IF(ISBLANK($A96),"",IF(OR(ISBLANK($B96),ISBLANK($C96),ISBLANK($D96),ISBLANK($E96),ISBLANK($F96),ISBLANK($G96),ISBLANK($H96)),"EKSİK","OK"))</f>
        <v/>
      </c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7">
        <f>IF(ISBLANK($A97),"",IF($D97="","",ROUND($D97/MAX(1,$F97),0)))</f>
        <v/>
      </c>
      <c r="J97" s="17">
        <f>IF(ISBLANK($A97),"",IF($D97="","",$D97+$H97))</f>
        <v/>
      </c>
      <c r="K97" s="14">
        <f>IF(ISBLANK($A97),"",IF(OR(ISBLANK($B97),ISBLANK($C97),ISBLANK($D97),ISBLANK($E97),ISBLANK($F97),ISBLANK($G97),ISBLANK($H97)),"EKSİK","OK"))</f>
        <v/>
      </c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7">
        <f>IF(ISBLANK($A98),"",IF($D98="","",ROUND($D98/MAX(1,$F98),0)))</f>
        <v/>
      </c>
      <c r="J98" s="17">
        <f>IF(ISBLANK($A98),"",IF($D98="","",$D98+$H98))</f>
        <v/>
      </c>
      <c r="K98" s="14">
        <f>IF(ISBLANK($A98),"",IF(OR(ISBLANK($B98),ISBLANK($C98),ISBLANK($D98),ISBLANK($E98),ISBLANK($F98),ISBLANK($G98),ISBLANK($H98)),"EKSİK","OK"))</f>
        <v/>
      </c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7">
        <f>IF(ISBLANK($A99),"",IF($D99="","",ROUND($D99/MAX(1,$F99),0)))</f>
        <v/>
      </c>
      <c r="J99" s="17">
        <f>IF(ISBLANK($A99),"",IF($D99="","",$D99+$H99))</f>
        <v/>
      </c>
      <c r="K99" s="14">
        <f>IF(ISBLANK($A99),"",IF(OR(ISBLANK($B99),ISBLANK($C99),ISBLANK($D99),ISBLANK($E99),ISBLANK($F99),ISBLANK($G99),ISBLANK($H99)),"EKSİK","OK"))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7">
        <f>IF(ISBLANK($A100),"",IF($D100="","",ROUND($D100/MAX(1,$F100),0)))</f>
        <v/>
      </c>
      <c r="J100" s="17">
        <f>IF(ISBLANK($A100),"",IF($D100="","",$D100+$H100))</f>
        <v/>
      </c>
      <c r="K100" s="14">
        <f>IF(ISBLANK($A100),"",IF(OR(ISBLANK($B100),ISBLANK($C100),ISBLANK($D100),ISBLANK($E100),ISBLANK($F100),ISBLANK($G100),ISBLANK($H100)),"EKSİK","OK"))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7">
        <f>IF(ISBLANK($A101),"",IF($D101="","",ROUND($D101/MAX(1,$F101),0)))</f>
        <v/>
      </c>
      <c r="J101" s="17">
        <f>IF(ISBLANK($A101),"",IF($D101="","",$D101+$H101))</f>
        <v/>
      </c>
      <c r="K101" s="14">
        <f>IF(ISBLANK($A101),"",IF(OR(ISBLANK($B101),ISBLANK($C101),ISBLANK($D101),ISBLANK($E101),ISBLANK($F101),ISBLANK($G101),ISBLANK($H101)),"EKSİK","OK"))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7">
        <f>IF(ISBLANK($A102),"",IF($D102="","",ROUND($D102/MAX(1,$F102),0)))</f>
        <v/>
      </c>
      <c r="J102" s="17">
        <f>IF(ISBLANK($A102),"",IF($D102="","",$D102+$H102))</f>
        <v/>
      </c>
      <c r="K102" s="14">
        <f>IF(ISBLANK($A102),"",IF(OR(ISBLANK($B102),ISBLANK($C102),ISBLANK($D102),ISBLANK($E102),ISBLANK($F102),ISBLANK($G102),ISBLANK($H102)),"EKSİK","OK"))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7">
        <f>IF(ISBLANK($A103),"",IF($D103="","",ROUND($D103/MAX(1,$F103),0)))</f>
        <v/>
      </c>
      <c r="J103" s="17">
        <f>IF(ISBLANK($A103),"",IF($D103="","",$D103+$H103))</f>
        <v/>
      </c>
      <c r="K103" s="14">
        <f>IF(ISBLANK($A103),"",IF(OR(ISBLANK($B103),ISBLANK($C103),ISBLANK($D103),ISBLANK($E103),ISBLANK($F103),ISBLANK($G103),ISBLANK($H103)),"EKSİK","OK"))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7">
        <f>IF(ISBLANK($A104),"",IF($D104="","",ROUND($D104/MAX(1,$F104),0)))</f>
        <v/>
      </c>
      <c r="J104" s="17">
        <f>IF(ISBLANK($A104),"",IF($D104="","",$D104+$H104))</f>
        <v/>
      </c>
      <c r="K104" s="14">
        <f>IF(ISBLANK($A104),"",IF(OR(ISBLANK($B104),ISBLANK($C104),ISBLANK($D104),ISBLANK($E104),ISBLANK($F104),ISBLANK($G104),ISBLANK($H104)),"EKSİK","OK"))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7">
        <f>IF(ISBLANK($A105),"",IF($D105="","",ROUND($D105/MAX(1,$F105),0)))</f>
        <v/>
      </c>
      <c r="J105" s="17">
        <f>IF(ISBLANK($A105),"",IF($D105="","",$D105+$H105))</f>
        <v/>
      </c>
      <c r="K105" s="14">
        <f>IF(ISBLANK($A105),"",IF(OR(ISBLANK($B105),ISBLANK($C105),ISBLANK($D105),ISBLANK($E105),ISBLANK($F105),ISBLANK($G105),ISBLANK($H105)),"EKSİK","OK"))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7">
        <f>IF(ISBLANK($A106),"",IF($D106="","",ROUND($D106/MAX(1,$F106),0)))</f>
        <v/>
      </c>
      <c r="J106" s="17">
        <f>IF(ISBLANK($A106),"",IF($D106="","",$D106+$H106))</f>
        <v/>
      </c>
      <c r="K106" s="14">
        <f>IF(ISBLANK($A106),"",IF(OR(ISBLANK($B106),ISBLANK($C106),ISBLANK($D106),ISBLANK($E106),ISBLANK($F106),ISBLANK($G106),ISBLANK($H106)),"EKSİK","OK"))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7">
        <f>IF(ISBLANK($A107),"",IF($D107="","",ROUND($D107/MAX(1,$F107),0)))</f>
        <v/>
      </c>
      <c r="J107" s="17">
        <f>IF(ISBLANK($A107),"",IF($D107="","",$D107+$H107))</f>
        <v/>
      </c>
      <c r="K107" s="14">
        <f>IF(ISBLANK($A107),"",IF(OR(ISBLANK($B107),ISBLANK($C107),ISBLANK($D107),ISBLANK($E107),ISBLANK($F107),ISBLANK($G107),ISBLANK($H107)),"EKSİK","OK"))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7">
        <f>IF(ISBLANK($A108),"",IF($D108="","",ROUND($D108/MAX(1,$F108),0)))</f>
        <v/>
      </c>
      <c r="J108" s="17">
        <f>IF(ISBLANK($A108),"",IF($D108="","",$D108+$H108))</f>
        <v/>
      </c>
      <c r="K108" s="14">
        <f>IF(ISBLANK($A108),"",IF(OR(ISBLANK($B108),ISBLANK($C108),ISBLANK($D108),ISBLANK($E108),ISBLANK($F108),ISBLANK($G108),ISBLANK($H108)),"EKSİK","OK"))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7">
        <f>IF(ISBLANK($A109),"",IF($D109="","",ROUND($D109/MAX(1,$F109),0)))</f>
        <v/>
      </c>
      <c r="J109" s="17">
        <f>IF(ISBLANK($A109),"",IF($D109="","",$D109+$H109))</f>
        <v/>
      </c>
      <c r="K109" s="14">
        <f>IF(ISBLANK($A109),"",IF(OR(ISBLANK($B109),ISBLANK($C109),ISBLANK($D109),ISBLANK($E109),ISBLANK($F109),ISBLANK($G109),ISBLANK($H109)),"EKSİK","OK"))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7">
        <f>IF(ISBLANK($A110),"",IF($D110="","",ROUND($D110/MAX(1,$F110),0)))</f>
        <v/>
      </c>
      <c r="J110" s="17">
        <f>IF(ISBLANK($A110),"",IF($D110="","",$D110+$H110))</f>
        <v/>
      </c>
      <c r="K110" s="14">
        <f>IF(ISBLANK($A110),"",IF(OR(ISBLANK($B110),ISBLANK($C110),ISBLANK($D110),ISBLANK($E110),ISBLANK($F110),ISBLANK($G110),ISBLANK($H110)),"EKSİK","OK"))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7">
        <f>IF(ISBLANK($A111),"",IF($D111="","",ROUND($D111/MAX(1,$F111),0)))</f>
        <v/>
      </c>
      <c r="J111" s="17">
        <f>IF(ISBLANK($A111),"",IF($D111="","",$D111+$H111))</f>
        <v/>
      </c>
      <c r="K111" s="14">
        <f>IF(ISBLANK($A111),"",IF(OR(ISBLANK($B111),ISBLANK($C111),ISBLANK($D111),ISBLANK($E111),ISBLANK($F111),ISBLANK($G111),ISBLANK($H111)),"EKSİK","OK"))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7">
        <f>IF(ISBLANK($A112),"",IF($D112="","",ROUND($D112/MAX(1,$F112),0)))</f>
        <v/>
      </c>
      <c r="J112" s="17">
        <f>IF(ISBLANK($A112),"",IF($D112="","",$D112+$H112))</f>
        <v/>
      </c>
      <c r="K112" s="14">
        <f>IF(ISBLANK($A112),"",IF(OR(ISBLANK($B112),ISBLANK($C112),ISBLANK($D112),ISBLANK($E112),ISBLANK($F112),ISBLANK($G112),ISBLANK($H112)),"EKSİK","OK"))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7">
        <f>IF(ISBLANK($A113),"",IF($D113="","",ROUND($D113/MAX(1,$F113),0)))</f>
        <v/>
      </c>
      <c r="J113" s="17">
        <f>IF(ISBLANK($A113),"",IF($D113="","",$D113+$H113))</f>
        <v/>
      </c>
      <c r="K113" s="14">
        <f>IF(ISBLANK($A113),"",IF(OR(ISBLANK($B113),ISBLANK($C113),ISBLANK($D113),ISBLANK($E113),ISBLANK($F113),ISBLANK($G113),ISBLANK($H113)),"EKSİK","OK"))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7">
        <f>IF(ISBLANK($A114),"",IF($D114="","",ROUND($D114/MAX(1,$F114),0)))</f>
        <v/>
      </c>
      <c r="J114" s="17">
        <f>IF(ISBLANK($A114),"",IF($D114="","",$D114+$H114))</f>
        <v/>
      </c>
      <c r="K114" s="14">
        <f>IF(ISBLANK($A114),"",IF(OR(ISBLANK($B114),ISBLANK($C114),ISBLANK($D114),ISBLANK($E114),ISBLANK($F114),ISBLANK($G114),ISBLANK($H114)),"EKSİK","OK"))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7">
        <f>IF(ISBLANK($A115),"",IF($D115="","",ROUND($D115/MAX(1,$F115),0)))</f>
        <v/>
      </c>
      <c r="J115" s="17">
        <f>IF(ISBLANK($A115),"",IF($D115="","",$D115+$H115))</f>
        <v/>
      </c>
      <c r="K115" s="14">
        <f>IF(ISBLANK($A115),"",IF(OR(ISBLANK($B115),ISBLANK($C115),ISBLANK($D115),ISBLANK($E115),ISBLANK($F115),ISBLANK($G115),ISBLANK($H115)),"EKSİK","OK"))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7">
        <f>IF(ISBLANK($A116),"",IF($D116="","",ROUND($D116/MAX(1,$F116),0)))</f>
        <v/>
      </c>
      <c r="J116" s="17">
        <f>IF(ISBLANK($A116),"",IF($D116="","",$D116+$H116))</f>
        <v/>
      </c>
      <c r="K116" s="14">
        <f>IF(ISBLANK($A116),"",IF(OR(ISBLANK($B116),ISBLANK($C116),ISBLANK($D116),ISBLANK($E116),ISBLANK($F116),ISBLANK($G116),ISBLANK($H116)),"EKSİK","OK"))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7">
        <f>IF(ISBLANK($A117),"",IF($D117="","",ROUND($D117/MAX(1,$F117),0)))</f>
        <v/>
      </c>
      <c r="J117" s="17">
        <f>IF(ISBLANK($A117),"",IF($D117="","",$D117+$H117))</f>
        <v/>
      </c>
      <c r="K117" s="14">
        <f>IF(ISBLANK($A117),"",IF(OR(ISBLANK($B117),ISBLANK($C117),ISBLANK($D117),ISBLANK($E117),ISBLANK($F117),ISBLANK($G117),ISBLANK($H117)),"EKSİK","OK"))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7">
        <f>IF(ISBLANK($A118),"",IF($D118="","",ROUND($D118/MAX(1,$F118),0)))</f>
        <v/>
      </c>
      <c r="J118" s="17">
        <f>IF(ISBLANK($A118),"",IF($D118="","",$D118+$H118))</f>
        <v/>
      </c>
      <c r="K118" s="14">
        <f>IF(ISBLANK($A118),"",IF(OR(ISBLANK($B118),ISBLANK($C118),ISBLANK($D118),ISBLANK($E118),ISBLANK($F118),ISBLANK($G118),ISBLANK($H118)),"EKSİK","OK"))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7">
        <f>IF(ISBLANK($A119),"",IF($D119="","",ROUND($D119/MAX(1,$F119),0)))</f>
        <v/>
      </c>
      <c r="J119" s="17">
        <f>IF(ISBLANK($A119),"",IF($D119="","",$D119+$H119))</f>
        <v/>
      </c>
      <c r="K119" s="14">
        <f>IF(ISBLANK($A119),"",IF(OR(ISBLANK($B119),ISBLANK($C119),ISBLANK($D119),ISBLANK($E119),ISBLANK($F119),ISBLANK($G119),ISBLANK($H119)),"EKSİK","OK"))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7">
        <f>IF(ISBLANK($A120),"",IF($D120="","",ROUND($D120/MAX(1,$F120),0)))</f>
        <v/>
      </c>
      <c r="J120" s="17">
        <f>IF(ISBLANK($A120),"",IF($D120="","",$D120+$H120))</f>
        <v/>
      </c>
      <c r="K120" s="14">
        <f>IF(ISBLANK($A120),"",IF(OR(ISBLANK($B120),ISBLANK($C120),ISBLANK($D120),ISBLANK($E120),ISBLANK($F120),ISBLANK($G120),ISBLANK($H120)),"EKSİK","OK"))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7">
        <f>IF(ISBLANK($A121),"",IF($D121="","",ROUND($D121/MAX(1,$F121),0)))</f>
        <v/>
      </c>
      <c r="J121" s="17">
        <f>IF(ISBLANK($A121),"",IF($D121="","",$D121+$H121))</f>
        <v/>
      </c>
      <c r="K121" s="14">
        <f>IF(ISBLANK($A121),"",IF(OR(ISBLANK($B121),ISBLANK($C121),ISBLANK($D121),ISBLANK($E121),ISBLANK($F121),ISBLANK($G121),ISBLANK($H121)),"EKSİK","OK"))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7">
        <f>IF(ISBLANK($A122),"",IF($D122="","",ROUND($D122/MAX(1,$F122),0)))</f>
        <v/>
      </c>
      <c r="J122" s="17">
        <f>IF(ISBLANK($A122),"",IF($D122="","",$D122+$H122))</f>
        <v/>
      </c>
      <c r="K122" s="14">
        <f>IF(ISBLANK($A122),"",IF(OR(ISBLANK($B122),ISBLANK($C122),ISBLANK($D122),ISBLANK($E122),ISBLANK($F122),ISBLANK($G122),ISBLANK($H122)),"EKSİK","OK"))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7">
        <f>IF(ISBLANK($A123),"",IF($D123="","",ROUND($D123/MAX(1,$F123),0)))</f>
        <v/>
      </c>
      <c r="J123" s="17">
        <f>IF(ISBLANK($A123),"",IF($D123="","",$D123+$H123))</f>
        <v/>
      </c>
      <c r="K123" s="14">
        <f>IF(ISBLANK($A123),"",IF(OR(ISBLANK($B123),ISBLANK($C123),ISBLANK($D123),ISBLANK($E123),ISBLANK($F123),ISBLANK($G123),ISBLANK($H123)),"EKSİK","OK"))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7">
        <f>IF(ISBLANK($A124),"",IF($D124="","",ROUND($D124/MAX(1,$F124),0)))</f>
        <v/>
      </c>
      <c r="J124" s="17">
        <f>IF(ISBLANK($A124),"",IF($D124="","",$D124+$H124))</f>
        <v/>
      </c>
      <c r="K124" s="14">
        <f>IF(ISBLANK($A124),"",IF(OR(ISBLANK($B124),ISBLANK($C124),ISBLANK($D124),ISBLANK($E124),ISBLANK($F124),ISBLANK($G124),ISBLANK($H124)),"EKSİK","OK"))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7">
        <f>IF(ISBLANK($A125),"",IF($D125="","",ROUND($D125/MAX(1,$F125),0)))</f>
        <v/>
      </c>
      <c r="J125" s="17">
        <f>IF(ISBLANK($A125),"",IF($D125="","",$D125+$H125))</f>
        <v/>
      </c>
      <c r="K125" s="14">
        <f>IF(ISBLANK($A125),"",IF(OR(ISBLANK($B125),ISBLANK($C125),ISBLANK($D125),ISBLANK($E125),ISBLANK($F125),ISBLANK($G125),ISBLANK($H125)),"EKSİK","OK"))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7">
        <f>IF(ISBLANK($A126),"",IF($D126="","",ROUND($D126/MAX(1,$F126),0)))</f>
        <v/>
      </c>
      <c r="J126" s="17">
        <f>IF(ISBLANK($A126),"",IF($D126="","",$D126+$H126))</f>
        <v/>
      </c>
      <c r="K126" s="14">
        <f>IF(ISBLANK($A126),"",IF(OR(ISBLANK($B126),ISBLANK($C126),ISBLANK($D126),ISBLANK($E126),ISBLANK($F126),ISBLANK($G126),ISBLANK($H126)),"EKSİK","OK"))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7">
        <f>IF(ISBLANK($A127),"",IF($D127="","",ROUND($D127/MAX(1,$F127),0)))</f>
        <v/>
      </c>
      <c r="J127" s="17">
        <f>IF(ISBLANK($A127),"",IF($D127="","",$D127+$H127))</f>
        <v/>
      </c>
      <c r="K127" s="14">
        <f>IF(ISBLANK($A127),"",IF(OR(ISBLANK($B127),ISBLANK($C127),ISBLANK($D127),ISBLANK($E127),ISBLANK($F127),ISBLANK($G127),ISBLANK($H127)),"EKSİK","OK"))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7">
        <f>IF(ISBLANK($A128),"",IF($D128="","",ROUND($D128/MAX(1,$F128),0)))</f>
        <v/>
      </c>
      <c r="J128" s="17">
        <f>IF(ISBLANK($A128),"",IF($D128="","",$D128+$H128))</f>
        <v/>
      </c>
      <c r="K128" s="14">
        <f>IF(ISBLANK($A128),"",IF(OR(ISBLANK($B128),ISBLANK($C128),ISBLANK($D128),ISBLANK($E128),ISBLANK($F128),ISBLANK($G128),ISBLANK($H128)),"EKSİK","OK"))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7">
        <f>IF(ISBLANK($A129),"",IF($D129="","",ROUND($D129/MAX(1,$F129),0)))</f>
        <v/>
      </c>
      <c r="J129" s="17">
        <f>IF(ISBLANK($A129),"",IF($D129="","",$D129+$H129))</f>
        <v/>
      </c>
      <c r="K129" s="14">
        <f>IF(ISBLANK($A129),"",IF(OR(ISBLANK($B129),ISBLANK($C129),ISBLANK($D129),ISBLANK($E129),ISBLANK($F129),ISBLANK($G129),ISBLANK($H129)),"EKSİK","OK"))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7">
        <f>IF(ISBLANK($A130),"",IF($D130="","",ROUND($D130/MAX(1,$F130),0)))</f>
        <v/>
      </c>
      <c r="J130" s="17">
        <f>IF(ISBLANK($A130),"",IF($D130="","",$D130+$H130))</f>
        <v/>
      </c>
      <c r="K130" s="14">
        <f>IF(ISBLANK($A130),"",IF(OR(ISBLANK($B130),ISBLANK($C130),ISBLANK($D130),ISBLANK($E130),ISBLANK($F130),ISBLANK($G130),ISBLANK($H130)),"EKSİK","OK"))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7">
        <f>IF(ISBLANK($A131),"",IF($D131="","",ROUND($D131/MAX(1,$F131),0)))</f>
        <v/>
      </c>
      <c r="J131" s="17">
        <f>IF(ISBLANK($A131),"",IF($D131="","",$D131+$H131))</f>
        <v/>
      </c>
      <c r="K131" s="14">
        <f>IF(ISBLANK($A131),"",IF(OR(ISBLANK($B131),ISBLANK($C131),ISBLANK($D131),ISBLANK($E131),ISBLANK($F131),ISBLANK($G131),ISBLANK($H131)),"EKSİK","OK"))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7">
        <f>IF(ISBLANK($A132),"",IF($D132="","",ROUND($D132/MAX(1,$F132),0)))</f>
        <v/>
      </c>
      <c r="J132" s="17">
        <f>IF(ISBLANK($A132),"",IF($D132="","",$D132+$H132))</f>
        <v/>
      </c>
      <c r="K132" s="14">
        <f>IF(ISBLANK($A132),"",IF(OR(ISBLANK($B132),ISBLANK($C132),ISBLANK($D132),ISBLANK($E132),ISBLANK($F132),ISBLANK($G132),ISBLANK($H132)),"EKSİK","OK"))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7">
        <f>IF(ISBLANK($A133),"",IF($D133="","",ROUND($D133/MAX(1,$F133),0)))</f>
        <v/>
      </c>
      <c r="J133" s="17">
        <f>IF(ISBLANK($A133),"",IF($D133="","",$D133+$H133))</f>
        <v/>
      </c>
      <c r="K133" s="14">
        <f>IF(ISBLANK($A133),"",IF(OR(ISBLANK($B133),ISBLANK($C133),ISBLANK($D133),ISBLANK($E133),ISBLANK($F133),ISBLANK($G133),ISBLANK($H133)),"EKSİK","OK"))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7">
        <f>IF(ISBLANK($A134),"",IF($D134="","",ROUND($D134/MAX(1,$F134),0)))</f>
        <v/>
      </c>
      <c r="J134" s="17">
        <f>IF(ISBLANK($A134),"",IF($D134="","",$D134+$H134))</f>
        <v/>
      </c>
      <c r="K134" s="14">
        <f>IF(ISBLANK($A134),"",IF(OR(ISBLANK($B134),ISBLANK($C134),ISBLANK($D134),ISBLANK($E134),ISBLANK($F134),ISBLANK($G134),ISBLANK($H134)),"EKSİK","OK"))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7">
        <f>IF(ISBLANK($A135),"",IF($D135="","",ROUND($D135/MAX(1,$F135),0)))</f>
        <v/>
      </c>
      <c r="J135" s="17">
        <f>IF(ISBLANK($A135),"",IF($D135="","",$D135+$H135))</f>
        <v/>
      </c>
      <c r="K135" s="14">
        <f>IF(ISBLANK($A135),"",IF(OR(ISBLANK($B135),ISBLANK($C135),ISBLANK($D135),ISBLANK($E135),ISBLANK($F135),ISBLANK($G135),ISBLANK($H135)),"EKSİK","OK"))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7">
        <f>IF(ISBLANK($A136),"",IF($D136="","",ROUND($D136/MAX(1,$F136),0)))</f>
        <v/>
      </c>
      <c r="J136" s="17">
        <f>IF(ISBLANK($A136),"",IF($D136="","",$D136+$H136))</f>
        <v/>
      </c>
      <c r="K136" s="14">
        <f>IF(ISBLANK($A136),"",IF(OR(ISBLANK($B136),ISBLANK($C136),ISBLANK($D136),ISBLANK($E136),ISBLANK($F136),ISBLANK($G136),ISBLANK($H136)),"EKSİK","OK"))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7">
        <f>IF(ISBLANK($A137),"",IF($D137="","",ROUND($D137/MAX(1,$F137),0)))</f>
        <v/>
      </c>
      <c r="J137" s="17">
        <f>IF(ISBLANK($A137),"",IF($D137="","",$D137+$H137))</f>
        <v/>
      </c>
      <c r="K137" s="14">
        <f>IF(ISBLANK($A137),"",IF(OR(ISBLANK($B137),ISBLANK($C137),ISBLANK($D137),ISBLANK($E137),ISBLANK($F137),ISBLANK($G137),ISBLANK($H137)),"EKSİK","OK"))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7">
        <f>IF(ISBLANK($A138),"",IF($D138="","",ROUND($D138/MAX(1,$F138),0)))</f>
        <v/>
      </c>
      <c r="J138" s="17">
        <f>IF(ISBLANK($A138),"",IF($D138="","",$D138+$H138))</f>
        <v/>
      </c>
      <c r="K138" s="14">
        <f>IF(ISBLANK($A138),"",IF(OR(ISBLANK($B138),ISBLANK($C138),ISBLANK($D138),ISBLANK($E138),ISBLANK($F138),ISBLANK($G138),ISBLANK($H138)),"EKSİK","OK"))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7">
        <f>IF(ISBLANK($A139),"",IF($D139="","",ROUND($D139/MAX(1,$F139),0)))</f>
        <v/>
      </c>
      <c r="J139" s="17">
        <f>IF(ISBLANK($A139),"",IF($D139="","",$D139+$H139))</f>
        <v/>
      </c>
      <c r="K139" s="14">
        <f>IF(ISBLANK($A139),"",IF(OR(ISBLANK($B139),ISBLANK($C139),ISBLANK($D139),ISBLANK($E139),ISBLANK($F139),ISBLANK($G139),ISBLANK($H139)),"EKSİK","OK"))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7">
        <f>IF(ISBLANK($A140),"",IF($D140="","",ROUND($D140/MAX(1,$F140),0)))</f>
        <v/>
      </c>
      <c r="J140" s="17">
        <f>IF(ISBLANK($A140),"",IF($D140="","",$D140+$H140))</f>
        <v/>
      </c>
      <c r="K140" s="14">
        <f>IF(ISBLANK($A140),"",IF(OR(ISBLANK($B140),ISBLANK($C140),ISBLANK($D140),ISBLANK($E140),ISBLANK($F140),ISBLANK($G140),ISBLANK($H140)),"EKSİK","OK"))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7">
        <f>IF(ISBLANK($A141),"",IF($D141="","",ROUND($D141/MAX(1,$F141),0)))</f>
        <v/>
      </c>
      <c r="J141" s="17">
        <f>IF(ISBLANK($A141),"",IF($D141="","",$D141+$H141))</f>
        <v/>
      </c>
      <c r="K141" s="14">
        <f>IF(ISBLANK($A141),"",IF(OR(ISBLANK($B141),ISBLANK($C141),ISBLANK($D141),ISBLANK($E141),ISBLANK($F141),ISBLANK($G141),ISBLANK($H141)),"EKSİK","OK"))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7">
        <f>IF(ISBLANK($A142),"",IF($D142="","",ROUND($D142/MAX(1,$F142),0)))</f>
        <v/>
      </c>
      <c r="J142" s="17">
        <f>IF(ISBLANK($A142),"",IF($D142="","",$D142+$H142))</f>
        <v/>
      </c>
      <c r="K142" s="14">
        <f>IF(ISBLANK($A142),"",IF(OR(ISBLANK($B142),ISBLANK($C142),ISBLANK($D142),ISBLANK($E142),ISBLANK($F142),ISBLANK($G142),ISBLANK($H142)),"EKSİK","OK"))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7">
        <f>IF(ISBLANK($A143),"",IF($D143="","",ROUND($D143/MAX(1,$F143),0)))</f>
        <v/>
      </c>
      <c r="J143" s="17">
        <f>IF(ISBLANK($A143),"",IF($D143="","",$D143+$H143))</f>
        <v/>
      </c>
      <c r="K143" s="14">
        <f>IF(ISBLANK($A143),"",IF(OR(ISBLANK($B143),ISBLANK($C143),ISBLANK($D143),ISBLANK($E143),ISBLANK($F143),ISBLANK($G143),ISBLANK($H143)),"EKSİK","OK"))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7">
        <f>IF(ISBLANK($A144),"",IF($D144="","",ROUND($D144/MAX(1,$F144),0)))</f>
        <v/>
      </c>
      <c r="J144" s="17">
        <f>IF(ISBLANK($A144),"",IF($D144="","",$D144+$H144))</f>
        <v/>
      </c>
      <c r="K144" s="14">
        <f>IF(ISBLANK($A144),"",IF(OR(ISBLANK($B144),ISBLANK($C144),ISBLANK($D144),ISBLANK($E144),ISBLANK($F144),ISBLANK($G144),ISBLANK($H144)),"EKSİK","OK"))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7">
        <f>IF(ISBLANK($A145),"",IF($D145="","",ROUND($D145/MAX(1,$F145),0)))</f>
        <v/>
      </c>
      <c r="J145" s="17">
        <f>IF(ISBLANK($A145),"",IF($D145="","",$D145+$H145))</f>
        <v/>
      </c>
      <c r="K145" s="14">
        <f>IF(ISBLANK($A145),"",IF(OR(ISBLANK($B145),ISBLANK($C145),ISBLANK($D145),ISBLANK($E145),ISBLANK($F145),ISBLANK($G145),ISBLANK($H145)),"EKSİK","OK"))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7">
        <f>IF(ISBLANK($A146),"",IF($D146="","",ROUND($D146/MAX(1,$F146),0)))</f>
        <v/>
      </c>
      <c r="J146" s="17">
        <f>IF(ISBLANK($A146),"",IF($D146="","",$D146+$H146))</f>
        <v/>
      </c>
      <c r="K146" s="14">
        <f>IF(ISBLANK($A146),"",IF(OR(ISBLANK($B146),ISBLANK($C146),ISBLANK($D146),ISBLANK($E146),ISBLANK($F146),ISBLANK($G146),ISBLANK($H146)),"EKSİK","OK"))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7">
        <f>IF(ISBLANK($A147),"",IF($D147="","",ROUND($D147/MAX(1,$F147),0)))</f>
        <v/>
      </c>
      <c r="J147" s="17">
        <f>IF(ISBLANK($A147),"",IF($D147="","",$D147+$H147))</f>
        <v/>
      </c>
      <c r="K147" s="14">
        <f>IF(ISBLANK($A147),"",IF(OR(ISBLANK($B147),ISBLANK($C147),ISBLANK($D147),ISBLANK($E147),ISBLANK($F147),ISBLANK($G147),ISBLANK($H147)),"EKSİK","OK"))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7">
        <f>IF(ISBLANK($A148),"",IF($D148="","",ROUND($D148/MAX(1,$F148),0)))</f>
        <v/>
      </c>
      <c r="J148" s="17">
        <f>IF(ISBLANK($A148),"",IF($D148="","",$D148+$H148))</f>
        <v/>
      </c>
      <c r="K148" s="14">
        <f>IF(ISBLANK($A148),"",IF(OR(ISBLANK($B148),ISBLANK($C148),ISBLANK($D148),ISBLANK($E148),ISBLANK($F148),ISBLANK($G148),ISBLANK($H148)),"EKSİK","OK"))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7">
        <f>IF(ISBLANK($A149),"",IF($D149="","",ROUND($D149/MAX(1,$F149),0)))</f>
        <v/>
      </c>
      <c r="J149" s="17">
        <f>IF(ISBLANK($A149),"",IF($D149="","",$D149+$H149))</f>
        <v/>
      </c>
      <c r="K149" s="14">
        <f>IF(ISBLANK($A149),"",IF(OR(ISBLANK($B149),ISBLANK($C149),ISBLANK($D149),ISBLANK($E149),ISBLANK($F149),ISBLANK($G149),ISBLANK($H149)),"EKSİK","OK"))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7">
        <f>IF(ISBLANK($A150),"",IF($D150="","",ROUND($D150/MAX(1,$F150),0)))</f>
        <v/>
      </c>
      <c r="J150" s="17">
        <f>IF(ISBLANK($A150),"",IF($D150="","",$D150+$H150))</f>
        <v/>
      </c>
      <c r="K150" s="14">
        <f>IF(ISBLANK($A150),"",IF(OR(ISBLANK($B150),ISBLANK($C150),ISBLANK($D150),ISBLANK($E150),ISBLANK($F150),ISBLANK($G150),ISBLANK($H150)),"EKSİK","OK"))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7">
        <f>IF(ISBLANK($A151),"",IF($D151="","",ROUND($D151/MAX(1,$F151),0)))</f>
        <v/>
      </c>
      <c r="J151" s="17">
        <f>IF(ISBLANK($A151),"",IF($D151="","",$D151+$H151))</f>
        <v/>
      </c>
      <c r="K151" s="14">
        <f>IF(ISBLANK($A151),"",IF(OR(ISBLANK($B151),ISBLANK($C151),ISBLANK($D151),ISBLANK($E151),ISBLANK($F151),ISBLANK($G151),ISBLANK($H151)),"EKSİK","OK"))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7">
        <f>IF(ISBLANK($A152),"",IF($D152="","",ROUND($D152/MAX(1,$F152),0)))</f>
        <v/>
      </c>
      <c r="J152" s="17">
        <f>IF(ISBLANK($A152),"",IF($D152="","",$D152+$H152))</f>
        <v/>
      </c>
      <c r="K152" s="14">
        <f>IF(ISBLANK($A152),"",IF(OR(ISBLANK($B152),ISBLANK($C152),ISBLANK($D152),ISBLANK($E152),ISBLANK($F152),ISBLANK($G152),ISBLANK($H152)),"EKSİK","OK"))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7">
        <f>IF(ISBLANK($A153),"",IF($D153="","",ROUND($D153/MAX(1,$F153),0)))</f>
        <v/>
      </c>
      <c r="J153" s="17">
        <f>IF(ISBLANK($A153),"",IF($D153="","",$D153+$H153))</f>
        <v/>
      </c>
      <c r="K153" s="14">
        <f>IF(ISBLANK($A153),"",IF(OR(ISBLANK($B153),ISBLANK($C153),ISBLANK($D153),ISBLANK($E153),ISBLANK($F153),ISBLANK($G153),ISBLANK($H153)),"EKSİK","OK"))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7">
        <f>IF(ISBLANK($A154),"",IF($D154="","",ROUND($D154/MAX(1,$F154),0)))</f>
        <v/>
      </c>
      <c r="J154" s="17">
        <f>IF(ISBLANK($A154),"",IF($D154="","",$D154+$H154))</f>
        <v/>
      </c>
      <c r="K154" s="14">
        <f>IF(ISBLANK($A154),"",IF(OR(ISBLANK($B154),ISBLANK($C154),ISBLANK($D154),ISBLANK($E154),ISBLANK($F154),ISBLANK($G154),ISBLANK($H154)),"EKSİK","OK"))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7">
        <f>IF(ISBLANK($A155),"",IF($D155="","",ROUND($D155/MAX(1,$F155),0)))</f>
        <v/>
      </c>
      <c r="J155" s="17">
        <f>IF(ISBLANK($A155),"",IF($D155="","",$D155+$H155))</f>
        <v/>
      </c>
      <c r="K155" s="14">
        <f>IF(ISBLANK($A155),"",IF(OR(ISBLANK($B155),ISBLANK($C155),ISBLANK($D155),ISBLANK($E155),ISBLANK($F155),ISBLANK($G155),ISBLANK($H155)),"EKSİK","OK"))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7">
        <f>IF(ISBLANK($A156),"",IF($D156="","",ROUND($D156/MAX(1,$F156),0)))</f>
        <v/>
      </c>
      <c r="J156" s="17">
        <f>IF(ISBLANK($A156),"",IF($D156="","",$D156+$H156))</f>
        <v/>
      </c>
      <c r="K156" s="14">
        <f>IF(ISBLANK($A156),"",IF(OR(ISBLANK($B156),ISBLANK($C156),ISBLANK($D156),ISBLANK($E156),ISBLANK($F156),ISBLANK($G156),ISBLANK($H156)),"EKSİK","OK"))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7">
        <f>IF(ISBLANK($A157),"",IF($D157="","",ROUND($D157/MAX(1,$F157),0)))</f>
        <v/>
      </c>
      <c r="J157" s="17">
        <f>IF(ISBLANK($A157),"",IF($D157="","",$D157+$H157))</f>
        <v/>
      </c>
      <c r="K157" s="14">
        <f>IF(ISBLANK($A157),"",IF(OR(ISBLANK($B157),ISBLANK($C157),ISBLANK($D157),ISBLANK($E157),ISBLANK($F157),ISBLANK($G157),ISBLANK($H157)),"EKSİK","OK"))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7">
        <f>IF(ISBLANK($A158),"",IF($D158="","",ROUND($D158/MAX(1,$F158),0)))</f>
        <v/>
      </c>
      <c r="J158" s="17">
        <f>IF(ISBLANK($A158),"",IF($D158="","",$D158+$H158))</f>
        <v/>
      </c>
      <c r="K158" s="14">
        <f>IF(ISBLANK($A158),"",IF(OR(ISBLANK($B158),ISBLANK($C158),ISBLANK($D158),ISBLANK($E158),ISBLANK($F158),ISBLANK($G158),ISBLANK($H158)),"EKSİK","OK"))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7">
        <f>IF(ISBLANK($A159),"",IF($D159="","",ROUND($D159/MAX(1,$F159),0)))</f>
        <v/>
      </c>
      <c r="J159" s="17">
        <f>IF(ISBLANK($A159),"",IF($D159="","",$D159+$H159))</f>
        <v/>
      </c>
      <c r="K159" s="14">
        <f>IF(ISBLANK($A159),"",IF(OR(ISBLANK($B159),ISBLANK($C159),ISBLANK($D159),ISBLANK($E159),ISBLANK($F159),ISBLANK($G159),ISBLANK($H159)),"EKSİK","OK"))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7">
        <f>IF(ISBLANK($A160),"",IF($D160="","",ROUND($D160/MAX(1,$F160),0)))</f>
        <v/>
      </c>
      <c r="J160" s="17">
        <f>IF(ISBLANK($A160),"",IF($D160="","",$D160+$H160))</f>
        <v/>
      </c>
      <c r="K160" s="14">
        <f>IF(ISBLANK($A160),"",IF(OR(ISBLANK($B160),ISBLANK($C160),ISBLANK($D160),ISBLANK($E160),ISBLANK($F160),ISBLANK($G160),ISBLANK($H160)),"EKSİK","OK"))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7">
        <f>IF(ISBLANK($A161),"",IF($D161="","",ROUND($D161/MAX(1,$F161),0)))</f>
        <v/>
      </c>
      <c r="J161" s="17">
        <f>IF(ISBLANK($A161),"",IF($D161="","",$D161+$H161))</f>
        <v/>
      </c>
      <c r="K161" s="14">
        <f>IF(ISBLANK($A161),"",IF(OR(ISBLANK($B161),ISBLANK($C161),ISBLANK($D161),ISBLANK($E161),ISBLANK($F161),ISBLANK($G161),ISBLANK($H161)),"EKSİK","OK"))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7">
        <f>IF(ISBLANK($A162),"",IF($D162="","",ROUND($D162/MAX(1,$F162),0)))</f>
        <v/>
      </c>
      <c r="J162" s="17">
        <f>IF(ISBLANK($A162),"",IF($D162="","",$D162+$H162))</f>
        <v/>
      </c>
      <c r="K162" s="14">
        <f>IF(ISBLANK($A162),"",IF(OR(ISBLANK($B162),ISBLANK($C162),ISBLANK($D162),ISBLANK($E162),ISBLANK($F162),ISBLANK($G162),ISBLANK($H162)),"EKSİK","OK"))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7">
        <f>IF(ISBLANK($A163),"",IF($D163="","",ROUND($D163/MAX(1,$F163),0)))</f>
        <v/>
      </c>
      <c r="J163" s="17">
        <f>IF(ISBLANK($A163),"",IF($D163="","",$D163+$H163))</f>
        <v/>
      </c>
      <c r="K163" s="14">
        <f>IF(ISBLANK($A163),"",IF(OR(ISBLANK($B163),ISBLANK($C163),ISBLANK($D163),ISBLANK($E163),ISBLANK($F163),ISBLANK($G163),ISBLANK($H163)),"EKSİK","OK"))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7">
        <f>IF(ISBLANK($A164),"",IF($D164="","",ROUND($D164/MAX(1,$F164),0)))</f>
        <v/>
      </c>
      <c r="J164" s="17">
        <f>IF(ISBLANK($A164),"",IF($D164="","",$D164+$H164))</f>
        <v/>
      </c>
      <c r="K164" s="14">
        <f>IF(ISBLANK($A164),"",IF(OR(ISBLANK($B164),ISBLANK($C164),ISBLANK($D164),ISBLANK($E164),ISBLANK($F164),ISBLANK($G164),ISBLANK($H164)),"EKSİK","OK"))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7">
        <f>IF(ISBLANK($A165),"",IF($D165="","",ROUND($D165/MAX(1,$F165),0)))</f>
        <v/>
      </c>
      <c r="J165" s="17">
        <f>IF(ISBLANK($A165),"",IF($D165="","",$D165+$H165))</f>
        <v/>
      </c>
      <c r="K165" s="14">
        <f>IF(ISBLANK($A165),"",IF(OR(ISBLANK($B165),ISBLANK($C165),ISBLANK($D165),ISBLANK($E165),ISBLANK($F165),ISBLANK($G165),ISBLANK($H165)),"EKSİK","OK"))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7">
        <f>IF(ISBLANK($A166),"",IF($D166="","",ROUND($D166/MAX(1,$F166),0)))</f>
        <v/>
      </c>
      <c r="J166" s="17">
        <f>IF(ISBLANK($A166),"",IF($D166="","",$D166+$H166))</f>
        <v/>
      </c>
      <c r="K166" s="14">
        <f>IF(ISBLANK($A166),"",IF(OR(ISBLANK($B166),ISBLANK($C166),ISBLANK($D166),ISBLANK($E166),ISBLANK($F166),ISBLANK($G166),ISBLANK($H166)),"EKSİK","OK"))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7">
        <f>IF(ISBLANK($A167),"",IF($D167="","",ROUND($D167/MAX(1,$F167),0)))</f>
        <v/>
      </c>
      <c r="J167" s="17">
        <f>IF(ISBLANK($A167),"",IF($D167="","",$D167+$H167))</f>
        <v/>
      </c>
      <c r="K167" s="14">
        <f>IF(ISBLANK($A167),"",IF(OR(ISBLANK($B167),ISBLANK($C167),ISBLANK($D167),ISBLANK($E167),ISBLANK($F167),ISBLANK($G167),ISBLANK($H167)),"EKSİK","OK"))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7">
        <f>IF(ISBLANK($A168),"",IF($D168="","",ROUND($D168/MAX(1,$F168),0)))</f>
        <v/>
      </c>
      <c r="J168" s="17">
        <f>IF(ISBLANK($A168),"",IF($D168="","",$D168+$H168))</f>
        <v/>
      </c>
      <c r="K168" s="14">
        <f>IF(ISBLANK($A168),"",IF(OR(ISBLANK($B168),ISBLANK($C168),ISBLANK($D168),ISBLANK($E168),ISBLANK($F168),ISBLANK($G168),ISBLANK($H168)),"EKSİK","OK"))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7">
        <f>IF(ISBLANK($A169),"",IF($D169="","",ROUND($D169/MAX(1,$F169),0)))</f>
        <v/>
      </c>
      <c r="J169" s="17">
        <f>IF(ISBLANK($A169),"",IF($D169="","",$D169+$H169))</f>
        <v/>
      </c>
      <c r="K169" s="14">
        <f>IF(ISBLANK($A169),"",IF(OR(ISBLANK($B169),ISBLANK($C169),ISBLANK($D169),ISBLANK($E169),ISBLANK($F169),ISBLANK($G169),ISBLANK($H169)),"EKSİK","OK"))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7">
        <f>IF(ISBLANK($A170),"",IF($D170="","",ROUND($D170/MAX(1,$F170),0)))</f>
        <v/>
      </c>
      <c r="J170" s="17">
        <f>IF(ISBLANK($A170),"",IF($D170="","",$D170+$H170))</f>
        <v/>
      </c>
      <c r="K170" s="14">
        <f>IF(ISBLANK($A170),"",IF(OR(ISBLANK($B170),ISBLANK($C170),ISBLANK($D170),ISBLANK($E170),ISBLANK($F170),ISBLANK($G170),ISBLANK($H170)),"EKSİK","OK"))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7">
        <f>IF(ISBLANK($A171),"",IF($D171="","",ROUND($D171/MAX(1,$F171),0)))</f>
        <v/>
      </c>
      <c r="J171" s="17">
        <f>IF(ISBLANK($A171),"",IF($D171="","",$D171+$H171))</f>
        <v/>
      </c>
      <c r="K171" s="14">
        <f>IF(ISBLANK($A171),"",IF(OR(ISBLANK($B171),ISBLANK($C171),ISBLANK($D171),ISBLANK($E171),ISBLANK($F171),ISBLANK($G171),ISBLANK($H171)),"EKSİK","OK"))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7">
        <f>IF(ISBLANK($A172),"",IF($D172="","",ROUND($D172/MAX(1,$F172),0)))</f>
        <v/>
      </c>
      <c r="J172" s="17">
        <f>IF(ISBLANK($A172),"",IF($D172="","",$D172+$H172))</f>
        <v/>
      </c>
      <c r="K172" s="14">
        <f>IF(ISBLANK($A172),"",IF(OR(ISBLANK($B172),ISBLANK($C172),ISBLANK($D172),ISBLANK($E172),ISBLANK($F172),ISBLANK($G172),ISBLANK($H172)),"EKSİK","OK"))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7">
        <f>IF(ISBLANK($A173),"",IF($D173="","",ROUND($D173/MAX(1,$F173),0)))</f>
        <v/>
      </c>
      <c r="J173" s="17">
        <f>IF(ISBLANK($A173),"",IF($D173="","",$D173+$H173))</f>
        <v/>
      </c>
      <c r="K173" s="14">
        <f>IF(ISBLANK($A173),"",IF(OR(ISBLANK($B173),ISBLANK($C173),ISBLANK($D173),ISBLANK($E173),ISBLANK($F173),ISBLANK($G173),ISBLANK($H173)),"EKSİK","OK"))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7">
        <f>IF(ISBLANK($A174),"",IF($D174="","",ROUND($D174/MAX(1,$F174),0)))</f>
        <v/>
      </c>
      <c r="J174" s="17">
        <f>IF(ISBLANK($A174),"",IF($D174="","",$D174+$H174))</f>
        <v/>
      </c>
      <c r="K174" s="14">
        <f>IF(ISBLANK($A174),"",IF(OR(ISBLANK($B174),ISBLANK($C174),ISBLANK($D174),ISBLANK($E174),ISBLANK($F174),ISBLANK($G174),ISBLANK($H174)),"EKSİK","OK"))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7">
        <f>IF(ISBLANK($A175),"",IF($D175="","",ROUND($D175/MAX(1,$F175),0)))</f>
        <v/>
      </c>
      <c r="J175" s="17">
        <f>IF(ISBLANK($A175),"",IF($D175="","",$D175+$H175))</f>
        <v/>
      </c>
      <c r="K175" s="14">
        <f>IF(ISBLANK($A175),"",IF(OR(ISBLANK($B175),ISBLANK($C175),ISBLANK($D175),ISBLANK($E175),ISBLANK($F175),ISBLANK($G175),ISBLANK($H175)),"EKSİK","OK"))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7">
        <f>IF(ISBLANK($A176),"",IF($D176="","",ROUND($D176/MAX(1,$F176),0)))</f>
        <v/>
      </c>
      <c r="J176" s="17">
        <f>IF(ISBLANK($A176),"",IF($D176="","",$D176+$H176))</f>
        <v/>
      </c>
      <c r="K176" s="14">
        <f>IF(ISBLANK($A176),"",IF(OR(ISBLANK($B176),ISBLANK($C176),ISBLANK($D176),ISBLANK($E176),ISBLANK($F176),ISBLANK($G176),ISBLANK($H176)),"EKSİK","OK"))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7">
        <f>IF(ISBLANK($A177),"",IF($D177="","",ROUND($D177/MAX(1,$F177),0)))</f>
        <v/>
      </c>
      <c r="J177" s="17">
        <f>IF(ISBLANK($A177),"",IF($D177="","",$D177+$H177))</f>
        <v/>
      </c>
      <c r="K177" s="14">
        <f>IF(ISBLANK($A177),"",IF(OR(ISBLANK($B177),ISBLANK($C177),ISBLANK($D177),ISBLANK($E177),ISBLANK($F177),ISBLANK($G177),ISBLANK($H177)),"EKSİK","OK"))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7">
        <f>IF(ISBLANK($A178),"",IF($D178="","",ROUND($D178/MAX(1,$F178),0)))</f>
        <v/>
      </c>
      <c r="J178" s="17">
        <f>IF(ISBLANK($A178),"",IF($D178="","",$D178+$H178))</f>
        <v/>
      </c>
      <c r="K178" s="14">
        <f>IF(ISBLANK($A178),"",IF(OR(ISBLANK($B178),ISBLANK($C178),ISBLANK($D178),ISBLANK($E178),ISBLANK($F178),ISBLANK($G178),ISBLANK($H178)),"EKSİK","OK"))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7">
        <f>IF(ISBLANK($A179),"",IF($D179="","",ROUND($D179/MAX(1,$F179),0)))</f>
        <v/>
      </c>
      <c r="J179" s="17">
        <f>IF(ISBLANK($A179),"",IF($D179="","",$D179+$H179))</f>
        <v/>
      </c>
      <c r="K179" s="14">
        <f>IF(ISBLANK($A179),"",IF(OR(ISBLANK($B179),ISBLANK($C179),ISBLANK($D179),ISBLANK($E179),ISBLANK($F179),ISBLANK($G179),ISBLANK($H179)),"EKSİK","OK"))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7">
        <f>IF(ISBLANK($A180),"",IF($D180="","",ROUND($D180/MAX(1,$F180),0)))</f>
        <v/>
      </c>
      <c r="J180" s="17">
        <f>IF(ISBLANK($A180),"",IF($D180="","",$D180+$H180))</f>
        <v/>
      </c>
      <c r="K180" s="14">
        <f>IF(ISBLANK($A180),"",IF(OR(ISBLANK($B180),ISBLANK($C180),ISBLANK($D180),ISBLANK($E180),ISBLANK($F180),ISBLANK($G180),ISBLANK($H180)),"EKSİK","OK"))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7">
        <f>IF(ISBLANK($A181),"",IF($D181="","",ROUND($D181/MAX(1,$F181),0)))</f>
        <v/>
      </c>
      <c r="J181" s="17">
        <f>IF(ISBLANK($A181),"",IF($D181="","",$D181+$H181))</f>
        <v/>
      </c>
      <c r="K181" s="14">
        <f>IF(ISBLANK($A181),"",IF(OR(ISBLANK($B181),ISBLANK($C181),ISBLANK($D181),ISBLANK($E181),ISBLANK($F181),ISBLANK($G181),ISBLANK($H181)),"EKSİK","OK"))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7">
        <f>IF(ISBLANK($A182),"",IF($D182="","",ROUND($D182/MAX(1,$F182),0)))</f>
        <v/>
      </c>
      <c r="J182" s="17">
        <f>IF(ISBLANK($A182),"",IF($D182="","",$D182+$H182))</f>
        <v/>
      </c>
      <c r="K182" s="14">
        <f>IF(ISBLANK($A182),"",IF(OR(ISBLANK($B182),ISBLANK($C182),ISBLANK($D182),ISBLANK($E182),ISBLANK($F182),ISBLANK($G182),ISBLANK($H182)),"EKSİK","OK"))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7">
        <f>IF(ISBLANK($A183),"",IF($D183="","",ROUND($D183/MAX(1,$F183),0)))</f>
        <v/>
      </c>
      <c r="J183" s="17">
        <f>IF(ISBLANK($A183),"",IF($D183="","",$D183+$H183))</f>
        <v/>
      </c>
      <c r="K183" s="14">
        <f>IF(ISBLANK($A183),"",IF(OR(ISBLANK($B183),ISBLANK($C183),ISBLANK($D183),ISBLANK($E183),ISBLANK($F183),ISBLANK($G183),ISBLANK($H183)),"EKSİK","OK"))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7">
        <f>IF(ISBLANK($A184),"",IF($D184="","",ROUND($D184/MAX(1,$F184),0)))</f>
        <v/>
      </c>
      <c r="J184" s="17">
        <f>IF(ISBLANK($A184),"",IF($D184="","",$D184+$H184))</f>
        <v/>
      </c>
      <c r="K184" s="14">
        <f>IF(ISBLANK($A184),"",IF(OR(ISBLANK($B184),ISBLANK($C184),ISBLANK($D184),ISBLANK($E184),ISBLANK($F184),ISBLANK($G184),ISBLANK($H184)),"EKSİK","OK"))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7">
        <f>IF(ISBLANK($A185),"",IF($D185="","",ROUND($D185/MAX(1,$F185),0)))</f>
        <v/>
      </c>
      <c r="J185" s="17">
        <f>IF(ISBLANK($A185),"",IF($D185="","",$D185+$H185))</f>
        <v/>
      </c>
      <c r="K185" s="14">
        <f>IF(ISBLANK($A185),"",IF(OR(ISBLANK($B185),ISBLANK($C185),ISBLANK($D185),ISBLANK($E185),ISBLANK($F185),ISBLANK($G185),ISBLANK($H185)),"EKSİK","OK"))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7">
        <f>IF(ISBLANK($A186),"",IF($D186="","",ROUND($D186/MAX(1,$F186),0)))</f>
        <v/>
      </c>
      <c r="J186" s="17">
        <f>IF(ISBLANK($A186),"",IF($D186="","",$D186+$H186))</f>
        <v/>
      </c>
      <c r="K186" s="14">
        <f>IF(ISBLANK($A186),"",IF(OR(ISBLANK($B186),ISBLANK($C186),ISBLANK($D186),ISBLANK($E186),ISBLANK($F186),ISBLANK($G186),ISBLANK($H186)),"EKSİK","OK"))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7">
        <f>IF(ISBLANK($A187),"",IF($D187="","",ROUND($D187/MAX(1,$F187),0)))</f>
        <v/>
      </c>
      <c r="J187" s="17">
        <f>IF(ISBLANK($A187),"",IF($D187="","",$D187+$H187))</f>
        <v/>
      </c>
      <c r="K187" s="14">
        <f>IF(ISBLANK($A187),"",IF(OR(ISBLANK($B187),ISBLANK($C187),ISBLANK($D187),ISBLANK($E187),ISBLANK($F187),ISBLANK($G187),ISBLANK($H187)),"EKSİK","OK"))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7">
        <f>IF(ISBLANK($A188),"",IF($D188="","",ROUND($D188/MAX(1,$F188),0)))</f>
        <v/>
      </c>
      <c r="J188" s="17">
        <f>IF(ISBLANK($A188),"",IF($D188="","",$D188+$H188))</f>
        <v/>
      </c>
      <c r="K188" s="14">
        <f>IF(ISBLANK($A188),"",IF(OR(ISBLANK($B188),ISBLANK($C188),ISBLANK($D188),ISBLANK($E188),ISBLANK($F188),ISBLANK($G188),ISBLANK($H188)),"EKSİK","OK"))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7">
        <f>IF(ISBLANK($A189),"",IF($D189="","",ROUND($D189/MAX(1,$F189),0)))</f>
        <v/>
      </c>
      <c r="J189" s="17">
        <f>IF(ISBLANK($A189),"",IF($D189="","",$D189+$H189))</f>
        <v/>
      </c>
      <c r="K189" s="14">
        <f>IF(ISBLANK($A189),"",IF(OR(ISBLANK($B189),ISBLANK($C189),ISBLANK($D189),ISBLANK($E189),ISBLANK($F189),ISBLANK($G189),ISBLANK($H189)),"EKSİK","OK"))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7">
        <f>IF(ISBLANK($A190),"",IF($D190="","",ROUND($D190/MAX(1,$F190),0)))</f>
        <v/>
      </c>
      <c r="J190" s="17">
        <f>IF(ISBLANK($A190),"",IF($D190="","",$D190+$H190))</f>
        <v/>
      </c>
      <c r="K190" s="14">
        <f>IF(ISBLANK($A190),"",IF(OR(ISBLANK($B190),ISBLANK($C190),ISBLANK($D190),ISBLANK($E190),ISBLANK($F190),ISBLANK($G190),ISBLANK($H190)),"EKSİK","OK"))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7">
        <f>IF(ISBLANK($A191),"",IF($D191="","",ROUND($D191/MAX(1,$F191),0)))</f>
        <v/>
      </c>
      <c r="J191" s="17">
        <f>IF(ISBLANK($A191),"",IF($D191="","",$D191+$H191))</f>
        <v/>
      </c>
      <c r="K191" s="14">
        <f>IF(ISBLANK($A191),"",IF(OR(ISBLANK($B191),ISBLANK($C191),ISBLANK($D191),ISBLANK($E191),ISBLANK($F191),ISBLANK($G191),ISBLANK($H191)),"EKSİK","OK"))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7">
        <f>IF(ISBLANK($A192),"",IF($D192="","",ROUND($D192/MAX(1,$F192),0)))</f>
        <v/>
      </c>
      <c r="J192" s="17">
        <f>IF(ISBLANK($A192),"",IF($D192="","",$D192+$H192))</f>
        <v/>
      </c>
      <c r="K192" s="14">
        <f>IF(ISBLANK($A192),"",IF(OR(ISBLANK($B192),ISBLANK($C192),ISBLANK($D192),ISBLANK($E192),ISBLANK($F192),ISBLANK($G192),ISBLANK($H192)),"EKSİK","OK"))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7">
        <f>IF(ISBLANK($A193),"",IF($D193="","",ROUND($D193/MAX(1,$F193),0)))</f>
        <v/>
      </c>
      <c r="J193" s="17">
        <f>IF(ISBLANK($A193),"",IF($D193="","",$D193+$H193))</f>
        <v/>
      </c>
      <c r="K193" s="14">
        <f>IF(ISBLANK($A193),"",IF(OR(ISBLANK($B193),ISBLANK($C193),ISBLANK($D193),ISBLANK($E193),ISBLANK($F193),ISBLANK($G193),ISBLANK($H193)),"EKSİK","OK"))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7">
        <f>IF(ISBLANK($A194),"",IF($D194="","",ROUND($D194/MAX(1,$F194),0)))</f>
        <v/>
      </c>
      <c r="J194" s="17">
        <f>IF(ISBLANK($A194),"",IF($D194="","",$D194+$H194))</f>
        <v/>
      </c>
      <c r="K194" s="14">
        <f>IF(ISBLANK($A194),"",IF(OR(ISBLANK($B194),ISBLANK($C194),ISBLANK($D194),ISBLANK($E194),ISBLANK($F194),ISBLANK($G194),ISBLANK($H194)),"EKSİK","OK"))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7">
        <f>IF(ISBLANK($A195),"",IF($D195="","",ROUND($D195/MAX(1,$F195),0)))</f>
        <v/>
      </c>
      <c r="J195" s="17">
        <f>IF(ISBLANK($A195),"",IF($D195="","",$D195+$H195))</f>
        <v/>
      </c>
      <c r="K195" s="14">
        <f>IF(ISBLANK($A195),"",IF(OR(ISBLANK($B195),ISBLANK($C195),ISBLANK($D195),ISBLANK($E195),ISBLANK($F195),ISBLANK($G195),ISBLANK($H195)),"EKSİK","OK"))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7">
        <f>IF(ISBLANK($A196),"",IF($D196="","",ROUND($D196/MAX(1,$F196),0)))</f>
        <v/>
      </c>
      <c r="J196" s="17">
        <f>IF(ISBLANK($A196),"",IF($D196="","",$D196+$H196))</f>
        <v/>
      </c>
      <c r="K196" s="14">
        <f>IF(ISBLANK($A196),"",IF(OR(ISBLANK($B196),ISBLANK($C196),ISBLANK($D196),ISBLANK($E196),ISBLANK($F196),ISBLANK($G196),ISBLANK($H196)),"EKSİK","OK"))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7">
        <f>IF(ISBLANK($A197),"",IF($D197="","",ROUND($D197/MAX(1,$F197),0)))</f>
        <v/>
      </c>
      <c r="J197" s="17">
        <f>IF(ISBLANK($A197),"",IF($D197="","",$D197+$H197))</f>
        <v/>
      </c>
      <c r="K197" s="14">
        <f>IF(ISBLANK($A197),"",IF(OR(ISBLANK($B197),ISBLANK($C197),ISBLANK($D197),ISBLANK($E197),ISBLANK($F197),ISBLANK($G197),ISBLANK($H197)),"EKSİK","OK"))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7">
        <f>IF(ISBLANK($A198),"",IF($D198="","",ROUND($D198/MAX(1,$F198),0)))</f>
        <v/>
      </c>
      <c r="J198" s="17">
        <f>IF(ISBLANK($A198),"",IF($D198="","",$D198+$H198))</f>
        <v/>
      </c>
      <c r="K198" s="14">
        <f>IF(ISBLANK($A198),"",IF(OR(ISBLANK($B198),ISBLANK($C198),ISBLANK($D198),ISBLANK($E198),ISBLANK($F198),ISBLANK($G198),ISBLANK($H198)),"EKSİK","OK"))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7">
        <f>IF(ISBLANK($A199),"",IF($D199="","",ROUND($D199/MAX(1,$F199),0)))</f>
        <v/>
      </c>
      <c r="J199" s="17">
        <f>IF(ISBLANK($A199),"",IF($D199="","",$D199+$H199))</f>
        <v/>
      </c>
      <c r="K199" s="14">
        <f>IF(ISBLANK($A199),"",IF(OR(ISBLANK($B199),ISBLANK($C199),ISBLANK($D199),ISBLANK($E199),ISBLANK($F199),ISBLANK($G199),ISBLANK($H199)),"EKSİK","OK"))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7">
        <f>IF(ISBLANK($A200),"",IF($D200="","",ROUND($D200/MAX(1,$F200),0)))</f>
        <v/>
      </c>
      <c r="J200" s="17">
        <f>IF(ISBLANK($A200),"",IF($D200="","",$D200+$H200))</f>
        <v/>
      </c>
      <c r="K200" s="14">
        <f>IF(ISBLANK($A200),"",IF(OR(ISBLANK($B200),ISBLANK($C200),ISBLANK($D200),ISBLANK($E200),ISBLANK($F200),ISBLANK($G200),ISBLANK($H200)),"EKSİK","OK"))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7">
        <f>IF(ISBLANK($A201),"",IF($D201="","",ROUND($D201/MAX(1,$F201),0)))</f>
        <v/>
      </c>
      <c r="J201" s="17">
        <f>IF(ISBLANK($A201),"",IF($D201="","",$D201+$H201))</f>
        <v/>
      </c>
      <c r="K201" s="14">
        <f>IF(ISBLANK($A201),"",IF(OR(ISBLANK($B201),ISBLANK($C201),ISBLANK($D201),ISBLANK($E201),ISBLANK($F201),ISBLANK($G201),ISBLANK($H201)),"EKSİK","OK"))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7">
        <f>IF(ISBLANK($A202),"",IF($D202="","",ROUND($D202/MAX(1,$F202),0)))</f>
        <v/>
      </c>
      <c r="J202" s="17">
        <f>IF(ISBLANK($A202),"",IF($D202="","",$D202+$H202))</f>
        <v/>
      </c>
      <c r="K202" s="14">
        <f>IF(ISBLANK($A202),"",IF(OR(ISBLANK($B202),ISBLANK($C202),ISBLANK($D202),ISBLANK($E202),ISBLANK($F202),ISBLANK($G202),ISBLANK($H202)),"EKSİK","OK"))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7">
        <f>IF(ISBLANK($A203),"",IF($D203="","",ROUND($D203/MAX(1,$F203),0)))</f>
        <v/>
      </c>
      <c r="J203" s="17">
        <f>IF(ISBLANK($A203),"",IF($D203="","",$D203+$H203))</f>
        <v/>
      </c>
      <c r="K203" s="14">
        <f>IF(ISBLANK($A203),"",IF(OR(ISBLANK($B203),ISBLANK($C203),ISBLANK($D203),ISBLANK($E203),ISBLANK($F203),ISBLANK($G203),ISBLANK($H203)),"EKSİK","OK"))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7">
        <f>IF(ISBLANK($A204),"",IF($D204="","",ROUND($D204/MAX(1,$F204),0)))</f>
        <v/>
      </c>
      <c r="J204" s="17">
        <f>IF(ISBLANK($A204),"",IF($D204="","",$D204+$H204))</f>
        <v/>
      </c>
      <c r="K204" s="14">
        <f>IF(ISBLANK($A204),"",IF(OR(ISBLANK($B204),ISBLANK($C204),ISBLANK($D204),ISBLANK($E204),ISBLANK($F204),ISBLANK($G204),ISBLANK($H204)),"EKSİK","OK"))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7">
        <f>IF(ISBLANK($A205),"",IF($D205="","",ROUND($D205/MAX(1,$F205),0)))</f>
        <v/>
      </c>
      <c r="J205" s="17">
        <f>IF(ISBLANK($A205),"",IF($D205="","",$D205+$H205))</f>
        <v/>
      </c>
      <c r="K205" s="14">
        <f>IF(ISBLANK($A205),"",IF(OR(ISBLANK($B205),ISBLANK($C205),ISBLANK($D205),ISBLANK($E205),ISBLANK($F205),ISBLANK($G205),ISBLANK($H205)),"EKSİK","OK"))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7">
        <f>IF(ISBLANK($A206),"",IF($D206="","",ROUND($D206/MAX(1,$F206),0)))</f>
        <v/>
      </c>
      <c r="J206" s="17">
        <f>IF(ISBLANK($A206),"",IF($D206="","",$D206+$H206))</f>
        <v/>
      </c>
      <c r="K206" s="14">
        <f>IF(ISBLANK($A206),"",IF(OR(ISBLANK($B206),ISBLANK($C206),ISBLANK($D206),ISBLANK($E206),ISBLANK($F206),ISBLANK($G206),ISBLANK($H206)),"EKSİK","OK"))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7">
        <f>IF(ISBLANK($A207),"",IF($D207="","",ROUND($D207/MAX(1,$F207),0)))</f>
        <v/>
      </c>
      <c r="J207" s="17">
        <f>IF(ISBLANK($A207),"",IF($D207="","",$D207+$H207))</f>
        <v/>
      </c>
      <c r="K207" s="14">
        <f>IF(ISBLANK($A207),"",IF(OR(ISBLANK($B207),ISBLANK($C207),ISBLANK($D207),ISBLANK($E207),ISBLANK($F207),ISBLANK($G207),ISBLANK($H207)),"EKSİK","OK"))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7">
        <f>IF(ISBLANK($A208),"",IF($D208="","",ROUND($D208/MAX(1,$F208),0)))</f>
        <v/>
      </c>
      <c r="J208" s="17">
        <f>IF(ISBLANK($A208),"",IF($D208="","",$D208+$H208))</f>
        <v/>
      </c>
      <c r="K208" s="14">
        <f>IF(ISBLANK($A208),"",IF(OR(ISBLANK($B208),ISBLANK($C208),ISBLANK($D208),ISBLANK($E208),ISBLANK($F208),ISBLANK($G208),ISBLANK($H208)),"EKSİK","OK"))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7">
        <f>IF(ISBLANK($A209),"",IF($D209="","",ROUND($D209/MAX(1,$F209),0)))</f>
        <v/>
      </c>
      <c r="J209" s="17">
        <f>IF(ISBLANK($A209),"",IF($D209="","",$D209+$H209))</f>
        <v/>
      </c>
      <c r="K209" s="14">
        <f>IF(ISBLANK($A209),"",IF(OR(ISBLANK($B209),ISBLANK($C209),ISBLANK($D209),ISBLANK($E209),ISBLANK($F209),ISBLANK($G209),ISBLANK($H209)),"EKSİK","OK"))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7">
        <f>IF(ISBLANK($A210),"",IF($D210="","",ROUND($D210/MAX(1,$F210),0)))</f>
        <v/>
      </c>
      <c r="J210" s="17">
        <f>IF(ISBLANK($A210),"",IF($D210="","",$D210+$H210))</f>
        <v/>
      </c>
      <c r="K210" s="14">
        <f>IF(ISBLANK($A210),"",IF(OR(ISBLANK($B210),ISBLANK($C210),ISBLANK($D210),ISBLANK($E210),ISBLANK($F210),ISBLANK($G210),ISBLANK($H210)),"EKSİK","OK"))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7">
        <f>IF(ISBLANK($A211),"",IF($D211="","",ROUND($D211/MAX(1,$F211),0)))</f>
        <v/>
      </c>
      <c r="J211" s="17">
        <f>IF(ISBLANK($A211),"",IF($D211="","",$D211+$H211))</f>
        <v/>
      </c>
      <c r="K211" s="14">
        <f>IF(ISBLANK($A211),"",IF(OR(ISBLANK($B211),ISBLANK($C211),ISBLANK($D211),ISBLANK($E211),ISBLANK($F211),ISBLANK($G211),ISBLANK($H211)),"EKSİK","OK"))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7">
        <f>IF(ISBLANK($A212),"",IF($D212="","",ROUND($D212/MAX(1,$F212),0)))</f>
        <v/>
      </c>
      <c r="J212" s="17">
        <f>IF(ISBLANK($A212),"",IF($D212="","",$D212+$H212))</f>
        <v/>
      </c>
      <c r="K212" s="14">
        <f>IF(ISBLANK($A212),"",IF(OR(ISBLANK($B212),ISBLANK($C212),ISBLANK($D212),ISBLANK($E212),ISBLANK($F212),ISBLANK($G212),ISBLANK($H212)),"EKSİK","OK"))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7">
        <f>IF(ISBLANK($A213),"",IF($D213="","",ROUND($D213/MAX(1,$F213),0)))</f>
        <v/>
      </c>
      <c r="J213" s="17">
        <f>IF(ISBLANK($A213),"",IF($D213="","",$D213+$H213))</f>
        <v/>
      </c>
      <c r="K213" s="14">
        <f>IF(ISBLANK($A213),"",IF(OR(ISBLANK($B213),ISBLANK($C213),ISBLANK($D213),ISBLANK($E213),ISBLANK($F213),ISBLANK($G213),ISBLANK($H213)),"EKSİK","OK"))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7">
        <f>IF(ISBLANK($A214),"",IF($D214="","",ROUND($D214/MAX(1,$F214),0)))</f>
        <v/>
      </c>
      <c r="J214" s="17">
        <f>IF(ISBLANK($A214),"",IF($D214="","",$D214+$H214))</f>
        <v/>
      </c>
      <c r="K214" s="14">
        <f>IF(ISBLANK($A214),"",IF(OR(ISBLANK($B214),ISBLANK($C214),ISBLANK($D214),ISBLANK($E214),ISBLANK($F214),ISBLANK($G214),ISBLANK($H214)),"EKSİK","OK"))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7">
        <f>IF(ISBLANK($A215),"",IF($D215="","",ROUND($D215/MAX(1,$F215),0)))</f>
        <v/>
      </c>
      <c r="J215" s="17">
        <f>IF(ISBLANK($A215),"",IF($D215="","",$D215+$H215))</f>
        <v/>
      </c>
      <c r="K215" s="14">
        <f>IF(ISBLANK($A215),"",IF(OR(ISBLANK($B215),ISBLANK($C215),ISBLANK($D215),ISBLANK($E215),ISBLANK($F215),ISBLANK($G215),ISBLANK($H215)),"EKSİK","OK"))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7">
        <f>IF(ISBLANK($A216),"",IF($D216="","",ROUND($D216/MAX(1,$F216),0)))</f>
        <v/>
      </c>
      <c r="J216" s="17">
        <f>IF(ISBLANK($A216),"",IF($D216="","",$D216+$H216))</f>
        <v/>
      </c>
      <c r="K216" s="14">
        <f>IF(ISBLANK($A216),"",IF(OR(ISBLANK($B216),ISBLANK($C216),ISBLANK($D216),ISBLANK($E216),ISBLANK($F216),ISBLANK($G216),ISBLANK($H216)),"EKSİK","OK"))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7">
        <f>IF(ISBLANK($A217),"",IF($D217="","",ROUND($D217/MAX(1,$F217),0)))</f>
        <v/>
      </c>
      <c r="J217" s="17">
        <f>IF(ISBLANK($A217),"",IF($D217="","",$D217+$H217))</f>
        <v/>
      </c>
      <c r="K217" s="14">
        <f>IF(ISBLANK($A217),"",IF(OR(ISBLANK($B217),ISBLANK($C217),ISBLANK($D217),ISBLANK($E217),ISBLANK($F217),ISBLANK($G217),ISBLANK($H217)),"EKSİK","OK"))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7">
        <f>IF(ISBLANK($A218),"",IF($D218="","",ROUND($D218/MAX(1,$F218),0)))</f>
        <v/>
      </c>
      <c r="J218" s="17">
        <f>IF(ISBLANK($A218),"",IF($D218="","",$D218+$H218))</f>
        <v/>
      </c>
      <c r="K218" s="14">
        <f>IF(ISBLANK($A218),"",IF(OR(ISBLANK($B218),ISBLANK($C218),ISBLANK($D218),ISBLANK($E218),ISBLANK($F218),ISBLANK($G218),ISBLANK($H218)),"EKSİK","OK"))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7">
        <f>IF(ISBLANK($A219),"",IF($D219="","",ROUND($D219/MAX(1,$F219),0)))</f>
        <v/>
      </c>
      <c r="J219" s="17">
        <f>IF(ISBLANK($A219),"",IF($D219="","",$D219+$H219))</f>
        <v/>
      </c>
      <c r="K219" s="14">
        <f>IF(ISBLANK($A219),"",IF(OR(ISBLANK($B219),ISBLANK($C219),ISBLANK($D219),ISBLANK($E219),ISBLANK($F219),ISBLANK($G219),ISBLANK($H219)),"EKSİK","OK"))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7">
        <f>IF(ISBLANK($A220),"",IF($D220="","",ROUND($D220/MAX(1,$F220),0)))</f>
        <v/>
      </c>
      <c r="J220" s="17">
        <f>IF(ISBLANK($A220),"",IF($D220="","",$D220+$H220))</f>
        <v/>
      </c>
      <c r="K220" s="14">
        <f>IF(ISBLANK($A220),"",IF(OR(ISBLANK($B220),ISBLANK($C220),ISBLANK($D220),ISBLANK($E220),ISBLANK($F220),ISBLANK($G220),ISBLANK($H220)),"EKSİK","OK"))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7">
        <f>IF(ISBLANK($A221),"",IF($D221="","",ROUND($D221/MAX(1,$F221),0)))</f>
        <v/>
      </c>
      <c r="J221" s="17">
        <f>IF(ISBLANK($A221),"",IF($D221="","",$D221+$H221))</f>
        <v/>
      </c>
      <c r="K221" s="14">
        <f>IF(ISBLANK($A221),"",IF(OR(ISBLANK($B221),ISBLANK($C221),ISBLANK($D221),ISBLANK($E221),ISBLANK($F221),ISBLANK($G221),ISBLANK($H221)),"EKSİK","OK"))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7">
        <f>IF(ISBLANK($A222),"",IF($D222="","",ROUND($D222/MAX(1,$F222),0)))</f>
        <v/>
      </c>
      <c r="J222" s="17">
        <f>IF(ISBLANK($A222),"",IF($D222="","",$D222+$H222))</f>
        <v/>
      </c>
      <c r="K222" s="14">
        <f>IF(ISBLANK($A222),"",IF(OR(ISBLANK($B222),ISBLANK($C222),ISBLANK($D222),ISBLANK($E222),ISBLANK($F222),ISBLANK($G222),ISBLANK($H222)),"EKSİK","OK"))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7">
        <f>IF(ISBLANK($A223),"",IF($D223="","",ROUND($D223/MAX(1,$F223),0)))</f>
        <v/>
      </c>
      <c r="J223" s="17">
        <f>IF(ISBLANK($A223),"",IF($D223="","",$D223+$H223))</f>
        <v/>
      </c>
      <c r="K223" s="14">
        <f>IF(ISBLANK($A223),"",IF(OR(ISBLANK($B223),ISBLANK($C223),ISBLANK($D223),ISBLANK($E223),ISBLANK($F223),ISBLANK($G223),ISBLANK($H223)),"EKSİK","OK"))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7">
        <f>IF(ISBLANK($A224),"",IF($D224="","",ROUND($D224/MAX(1,$F224),0)))</f>
        <v/>
      </c>
      <c r="J224" s="17">
        <f>IF(ISBLANK($A224),"",IF($D224="","",$D224+$H224))</f>
        <v/>
      </c>
      <c r="K224" s="14">
        <f>IF(ISBLANK($A224),"",IF(OR(ISBLANK($B224),ISBLANK($C224),ISBLANK($D224),ISBLANK($E224),ISBLANK($F224),ISBLANK($G224),ISBLANK($H224)),"EKSİK","OK"))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7">
        <f>IF(ISBLANK($A225),"",IF($D225="","",ROUND($D225/MAX(1,$F225),0)))</f>
        <v/>
      </c>
      <c r="J225" s="17">
        <f>IF(ISBLANK($A225),"",IF($D225="","",$D225+$H225))</f>
        <v/>
      </c>
      <c r="K225" s="14">
        <f>IF(ISBLANK($A225),"",IF(OR(ISBLANK($B225),ISBLANK($C225),ISBLANK($D225),ISBLANK($E225),ISBLANK($F225),ISBLANK($G225),ISBLANK($H225)),"EKSİK","OK"))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7">
        <f>IF(ISBLANK($A226),"",IF($D226="","",ROUND($D226/MAX(1,$F226),0)))</f>
        <v/>
      </c>
      <c r="J226" s="17">
        <f>IF(ISBLANK($A226),"",IF($D226="","",$D226+$H226))</f>
        <v/>
      </c>
      <c r="K226" s="14">
        <f>IF(ISBLANK($A226),"",IF(OR(ISBLANK($B226),ISBLANK($C226),ISBLANK($D226),ISBLANK($E226),ISBLANK($F226),ISBLANK($G226),ISBLANK($H226)),"EKSİK","OK"))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7">
        <f>IF(ISBLANK($A227),"",IF($D227="","",ROUND($D227/MAX(1,$F227),0)))</f>
        <v/>
      </c>
      <c r="J227" s="17">
        <f>IF(ISBLANK($A227),"",IF($D227="","",$D227+$H227))</f>
        <v/>
      </c>
      <c r="K227" s="14">
        <f>IF(ISBLANK($A227),"",IF(OR(ISBLANK($B227),ISBLANK($C227),ISBLANK($D227),ISBLANK($E227),ISBLANK($F227),ISBLANK($G227),ISBLANK($H227)),"EKSİK","OK"))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7">
        <f>IF(ISBLANK($A228),"",IF($D228="","",ROUND($D228/MAX(1,$F228),0)))</f>
        <v/>
      </c>
      <c r="J228" s="17">
        <f>IF(ISBLANK($A228),"",IF($D228="","",$D228+$H228))</f>
        <v/>
      </c>
      <c r="K228" s="14">
        <f>IF(ISBLANK($A228),"",IF(OR(ISBLANK($B228),ISBLANK($C228),ISBLANK($D228),ISBLANK($E228),ISBLANK($F228),ISBLANK($G228),ISBLANK($H228)),"EKSİK","OK"))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7">
        <f>IF(ISBLANK($A229),"",IF($D229="","",ROUND($D229/MAX(1,$F229),0)))</f>
        <v/>
      </c>
      <c r="J229" s="17">
        <f>IF(ISBLANK($A229),"",IF($D229="","",$D229+$H229))</f>
        <v/>
      </c>
      <c r="K229" s="14">
        <f>IF(ISBLANK($A229),"",IF(OR(ISBLANK($B229),ISBLANK($C229),ISBLANK($D229),ISBLANK($E229),ISBLANK($F229),ISBLANK($G229),ISBLANK($H229)),"EKSİK","OK"))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7">
        <f>IF(ISBLANK($A230),"",IF($D230="","",ROUND($D230/MAX(1,$F230),0)))</f>
        <v/>
      </c>
      <c r="J230" s="17">
        <f>IF(ISBLANK($A230),"",IF($D230="","",$D230+$H230))</f>
        <v/>
      </c>
      <c r="K230" s="14">
        <f>IF(ISBLANK($A230),"",IF(OR(ISBLANK($B230),ISBLANK($C230),ISBLANK($D230),ISBLANK($E230),ISBLANK($F230),ISBLANK($G230),ISBLANK($H230)),"EKSİK","OK"))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7">
        <f>IF(ISBLANK($A231),"",IF($D231="","",ROUND($D231/MAX(1,$F231),0)))</f>
        <v/>
      </c>
      <c r="J231" s="17">
        <f>IF(ISBLANK($A231),"",IF($D231="","",$D231+$H231))</f>
        <v/>
      </c>
      <c r="K231" s="14">
        <f>IF(ISBLANK($A231),"",IF(OR(ISBLANK($B231),ISBLANK($C231),ISBLANK($D231),ISBLANK($E231),ISBLANK($F231),ISBLANK($G231),ISBLANK($H231)),"EKSİK","OK"))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7">
        <f>IF(ISBLANK($A232),"",IF($D232="","",ROUND($D232/MAX(1,$F232),0)))</f>
        <v/>
      </c>
      <c r="J232" s="17">
        <f>IF(ISBLANK($A232),"",IF($D232="","",$D232+$H232))</f>
        <v/>
      </c>
      <c r="K232" s="14">
        <f>IF(ISBLANK($A232),"",IF(OR(ISBLANK($B232),ISBLANK($C232),ISBLANK($D232),ISBLANK($E232),ISBLANK($F232),ISBLANK($G232),ISBLANK($H232)),"EKSİK","OK"))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7">
        <f>IF(ISBLANK($A233),"",IF($D233="","",ROUND($D233/MAX(1,$F233),0)))</f>
        <v/>
      </c>
      <c r="J233" s="17">
        <f>IF(ISBLANK($A233),"",IF($D233="","",$D233+$H233))</f>
        <v/>
      </c>
      <c r="K233" s="14">
        <f>IF(ISBLANK($A233),"",IF(OR(ISBLANK($B233),ISBLANK($C233),ISBLANK($D233),ISBLANK($E233),ISBLANK($F233),ISBLANK($G233),ISBLANK($H233)),"EKSİK","OK"))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7">
        <f>IF(ISBLANK($A234),"",IF($D234="","",ROUND($D234/MAX(1,$F234),0)))</f>
        <v/>
      </c>
      <c r="J234" s="17">
        <f>IF(ISBLANK($A234),"",IF($D234="","",$D234+$H234))</f>
        <v/>
      </c>
      <c r="K234" s="14">
        <f>IF(ISBLANK($A234),"",IF(OR(ISBLANK($B234),ISBLANK($C234),ISBLANK($D234),ISBLANK($E234),ISBLANK($F234),ISBLANK($G234),ISBLANK($H234)),"EKSİK","OK"))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7">
        <f>IF(ISBLANK($A235),"",IF($D235="","",ROUND($D235/MAX(1,$F235),0)))</f>
        <v/>
      </c>
      <c r="J235" s="17">
        <f>IF(ISBLANK($A235),"",IF($D235="","",$D235+$H235))</f>
        <v/>
      </c>
      <c r="K235" s="14">
        <f>IF(ISBLANK($A235),"",IF(OR(ISBLANK($B235),ISBLANK($C235),ISBLANK($D235),ISBLANK($E235),ISBLANK($F235),ISBLANK($G235),ISBLANK($H235)),"EKSİK","OK"))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7">
        <f>IF(ISBLANK($A236),"",IF($D236="","",ROUND($D236/MAX(1,$F236),0)))</f>
        <v/>
      </c>
      <c r="J236" s="17">
        <f>IF(ISBLANK($A236),"",IF($D236="","",$D236+$H236))</f>
        <v/>
      </c>
      <c r="K236" s="14">
        <f>IF(ISBLANK($A236),"",IF(OR(ISBLANK($B236),ISBLANK($C236),ISBLANK($D236),ISBLANK($E236),ISBLANK($F236),ISBLANK($G236),ISBLANK($H236)),"EKSİK","OK"))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7">
        <f>IF(ISBLANK($A237),"",IF($D237="","",ROUND($D237/MAX(1,$F237),0)))</f>
        <v/>
      </c>
      <c r="J237" s="17">
        <f>IF(ISBLANK($A237),"",IF($D237="","",$D237+$H237))</f>
        <v/>
      </c>
      <c r="K237" s="14">
        <f>IF(ISBLANK($A237),"",IF(OR(ISBLANK($B237),ISBLANK($C237),ISBLANK($D237),ISBLANK($E237),ISBLANK($F237),ISBLANK($G237),ISBLANK($H237)),"EKSİK","OK"))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7">
        <f>IF(ISBLANK($A238),"",IF($D238="","",ROUND($D238/MAX(1,$F238),0)))</f>
        <v/>
      </c>
      <c r="J238" s="17">
        <f>IF(ISBLANK($A238),"",IF($D238="","",$D238+$H238))</f>
        <v/>
      </c>
      <c r="K238" s="14">
        <f>IF(ISBLANK($A238),"",IF(OR(ISBLANK($B238),ISBLANK($C238),ISBLANK($D238),ISBLANK($E238),ISBLANK($F238),ISBLANK($G238),ISBLANK($H238)),"EKSİK","OK"))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7">
        <f>IF(ISBLANK($A239),"",IF($D239="","",ROUND($D239/MAX(1,$F239),0)))</f>
        <v/>
      </c>
      <c r="J239" s="17">
        <f>IF(ISBLANK($A239),"",IF($D239="","",$D239+$H239))</f>
        <v/>
      </c>
      <c r="K239" s="14">
        <f>IF(ISBLANK($A239),"",IF(OR(ISBLANK($B239),ISBLANK($C239),ISBLANK($D239),ISBLANK($E239),ISBLANK($F239),ISBLANK($G239),ISBLANK($H239)),"EKSİK","OK"))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7">
        <f>IF(ISBLANK($A240),"",IF($D240="","",ROUND($D240/MAX(1,$F240),0)))</f>
        <v/>
      </c>
      <c r="J240" s="17">
        <f>IF(ISBLANK($A240),"",IF($D240="","",$D240+$H240))</f>
        <v/>
      </c>
      <c r="K240" s="14">
        <f>IF(ISBLANK($A240),"",IF(OR(ISBLANK($B240),ISBLANK($C240),ISBLANK($D240),ISBLANK($E240),ISBLANK($F240),ISBLANK($G240),ISBLANK($H240)),"EKSİK","OK"))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7">
        <f>IF(ISBLANK($A241),"",IF($D241="","",ROUND($D241/MAX(1,$F241),0)))</f>
        <v/>
      </c>
      <c r="J241" s="17">
        <f>IF(ISBLANK($A241),"",IF($D241="","",$D241+$H241))</f>
        <v/>
      </c>
      <c r="K241" s="14">
        <f>IF(ISBLANK($A241),"",IF(OR(ISBLANK($B241),ISBLANK($C241),ISBLANK($D241),ISBLANK($E241),ISBLANK($F241),ISBLANK($G241),ISBLANK($H241)),"EKSİK","OK"))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7">
        <f>IF(ISBLANK($A242),"",IF($D242="","",ROUND($D242/MAX(1,$F242),0)))</f>
        <v/>
      </c>
      <c r="J242" s="17">
        <f>IF(ISBLANK($A242),"",IF($D242="","",$D242+$H242))</f>
        <v/>
      </c>
      <c r="K242" s="14">
        <f>IF(ISBLANK($A242),"",IF(OR(ISBLANK($B242),ISBLANK($C242),ISBLANK($D242),ISBLANK($E242),ISBLANK($F242),ISBLANK($G242),ISBLANK($H242)),"EKSİK","OK"))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7">
        <f>IF(ISBLANK($A243),"",IF($D243="","",ROUND($D243/MAX(1,$F243),0)))</f>
        <v/>
      </c>
      <c r="J243" s="17">
        <f>IF(ISBLANK($A243),"",IF($D243="","",$D243+$H243))</f>
        <v/>
      </c>
      <c r="K243" s="14">
        <f>IF(ISBLANK($A243),"",IF(OR(ISBLANK($B243),ISBLANK($C243),ISBLANK($D243),ISBLANK($E243),ISBLANK($F243),ISBLANK($G243),ISBLANK($H243)),"EKSİK","OK"))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7">
        <f>IF(ISBLANK($A244),"",IF($D244="","",ROUND($D244/MAX(1,$F244),0)))</f>
        <v/>
      </c>
      <c r="J244" s="17">
        <f>IF(ISBLANK($A244),"",IF($D244="","",$D244+$H244))</f>
        <v/>
      </c>
      <c r="K244" s="14">
        <f>IF(ISBLANK($A244),"",IF(OR(ISBLANK($B244),ISBLANK($C244),ISBLANK($D244),ISBLANK($E244),ISBLANK($F244),ISBLANK($G244),ISBLANK($H244)),"EKSİK","OK"))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7">
        <f>IF(ISBLANK($A245),"",IF($D245="","",ROUND($D245/MAX(1,$F245),0)))</f>
        <v/>
      </c>
      <c r="J245" s="17">
        <f>IF(ISBLANK($A245),"",IF($D245="","",$D245+$H245))</f>
        <v/>
      </c>
      <c r="K245" s="14">
        <f>IF(ISBLANK($A245),"",IF(OR(ISBLANK($B245),ISBLANK($C245),ISBLANK($D245),ISBLANK($E245),ISBLANK($F245),ISBLANK($G245),ISBLANK($H245)),"EKSİK","OK"))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7">
        <f>IF(ISBLANK($A246),"",IF($D246="","",ROUND($D246/MAX(1,$F246),0)))</f>
        <v/>
      </c>
      <c r="J246" s="17">
        <f>IF(ISBLANK($A246),"",IF($D246="","",$D246+$H246))</f>
        <v/>
      </c>
      <c r="K246" s="14">
        <f>IF(ISBLANK($A246),"",IF(OR(ISBLANK($B246),ISBLANK($C246),ISBLANK($D246),ISBLANK($E246),ISBLANK($F246),ISBLANK($G246),ISBLANK($H246)),"EKSİK","OK"))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7">
        <f>IF(ISBLANK($A247),"",IF($D247="","",ROUND($D247/MAX(1,$F247),0)))</f>
        <v/>
      </c>
      <c r="J247" s="17">
        <f>IF(ISBLANK($A247),"",IF($D247="","",$D247+$H247))</f>
        <v/>
      </c>
      <c r="K247" s="14">
        <f>IF(ISBLANK($A247),"",IF(OR(ISBLANK($B247),ISBLANK($C247),ISBLANK($D247),ISBLANK($E247),ISBLANK($F247),ISBLANK($G247),ISBLANK($H247)),"EKSİK","OK"))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7">
        <f>IF(ISBLANK($A248),"",IF($D248="","",ROUND($D248/MAX(1,$F248),0)))</f>
        <v/>
      </c>
      <c r="J248" s="17">
        <f>IF(ISBLANK($A248),"",IF($D248="","",$D248+$H248))</f>
        <v/>
      </c>
      <c r="K248" s="14">
        <f>IF(ISBLANK($A248),"",IF(OR(ISBLANK($B248),ISBLANK($C248),ISBLANK($D248),ISBLANK($E248),ISBLANK($F248),ISBLANK($G248),ISBLANK($H248)),"EKSİK","OK"))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7">
        <f>IF(ISBLANK($A249),"",IF($D249="","",ROUND($D249/MAX(1,$F249),0)))</f>
        <v/>
      </c>
      <c r="J249" s="17">
        <f>IF(ISBLANK($A249),"",IF($D249="","",$D249+$H249))</f>
        <v/>
      </c>
      <c r="K249" s="14">
        <f>IF(ISBLANK($A249),"",IF(OR(ISBLANK($B249),ISBLANK($C249),ISBLANK($D249),ISBLANK($E249),ISBLANK($F249),ISBLANK($G249),ISBLANK($H249)),"EKSİK","OK"))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7">
        <f>IF(ISBLANK($A250),"",IF($D250="","",ROUND($D250/MAX(1,$F250),0)))</f>
        <v/>
      </c>
      <c r="J250" s="17">
        <f>IF(ISBLANK($A250),"",IF($D250="","",$D250+$H250))</f>
        <v/>
      </c>
      <c r="K250" s="14">
        <f>IF(ISBLANK($A250),"",IF(OR(ISBLANK($B250),ISBLANK($C250),ISBLANK($D250),ISBLANK($E250),ISBLANK($F250),ISBLANK($G250),ISBLANK($H250)),"EKSİK","OK"))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7">
        <f>IF(ISBLANK($A251),"",IF($D251="","",ROUND($D251/MAX(1,$F251),0)))</f>
        <v/>
      </c>
      <c r="J251" s="17">
        <f>IF(ISBLANK($A251),"",IF($D251="","",$D251+$H251))</f>
        <v/>
      </c>
      <c r="K251" s="14">
        <f>IF(ISBLANK($A251),"",IF(OR(ISBLANK($B251),ISBLANK($C251),ISBLANK($D251),ISBLANK($E251),ISBLANK($F251),ISBLANK($G251),ISBLANK($H251)),"EKSİK","OK"))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7">
        <f>IF(ISBLANK($A252),"",IF($D252="","",ROUND($D252/MAX(1,$F252),0)))</f>
        <v/>
      </c>
      <c r="J252" s="17">
        <f>IF(ISBLANK($A252),"",IF($D252="","",$D252+$H252))</f>
        <v/>
      </c>
      <c r="K252" s="14">
        <f>IF(ISBLANK($A252),"",IF(OR(ISBLANK($B252),ISBLANK($C252),ISBLANK($D252),ISBLANK($E252),ISBLANK($F252),ISBLANK($G252),ISBLANK($H252)),"EKSİK","OK"))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7">
        <f>IF(ISBLANK($A253),"",IF($D253="","",ROUND($D253/MAX(1,$F253),0)))</f>
        <v/>
      </c>
      <c r="J253" s="17">
        <f>IF(ISBLANK($A253),"",IF($D253="","",$D253+$H253))</f>
        <v/>
      </c>
      <c r="K253" s="14">
        <f>IF(ISBLANK($A253),"",IF(OR(ISBLANK($B253),ISBLANK($C253),ISBLANK($D253),ISBLANK($E253),ISBLANK($F253),ISBLANK($G253),ISBLANK($H253)),"EKSİK","OK"))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7">
        <f>IF(ISBLANK($A254),"",IF($D254="","",ROUND($D254/MAX(1,$F254),0)))</f>
        <v/>
      </c>
      <c r="J254" s="17">
        <f>IF(ISBLANK($A254),"",IF($D254="","",$D254+$H254))</f>
        <v/>
      </c>
      <c r="K254" s="14">
        <f>IF(ISBLANK($A254),"",IF(OR(ISBLANK($B254),ISBLANK($C254),ISBLANK($D254),ISBLANK($E254),ISBLANK($F254),ISBLANK($G254),ISBLANK($H254)),"EKSİK","OK"))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7">
        <f>IF(ISBLANK($A255),"",IF($D255="","",ROUND($D255/MAX(1,$F255),0)))</f>
        <v/>
      </c>
      <c r="J255" s="17">
        <f>IF(ISBLANK($A255),"",IF($D255="","",$D255+$H255))</f>
        <v/>
      </c>
      <c r="K255" s="14">
        <f>IF(ISBLANK($A255),"",IF(OR(ISBLANK($B255),ISBLANK($C255),ISBLANK($D255),ISBLANK($E255),ISBLANK($F255),ISBLANK($G255),ISBLANK($H255)),"EKSİK","OK"))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7">
        <f>IF(ISBLANK($A256),"",IF($D256="","",ROUND($D256/MAX(1,$F256),0)))</f>
        <v/>
      </c>
      <c r="J256" s="17">
        <f>IF(ISBLANK($A256),"",IF($D256="","",$D256+$H256))</f>
        <v/>
      </c>
      <c r="K256" s="14">
        <f>IF(ISBLANK($A256),"",IF(OR(ISBLANK($B256),ISBLANK($C256),ISBLANK($D256),ISBLANK($E256),ISBLANK($F256),ISBLANK($G256),ISBLANK($H256)),"EKSİK","OK"))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7">
        <f>IF(ISBLANK($A257),"",IF($D257="","",ROUND($D257/MAX(1,$F257),0)))</f>
        <v/>
      </c>
      <c r="J257" s="17">
        <f>IF(ISBLANK($A257),"",IF($D257="","",$D257+$H257))</f>
        <v/>
      </c>
      <c r="K257" s="14">
        <f>IF(ISBLANK($A257),"",IF(OR(ISBLANK($B257),ISBLANK($C257),ISBLANK($D257),ISBLANK($E257),ISBLANK($F257),ISBLANK($G257),ISBLANK($H257)),"EKSİK","OK"))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7">
        <f>IF(ISBLANK($A258),"",IF($D258="","",ROUND($D258/MAX(1,$F258),0)))</f>
        <v/>
      </c>
      <c r="J258" s="17">
        <f>IF(ISBLANK($A258),"",IF($D258="","",$D258+$H258))</f>
        <v/>
      </c>
      <c r="K258" s="14">
        <f>IF(ISBLANK($A258),"",IF(OR(ISBLANK($B258),ISBLANK($C258),ISBLANK($D258),ISBLANK($E258),ISBLANK($F258),ISBLANK($G258),ISBLANK($H258)),"EKSİK","OK"))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7">
        <f>IF(ISBLANK($A259),"",IF($D259="","",ROUND($D259/MAX(1,$F259),0)))</f>
        <v/>
      </c>
      <c r="J259" s="17">
        <f>IF(ISBLANK($A259),"",IF($D259="","",$D259+$H259))</f>
        <v/>
      </c>
      <c r="K259" s="14">
        <f>IF(ISBLANK($A259),"",IF(OR(ISBLANK($B259),ISBLANK($C259),ISBLANK($D259),ISBLANK($E259),ISBLANK($F259),ISBLANK($G259),ISBLANK($H259)),"EKSİK","OK"))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7">
        <f>IF(ISBLANK($A260),"",IF($D260="","",ROUND($D260/MAX(1,$F260),0)))</f>
        <v/>
      </c>
      <c r="J260" s="17">
        <f>IF(ISBLANK($A260),"",IF($D260="","",$D260+$H260))</f>
        <v/>
      </c>
      <c r="K260" s="14">
        <f>IF(ISBLANK($A260),"",IF(OR(ISBLANK($B260),ISBLANK($C260),ISBLANK($D260),ISBLANK($E260),ISBLANK($F260),ISBLANK($G260),ISBLANK($H260)),"EKSİK","OK"))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7">
        <f>IF(ISBLANK($A261),"",IF($D261="","",ROUND($D261/MAX(1,$F261),0)))</f>
        <v/>
      </c>
      <c r="J261" s="17">
        <f>IF(ISBLANK($A261),"",IF($D261="","",$D261+$H261))</f>
        <v/>
      </c>
      <c r="K261" s="14">
        <f>IF(ISBLANK($A261),"",IF(OR(ISBLANK($B261),ISBLANK($C261),ISBLANK($D261),ISBLANK($E261),ISBLANK($F261),ISBLANK($G261),ISBLANK($H261)),"EKSİK","OK"))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7">
        <f>IF(ISBLANK($A262),"",IF($D262="","",ROUND($D262/MAX(1,$F262),0)))</f>
        <v/>
      </c>
      <c r="J262" s="17">
        <f>IF(ISBLANK($A262),"",IF($D262="","",$D262+$H262))</f>
        <v/>
      </c>
      <c r="K262" s="14">
        <f>IF(ISBLANK($A262),"",IF(OR(ISBLANK($B262),ISBLANK($C262),ISBLANK($D262),ISBLANK($E262),ISBLANK($F262),ISBLANK($G262),ISBLANK($H262)),"EKSİK","OK"))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7">
        <f>IF(ISBLANK($A263),"",IF($D263="","",ROUND($D263/MAX(1,$F263),0)))</f>
        <v/>
      </c>
      <c r="J263" s="17">
        <f>IF(ISBLANK($A263),"",IF($D263="","",$D263+$H263))</f>
        <v/>
      </c>
      <c r="K263" s="14">
        <f>IF(ISBLANK($A263),"",IF(OR(ISBLANK($B263),ISBLANK($C263),ISBLANK($D263),ISBLANK($E263),ISBLANK($F263),ISBLANK($G263),ISBLANK($H263)),"EKSİK","OK"))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7">
        <f>IF(ISBLANK($A264),"",IF($D264="","",ROUND($D264/MAX(1,$F264),0)))</f>
        <v/>
      </c>
      <c r="J264" s="17">
        <f>IF(ISBLANK($A264),"",IF($D264="","",$D264+$H264))</f>
        <v/>
      </c>
      <c r="K264" s="14">
        <f>IF(ISBLANK($A264),"",IF(OR(ISBLANK($B264),ISBLANK($C264),ISBLANK($D264),ISBLANK($E264),ISBLANK($F264),ISBLANK($G264),ISBLANK($H264)),"EKSİK","OK"))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7">
        <f>IF(ISBLANK($A265),"",IF($D265="","",ROUND($D265/MAX(1,$F265),0)))</f>
        <v/>
      </c>
      <c r="J265" s="17">
        <f>IF(ISBLANK($A265),"",IF($D265="","",$D265+$H265))</f>
        <v/>
      </c>
      <c r="K265" s="14">
        <f>IF(ISBLANK($A265),"",IF(OR(ISBLANK($B265),ISBLANK($C265),ISBLANK($D265),ISBLANK($E265),ISBLANK($F265),ISBLANK($G265),ISBLANK($H265)),"EKSİK","OK"))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7">
        <f>IF(ISBLANK($A266),"",IF($D266="","",ROUND($D266/MAX(1,$F266),0)))</f>
        <v/>
      </c>
      <c r="J266" s="17">
        <f>IF(ISBLANK($A266),"",IF($D266="","",$D266+$H266))</f>
        <v/>
      </c>
      <c r="K266" s="14">
        <f>IF(ISBLANK($A266),"",IF(OR(ISBLANK($B266),ISBLANK($C266),ISBLANK($D266),ISBLANK($E266),ISBLANK($F266),ISBLANK($G266),ISBLANK($H266)),"EKSİK","OK"))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7">
        <f>IF(ISBLANK($A267),"",IF($D267="","",ROUND($D267/MAX(1,$F267),0)))</f>
        <v/>
      </c>
      <c r="J267" s="17">
        <f>IF(ISBLANK($A267),"",IF($D267="","",$D267+$H267))</f>
        <v/>
      </c>
      <c r="K267" s="14">
        <f>IF(ISBLANK($A267),"",IF(OR(ISBLANK($B267),ISBLANK($C267),ISBLANK($D267),ISBLANK($E267),ISBLANK($F267),ISBLANK($G267),ISBLANK($H267)),"EKSİK","OK"))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7">
        <f>IF(ISBLANK($A268),"",IF($D268="","",ROUND($D268/MAX(1,$F268),0)))</f>
        <v/>
      </c>
      <c r="J268" s="17">
        <f>IF(ISBLANK($A268),"",IF($D268="","",$D268+$H268))</f>
        <v/>
      </c>
      <c r="K268" s="14">
        <f>IF(ISBLANK($A268),"",IF(OR(ISBLANK($B268),ISBLANK($C268),ISBLANK($D268),ISBLANK($E268),ISBLANK($F268),ISBLANK($G268),ISBLANK($H268)),"EKSİK","OK"))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7">
        <f>IF(ISBLANK($A269),"",IF($D269="","",ROUND($D269/MAX(1,$F269),0)))</f>
        <v/>
      </c>
      <c r="J269" s="17">
        <f>IF(ISBLANK($A269),"",IF($D269="","",$D269+$H269))</f>
        <v/>
      </c>
      <c r="K269" s="14">
        <f>IF(ISBLANK($A269),"",IF(OR(ISBLANK($B269),ISBLANK($C269),ISBLANK($D269),ISBLANK($E269),ISBLANK($F269),ISBLANK($G269),ISBLANK($H269)),"EKSİK","OK"))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7">
        <f>IF(ISBLANK($A270),"",IF($D270="","",ROUND($D270/MAX(1,$F270),0)))</f>
        <v/>
      </c>
      <c r="J270" s="17">
        <f>IF(ISBLANK($A270),"",IF($D270="","",$D270+$H270))</f>
        <v/>
      </c>
      <c r="K270" s="14">
        <f>IF(ISBLANK($A270),"",IF(OR(ISBLANK($B270),ISBLANK($C270),ISBLANK($D270),ISBLANK($E270),ISBLANK($F270),ISBLANK($G270),ISBLANK($H270)),"EKSİK","OK"))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7">
        <f>IF(ISBLANK($A271),"",IF($D271="","",ROUND($D271/MAX(1,$F271),0)))</f>
        <v/>
      </c>
      <c r="J271" s="17">
        <f>IF(ISBLANK($A271),"",IF($D271="","",$D271+$H271))</f>
        <v/>
      </c>
      <c r="K271" s="14">
        <f>IF(ISBLANK($A271),"",IF(OR(ISBLANK($B271),ISBLANK($C271),ISBLANK($D271),ISBLANK($E271),ISBLANK($F271),ISBLANK($G271),ISBLANK($H271)),"EKSİK","OK"))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7">
        <f>IF(ISBLANK($A272),"",IF($D272="","",ROUND($D272/MAX(1,$F272),0)))</f>
        <v/>
      </c>
      <c r="J272" s="17">
        <f>IF(ISBLANK($A272),"",IF($D272="","",$D272+$H272))</f>
        <v/>
      </c>
      <c r="K272" s="14">
        <f>IF(ISBLANK($A272),"",IF(OR(ISBLANK($B272),ISBLANK($C272),ISBLANK($D272),ISBLANK($E272),ISBLANK($F272),ISBLANK($G272),ISBLANK($H272)),"EKSİK","OK"))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7">
        <f>IF(ISBLANK($A273),"",IF($D273="","",ROUND($D273/MAX(1,$F273),0)))</f>
        <v/>
      </c>
      <c r="J273" s="17">
        <f>IF(ISBLANK($A273),"",IF($D273="","",$D273+$H273))</f>
        <v/>
      </c>
      <c r="K273" s="14">
        <f>IF(ISBLANK($A273),"",IF(OR(ISBLANK($B273),ISBLANK($C273),ISBLANK($D273),ISBLANK($E273),ISBLANK($F273),ISBLANK($G273),ISBLANK($H273)),"EKSİK","OK"))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7">
        <f>IF(ISBLANK($A274),"",IF($D274="","",ROUND($D274/MAX(1,$F274),0)))</f>
        <v/>
      </c>
      <c r="J274" s="17">
        <f>IF(ISBLANK($A274),"",IF($D274="","",$D274+$H274))</f>
        <v/>
      </c>
      <c r="K274" s="14">
        <f>IF(ISBLANK($A274),"",IF(OR(ISBLANK($B274),ISBLANK($C274),ISBLANK($D274),ISBLANK($E274),ISBLANK($F274),ISBLANK($G274),ISBLANK($H274)),"EKSİK","OK"))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7">
        <f>IF(ISBLANK($A275),"",IF($D275="","",ROUND($D275/MAX(1,$F275),0)))</f>
        <v/>
      </c>
      <c r="J275" s="17">
        <f>IF(ISBLANK($A275),"",IF($D275="","",$D275+$H275))</f>
        <v/>
      </c>
      <c r="K275" s="14">
        <f>IF(ISBLANK($A275),"",IF(OR(ISBLANK($B275),ISBLANK($C275),ISBLANK($D275),ISBLANK($E275),ISBLANK($F275),ISBLANK($G275),ISBLANK($H275)),"EKSİK","OK"))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7">
        <f>IF(ISBLANK($A276),"",IF($D276="","",ROUND($D276/MAX(1,$F276),0)))</f>
        <v/>
      </c>
      <c r="J276" s="17">
        <f>IF(ISBLANK($A276),"",IF($D276="","",$D276+$H276))</f>
        <v/>
      </c>
      <c r="K276" s="14">
        <f>IF(ISBLANK($A276),"",IF(OR(ISBLANK($B276),ISBLANK($C276),ISBLANK($D276),ISBLANK($E276),ISBLANK($F276),ISBLANK($G276),ISBLANK($H276)),"EKSİK","OK"))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7">
        <f>IF(ISBLANK($A277),"",IF($D277="","",ROUND($D277/MAX(1,$F277),0)))</f>
        <v/>
      </c>
      <c r="J277" s="17">
        <f>IF(ISBLANK($A277),"",IF($D277="","",$D277+$H277))</f>
        <v/>
      </c>
      <c r="K277" s="14">
        <f>IF(ISBLANK($A277),"",IF(OR(ISBLANK($B277),ISBLANK($C277),ISBLANK($D277),ISBLANK($E277),ISBLANK($F277),ISBLANK($G277),ISBLANK($H277)),"EKSİK","OK"))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7">
        <f>IF(ISBLANK($A278),"",IF($D278="","",ROUND($D278/MAX(1,$F278),0)))</f>
        <v/>
      </c>
      <c r="J278" s="17">
        <f>IF(ISBLANK($A278),"",IF($D278="","",$D278+$H278))</f>
        <v/>
      </c>
      <c r="K278" s="14">
        <f>IF(ISBLANK($A278),"",IF(OR(ISBLANK($B278),ISBLANK($C278),ISBLANK($D278),ISBLANK($E278),ISBLANK($F278),ISBLANK($G278),ISBLANK($H278)),"EKSİK","OK"))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7">
        <f>IF(ISBLANK($A279),"",IF($D279="","",ROUND($D279/MAX(1,$F279),0)))</f>
        <v/>
      </c>
      <c r="J279" s="17">
        <f>IF(ISBLANK($A279),"",IF($D279="","",$D279+$H279))</f>
        <v/>
      </c>
      <c r="K279" s="14">
        <f>IF(ISBLANK($A279),"",IF(OR(ISBLANK($B279),ISBLANK($C279),ISBLANK($D279),ISBLANK($E279),ISBLANK($F279),ISBLANK($G279),ISBLANK($H279)),"EKSİK","OK"))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7">
        <f>IF(ISBLANK($A280),"",IF($D280="","",ROUND($D280/MAX(1,$F280),0)))</f>
        <v/>
      </c>
      <c r="J280" s="17">
        <f>IF(ISBLANK($A280),"",IF($D280="","",$D280+$H280))</f>
        <v/>
      </c>
      <c r="K280" s="14">
        <f>IF(ISBLANK($A280),"",IF(OR(ISBLANK($B280),ISBLANK($C280),ISBLANK($D280),ISBLANK($E280),ISBLANK($F280),ISBLANK($G280),ISBLANK($H280)),"EKSİK","OK"))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7">
        <f>IF(ISBLANK($A281),"",IF($D281="","",ROUND($D281/MAX(1,$F281),0)))</f>
        <v/>
      </c>
      <c r="J281" s="17">
        <f>IF(ISBLANK($A281),"",IF($D281="","",$D281+$H281))</f>
        <v/>
      </c>
      <c r="K281" s="14">
        <f>IF(ISBLANK($A281),"",IF(OR(ISBLANK($B281),ISBLANK($C281),ISBLANK($D281),ISBLANK($E281),ISBLANK($F281),ISBLANK($G281),ISBLANK($H281)),"EKSİK","OK"))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7">
        <f>IF(ISBLANK($A282),"",IF($D282="","",ROUND($D282/MAX(1,$F282),0)))</f>
        <v/>
      </c>
      <c r="J282" s="17">
        <f>IF(ISBLANK($A282),"",IF($D282="","",$D282+$H282))</f>
        <v/>
      </c>
      <c r="K282" s="14">
        <f>IF(ISBLANK($A282),"",IF(OR(ISBLANK($B282),ISBLANK($C282),ISBLANK($D282),ISBLANK($E282),ISBLANK($F282),ISBLANK($G282),ISBLANK($H282)),"EKSİK","OK"))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7">
        <f>IF(ISBLANK($A283),"",IF($D283="","",ROUND($D283/MAX(1,$F283),0)))</f>
        <v/>
      </c>
      <c r="J283" s="17">
        <f>IF(ISBLANK($A283),"",IF($D283="","",$D283+$H283))</f>
        <v/>
      </c>
      <c r="K283" s="14">
        <f>IF(ISBLANK($A283),"",IF(OR(ISBLANK($B283),ISBLANK($C283),ISBLANK($D283),ISBLANK($E283),ISBLANK($F283),ISBLANK($G283),ISBLANK($H283)),"EKSİK","OK"))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7">
        <f>IF(ISBLANK($A284),"",IF($D284="","",ROUND($D284/MAX(1,$F284),0)))</f>
        <v/>
      </c>
      <c r="J284" s="17">
        <f>IF(ISBLANK($A284),"",IF($D284="","",$D284+$H284))</f>
        <v/>
      </c>
      <c r="K284" s="14">
        <f>IF(ISBLANK($A284),"",IF(OR(ISBLANK($B284),ISBLANK($C284),ISBLANK($D284),ISBLANK($E284),ISBLANK($F284),ISBLANK($G284),ISBLANK($H284)),"EKSİK","OK"))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7">
        <f>IF(ISBLANK($A285),"",IF($D285="","",ROUND($D285/MAX(1,$F285),0)))</f>
        <v/>
      </c>
      <c r="J285" s="17">
        <f>IF(ISBLANK($A285),"",IF($D285="","",$D285+$H285))</f>
        <v/>
      </c>
      <c r="K285" s="14">
        <f>IF(ISBLANK($A285),"",IF(OR(ISBLANK($B285),ISBLANK($C285),ISBLANK($D285),ISBLANK($E285),ISBLANK($F285),ISBLANK($G285),ISBLANK($H285)),"EKSİK","OK"))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7">
        <f>IF(ISBLANK($A286),"",IF($D286="","",ROUND($D286/MAX(1,$F286),0)))</f>
        <v/>
      </c>
      <c r="J286" s="17">
        <f>IF(ISBLANK($A286),"",IF($D286="","",$D286+$H286))</f>
        <v/>
      </c>
      <c r="K286" s="14">
        <f>IF(ISBLANK($A286),"",IF(OR(ISBLANK($B286),ISBLANK($C286),ISBLANK($D286),ISBLANK($E286),ISBLANK($F286),ISBLANK($G286),ISBLANK($H286)),"EKSİK","OK"))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7">
        <f>IF(ISBLANK($A287),"",IF($D287="","",ROUND($D287/MAX(1,$F287),0)))</f>
        <v/>
      </c>
      <c r="J287" s="17">
        <f>IF(ISBLANK($A287),"",IF($D287="","",$D287+$H287))</f>
        <v/>
      </c>
      <c r="K287" s="14">
        <f>IF(ISBLANK($A287),"",IF(OR(ISBLANK($B287),ISBLANK($C287),ISBLANK($D287),ISBLANK($E287),ISBLANK($F287),ISBLANK($G287),ISBLANK($H287)),"EKSİK","OK"))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7">
        <f>IF(ISBLANK($A288),"",IF($D288="","",ROUND($D288/MAX(1,$F288),0)))</f>
        <v/>
      </c>
      <c r="J288" s="17">
        <f>IF(ISBLANK($A288),"",IF($D288="","",$D288+$H288))</f>
        <v/>
      </c>
      <c r="K288" s="14">
        <f>IF(ISBLANK($A288),"",IF(OR(ISBLANK($B288),ISBLANK($C288),ISBLANK($D288),ISBLANK($E288),ISBLANK($F288),ISBLANK($G288),ISBLANK($H288)),"EKSİK","OK"))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7">
        <f>IF(ISBLANK($A289),"",IF($D289="","",ROUND($D289/MAX(1,$F289),0)))</f>
        <v/>
      </c>
      <c r="J289" s="17">
        <f>IF(ISBLANK($A289),"",IF($D289="","",$D289+$H289))</f>
        <v/>
      </c>
      <c r="K289" s="14">
        <f>IF(ISBLANK($A289),"",IF(OR(ISBLANK($B289),ISBLANK($C289),ISBLANK($D289),ISBLANK($E289),ISBLANK($F289),ISBLANK($G289),ISBLANK($H289)),"EKSİK","OK"))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7">
        <f>IF(ISBLANK($A290),"",IF($D290="","",ROUND($D290/MAX(1,$F290),0)))</f>
        <v/>
      </c>
      <c r="J290" s="17">
        <f>IF(ISBLANK($A290),"",IF($D290="","",$D290+$H290))</f>
        <v/>
      </c>
      <c r="K290" s="14">
        <f>IF(ISBLANK($A290),"",IF(OR(ISBLANK($B290),ISBLANK($C290),ISBLANK($D290),ISBLANK($E290),ISBLANK($F290),ISBLANK($G290),ISBLANK($H290)),"EKSİK","OK"))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7">
        <f>IF(ISBLANK($A291),"",IF($D291="","",ROUND($D291/MAX(1,$F291),0)))</f>
        <v/>
      </c>
      <c r="J291" s="17">
        <f>IF(ISBLANK($A291),"",IF($D291="","",$D291+$H291))</f>
        <v/>
      </c>
      <c r="K291" s="14">
        <f>IF(ISBLANK($A291),"",IF(OR(ISBLANK($B291),ISBLANK($C291),ISBLANK($D291),ISBLANK($E291),ISBLANK($F291),ISBLANK($G291),ISBLANK($H291)),"EKSİK","OK"))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7">
        <f>IF(ISBLANK($A292),"",IF($D292="","",ROUND($D292/MAX(1,$F292),0)))</f>
        <v/>
      </c>
      <c r="J292" s="17">
        <f>IF(ISBLANK($A292),"",IF($D292="","",$D292+$H292))</f>
        <v/>
      </c>
      <c r="K292" s="14">
        <f>IF(ISBLANK($A292),"",IF(OR(ISBLANK($B292),ISBLANK($C292),ISBLANK($D292),ISBLANK($E292),ISBLANK($F292),ISBLANK($G292),ISBLANK($H292)),"EKSİK","OK"))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7">
        <f>IF(ISBLANK($A293),"",IF($D293="","",ROUND($D293/MAX(1,$F293),0)))</f>
        <v/>
      </c>
      <c r="J293" s="17">
        <f>IF(ISBLANK($A293),"",IF($D293="","",$D293+$H293))</f>
        <v/>
      </c>
      <c r="K293" s="14">
        <f>IF(ISBLANK($A293),"",IF(OR(ISBLANK($B293),ISBLANK($C293),ISBLANK($D293),ISBLANK($E293),ISBLANK($F293),ISBLANK($G293),ISBLANK($H293)),"EKSİK","OK"))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7">
        <f>IF(ISBLANK($A294),"",IF($D294="","",ROUND($D294/MAX(1,$F294),0)))</f>
        <v/>
      </c>
      <c r="J294" s="17">
        <f>IF(ISBLANK($A294),"",IF($D294="","",$D294+$H294))</f>
        <v/>
      </c>
      <c r="K294" s="14">
        <f>IF(ISBLANK($A294),"",IF(OR(ISBLANK($B294),ISBLANK($C294),ISBLANK($D294),ISBLANK($E294),ISBLANK($F294),ISBLANK($G294),ISBLANK($H294)),"EKSİK","OK"))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7">
        <f>IF(ISBLANK($A295),"",IF($D295="","",ROUND($D295/MAX(1,$F295),0)))</f>
        <v/>
      </c>
      <c r="J295" s="17">
        <f>IF(ISBLANK($A295),"",IF($D295="","",$D295+$H295))</f>
        <v/>
      </c>
      <c r="K295" s="14">
        <f>IF(ISBLANK($A295),"",IF(OR(ISBLANK($B295),ISBLANK($C295),ISBLANK($D295),ISBLANK($E295),ISBLANK($F295),ISBLANK($G295),ISBLANK($H295)),"EKSİK","OK"))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7">
        <f>IF(ISBLANK($A296),"",IF($D296="","",ROUND($D296/MAX(1,$F296),0)))</f>
        <v/>
      </c>
      <c r="J296" s="17">
        <f>IF(ISBLANK($A296),"",IF($D296="","",$D296+$H296))</f>
        <v/>
      </c>
      <c r="K296" s="14">
        <f>IF(ISBLANK($A296),"",IF(OR(ISBLANK($B296),ISBLANK($C296),ISBLANK($D296),ISBLANK($E296),ISBLANK($F296),ISBLANK($G296),ISBLANK($H296)),"EKSİK","OK"))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7">
        <f>IF(ISBLANK($A297),"",IF($D297="","",ROUND($D297/MAX(1,$F297),0)))</f>
        <v/>
      </c>
      <c r="J297" s="17">
        <f>IF(ISBLANK($A297),"",IF($D297="","",$D297+$H297))</f>
        <v/>
      </c>
      <c r="K297" s="14">
        <f>IF(ISBLANK($A297),"",IF(OR(ISBLANK($B297),ISBLANK($C297),ISBLANK($D297),ISBLANK($E297),ISBLANK($F297),ISBLANK($G297),ISBLANK($H297)),"EKSİK","OK"))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7">
        <f>IF(ISBLANK($A298),"",IF($D298="","",ROUND($D298/MAX(1,$F298),0)))</f>
        <v/>
      </c>
      <c r="J298" s="17">
        <f>IF(ISBLANK($A298),"",IF($D298="","",$D298+$H298))</f>
        <v/>
      </c>
      <c r="K298" s="14">
        <f>IF(ISBLANK($A298),"",IF(OR(ISBLANK($B298),ISBLANK($C298),ISBLANK($D298),ISBLANK($E298),ISBLANK($F298),ISBLANK($G298),ISBLANK($H298)),"EKSİK","OK"))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7">
        <f>IF(ISBLANK($A299),"",IF($D299="","",ROUND($D299/MAX(1,$F299),0)))</f>
        <v/>
      </c>
      <c r="J299" s="17">
        <f>IF(ISBLANK($A299),"",IF($D299="","",$D299+$H299))</f>
        <v/>
      </c>
      <c r="K299" s="14">
        <f>IF(ISBLANK($A299),"",IF(OR(ISBLANK($B299),ISBLANK($C299),ISBLANK($D299),ISBLANK($E299),ISBLANK($F299),ISBLANK($G299),ISBLANK($H299)),"EKSİK","OK"))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7">
        <f>IF(ISBLANK($A300),"",IF($D300="","",ROUND($D300/MAX(1,$F300),0)))</f>
        <v/>
      </c>
      <c r="J300" s="17">
        <f>IF(ISBLANK($A300),"",IF($D300="","",$D300+$H300))</f>
        <v/>
      </c>
      <c r="K300" s="14">
        <f>IF(ISBLANK($A300),"",IF(OR(ISBLANK($B300),ISBLANK($C300),ISBLANK($D300),ISBLANK($E300),ISBLANK($F300),ISBLANK($G300),ISBLANK($H300)),"EKSİK","OK"))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7">
        <f>IF(ISBLANK($A301),"",IF($D301="","",ROUND($D301/MAX(1,$F301),0)))</f>
        <v/>
      </c>
      <c r="J301" s="17">
        <f>IF(ISBLANK($A301),"",IF($D301="","",$D301+$H301))</f>
        <v/>
      </c>
      <c r="K301" s="14">
        <f>IF(ISBLANK($A301),"",IF(OR(ISBLANK($B301),ISBLANK($C301),ISBLANK($D301),ISBLANK($E301),ISBLANK($F301),ISBLANK($G301),ISBLANK($H301)),"EKSİK","OK"))</f>
        <v/>
      </c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7">
        <f>IF(ISBLANK($A302),"",IF($D302="","",ROUND($D302/MAX(1,$F302),0)))</f>
        <v/>
      </c>
      <c r="J302" s="17">
        <f>IF(ISBLANK($A302),"",IF($D302="","",$D302+$H302))</f>
        <v/>
      </c>
      <c r="K302" s="14">
        <f>IF(ISBLANK($A302),"",IF(OR(ISBLANK($B302),ISBLANK($C302),ISBLANK($D302),ISBLANK($E302),ISBLANK($F302),ISBLANK($G302),ISBLANK($H302)),"EKSİK","OK"))</f>
        <v/>
      </c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7">
        <f>IF(ISBLANK($A303),"",IF($D303="","",ROUND($D303/MAX(1,$F303),0)))</f>
        <v/>
      </c>
      <c r="J303" s="17">
        <f>IF(ISBLANK($A303),"",IF($D303="","",$D303+$H303))</f>
        <v/>
      </c>
      <c r="K303" s="14">
        <f>IF(ISBLANK($A303),"",IF(OR(ISBLANK($B303),ISBLANK($C303),ISBLANK($D303),ISBLANK($E303),ISBLANK($F303),ISBLANK($G303),ISBLANK($H303)),"EKSİK","OK"))</f>
        <v/>
      </c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7">
        <f>IF(ISBLANK($A304),"",IF($D304="","",ROUND($D304/MAX(1,$F304),0)))</f>
        <v/>
      </c>
      <c r="J304" s="17">
        <f>IF(ISBLANK($A304),"",IF($D304="","",$D304+$H304))</f>
        <v/>
      </c>
      <c r="K304" s="14">
        <f>IF(ISBLANK($A304),"",IF(OR(ISBLANK($B304),ISBLANK($C304),ISBLANK($D304),ISBLANK($E304),ISBLANK($F304),ISBLANK($G304),ISBLANK($H304)),"EKSİK","OK"))</f>
        <v/>
      </c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7">
        <f>IF(ISBLANK($A305),"",IF($D305="","",ROUND($D305/MAX(1,$F305),0)))</f>
        <v/>
      </c>
      <c r="J305" s="17">
        <f>IF(ISBLANK($A305),"",IF($D305="","",$D305+$H305))</f>
        <v/>
      </c>
      <c r="K305" s="14">
        <f>IF(ISBLANK($A305),"",IF(OR(ISBLANK($B305),ISBLANK($C305),ISBLANK($D305),ISBLANK($E305),ISBLANK($F305),ISBLANK($G305),ISBLANK($H305)),"EKSİK","OK"))</f>
        <v/>
      </c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7">
        <f>IF(ISBLANK($A306),"",IF($D306="","",ROUND($D306/MAX(1,$F306),0)))</f>
        <v/>
      </c>
      <c r="J306" s="17">
        <f>IF(ISBLANK($A306),"",IF($D306="","",$D306+$H306))</f>
        <v/>
      </c>
      <c r="K306" s="14">
        <f>IF(ISBLANK($A306),"",IF(OR(ISBLANK($B306),ISBLANK($C306),ISBLANK($D306),ISBLANK($E306),ISBLANK($F306),ISBLANK($G306),ISBLANK($H306)),"EKSİK","OK"))</f>
        <v/>
      </c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7">
        <f>IF(ISBLANK($A307),"",IF($D307="","",ROUND($D307/MAX(1,$F307),0)))</f>
        <v/>
      </c>
      <c r="J307" s="17">
        <f>IF(ISBLANK($A307),"",IF($D307="","",$D307+$H307))</f>
        <v/>
      </c>
      <c r="K307" s="14">
        <f>IF(ISBLANK($A307),"",IF(OR(ISBLANK($B307),ISBLANK($C307),ISBLANK($D307),ISBLANK($E307),ISBLANK($F307),ISBLANK($G307),ISBLANK($H307)),"EKSİK","OK"))</f>
        <v/>
      </c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7">
        <f>IF(ISBLANK($A308),"",IF($D308="","",ROUND($D308/MAX(1,$F308),0)))</f>
        <v/>
      </c>
      <c r="J308" s="17">
        <f>IF(ISBLANK($A308),"",IF($D308="","",$D308+$H308))</f>
        <v/>
      </c>
      <c r="K308" s="14">
        <f>IF(ISBLANK($A308),"",IF(OR(ISBLANK($B308),ISBLANK($C308),ISBLANK($D308),ISBLANK($E308),ISBLANK($F308),ISBLANK($G308),ISBLANK($H308)),"EKSİK","OK"))</f>
        <v/>
      </c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7">
        <f>IF(ISBLANK($A309),"",IF($D309="","",ROUND($D309/MAX(1,$F309),0)))</f>
        <v/>
      </c>
      <c r="J309" s="17">
        <f>IF(ISBLANK($A309),"",IF($D309="","",$D309+$H309))</f>
        <v/>
      </c>
      <c r="K309" s="14">
        <f>IF(ISBLANK($A309),"",IF(OR(ISBLANK($B309),ISBLANK($C309),ISBLANK($D309),ISBLANK($E309),ISBLANK($F309),ISBLANK($G309),ISBLANK($H309)),"EKSİK","OK"))</f>
        <v/>
      </c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7">
        <f>IF(ISBLANK($A310),"",IF($D310="","",ROUND($D310/MAX(1,$F310),0)))</f>
        <v/>
      </c>
      <c r="J310" s="17">
        <f>IF(ISBLANK($A310),"",IF($D310="","",$D310+$H310))</f>
        <v/>
      </c>
      <c r="K310" s="14">
        <f>IF(ISBLANK($A310),"",IF(OR(ISBLANK($B310),ISBLANK($C310),ISBLANK($D310),ISBLANK($E310),ISBLANK($F310),ISBLANK($G310),ISBLANK($H310)),"EKSİK","OK"))</f>
        <v/>
      </c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7">
        <f>IF(ISBLANK($A311),"",IF($D311="","",ROUND($D311/MAX(1,$F311),0)))</f>
        <v/>
      </c>
      <c r="J311" s="17">
        <f>IF(ISBLANK($A311),"",IF($D311="","",$D311+$H311))</f>
        <v/>
      </c>
      <c r="K311" s="14">
        <f>IF(ISBLANK($A311),"",IF(OR(ISBLANK($B311),ISBLANK($C311),ISBLANK($D311),ISBLANK($E311),ISBLANK($F311),ISBLANK($G311),ISBLANK($H311)),"EKSİK","OK"))</f>
        <v/>
      </c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7">
        <f>IF(ISBLANK($A312),"",IF($D312="","",ROUND($D312/MAX(1,$F312),0)))</f>
        <v/>
      </c>
      <c r="J312" s="17">
        <f>IF(ISBLANK($A312),"",IF($D312="","",$D312+$H312))</f>
        <v/>
      </c>
      <c r="K312" s="14">
        <f>IF(ISBLANK($A312),"",IF(OR(ISBLANK($B312),ISBLANK($C312),ISBLANK($D312),ISBLANK($E312),ISBLANK($F312),ISBLANK($G312),ISBLANK($H312)),"EKSİK","OK"))</f>
        <v/>
      </c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7">
        <f>IF(ISBLANK($A313),"",IF($D313="","",ROUND($D313/MAX(1,$F313),0)))</f>
        <v/>
      </c>
      <c r="J313" s="17">
        <f>IF(ISBLANK($A313),"",IF($D313="","",$D313+$H313))</f>
        <v/>
      </c>
      <c r="K313" s="14">
        <f>IF(ISBLANK($A313),"",IF(OR(ISBLANK($B313),ISBLANK($C313),ISBLANK($D313),ISBLANK($E313),ISBLANK($F313),ISBLANK($G313),ISBLANK($H313)),"EKSİK","OK"))</f>
        <v/>
      </c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7">
        <f>IF(ISBLANK($A314),"",IF($D314="","",ROUND($D314/MAX(1,$F314),0)))</f>
        <v/>
      </c>
      <c r="J314" s="17">
        <f>IF(ISBLANK($A314),"",IF($D314="","",$D314+$H314))</f>
        <v/>
      </c>
      <c r="K314" s="14">
        <f>IF(ISBLANK($A314),"",IF(OR(ISBLANK($B314),ISBLANK($C314),ISBLANK($D314),ISBLANK($E314),ISBLANK($F314),ISBLANK($G314),ISBLANK($H314)),"EKSİK","OK"))</f>
        <v/>
      </c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7">
        <f>IF(ISBLANK($A315),"",IF($D315="","",ROUND($D315/MAX(1,$F315),0)))</f>
        <v/>
      </c>
      <c r="J315" s="17">
        <f>IF(ISBLANK($A315),"",IF($D315="","",$D315+$H315))</f>
        <v/>
      </c>
      <c r="K315" s="14">
        <f>IF(ISBLANK($A315),"",IF(OR(ISBLANK($B315),ISBLANK($C315),ISBLANK($D315),ISBLANK($E315),ISBLANK($F315),ISBLANK($G315),ISBLANK($H315)),"EKSİK","OK"))</f>
        <v/>
      </c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7">
        <f>IF(ISBLANK($A316),"",IF($D316="","",ROUND($D316/MAX(1,$F316),0)))</f>
        <v/>
      </c>
      <c r="J316" s="17">
        <f>IF(ISBLANK($A316),"",IF($D316="","",$D316+$H316))</f>
        <v/>
      </c>
      <c r="K316" s="14">
        <f>IF(ISBLANK($A316),"",IF(OR(ISBLANK($B316),ISBLANK($C316),ISBLANK($D316),ISBLANK($E316),ISBLANK($F316),ISBLANK($G316),ISBLANK($H316)),"EKSİK","OK"))</f>
        <v/>
      </c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7">
        <f>IF(ISBLANK($A317),"",IF($D317="","",ROUND($D317/MAX(1,$F317),0)))</f>
        <v/>
      </c>
      <c r="J317" s="17">
        <f>IF(ISBLANK($A317),"",IF($D317="","",$D317+$H317))</f>
        <v/>
      </c>
      <c r="K317" s="14">
        <f>IF(ISBLANK($A317),"",IF(OR(ISBLANK($B317),ISBLANK($C317),ISBLANK($D317),ISBLANK($E317),ISBLANK($F317),ISBLANK($G317),ISBLANK($H317)),"EKSİK","OK"))</f>
        <v/>
      </c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7">
        <f>IF(ISBLANK($A318),"",IF($D318="","",ROUND($D318/MAX(1,$F318),0)))</f>
        <v/>
      </c>
      <c r="J318" s="17">
        <f>IF(ISBLANK($A318),"",IF($D318="","",$D318+$H318))</f>
        <v/>
      </c>
      <c r="K318" s="14">
        <f>IF(ISBLANK($A318),"",IF(OR(ISBLANK($B318),ISBLANK($C318),ISBLANK($D318),ISBLANK($E318),ISBLANK($F318),ISBLANK($G318),ISBLANK($H318)),"EKSİK","OK"))</f>
        <v/>
      </c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7">
        <f>IF(ISBLANK($A319),"",IF($D319="","",ROUND($D319/MAX(1,$F319),0)))</f>
        <v/>
      </c>
      <c r="J319" s="17">
        <f>IF(ISBLANK($A319),"",IF($D319="","",$D319+$H319))</f>
        <v/>
      </c>
      <c r="K319" s="14">
        <f>IF(ISBLANK($A319),"",IF(OR(ISBLANK($B319),ISBLANK($C319),ISBLANK($D319),ISBLANK($E319),ISBLANK($F319),ISBLANK($G319),ISBLANK($H319)),"EKSİK","OK"))</f>
        <v/>
      </c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7">
        <f>IF(ISBLANK($A320),"",IF($D320="","",ROUND($D320/MAX(1,$F320),0)))</f>
        <v/>
      </c>
      <c r="J320" s="17">
        <f>IF(ISBLANK($A320),"",IF($D320="","",$D320+$H320))</f>
        <v/>
      </c>
      <c r="K320" s="14">
        <f>IF(ISBLANK($A320),"",IF(OR(ISBLANK($B320),ISBLANK($C320),ISBLANK($D320),ISBLANK($E320),ISBLANK($F320),ISBLANK($G320),ISBLANK($H320)),"EKSİK","OK"))</f>
        <v/>
      </c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7">
        <f>IF(ISBLANK($A321),"",IF($D321="","",ROUND($D321/MAX(1,$F321),0)))</f>
        <v/>
      </c>
      <c r="J321" s="17">
        <f>IF(ISBLANK($A321),"",IF($D321="","",$D321+$H321))</f>
        <v/>
      </c>
      <c r="K321" s="14">
        <f>IF(ISBLANK($A321),"",IF(OR(ISBLANK($B321),ISBLANK($C321),ISBLANK($D321),ISBLANK($E321),ISBLANK($F321),ISBLANK($G321),ISBLANK($H321)),"EKSİK","OK"))</f>
        <v/>
      </c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7">
        <f>IF(ISBLANK($A322),"",IF($D322="","",ROUND($D322/MAX(1,$F322),0)))</f>
        <v/>
      </c>
      <c r="J322" s="17">
        <f>IF(ISBLANK($A322),"",IF($D322="","",$D322+$H322))</f>
        <v/>
      </c>
      <c r="K322" s="14">
        <f>IF(ISBLANK($A322),"",IF(OR(ISBLANK($B322),ISBLANK($C322),ISBLANK($D322),ISBLANK($E322),ISBLANK($F322),ISBLANK($G322),ISBLANK($H322)),"EKSİK","OK"))</f>
        <v/>
      </c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7">
        <f>IF(ISBLANK($A323),"",IF($D323="","",ROUND($D323/MAX(1,$F323),0)))</f>
        <v/>
      </c>
      <c r="J323" s="17">
        <f>IF(ISBLANK($A323),"",IF($D323="","",$D323+$H323))</f>
        <v/>
      </c>
      <c r="K323" s="14">
        <f>IF(ISBLANK($A323),"",IF(OR(ISBLANK($B323),ISBLANK($C323),ISBLANK($D323),ISBLANK($E323),ISBLANK($F323),ISBLANK($G323),ISBLANK($H323)),"EKSİK","OK"))</f>
        <v/>
      </c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7">
        <f>IF(ISBLANK($A324),"",IF($D324="","",ROUND($D324/MAX(1,$F324),0)))</f>
        <v/>
      </c>
      <c r="J324" s="17">
        <f>IF(ISBLANK($A324),"",IF($D324="","",$D324+$H324))</f>
        <v/>
      </c>
      <c r="K324" s="14">
        <f>IF(ISBLANK($A324),"",IF(OR(ISBLANK($B324),ISBLANK($C324),ISBLANK($D324),ISBLANK($E324),ISBLANK($F324),ISBLANK($G324),ISBLANK($H324)),"EKSİK","OK"))</f>
        <v/>
      </c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7">
        <f>IF(ISBLANK($A325),"",IF($D325="","",ROUND($D325/MAX(1,$F325),0)))</f>
        <v/>
      </c>
      <c r="J325" s="17">
        <f>IF(ISBLANK($A325),"",IF($D325="","",$D325+$H325))</f>
        <v/>
      </c>
      <c r="K325" s="14">
        <f>IF(ISBLANK($A325),"",IF(OR(ISBLANK($B325),ISBLANK($C325),ISBLANK($D325),ISBLANK($E325),ISBLANK($F325),ISBLANK($G325),ISBLANK($H325)),"EKSİK","OK"))</f>
        <v/>
      </c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7">
        <f>IF(ISBLANK($A326),"",IF($D326="","",ROUND($D326/MAX(1,$F326),0)))</f>
        <v/>
      </c>
      <c r="J326" s="17">
        <f>IF(ISBLANK($A326),"",IF($D326="","",$D326+$H326))</f>
        <v/>
      </c>
      <c r="K326" s="14">
        <f>IF(ISBLANK($A326),"",IF(OR(ISBLANK($B326),ISBLANK($C326),ISBLANK($D326),ISBLANK($E326),ISBLANK($F326),ISBLANK($G326),ISBLANK($H326)),"EKSİK","OK"))</f>
        <v/>
      </c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7">
        <f>IF(ISBLANK($A327),"",IF($D327="","",ROUND($D327/MAX(1,$F327),0)))</f>
        <v/>
      </c>
      <c r="J327" s="17">
        <f>IF(ISBLANK($A327),"",IF($D327="","",$D327+$H327))</f>
        <v/>
      </c>
      <c r="K327" s="14">
        <f>IF(ISBLANK($A327),"",IF(OR(ISBLANK($B327),ISBLANK($C327),ISBLANK($D327),ISBLANK($E327),ISBLANK($F327),ISBLANK($G327),ISBLANK($H327)),"EKSİK","OK"))</f>
        <v/>
      </c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7">
        <f>IF(ISBLANK($A328),"",IF($D328="","",ROUND($D328/MAX(1,$F328),0)))</f>
        <v/>
      </c>
      <c r="J328" s="17">
        <f>IF(ISBLANK($A328),"",IF($D328="","",$D328+$H328))</f>
        <v/>
      </c>
      <c r="K328" s="14">
        <f>IF(ISBLANK($A328),"",IF(OR(ISBLANK($B328),ISBLANK($C328),ISBLANK($D328),ISBLANK($E328),ISBLANK($F328),ISBLANK($G328),ISBLANK($H328)),"EKSİK","OK"))</f>
        <v/>
      </c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7">
        <f>IF(ISBLANK($A329),"",IF($D329="","",ROUND($D329/MAX(1,$F329),0)))</f>
        <v/>
      </c>
      <c r="J329" s="17">
        <f>IF(ISBLANK($A329),"",IF($D329="","",$D329+$H329))</f>
        <v/>
      </c>
      <c r="K329" s="14">
        <f>IF(ISBLANK($A329),"",IF(OR(ISBLANK($B329),ISBLANK($C329),ISBLANK($D329),ISBLANK($E329),ISBLANK($F329),ISBLANK($G329),ISBLANK($H329)),"EKSİK","OK"))</f>
        <v/>
      </c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7">
        <f>IF(ISBLANK($A330),"",IF($D330="","",ROUND($D330/MAX(1,$F330),0)))</f>
        <v/>
      </c>
      <c r="J330" s="17">
        <f>IF(ISBLANK($A330),"",IF($D330="","",$D330+$H330))</f>
        <v/>
      </c>
      <c r="K330" s="14">
        <f>IF(ISBLANK($A330),"",IF(OR(ISBLANK($B330),ISBLANK($C330),ISBLANK($D330),ISBLANK($E330),ISBLANK($F330),ISBLANK($G330),ISBLANK($H330)),"EKSİK","OK"))</f>
        <v/>
      </c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7">
        <f>IF(ISBLANK($A331),"",IF($D331="","",ROUND($D331/MAX(1,$F331),0)))</f>
        <v/>
      </c>
      <c r="J331" s="17">
        <f>IF(ISBLANK($A331),"",IF($D331="","",$D331+$H331))</f>
        <v/>
      </c>
      <c r="K331" s="14">
        <f>IF(ISBLANK($A331),"",IF(OR(ISBLANK($B331),ISBLANK($C331),ISBLANK($D331),ISBLANK($E331),ISBLANK($F331),ISBLANK($G331),ISBLANK($H331)),"EKSİK","OK"))</f>
        <v/>
      </c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7">
        <f>IF(ISBLANK($A332),"",IF($D332="","",ROUND($D332/MAX(1,$F332),0)))</f>
        <v/>
      </c>
      <c r="J332" s="17">
        <f>IF(ISBLANK($A332),"",IF($D332="","",$D332+$H332))</f>
        <v/>
      </c>
      <c r="K332" s="14">
        <f>IF(ISBLANK($A332),"",IF(OR(ISBLANK($B332),ISBLANK($C332),ISBLANK($D332),ISBLANK($E332),ISBLANK($F332),ISBLANK($G332),ISBLANK($H332)),"EKSİK","OK"))</f>
        <v/>
      </c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7">
        <f>IF(ISBLANK($A333),"",IF($D333="","",ROUND($D333/MAX(1,$F333),0)))</f>
        <v/>
      </c>
      <c r="J333" s="17">
        <f>IF(ISBLANK($A333),"",IF($D333="","",$D333+$H333))</f>
        <v/>
      </c>
      <c r="K333" s="14">
        <f>IF(ISBLANK($A333),"",IF(OR(ISBLANK($B333),ISBLANK($C333),ISBLANK($D333),ISBLANK($E333),ISBLANK($F333),ISBLANK($G333),ISBLANK($H333)),"EKSİK","OK"))</f>
        <v/>
      </c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7">
        <f>IF(ISBLANK($A334),"",IF($D334="","",ROUND($D334/MAX(1,$F334),0)))</f>
        <v/>
      </c>
      <c r="J334" s="17">
        <f>IF(ISBLANK($A334),"",IF($D334="","",$D334+$H334))</f>
        <v/>
      </c>
      <c r="K334" s="14">
        <f>IF(ISBLANK($A334),"",IF(OR(ISBLANK($B334),ISBLANK($C334),ISBLANK($D334),ISBLANK($E334),ISBLANK($F334),ISBLANK($G334),ISBLANK($H334)),"EKSİK","OK"))</f>
        <v/>
      </c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7">
        <f>IF(ISBLANK($A335),"",IF($D335="","",ROUND($D335/MAX(1,$F335),0)))</f>
        <v/>
      </c>
      <c r="J335" s="17">
        <f>IF(ISBLANK($A335),"",IF($D335="","",$D335+$H335))</f>
        <v/>
      </c>
      <c r="K335" s="14">
        <f>IF(ISBLANK($A335),"",IF(OR(ISBLANK($B335),ISBLANK($C335),ISBLANK($D335),ISBLANK($E335),ISBLANK($F335),ISBLANK($G335),ISBLANK($H335)),"EKSİK","OK"))</f>
        <v/>
      </c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7">
        <f>IF(ISBLANK($A336),"",IF($D336="","",ROUND($D336/MAX(1,$F336),0)))</f>
        <v/>
      </c>
      <c r="J336" s="17">
        <f>IF(ISBLANK($A336),"",IF($D336="","",$D336+$H336))</f>
        <v/>
      </c>
      <c r="K336" s="14">
        <f>IF(ISBLANK($A336),"",IF(OR(ISBLANK($B336),ISBLANK($C336),ISBLANK($D336),ISBLANK($E336),ISBLANK($F336),ISBLANK($G336),ISBLANK($H336)),"EKSİK","OK"))</f>
        <v/>
      </c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7">
        <f>IF(ISBLANK($A337),"",IF($D337="","",ROUND($D337/MAX(1,$F337),0)))</f>
        <v/>
      </c>
      <c r="J337" s="17">
        <f>IF(ISBLANK($A337),"",IF($D337="","",$D337+$H337))</f>
        <v/>
      </c>
      <c r="K337" s="14">
        <f>IF(ISBLANK($A337),"",IF(OR(ISBLANK($B337),ISBLANK($C337),ISBLANK($D337),ISBLANK($E337),ISBLANK($F337),ISBLANK($G337),ISBLANK($H337)),"EKSİK","OK"))</f>
        <v/>
      </c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7">
        <f>IF(ISBLANK($A338),"",IF($D338="","",ROUND($D338/MAX(1,$F338),0)))</f>
        <v/>
      </c>
      <c r="J338" s="17">
        <f>IF(ISBLANK($A338),"",IF($D338="","",$D338+$H338))</f>
        <v/>
      </c>
      <c r="K338" s="14">
        <f>IF(ISBLANK($A338),"",IF(OR(ISBLANK($B338),ISBLANK($C338),ISBLANK($D338),ISBLANK($E338),ISBLANK($F338),ISBLANK($G338),ISBLANK($H338)),"EKSİK","OK"))</f>
        <v/>
      </c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7">
        <f>IF(ISBLANK($A339),"",IF($D339="","",ROUND($D339/MAX(1,$F339),0)))</f>
        <v/>
      </c>
      <c r="J339" s="17">
        <f>IF(ISBLANK($A339),"",IF($D339="","",$D339+$H339))</f>
        <v/>
      </c>
      <c r="K339" s="14">
        <f>IF(ISBLANK($A339),"",IF(OR(ISBLANK($B339),ISBLANK($C339),ISBLANK($D339),ISBLANK($E339),ISBLANK($F339),ISBLANK($G339),ISBLANK($H339)),"EKSİK","OK"))</f>
        <v/>
      </c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7">
        <f>IF(ISBLANK($A340),"",IF($D340="","",ROUND($D340/MAX(1,$F340),0)))</f>
        <v/>
      </c>
      <c r="J340" s="17">
        <f>IF(ISBLANK($A340),"",IF($D340="","",$D340+$H340))</f>
        <v/>
      </c>
      <c r="K340" s="14">
        <f>IF(ISBLANK($A340),"",IF(OR(ISBLANK($B340),ISBLANK($C340),ISBLANK($D340),ISBLANK($E340),ISBLANK($F340),ISBLANK($G340),ISBLANK($H340)),"EKSİK","OK"))</f>
        <v/>
      </c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7">
        <f>IF(ISBLANK($A341),"",IF($D341="","",ROUND($D341/MAX(1,$F341),0)))</f>
        <v/>
      </c>
      <c r="J341" s="17">
        <f>IF(ISBLANK($A341),"",IF($D341="","",$D341+$H341))</f>
        <v/>
      </c>
      <c r="K341" s="14">
        <f>IF(ISBLANK($A341),"",IF(OR(ISBLANK($B341),ISBLANK($C341),ISBLANK($D341),ISBLANK($E341),ISBLANK($F341),ISBLANK($G341),ISBLANK($H341)),"EKSİK","OK"))</f>
        <v/>
      </c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7">
        <f>IF(ISBLANK($A342),"",IF($D342="","",ROUND($D342/MAX(1,$F342),0)))</f>
        <v/>
      </c>
      <c r="J342" s="17">
        <f>IF(ISBLANK($A342),"",IF($D342="","",$D342+$H342))</f>
        <v/>
      </c>
      <c r="K342" s="14">
        <f>IF(ISBLANK($A342),"",IF(OR(ISBLANK($B342),ISBLANK($C342),ISBLANK($D342),ISBLANK($E342),ISBLANK($F342),ISBLANK($G342),ISBLANK($H342)),"EKSİK","OK"))</f>
        <v/>
      </c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7">
        <f>IF(ISBLANK($A343),"",IF($D343="","",ROUND($D343/MAX(1,$F343),0)))</f>
        <v/>
      </c>
      <c r="J343" s="17">
        <f>IF(ISBLANK($A343),"",IF($D343="","",$D343+$H343))</f>
        <v/>
      </c>
      <c r="K343" s="14">
        <f>IF(ISBLANK($A343),"",IF(OR(ISBLANK($B343),ISBLANK($C343),ISBLANK($D343),ISBLANK($E343),ISBLANK($F343),ISBLANK($G343),ISBLANK($H343)),"EKSİK","OK"))</f>
        <v/>
      </c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7">
        <f>IF(ISBLANK($A344),"",IF($D344="","",ROUND($D344/MAX(1,$F344),0)))</f>
        <v/>
      </c>
      <c r="J344" s="17">
        <f>IF(ISBLANK($A344),"",IF($D344="","",$D344+$H344))</f>
        <v/>
      </c>
      <c r="K344" s="14">
        <f>IF(ISBLANK($A344),"",IF(OR(ISBLANK($B344),ISBLANK($C344),ISBLANK($D344),ISBLANK($E344),ISBLANK($F344),ISBLANK($G344),ISBLANK($H344)),"EKSİK","OK"))</f>
        <v/>
      </c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7">
        <f>IF(ISBLANK($A345),"",IF($D345="","",ROUND($D345/MAX(1,$F345),0)))</f>
        <v/>
      </c>
      <c r="J345" s="17">
        <f>IF(ISBLANK($A345),"",IF($D345="","",$D345+$H345))</f>
        <v/>
      </c>
      <c r="K345" s="14">
        <f>IF(ISBLANK($A345),"",IF(OR(ISBLANK($B345),ISBLANK($C345),ISBLANK($D345),ISBLANK($E345),ISBLANK($F345),ISBLANK($G345),ISBLANK($H345)),"EKSİK","OK"))</f>
        <v/>
      </c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7">
        <f>IF(ISBLANK($A346),"",IF($D346="","",ROUND($D346/MAX(1,$F346),0)))</f>
        <v/>
      </c>
      <c r="J346" s="17">
        <f>IF(ISBLANK($A346),"",IF($D346="","",$D346+$H346))</f>
        <v/>
      </c>
      <c r="K346" s="14">
        <f>IF(ISBLANK($A346),"",IF(OR(ISBLANK($B346),ISBLANK($C346),ISBLANK($D346),ISBLANK($E346),ISBLANK($F346),ISBLANK($G346),ISBLANK($H346)),"EKSİK","OK"))</f>
        <v/>
      </c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7">
        <f>IF(ISBLANK($A347),"",IF($D347="","",ROUND($D347/MAX(1,$F347),0)))</f>
        <v/>
      </c>
      <c r="J347" s="17">
        <f>IF(ISBLANK($A347),"",IF($D347="","",$D347+$H347))</f>
        <v/>
      </c>
      <c r="K347" s="14">
        <f>IF(ISBLANK($A347),"",IF(OR(ISBLANK($B347),ISBLANK($C347),ISBLANK($D347),ISBLANK($E347),ISBLANK($F347),ISBLANK($G347),ISBLANK($H347)),"EKSİK","OK"))</f>
        <v/>
      </c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7">
        <f>IF(ISBLANK($A348),"",IF($D348="","",ROUND($D348/MAX(1,$F348),0)))</f>
        <v/>
      </c>
      <c r="J348" s="17">
        <f>IF(ISBLANK($A348),"",IF($D348="","",$D348+$H348))</f>
        <v/>
      </c>
      <c r="K348" s="14">
        <f>IF(ISBLANK($A348),"",IF(OR(ISBLANK($B348),ISBLANK($C348),ISBLANK($D348),ISBLANK($E348),ISBLANK($F348),ISBLANK($G348),ISBLANK($H348)),"EKSİK","OK"))</f>
        <v/>
      </c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7">
        <f>IF(ISBLANK($A349),"",IF($D349="","",ROUND($D349/MAX(1,$F349),0)))</f>
        <v/>
      </c>
      <c r="J349" s="17">
        <f>IF(ISBLANK($A349),"",IF($D349="","",$D349+$H349))</f>
        <v/>
      </c>
      <c r="K349" s="14">
        <f>IF(ISBLANK($A349),"",IF(OR(ISBLANK($B349),ISBLANK($C349),ISBLANK($D349),ISBLANK($E349),ISBLANK($F349),ISBLANK($G349),ISBLANK($H349)),"EKSİK","OK"))</f>
        <v/>
      </c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7">
        <f>IF(ISBLANK($A350),"",IF($D350="","",ROUND($D350/MAX(1,$F350),0)))</f>
        <v/>
      </c>
      <c r="J350" s="17">
        <f>IF(ISBLANK($A350),"",IF($D350="","",$D350+$H350))</f>
        <v/>
      </c>
      <c r="K350" s="14">
        <f>IF(ISBLANK($A350),"",IF(OR(ISBLANK($B350),ISBLANK($C350),ISBLANK($D350),ISBLANK($E350),ISBLANK($F350),ISBLANK($G350),ISBLANK($H350)),"EKSİK","OK"))</f>
        <v/>
      </c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7">
        <f>IF(ISBLANK($A351),"",IF($D351="","",ROUND($D351/MAX(1,$F351),0)))</f>
        <v/>
      </c>
      <c r="J351" s="17">
        <f>IF(ISBLANK($A351),"",IF($D351="","",$D351+$H351))</f>
        <v/>
      </c>
      <c r="K351" s="14">
        <f>IF(ISBLANK($A351),"",IF(OR(ISBLANK($B351),ISBLANK($C351),ISBLANK($D351),ISBLANK($E351),ISBLANK($F351),ISBLANK($G351),ISBLANK($H351)),"EKSİK","OK"))</f>
        <v/>
      </c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7">
        <f>IF(ISBLANK($A352),"",IF($D352="","",ROUND($D352/MAX(1,$F352),0)))</f>
        <v/>
      </c>
      <c r="J352" s="17">
        <f>IF(ISBLANK($A352),"",IF($D352="","",$D352+$H352))</f>
        <v/>
      </c>
      <c r="K352" s="14">
        <f>IF(ISBLANK($A352),"",IF(OR(ISBLANK($B352),ISBLANK($C352),ISBLANK($D352),ISBLANK($E352),ISBLANK($F352),ISBLANK($G352),ISBLANK($H352)),"EKSİK","OK"))</f>
        <v/>
      </c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7">
        <f>IF(ISBLANK($A353),"",IF($D353="","",ROUND($D353/MAX(1,$F353),0)))</f>
        <v/>
      </c>
      <c r="J353" s="17">
        <f>IF(ISBLANK($A353),"",IF($D353="","",$D353+$H353))</f>
        <v/>
      </c>
      <c r="K353" s="14">
        <f>IF(ISBLANK($A353),"",IF(OR(ISBLANK($B353),ISBLANK($C353),ISBLANK($D353),ISBLANK($E353),ISBLANK($F353),ISBLANK($G353),ISBLANK($H353)),"EKSİK","OK"))</f>
        <v/>
      </c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7">
        <f>IF(ISBLANK($A354),"",IF($D354="","",ROUND($D354/MAX(1,$F354),0)))</f>
        <v/>
      </c>
      <c r="J354" s="17">
        <f>IF(ISBLANK($A354),"",IF($D354="","",$D354+$H354))</f>
        <v/>
      </c>
      <c r="K354" s="14">
        <f>IF(ISBLANK($A354),"",IF(OR(ISBLANK($B354),ISBLANK($C354),ISBLANK($D354),ISBLANK($E354),ISBLANK($F354),ISBLANK($G354),ISBLANK($H354)),"EKSİK","OK"))</f>
        <v/>
      </c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7">
        <f>IF(ISBLANK($A355),"",IF($D355="","",ROUND($D355/MAX(1,$F355),0)))</f>
        <v/>
      </c>
      <c r="J355" s="17">
        <f>IF(ISBLANK($A355),"",IF($D355="","",$D355+$H355))</f>
        <v/>
      </c>
      <c r="K355" s="14">
        <f>IF(ISBLANK($A355),"",IF(OR(ISBLANK($B355),ISBLANK($C355),ISBLANK($D355),ISBLANK($E355),ISBLANK($F355),ISBLANK($G355),ISBLANK($H355)),"EKSİK","OK"))</f>
        <v/>
      </c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7">
        <f>IF(ISBLANK($A356),"",IF($D356="","",ROUND($D356/MAX(1,$F356),0)))</f>
        <v/>
      </c>
      <c r="J356" s="17">
        <f>IF(ISBLANK($A356),"",IF($D356="","",$D356+$H356))</f>
        <v/>
      </c>
      <c r="K356" s="14">
        <f>IF(ISBLANK($A356),"",IF(OR(ISBLANK($B356),ISBLANK($C356),ISBLANK($D356),ISBLANK($E356),ISBLANK($F356),ISBLANK($G356),ISBLANK($H356)),"EKSİK","OK"))</f>
        <v/>
      </c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7">
        <f>IF(ISBLANK($A357),"",IF($D357="","",ROUND($D357/MAX(1,$F357),0)))</f>
        <v/>
      </c>
      <c r="J357" s="17">
        <f>IF(ISBLANK($A357),"",IF($D357="","",$D357+$H357))</f>
        <v/>
      </c>
      <c r="K357" s="14">
        <f>IF(ISBLANK($A357),"",IF(OR(ISBLANK($B357),ISBLANK($C357),ISBLANK($D357),ISBLANK($E357),ISBLANK($F357),ISBLANK($G357),ISBLANK($H357)),"EKSİK","OK"))</f>
        <v/>
      </c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7">
        <f>IF(ISBLANK($A358),"",IF($D358="","",ROUND($D358/MAX(1,$F358),0)))</f>
        <v/>
      </c>
      <c r="J358" s="17">
        <f>IF(ISBLANK($A358),"",IF($D358="","",$D358+$H358))</f>
        <v/>
      </c>
      <c r="K358" s="14">
        <f>IF(ISBLANK($A358),"",IF(OR(ISBLANK($B358),ISBLANK($C358),ISBLANK($D358),ISBLANK($E358),ISBLANK($F358),ISBLANK($G358),ISBLANK($H358)),"EKSİK","OK"))</f>
        <v/>
      </c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7">
        <f>IF(ISBLANK($A359),"",IF($D359="","",ROUND($D359/MAX(1,$F359),0)))</f>
        <v/>
      </c>
      <c r="J359" s="17">
        <f>IF(ISBLANK($A359),"",IF($D359="","",$D359+$H359))</f>
        <v/>
      </c>
      <c r="K359" s="14">
        <f>IF(ISBLANK($A359),"",IF(OR(ISBLANK($B359),ISBLANK($C359),ISBLANK($D359),ISBLANK($E359),ISBLANK($F359),ISBLANK($G359),ISBLANK($H359)),"EKSİK","OK"))</f>
        <v/>
      </c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7">
        <f>IF(ISBLANK($A360),"",IF($D360="","",ROUND($D360/MAX(1,$F360),0)))</f>
        <v/>
      </c>
      <c r="J360" s="17">
        <f>IF(ISBLANK($A360),"",IF($D360="","",$D360+$H360))</f>
        <v/>
      </c>
      <c r="K360" s="14">
        <f>IF(ISBLANK($A360),"",IF(OR(ISBLANK($B360),ISBLANK($C360),ISBLANK($D360),ISBLANK($E360),ISBLANK($F360),ISBLANK($G360),ISBLANK($H360)),"EKSİK","OK"))</f>
        <v/>
      </c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7">
        <f>IF(ISBLANK($A361),"",IF($D361="","",ROUND($D361/MAX(1,$F361),0)))</f>
        <v/>
      </c>
      <c r="J361" s="17">
        <f>IF(ISBLANK($A361),"",IF($D361="","",$D361+$H361))</f>
        <v/>
      </c>
      <c r="K361" s="14">
        <f>IF(ISBLANK($A361),"",IF(OR(ISBLANK($B361),ISBLANK($C361),ISBLANK($D361),ISBLANK($E361),ISBLANK($F361),ISBLANK($G361),ISBLANK($H361)),"EKSİK","OK"))</f>
        <v/>
      </c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7">
        <f>IF(ISBLANK($A362),"",IF($D362="","",ROUND($D362/MAX(1,$F362),0)))</f>
        <v/>
      </c>
      <c r="J362" s="17">
        <f>IF(ISBLANK($A362),"",IF($D362="","",$D362+$H362))</f>
        <v/>
      </c>
      <c r="K362" s="14">
        <f>IF(ISBLANK($A362),"",IF(OR(ISBLANK($B362),ISBLANK($C362),ISBLANK($D362),ISBLANK($E362),ISBLANK($F362),ISBLANK($G362),ISBLANK($H362)),"EKSİK","OK"))</f>
        <v/>
      </c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7">
        <f>IF(ISBLANK($A363),"",IF($D363="","",ROUND($D363/MAX(1,$F363),0)))</f>
        <v/>
      </c>
      <c r="J363" s="17">
        <f>IF(ISBLANK($A363),"",IF($D363="","",$D363+$H363))</f>
        <v/>
      </c>
      <c r="K363" s="14">
        <f>IF(ISBLANK($A363),"",IF(OR(ISBLANK($B363),ISBLANK($C363),ISBLANK($D363),ISBLANK($E363),ISBLANK($F363),ISBLANK($G363),ISBLANK($H363)),"EKSİK","OK"))</f>
        <v/>
      </c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7">
        <f>IF(ISBLANK($A364),"",IF($D364="","",ROUND($D364/MAX(1,$F364),0)))</f>
        <v/>
      </c>
      <c r="J364" s="17">
        <f>IF(ISBLANK($A364),"",IF($D364="","",$D364+$H364))</f>
        <v/>
      </c>
      <c r="K364" s="14">
        <f>IF(ISBLANK($A364),"",IF(OR(ISBLANK($B364),ISBLANK($C364),ISBLANK($D364),ISBLANK($E364),ISBLANK($F364),ISBLANK($G364),ISBLANK($H364)),"EKSİK","OK"))</f>
        <v/>
      </c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7">
        <f>IF(ISBLANK($A365),"",IF($D365="","",ROUND($D365/MAX(1,$F365),0)))</f>
        <v/>
      </c>
      <c r="J365" s="17">
        <f>IF(ISBLANK($A365),"",IF($D365="","",$D365+$H365))</f>
        <v/>
      </c>
      <c r="K365" s="14">
        <f>IF(ISBLANK($A365),"",IF(OR(ISBLANK($B365),ISBLANK($C365),ISBLANK($D365),ISBLANK($E365),ISBLANK($F365),ISBLANK($G365),ISBLANK($H365)),"EKSİK","OK"))</f>
        <v/>
      </c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7">
        <f>IF(ISBLANK($A366),"",IF($D366="","",ROUND($D366/MAX(1,$F366),0)))</f>
        <v/>
      </c>
      <c r="J366" s="17">
        <f>IF(ISBLANK($A366),"",IF($D366="","",$D366+$H366))</f>
        <v/>
      </c>
      <c r="K366" s="14">
        <f>IF(ISBLANK($A366),"",IF(OR(ISBLANK($B366),ISBLANK($C366),ISBLANK($D366),ISBLANK($E366),ISBLANK($F366),ISBLANK($G366),ISBLANK($H366)),"EKSİK","OK"))</f>
        <v/>
      </c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7">
        <f>IF(ISBLANK($A367),"",IF($D367="","",ROUND($D367/MAX(1,$F367),0)))</f>
        <v/>
      </c>
      <c r="J367" s="17">
        <f>IF(ISBLANK($A367),"",IF($D367="","",$D367+$H367))</f>
        <v/>
      </c>
      <c r="K367" s="14">
        <f>IF(ISBLANK($A367),"",IF(OR(ISBLANK($B367),ISBLANK($C367),ISBLANK($D367),ISBLANK($E367),ISBLANK($F367),ISBLANK($G367),ISBLANK($H367)),"EKSİK","OK"))</f>
        <v/>
      </c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7">
        <f>IF(ISBLANK($A368),"",IF($D368="","",ROUND($D368/MAX(1,$F368),0)))</f>
        <v/>
      </c>
      <c r="J368" s="17">
        <f>IF(ISBLANK($A368),"",IF($D368="","",$D368+$H368))</f>
        <v/>
      </c>
      <c r="K368" s="14">
        <f>IF(ISBLANK($A368),"",IF(OR(ISBLANK($B368),ISBLANK($C368),ISBLANK($D368),ISBLANK($E368),ISBLANK($F368),ISBLANK($G368),ISBLANK($H368)),"EKSİK","OK"))</f>
        <v/>
      </c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7">
        <f>IF(ISBLANK($A369),"",IF($D369="","",ROUND($D369/MAX(1,$F369),0)))</f>
        <v/>
      </c>
      <c r="J369" s="17">
        <f>IF(ISBLANK($A369),"",IF($D369="","",$D369+$H369))</f>
        <v/>
      </c>
      <c r="K369" s="14">
        <f>IF(ISBLANK($A369),"",IF(OR(ISBLANK($B369),ISBLANK($C369),ISBLANK($D369),ISBLANK($E369),ISBLANK($F369),ISBLANK($G369),ISBLANK($H369)),"EKSİK","OK"))</f>
        <v/>
      </c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7">
        <f>IF(ISBLANK($A370),"",IF($D370="","",ROUND($D370/MAX(1,$F370),0)))</f>
        <v/>
      </c>
      <c r="J370" s="17">
        <f>IF(ISBLANK($A370),"",IF($D370="","",$D370+$H370))</f>
        <v/>
      </c>
      <c r="K370" s="14">
        <f>IF(ISBLANK($A370),"",IF(OR(ISBLANK($B370),ISBLANK($C370),ISBLANK($D370),ISBLANK($E370),ISBLANK($F370),ISBLANK($G370),ISBLANK($H370)),"EKSİK","OK"))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7">
        <f>IF(ISBLANK($A371),"",IF($D371="","",ROUND($D371/MAX(1,$F371),0)))</f>
        <v/>
      </c>
      <c r="J371" s="17">
        <f>IF(ISBLANK($A371),"",IF($D371="","",$D371+$H371))</f>
        <v/>
      </c>
      <c r="K371" s="14">
        <f>IF(ISBLANK($A371),"",IF(OR(ISBLANK($B371),ISBLANK($C371),ISBLANK($D371),ISBLANK($E371),ISBLANK($F371),ISBLANK($G371),ISBLANK($H371)),"EKSİK","OK"))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7">
        <f>IF(ISBLANK($A372),"",IF($D372="","",ROUND($D372/MAX(1,$F372),0)))</f>
        <v/>
      </c>
      <c r="J372" s="17">
        <f>IF(ISBLANK($A372),"",IF($D372="","",$D372+$H372))</f>
        <v/>
      </c>
      <c r="K372" s="14">
        <f>IF(ISBLANK($A372),"",IF(OR(ISBLANK($B372),ISBLANK($C372),ISBLANK($D372),ISBLANK($E372),ISBLANK($F372),ISBLANK($G372),ISBLANK($H372)),"EKSİK","OK"))</f>
        <v/>
      </c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7">
        <f>IF(ISBLANK($A373),"",IF($D373="","",ROUND($D373/MAX(1,$F373),0)))</f>
        <v/>
      </c>
      <c r="J373" s="17">
        <f>IF(ISBLANK($A373),"",IF($D373="","",$D373+$H373))</f>
        <v/>
      </c>
      <c r="K373" s="14">
        <f>IF(ISBLANK($A373),"",IF(OR(ISBLANK($B373),ISBLANK($C373),ISBLANK($D373),ISBLANK($E373),ISBLANK($F373),ISBLANK($G373),ISBLANK($H373)),"EKSİK","OK"))</f>
        <v/>
      </c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7">
        <f>IF(ISBLANK($A374),"",IF($D374="","",ROUND($D374/MAX(1,$F374),0)))</f>
        <v/>
      </c>
      <c r="J374" s="17">
        <f>IF(ISBLANK($A374),"",IF($D374="","",$D374+$H374))</f>
        <v/>
      </c>
      <c r="K374" s="14">
        <f>IF(ISBLANK($A374),"",IF(OR(ISBLANK($B374),ISBLANK($C374),ISBLANK($D374),ISBLANK($E374),ISBLANK($F374),ISBLANK($G374),ISBLANK($H374)),"EKSİK","OK"))</f>
        <v/>
      </c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7">
        <f>IF(ISBLANK($A375),"",IF($D375="","",ROUND($D375/MAX(1,$F375),0)))</f>
        <v/>
      </c>
      <c r="J375" s="17">
        <f>IF(ISBLANK($A375),"",IF($D375="","",$D375+$H375))</f>
        <v/>
      </c>
      <c r="K375" s="14">
        <f>IF(ISBLANK($A375),"",IF(OR(ISBLANK($B375),ISBLANK($C375),ISBLANK($D375),ISBLANK($E375),ISBLANK($F375),ISBLANK($G375),ISBLANK($H375)),"EKSİK","OK"))</f>
        <v/>
      </c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7">
        <f>IF(ISBLANK($A376),"",IF($D376="","",ROUND($D376/MAX(1,$F376),0)))</f>
        <v/>
      </c>
      <c r="J376" s="17">
        <f>IF(ISBLANK($A376),"",IF($D376="","",$D376+$H376))</f>
        <v/>
      </c>
      <c r="K376" s="14">
        <f>IF(ISBLANK($A376),"",IF(OR(ISBLANK($B376),ISBLANK($C376),ISBLANK($D376),ISBLANK($E376),ISBLANK($F376),ISBLANK($G376),ISBLANK($H376)),"EKSİK","OK"))</f>
        <v/>
      </c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7">
        <f>IF(ISBLANK($A377),"",IF($D377="","",ROUND($D377/MAX(1,$F377),0)))</f>
        <v/>
      </c>
      <c r="J377" s="17">
        <f>IF(ISBLANK($A377),"",IF($D377="","",$D377+$H377))</f>
        <v/>
      </c>
      <c r="K377" s="14">
        <f>IF(ISBLANK($A377),"",IF(OR(ISBLANK($B377),ISBLANK($C377),ISBLANK($D377),ISBLANK($E377),ISBLANK($F377),ISBLANK($G377),ISBLANK($H377)),"EKSİK","OK"))</f>
        <v/>
      </c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7">
        <f>IF(ISBLANK($A378),"",IF($D378="","",ROUND($D378/MAX(1,$F378),0)))</f>
        <v/>
      </c>
      <c r="J378" s="17">
        <f>IF(ISBLANK($A378),"",IF($D378="","",$D378+$H378))</f>
        <v/>
      </c>
      <c r="K378" s="14">
        <f>IF(ISBLANK($A378),"",IF(OR(ISBLANK($B378),ISBLANK($C378),ISBLANK($D378),ISBLANK($E378),ISBLANK($F378),ISBLANK($G378),ISBLANK($H378)),"EKSİK","OK"))</f>
        <v/>
      </c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7">
        <f>IF(ISBLANK($A379),"",IF($D379="","",ROUND($D379/MAX(1,$F379),0)))</f>
        <v/>
      </c>
      <c r="J379" s="17">
        <f>IF(ISBLANK($A379),"",IF($D379="","",$D379+$H379))</f>
        <v/>
      </c>
      <c r="K379" s="14">
        <f>IF(ISBLANK($A379),"",IF(OR(ISBLANK($B379),ISBLANK($C379),ISBLANK($D379),ISBLANK($E379),ISBLANK($F379),ISBLANK($G379),ISBLANK($H379)),"EKSİK","OK"))</f>
        <v/>
      </c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7">
        <f>IF(ISBLANK($A380),"",IF($D380="","",ROUND($D380/MAX(1,$F380),0)))</f>
        <v/>
      </c>
      <c r="J380" s="17">
        <f>IF(ISBLANK($A380),"",IF($D380="","",$D380+$H380))</f>
        <v/>
      </c>
      <c r="K380" s="14">
        <f>IF(ISBLANK($A380),"",IF(OR(ISBLANK($B380),ISBLANK($C380),ISBLANK($D380),ISBLANK($E380),ISBLANK($F380),ISBLANK($G380),ISBLANK($H380)),"EKSİK","OK"))</f>
        <v/>
      </c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7">
        <f>IF(ISBLANK($A381),"",IF($D381="","",ROUND($D381/MAX(1,$F381),0)))</f>
        <v/>
      </c>
      <c r="J381" s="17">
        <f>IF(ISBLANK($A381),"",IF($D381="","",$D381+$H381))</f>
        <v/>
      </c>
      <c r="K381" s="14">
        <f>IF(ISBLANK($A381),"",IF(OR(ISBLANK($B381),ISBLANK($C381),ISBLANK($D381),ISBLANK($E381),ISBLANK($F381),ISBLANK($G381),ISBLANK($H381)),"EKSİK","OK"))</f>
        <v/>
      </c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7">
        <f>IF(ISBLANK($A382),"",IF($D382="","",ROUND($D382/MAX(1,$F382),0)))</f>
        <v/>
      </c>
      <c r="J382" s="17">
        <f>IF(ISBLANK($A382),"",IF($D382="","",$D382+$H382))</f>
        <v/>
      </c>
      <c r="K382" s="14">
        <f>IF(ISBLANK($A382),"",IF(OR(ISBLANK($B382),ISBLANK($C382),ISBLANK($D382),ISBLANK($E382),ISBLANK($F382),ISBLANK($G382),ISBLANK($H382)),"EKSİK","OK"))</f>
        <v/>
      </c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7">
        <f>IF(ISBLANK($A383),"",IF($D383="","",ROUND($D383/MAX(1,$F383),0)))</f>
        <v/>
      </c>
      <c r="J383" s="17">
        <f>IF(ISBLANK($A383),"",IF($D383="","",$D383+$H383))</f>
        <v/>
      </c>
      <c r="K383" s="14">
        <f>IF(ISBLANK($A383),"",IF(OR(ISBLANK($B383),ISBLANK($C383),ISBLANK($D383),ISBLANK($E383),ISBLANK($F383),ISBLANK($G383),ISBLANK($H383)),"EKSİK","OK"))</f>
        <v/>
      </c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7">
        <f>IF(ISBLANK($A384),"",IF($D384="","",ROUND($D384/MAX(1,$F384),0)))</f>
        <v/>
      </c>
      <c r="J384" s="17">
        <f>IF(ISBLANK($A384),"",IF($D384="","",$D384+$H384))</f>
        <v/>
      </c>
      <c r="K384" s="14">
        <f>IF(ISBLANK($A384),"",IF(OR(ISBLANK($B384),ISBLANK($C384),ISBLANK($D384),ISBLANK($E384),ISBLANK($F384),ISBLANK($G384),ISBLANK($H384)),"EKSİK","OK"))</f>
        <v/>
      </c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7">
        <f>IF(ISBLANK($A385),"",IF($D385="","",ROUND($D385/MAX(1,$F385),0)))</f>
        <v/>
      </c>
      <c r="J385" s="17">
        <f>IF(ISBLANK($A385),"",IF($D385="","",$D385+$H385))</f>
        <v/>
      </c>
      <c r="K385" s="14">
        <f>IF(ISBLANK($A385),"",IF(OR(ISBLANK($B385),ISBLANK($C385),ISBLANK($D385),ISBLANK($E385),ISBLANK($F385),ISBLANK($G385),ISBLANK($H385)),"EKSİK","OK"))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7">
        <f>IF(ISBLANK($A386),"",IF($D386="","",ROUND($D386/MAX(1,$F386),0)))</f>
        <v/>
      </c>
      <c r="J386" s="17">
        <f>IF(ISBLANK($A386),"",IF($D386="","",$D386+$H386))</f>
        <v/>
      </c>
      <c r="K386" s="14">
        <f>IF(ISBLANK($A386),"",IF(OR(ISBLANK($B386),ISBLANK($C386),ISBLANK($D386),ISBLANK($E386),ISBLANK($F386),ISBLANK($G386),ISBLANK($H386)),"EKSİK","OK"))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7">
        <f>IF(ISBLANK($A387),"",IF($D387="","",ROUND($D387/MAX(1,$F387),0)))</f>
        <v/>
      </c>
      <c r="J387" s="17">
        <f>IF(ISBLANK($A387),"",IF($D387="","",$D387+$H387))</f>
        <v/>
      </c>
      <c r="K387" s="14">
        <f>IF(ISBLANK($A387),"",IF(OR(ISBLANK($B387),ISBLANK($C387),ISBLANK($D387),ISBLANK($E387),ISBLANK($F387),ISBLANK($G387),ISBLANK($H387)),"EKSİK","OK"))</f>
        <v/>
      </c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7">
        <f>IF(ISBLANK($A388),"",IF($D388="","",ROUND($D388/MAX(1,$F388),0)))</f>
        <v/>
      </c>
      <c r="J388" s="17">
        <f>IF(ISBLANK($A388),"",IF($D388="","",$D388+$H388))</f>
        <v/>
      </c>
      <c r="K388" s="14">
        <f>IF(ISBLANK($A388),"",IF(OR(ISBLANK($B388),ISBLANK($C388),ISBLANK($D388),ISBLANK($E388),ISBLANK($F388),ISBLANK($G388),ISBLANK($H388)),"EKSİK","OK"))</f>
        <v/>
      </c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7">
        <f>IF(ISBLANK($A389),"",IF($D389="","",ROUND($D389/MAX(1,$F389),0)))</f>
        <v/>
      </c>
      <c r="J389" s="17">
        <f>IF(ISBLANK($A389),"",IF($D389="","",$D389+$H389))</f>
        <v/>
      </c>
      <c r="K389" s="14">
        <f>IF(ISBLANK($A389),"",IF(OR(ISBLANK($B389),ISBLANK($C389),ISBLANK($D389),ISBLANK($E389),ISBLANK($F389),ISBLANK($G389),ISBLANK($H389)),"EKSİK","OK"))</f>
        <v/>
      </c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7">
        <f>IF(ISBLANK($A390),"",IF($D390="","",ROUND($D390/MAX(1,$F390),0)))</f>
        <v/>
      </c>
      <c r="J390" s="17">
        <f>IF(ISBLANK($A390),"",IF($D390="","",$D390+$H390))</f>
        <v/>
      </c>
      <c r="K390" s="14">
        <f>IF(ISBLANK($A390),"",IF(OR(ISBLANK($B390),ISBLANK($C390),ISBLANK($D390),ISBLANK($E390),ISBLANK($F390),ISBLANK($G390),ISBLANK($H390)),"EKSİK","OK"))</f>
        <v/>
      </c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7">
        <f>IF(ISBLANK($A391),"",IF($D391="","",ROUND($D391/MAX(1,$F391),0)))</f>
        <v/>
      </c>
      <c r="J391" s="17">
        <f>IF(ISBLANK($A391),"",IF($D391="","",$D391+$H391))</f>
        <v/>
      </c>
      <c r="K391" s="14">
        <f>IF(ISBLANK($A391),"",IF(OR(ISBLANK($B391),ISBLANK($C391),ISBLANK($D391),ISBLANK($E391),ISBLANK($F391),ISBLANK($G391),ISBLANK($H391)),"EKSİK","OK"))</f>
        <v/>
      </c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7">
        <f>IF(ISBLANK($A392),"",IF($D392="","",ROUND($D392/MAX(1,$F392),0)))</f>
        <v/>
      </c>
      <c r="J392" s="17">
        <f>IF(ISBLANK($A392),"",IF($D392="","",$D392+$H392))</f>
        <v/>
      </c>
      <c r="K392" s="14">
        <f>IF(ISBLANK($A392),"",IF(OR(ISBLANK($B392),ISBLANK($C392),ISBLANK($D392),ISBLANK($E392),ISBLANK($F392),ISBLANK($G392),ISBLANK($H392)),"EKSİK","OK"))</f>
        <v/>
      </c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7">
        <f>IF(ISBLANK($A393),"",IF($D393="","",ROUND($D393/MAX(1,$F393),0)))</f>
        <v/>
      </c>
      <c r="J393" s="17">
        <f>IF(ISBLANK($A393),"",IF($D393="","",$D393+$H393))</f>
        <v/>
      </c>
      <c r="K393" s="14">
        <f>IF(ISBLANK($A393),"",IF(OR(ISBLANK($B393),ISBLANK($C393),ISBLANK($D393),ISBLANK($E393),ISBLANK($F393),ISBLANK($G393),ISBLANK($H393)),"EKSİK","OK"))</f>
        <v/>
      </c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7">
        <f>IF(ISBLANK($A394),"",IF($D394="","",ROUND($D394/MAX(1,$F394),0)))</f>
        <v/>
      </c>
      <c r="J394" s="17">
        <f>IF(ISBLANK($A394),"",IF($D394="","",$D394+$H394))</f>
        <v/>
      </c>
      <c r="K394" s="14">
        <f>IF(ISBLANK($A394),"",IF(OR(ISBLANK($B394),ISBLANK($C394),ISBLANK($D394),ISBLANK($E394),ISBLANK($F394),ISBLANK($G394),ISBLANK($H394)),"EKSİK","OK"))</f>
        <v/>
      </c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7">
        <f>IF(ISBLANK($A395),"",IF($D395="","",ROUND($D395/MAX(1,$F395),0)))</f>
        <v/>
      </c>
      <c r="J395" s="17">
        <f>IF(ISBLANK($A395),"",IF($D395="","",$D395+$H395))</f>
        <v/>
      </c>
      <c r="K395" s="14">
        <f>IF(ISBLANK($A395),"",IF(OR(ISBLANK($B395),ISBLANK($C395),ISBLANK($D395),ISBLANK($E395),ISBLANK($F395),ISBLANK($G395),ISBLANK($H395)),"EKSİK","OK"))</f>
        <v/>
      </c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7">
        <f>IF(ISBLANK($A396),"",IF($D396="","",ROUND($D396/MAX(1,$F396),0)))</f>
        <v/>
      </c>
      <c r="J396" s="17">
        <f>IF(ISBLANK($A396),"",IF($D396="","",$D396+$H396))</f>
        <v/>
      </c>
      <c r="K396" s="14">
        <f>IF(ISBLANK($A396),"",IF(OR(ISBLANK($B396),ISBLANK($C396),ISBLANK($D396),ISBLANK($E396),ISBLANK($F396),ISBLANK($G396),ISBLANK($H396)),"EKSİK","OK"))</f>
        <v/>
      </c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7">
        <f>IF(ISBLANK($A397),"",IF($D397="","",ROUND($D397/MAX(1,$F397),0)))</f>
        <v/>
      </c>
      <c r="J397" s="17">
        <f>IF(ISBLANK($A397),"",IF($D397="","",$D397+$H397))</f>
        <v/>
      </c>
      <c r="K397" s="14">
        <f>IF(ISBLANK($A397),"",IF(OR(ISBLANK($B397),ISBLANK($C397),ISBLANK($D397),ISBLANK($E397),ISBLANK($F397),ISBLANK($G397),ISBLANK($H397)),"EKSİK","OK"))</f>
        <v/>
      </c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7">
        <f>IF(ISBLANK($A398),"",IF($D398="","",ROUND($D398/MAX(1,$F398),0)))</f>
        <v/>
      </c>
      <c r="J398" s="17">
        <f>IF(ISBLANK($A398),"",IF($D398="","",$D398+$H398))</f>
        <v/>
      </c>
      <c r="K398" s="14">
        <f>IF(ISBLANK($A398),"",IF(OR(ISBLANK($B398),ISBLANK($C398),ISBLANK($D398),ISBLANK($E398),ISBLANK($F398),ISBLANK($G398),ISBLANK($H398)),"EKSİK","OK"))</f>
        <v/>
      </c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7">
        <f>IF(ISBLANK($A399),"",IF($D399="","",ROUND($D399/MAX(1,$F399),0)))</f>
        <v/>
      </c>
      <c r="J399" s="17">
        <f>IF(ISBLANK($A399),"",IF($D399="","",$D399+$H399))</f>
        <v/>
      </c>
      <c r="K399" s="14">
        <f>IF(ISBLANK($A399),"",IF(OR(ISBLANK($B399),ISBLANK($C399),ISBLANK($D399),ISBLANK($E399),ISBLANK($F399),ISBLANK($G399),ISBLANK($H399)),"EKSİK","OK"))</f>
        <v/>
      </c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7">
        <f>IF(ISBLANK($A400),"",IF($D400="","",ROUND($D400/MAX(1,$F400),0)))</f>
        <v/>
      </c>
      <c r="J400" s="17">
        <f>IF(ISBLANK($A400),"",IF($D400="","",$D400+$H400))</f>
        <v/>
      </c>
      <c r="K400" s="14">
        <f>IF(ISBLANK($A400),"",IF(OR(ISBLANK($B400),ISBLANK($C400),ISBLANK($D400),ISBLANK($E400),ISBLANK($F400),ISBLANK($G400),ISBLANK($H400)),"EKSİK","OK"))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7">
        <f>IF(ISBLANK($A401),"",IF($D401="","",ROUND($D401/MAX(1,$F401),0)))</f>
        <v/>
      </c>
      <c r="J401" s="17">
        <f>IF(ISBLANK($A401),"",IF($D401="","",$D401+$H401))</f>
        <v/>
      </c>
      <c r="K401" s="14">
        <f>IF(ISBLANK($A401),"",IF(OR(ISBLANK($B401),ISBLANK($C401),ISBLANK($D401),ISBLANK($E401),ISBLANK($F401),ISBLANK($G401),ISBLANK($H401)),"EKSİK","OK"))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7">
        <f>IF(ISBLANK($A402),"",IF($D402="","",ROUND($D402/MAX(1,$F402),0)))</f>
        <v/>
      </c>
      <c r="J402" s="17">
        <f>IF(ISBLANK($A402),"",IF($D402="","",$D402+$H402))</f>
        <v/>
      </c>
      <c r="K402" s="14">
        <f>IF(ISBLANK($A402),"",IF(OR(ISBLANK($B402),ISBLANK($C402),ISBLANK($D402),ISBLANK($E402),ISBLANK($F402),ISBLANK($G402),ISBLANK($H402)),"EKSİK","OK"))</f>
        <v/>
      </c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7">
        <f>IF(ISBLANK($A403),"",IF($D403="","",ROUND($D403/MAX(1,$F403),0)))</f>
        <v/>
      </c>
      <c r="J403" s="17">
        <f>IF(ISBLANK($A403),"",IF($D403="","",$D403+$H403))</f>
        <v/>
      </c>
      <c r="K403" s="14">
        <f>IF(ISBLANK($A403),"",IF(OR(ISBLANK($B403),ISBLANK($C403),ISBLANK($D403),ISBLANK($E403),ISBLANK($F403),ISBLANK($G403),ISBLANK($H403)),"EKSİK","OK"))</f>
        <v/>
      </c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7">
        <f>IF(ISBLANK($A404),"",IF($D404="","",ROUND($D404/MAX(1,$F404),0)))</f>
        <v/>
      </c>
      <c r="J404" s="17">
        <f>IF(ISBLANK($A404),"",IF($D404="","",$D404+$H404))</f>
        <v/>
      </c>
      <c r="K404" s="14">
        <f>IF(ISBLANK($A404),"",IF(OR(ISBLANK($B404),ISBLANK($C404),ISBLANK($D404),ISBLANK($E404),ISBLANK($F404),ISBLANK($G404),ISBLANK($H404)),"EKSİK","OK"))</f>
        <v/>
      </c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7">
        <f>IF(ISBLANK($A405),"",IF($D405="","",ROUND($D405/MAX(1,$F405),0)))</f>
        <v/>
      </c>
      <c r="J405" s="17">
        <f>IF(ISBLANK($A405),"",IF($D405="","",$D405+$H405))</f>
        <v/>
      </c>
      <c r="K405" s="14">
        <f>IF(ISBLANK($A405),"",IF(OR(ISBLANK($B405),ISBLANK($C405),ISBLANK($D405),ISBLANK($E405),ISBLANK($F405),ISBLANK($G405),ISBLANK($H405)),"EKSİK","OK"))</f>
        <v/>
      </c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7">
        <f>IF(ISBLANK($A406),"",IF($D406="","",ROUND($D406/MAX(1,$F406),0)))</f>
        <v/>
      </c>
      <c r="J406" s="17">
        <f>IF(ISBLANK($A406),"",IF($D406="","",$D406+$H406))</f>
        <v/>
      </c>
      <c r="K406" s="14">
        <f>IF(ISBLANK($A406),"",IF(OR(ISBLANK($B406),ISBLANK($C406),ISBLANK($D406),ISBLANK($E406),ISBLANK($F406),ISBLANK($G406),ISBLANK($H406)),"EKSİK","OK"))</f>
        <v/>
      </c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7">
        <f>IF(ISBLANK($A407),"",IF($D407="","",ROUND($D407/MAX(1,$F407),0)))</f>
        <v/>
      </c>
      <c r="J407" s="17">
        <f>IF(ISBLANK($A407),"",IF($D407="","",$D407+$H407))</f>
        <v/>
      </c>
      <c r="K407" s="14">
        <f>IF(ISBLANK($A407),"",IF(OR(ISBLANK($B407),ISBLANK($C407),ISBLANK($D407),ISBLANK($E407),ISBLANK($F407),ISBLANK($G407),ISBLANK($H407)),"EKSİK","OK"))</f>
        <v/>
      </c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7">
        <f>IF(ISBLANK($A408),"",IF($D408="","",ROUND($D408/MAX(1,$F408),0)))</f>
        <v/>
      </c>
      <c r="J408" s="17">
        <f>IF(ISBLANK($A408),"",IF($D408="","",$D408+$H408))</f>
        <v/>
      </c>
      <c r="K408" s="14">
        <f>IF(ISBLANK($A408),"",IF(OR(ISBLANK($B408),ISBLANK($C408),ISBLANK($D408),ISBLANK($E408),ISBLANK($F408),ISBLANK($G408),ISBLANK($H408)),"EKSİK","OK"))</f>
        <v/>
      </c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7">
        <f>IF(ISBLANK($A409),"",IF($D409="","",ROUND($D409/MAX(1,$F409),0)))</f>
        <v/>
      </c>
      <c r="J409" s="17">
        <f>IF(ISBLANK($A409),"",IF($D409="","",$D409+$H409))</f>
        <v/>
      </c>
      <c r="K409" s="14">
        <f>IF(ISBLANK($A409),"",IF(OR(ISBLANK($B409),ISBLANK($C409),ISBLANK($D409),ISBLANK($E409),ISBLANK($F409),ISBLANK($G409),ISBLANK($H409)),"EKSİK","OK"))</f>
        <v/>
      </c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7">
        <f>IF(ISBLANK($A410),"",IF($D410="","",ROUND($D410/MAX(1,$F410),0)))</f>
        <v/>
      </c>
      <c r="J410" s="17">
        <f>IF(ISBLANK($A410),"",IF($D410="","",$D410+$H410))</f>
        <v/>
      </c>
      <c r="K410" s="14">
        <f>IF(ISBLANK($A410),"",IF(OR(ISBLANK($B410),ISBLANK($C410),ISBLANK($D410),ISBLANK($E410),ISBLANK($F410),ISBLANK($G410),ISBLANK($H410)),"EKSİK","OK"))</f>
        <v/>
      </c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7">
        <f>IF(ISBLANK($A411),"",IF($D411="","",ROUND($D411/MAX(1,$F411),0)))</f>
        <v/>
      </c>
      <c r="J411" s="17">
        <f>IF(ISBLANK($A411),"",IF($D411="","",$D411+$H411))</f>
        <v/>
      </c>
      <c r="K411" s="14">
        <f>IF(ISBLANK($A411),"",IF(OR(ISBLANK($B411),ISBLANK($C411),ISBLANK($D411),ISBLANK($E411),ISBLANK($F411),ISBLANK($G411),ISBLANK($H411)),"EKSİK","OK"))</f>
        <v/>
      </c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7">
        <f>IF(ISBLANK($A412),"",IF($D412="","",ROUND($D412/MAX(1,$F412),0)))</f>
        <v/>
      </c>
      <c r="J412" s="17">
        <f>IF(ISBLANK($A412),"",IF($D412="","",$D412+$H412))</f>
        <v/>
      </c>
      <c r="K412" s="14">
        <f>IF(ISBLANK($A412),"",IF(OR(ISBLANK($B412),ISBLANK($C412),ISBLANK($D412),ISBLANK($E412),ISBLANK($F412),ISBLANK($G412),ISBLANK($H412)),"EKSİK","OK"))</f>
        <v/>
      </c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7">
        <f>IF(ISBLANK($A413),"",IF($D413="","",ROUND($D413/MAX(1,$F413),0)))</f>
        <v/>
      </c>
      <c r="J413" s="17">
        <f>IF(ISBLANK($A413),"",IF($D413="","",$D413+$H413))</f>
        <v/>
      </c>
      <c r="K413" s="14">
        <f>IF(ISBLANK($A413),"",IF(OR(ISBLANK($B413),ISBLANK($C413),ISBLANK($D413),ISBLANK($E413),ISBLANK($F413),ISBLANK($G413),ISBLANK($H413)),"EKSİK","OK"))</f>
        <v/>
      </c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7">
        <f>IF(ISBLANK($A414),"",IF($D414="","",ROUND($D414/MAX(1,$F414),0)))</f>
        <v/>
      </c>
      <c r="J414" s="17">
        <f>IF(ISBLANK($A414),"",IF($D414="","",$D414+$H414))</f>
        <v/>
      </c>
      <c r="K414" s="14">
        <f>IF(ISBLANK($A414),"",IF(OR(ISBLANK($B414),ISBLANK($C414),ISBLANK($D414),ISBLANK($E414),ISBLANK($F414),ISBLANK($G414),ISBLANK($H414)),"EKSİK","OK"))</f>
        <v/>
      </c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7">
        <f>IF(ISBLANK($A415),"",IF($D415="","",ROUND($D415/MAX(1,$F415),0)))</f>
        <v/>
      </c>
      <c r="J415" s="17">
        <f>IF(ISBLANK($A415),"",IF($D415="","",$D415+$H415))</f>
        <v/>
      </c>
      <c r="K415" s="14">
        <f>IF(ISBLANK($A415),"",IF(OR(ISBLANK($B415),ISBLANK($C415),ISBLANK($D415),ISBLANK($E415),ISBLANK($F415),ISBLANK($G415),ISBLANK($H415)),"EKSİK","OK"))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7">
        <f>IF(ISBLANK($A416),"",IF($D416="","",ROUND($D416/MAX(1,$F416),0)))</f>
        <v/>
      </c>
      <c r="J416" s="17">
        <f>IF(ISBLANK($A416),"",IF($D416="","",$D416+$H416))</f>
        <v/>
      </c>
      <c r="K416" s="14">
        <f>IF(ISBLANK($A416),"",IF(OR(ISBLANK($B416),ISBLANK($C416),ISBLANK($D416),ISBLANK($E416),ISBLANK($F416),ISBLANK($G416),ISBLANK($H416)),"EKSİK","OK"))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7">
        <f>IF(ISBLANK($A417),"",IF($D417="","",ROUND($D417/MAX(1,$F417),0)))</f>
        <v/>
      </c>
      <c r="J417" s="17">
        <f>IF(ISBLANK($A417),"",IF($D417="","",$D417+$H417))</f>
        <v/>
      </c>
      <c r="K417" s="14">
        <f>IF(ISBLANK($A417),"",IF(OR(ISBLANK($B417),ISBLANK($C417),ISBLANK($D417),ISBLANK($E417),ISBLANK($F417),ISBLANK($G417),ISBLANK($H417)),"EKSİK","OK"))</f>
        <v/>
      </c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7">
        <f>IF(ISBLANK($A418),"",IF($D418="","",ROUND($D418/MAX(1,$F418),0)))</f>
        <v/>
      </c>
      <c r="J418" s="17">
        <f>IF(ISBLANK($A418),"",IF($D418="","",$D418+$H418))</f>
        <v/>
      </c>
      <c r="K418" s="14">
        <f>IF(ISBLANK($A418),"",IF(OR(ISBLANK($B418),ISBLANK($C418),ISBLANK($D418),ISBLANK($E418),ISBLANK($F418),ISBLANK($G418),ISBLANK($H418)),"EKSİK","OK"))</f>
        <v/>
      </c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7">
        <f>IF(ISBLANK($A419),"",IF($D419="","",ROUND($D419/MAX(1,$F419),0)))</f>
        <v/>
      </c>
      <c r="J419" s="17">
        <f>IF(ISBLANK($A419),"",IF($D419="","",$D419+$H419))</f>
        <v/>
      </c>
      <c r="K419" s="14">
        <f>IF(ISBLANK($A419),"",IF(OR(ISBLANK($B419),ISBLANK($C419),ISBLANK($D419),ISBLANK($E419),ISBLANK($F419),ISBLANK($G419),ISBLANK($H419)),"EKSİK","OK"))</f>
        <v/>
      </c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7">
        <f>IF(ISBLANK($A420),"",IF($D420="","",ROUND($D420/MAX(1,$F420),0)))</f>
        <v/>
      </c>
      <c r="J420" s="17">
        <f>IF(ISBLANK($A420),"",IF($D420="","",$D420+$H420))</f>
        <v/>
      </c>
      <c r="K420" s="14">
        <f>IF(ISBLANK($A420),"",IF(OR(ISBLANK($B420),ISBLANK($C420),ISBLANK($D420),ISBLANK($E420),ISBLANK($F420),ISBLANK($G420),ISBLANK($H420)),"EKSİK","OK"))</f>
        <v/>
      </c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7">
        <f>IF(ISBLANK($A421),"",IF($D421="","",ROUND($D421/MAX(1,$F421),0)))</f>
        <v/>
      </c>
      <c r="J421" s="17">
        <f>IF(ISBLANK($A421),"",IF($D421="","",$D421+$H421))</f>
        <v/>
      </c>
      <c r="K421" s="14">
        <f>IF(ISBLANK($A421),"",IF(OR(ISBLANK($B421),ISBLANK($C421),ISBLANK($D421),ISBLANK($E421),ISBLANK($F421),ISBLANK($G421),ISBLANK($H421)),"EKSİK","OK"))</f>
        <v/>
      </c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7">
        <f>IF(ISBLANK($A422),"",IF($D422="","",ROUND($D422/MAX(1,$F422),0)))</f>
        <v/>
      </c>
      <c r="J422" s="17">
        <f>IF(ISBLANK($A422),"",IF($D422="","",$D422+$H422))</f>
        <v/>
      </c>
      <c r="K422" s="14">
        <f>IF(ISBLANK($A422),"",IF(OR(ISBLANK($B422),ISBLANK($C422),ISBLANK($D422),ISBLANK($E422),ISBLANK($F422),ISBLANK($G422),ISBLANK($H422)),"EKSİK","OK"))</f>
        <v/>
      </c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7">
        <f>IF(ISBLANK($A423),"",IF($D423="","",ROUND($D423/MAX(1,$F423),0)))</f>
        <v/>
      </c>
      <c r="J423" s="17">
        <f>IF(ISBLANK($A423),"",IF($D423="","",$D423+$H423))</f>
        <v/>
      </c>
      <c r="K423" s="14">
        <f>IF(ISBLANK($A423),"",IF(OR(ISBLANK($B423),ISBLANK($C423),ISBLANK($D423),ISBLANK($E423),ISBLANK($F423),ISBLANK($G423),ISBLANK($H423)),"EKSİK","OK"))</f>
        <v/>
      </c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7">
        <f>IF(ISBLANK($A424),"",IF($D424="","",ROUND($D424/MAX(1,$F424),0)))</f>
        <v/>
      </c>
      <c r="J424" s="17">
        <f>IF(ISBLANK($A424),"",IF($D424="","",$D424+$H424))</f>
        <v/>
      </c>
      <c r="K424" s="14">
        <f>IF(ISBLANK($A424),"",IF(OR(ISBLANK($B424),ISBLANK($C424),ISBLANK($D424),ISBLANK($E424),ISBLANK($F424),ISBLANK($G424),ISBLANK($H424)),"EKSİK","OK"))</f>
        <v/>
      </c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7">
        <f>IF(ISBLANK($A425),"",IF($D425="","",ROUND($D425/MAX(1,$F425),0)))</f>
        <v/>
      </c>
      <c r="J425" s="17">
        <f>IF(ISBLANK($A425),"",IF($D425="","",$D425+$H425))</f>
        <v/>
      </c>
      <c r="K425" s="14">
        <f>IF(ISBLANK($A425),"",IF(OR(ISBLANK($B425),ISBLANK($C425),ISBLANK($D425),ISBLANK($E425),ISBLANK($F425),ISBLANK($G425),ISBLANK($H425)),"EKSİK","OK"))</f>
        <v/>
      </c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7">
        <f>IF(ISBLANK($A426),"",IF($D426="","",ROUND($D426/MAX(1,$F426),0)))</f>
        <v/>
      </c>
      <c r="J426" s="17">
        <f>IF(ISBLANK($A426),"",IF($D426="","",$D426+$H426))</f>
        <v/>
      </c>
      <c r="K426" s="14">
        <f>IF(ISBLANK($A426),"",IF(OR(ISBLANK($B426),ISBLANK($C426),ISBLANK($D426),ISBLANK($E426),ISBLANK($F426),ISBLANK($G426),ISBLANK($H426)),"EKSİK","OK"))</f>
        <v/>
      </c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7">
        <f>IF(ISBLANK($A427),"",IF($D427="","",ROUND($D427/MAX(1,$F427),0)))</f>
        <v/>
      </c>
      <c r="J427" s="17">
        <f>IF(ISBLANK($A427),"",IF($D427="","",$D427+$H427))</f>
        <v/>
      </c>
      <c r="K427" s="14">
        <f>IF(ISBLANK($A427),"",IF(OR(ISBLANK($B427),ISBLANK($C427),ISBLANK($D427),ISBLANK($E427),ISBLANK($F427),ISBLANK($G427),ISBLANK($H427)),"EKSİK","OK"))</f>
        <v/>
      </c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7">
        <f>IF(ISBLANK($A428),"",IF($D428="","",ROUND($D428/MAX(1,$F428),0)))</f>
        <v/>
      </c>
      <c r="J428" s="17">
        <f>IF(ISBLANK($A428),"",IF($D428="","",$D428+$H428))</f>
        <v/>
      </c>
      <c r="K428" s="14">
        <f>IF(ISBLANK($A428),"",IF(OR(ISBLANK($B428),ISBLANK($C428),ISBLANK($D428),ISBLANK($E428),ISBLANK($F428),ISBLANK($G428),ISBLANK($H428)),"EKSİK","OK"))</f>
        <v/>
      </c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7">
        <f>IF(ISBLANK($A429),"",IF($D429="","",ROUND($D429/MAX(1,$F429),0)))</f>
        <v/>
      </c>
      <c r="J429" s="17">
        <f>IF(ISBLANK($A429),"",IF($D429="","",$D429+$H429))</f>
        <v/>
      </c>
      <c r="K429" s="14">
        <f>IF(ISBLANK($A429),"",IF(OR(ISBLANK($B429),ISBLANK($C429),ISBLANK($D429),ISBLANK($E429),ISBLANK($F429),ISBLANK($G429),ISBLANK($H429)),"EKSİK","OK"))</f>
        <v/>
      </c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7">
        <f>IF(ISBLANK($A430),"",IF($D430="","",ROUND($D430/MAX(1,$F430),0)))</f>
        <v/>
      </c>
      <c r="J430" s="17">
        <f>IF(ISBLANK($A430),"",IF($D430="","",$D430+$H430))</f>
        <v/>
      </c>
      <c r="K430" s="14">
        <f>IF(ISBLANK($A430),"",IF(OR(ISBLANK($B430),ISBLANK($C430),ISBLANK($D430),ISBLANK($E430),ISBLANK($F430),ISBLANK($G430),ISBLANK($H430)),"EKSİK","OK"))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7">
        <f>IF(ISBLANK($A431),"",IF($D431="","",ROUND($D431/MAX(1,$F431),0)))</f>
        <v/>
      </c>
      <c r="J431" s="17">
        <f>IF(ISBLANK($A431),"",IF($D431="","",$D431+$H431))</f>
        <v/>
      </c>
      <c r="K431" s="14">
        <f>IF(ISBLANK($A431),"",IF(OR(ISBLANK($B431),ISBLANK($C431),ISBLANK($D431),ISBLANK($E431),ISBLANK($F431),ISBLANK($G431),ISBLANK($H431)),"EKSİK","OK"))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7">
        <f>IF(ISBLANK($A432),"",IF($D432="","",ROUND($D432/MAX(1,$F432),0)))</f>
        <v/>
      </c>
      <c r="J432" s="17">
        <f>IF(ISBLANK($A432),"",IF($D432="","",$D432+$H432))</f>
        <v/>
      </c>
      <c r="K432" s="14">
        <f>IF(ISBLANK($A432),"",IF(OR(ISBLANK($B432),ISBLANK($C432),ISBLANK($D432),ISBLANK($E432),ISBLANK($F432),ISBLANK($G432),ISBLANK($H432)),"EKSİK","OK"))</f>
        <v/>
      </c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7">
        <f>IF(ISBLANK($A433),"",IF($D433="","",ROUND($D433/MAX(1,$F433),0)))</f>
        <v/>
      </c>
      <c r="J433" s="17">
        <f>IF(ISBLANK($A433),"",IF($D433="","",$D433+$H433))</f>
        <v/>
      </c>
      <c r="K433" s="14">
        <f>IF(ISBLANK($A433),"",IF(OR(ISBLANK($B433),ISBLANK($C433),ISBLANK($D433),ISBLANK($E433),ISBLANK($F433),ISBLANK($G433),ISBLANK($H433)),"EKSİK","OK"))</f>
        <v/>
      </c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7">
        <f>IF(ISBLANK($A434),"",IF($D434="","",ROUND($D434/MAX(1,$F434),0)))</f>
        <v/>
      </c>
      <c r="J434" s="17">
        <f>IF(ISBLANK($A434),"",IF($D434="","",$D434+$H434))</f>
        <v/>
      </c>
      <c r="K434" s="14">
        <f>IF(ISBLANK($A434),"",IF(OR(ISBLANK($B434),ISBLANK($C434),ISBLANK($D434),ISBLANK($E434),ISBLANK($F434),ISBLANK($G434),ISBLANK($H434)),"EKSİK","OK"))</f>
        <v/>
      </c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7">
        <f>IF(ISBLANK($A435),"",IF($D435="","",ROUND($D435/MAX(1,$F435),0)))</f>
        <v/>
      </c>
      <c r="J435" s="17">
        <f>IF(ISBLANK($A435),"",IF($D435="","",$D435+$H435))</f>
        <v/>
      </c>
      <c r="K435" s="14">
        <f>IF(ISBLANK($A435),"",IF(OR(ISBLANK($B435),ISBLANK($C435),ISBLANK($D435),ISBLANK($E435),ISBLANK($F435),ISBLANK($G435),ISBLANK($H435)),"EKSİK","OK"))</f>
        <v/>
      </c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7">
        <f>IF(ISBLANK($A436),"",IF($D436="","",ROUND($D436/MAX(1,$F436),0)))</f>
        <v/>
      </c>
      <c r="J436" s="17">
        <f>IF(ISBLANK($A436),"",IF($D436="","",$D436+$H436))</f>
        <v/>
      </c>
      <c r="K436" s="14">
        <f>IF(ISBLANK($A436),"",IF(OR(ISBLANK($B436),ISBLANK($C436),ISBLANK($D436),ISBLANK($E436),ISBLANK($F436),ISBLANK($G436),ISBLANK($H436)),"EKSİK","OK"))</f>
        <v/>
      </c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7">
        <f>IF(ISBLANK($A437),"",IF($D437="","",ROUND($D437/MAX(1,$F437),0)))</f>
        <v/>
      </c>
      <c r="J437" s="17">
        <f>IF(ISBLANK($A437),"",IF($D437="","",$D437+$H437))</f>
        <v/>
      </c>
      <c r="K437" s="14">
        <f>IF(ISBLANK($A437),"",IF(OR(ISBLANK($B437),ISBLANK($C437),ISBLANK($D437),ISBLANK($E437),ISBLANK($F437),ISBLANK($G437),ISBLANK($H437)),"EKSİK","OK"))</f>
        <v/>
      </c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7">
        <f>IF(ISBLANK($A438),"",IF($D438="","",ROUND($D438/MAX(1,$F438),0)))</f>
        <v/>
      </c>
      <c r="J438" s="17">
        <f>IF(ISBLANK($A438),"",IF($D438="","",$D438+$H438))</f>
        <v/>
      </c>
      <c r="K438" s="14">
        <f>IF(ISBLANK($A438),"",IF(OR(ISBLANK($B438),ISBLANK($C438),ISBLANK($D438),ISBLANK($E438),ISBLANK($F438),ISBLANK($G438),ISBLANK($H438)),"EKSİK","OK"))</f>
        <v/>
      </c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7">
        <f>IF(ISBLANK($A439),"",IF($D439="","",ROUND($D439/MAX(1,$F439),0)))</f>
        <v/>
      </c>
      <c r="J439" s="17">
        <f>IF(ISBLANK($A439),"",IF($D439="","",$D439+$H439))</f>
        <v/>
      </c>
      <c r="K439" s="14">
        <f>IF(ISBLANK($A439),"",IF(OR(ISBLANK($B439),ISBLANK($C439),ISBLANK($D439),ISBLANK($E439),ISBLANK($F439),ISBLANK($G439),ISBLANK($H439)),"EKSİK","OK"))</f>
        <v/>
      </c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7">
        <f>IF(ISBLANK($A440),"",IF($D440="","",ROUND($D440/MAX(1,$F440),0)))</f>
        <v/>
      </c>
      <c r="J440" s="17">
        <f>IF(ISBLANK($A440),"",IF($D440="","",$D440+$H440))</f>
        <v/>
      </c>
      <c r="K440" s="14">
        <f>IF(ISBLANK($A440),"",IF(OR(ISBLANK($B440),ISBLANK($C440),ISBLANK($D440),ISBLANK($E440),ISBLANK($F440),ISBLANK($G440),ISBLANK($H440)),"EKSİK","OK"))</f>
        <v/>
      </c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7">
        <f>IF(ISBLANK($A441),"",IF($D441="","",ROUND($D441/MAX(1,$F441),0)))</f>
        <v/>
      </c>
      <c r="J441" s="17">
        <f>IF(ISBLANK($A441),"",IF($D441="","",$D441+$H441))</f>
        <v/>
      </c>
      <c r="K441" s="14">
        <f>IF(ISBLANK($A441),"",IF(OR(ISBLANK($B441),ISBLANK($C441),ISBLANK($D441),ISBLANK($E441),ISBLANK($F441),ISBLANK($G441),ISBLANK($H441)),"EKSİK","OK"))</f>
        <v/>
      </c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7">
        <f>IF(ISBLANK($A442),"",IF($D442="","",ROUND($D442/MAX(1,$F442),0)))</f>
        <v/>
      </c>
      <c r="J442" s="17">
        <f>IF(ISBLANK($A442),"",IF($D442="","",$D442+$H442))</f>
        <v/>
      </c>
      <c r="K442" s="14">
        <f>IF(ISBLANK($A442),"",IF(OR(ISBLANK($B442),ISBLANK($C442),ISBLANK($D442),ISBLANK($E442),ISBLANK($F442),ISBLANK($G442),ISBLANK($H442)),"EKSİK","OK"))</f>
        <v/>
      </c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7">
        <f>IF(ISBLANK($A443),"",IF($D443="","",ROUND($D443/MAX(1,$F443),0)))</f>
        <v/>
      </c>
      <c r="J443" s="17">
        <f>IF(ISBLANK($A443),"",IF($D443="","",$D443+$H443))</f>
        <v/>
      </c>
      <c r="K443" s="14">
        <f>IF(ISBLANK($A443),"",IF(OR(ISBLANK($B443),ISBLANK($C443),ISBLANK($D443),ISBLANK($E443),ISBLANK($F443),ISBLANK($G443),ISBLANK($H443)),"EKSİK","OK"))</f>
        <v/>
      </c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7">
        <f>IF(ISBLANK($A444),"",IF($D444="","",ROUND($D444/MAX(1,$F444),0)))</f>
        <v/>
      </c>
      <c r="J444" s="17">
        <f>IF(ISBLANK($A444),"",IF($D444="","",$D444+$H444))</f>
        <v/>
      </c>
      <c r="K444" s="14">
        <f>IF(ISBLANK($A444),"",IF(OR(ISBLANK($B444),ISBLANK($C444),ISBLANK($D444),ISBLANK($E444),ISBLANK($F444),ISBLANK($G444),ISBLANK($H444)),"EKSİK","OK"))</f>
        <v/>
      </c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7">
        <f>IF(ISBLANK($A445),"",IF($D445="","",ROUND($D445/MAX(1,$F445),0)))</f>
        <v/>
      </c>
      <c r="J445" s="17">
        <f>IF(ISBLANK($A445),"",IF($D445="","",$D445+$H445))</f>
        <v/>
      </c>
      <c r="K445" s="14">
        <f>IF(ISBLANK($A445),"",IF(OR(ISBLANK($B445),ISBLANK($C445),ISBLANK($D445),ISBLANK($E445),ISBLANK($F445),ISBLANK($G445),ISBLANK($H445)),"EKSİK","OK"))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7">
        <f>IF(ISBLANK($A446),"",IF($D446="","",ROUND($D446/MAX(1,$F446),0)))</f>
        <v/>
      </c>
      <c r="J446" s="17">
        <f>IF(ISBLANK($A446),"",IF($D446="","",$D446+$H446))</f>
        <v/>
      </c>
      <c r="K446" s="14">
        <f>IF(ISBLANK($A446),"",IF(OR(ISBLANK($B446),ISBLANK($C446),ISBLANK($D446),ISBLANK($E446),ISBLANK($F446),ISBLANK($G446),ISBLANK($H446)),"EKSİK","OK"))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7">
        <f>IF(ISBLANK($A447),"",IF($D447="","",ROUND($D447/MAX(1,$F447),0)))</f>
        <v/>
      </c>
      <c r="J447" s="17">
        <f>IF(ISBLANK($A447),"",IF($D447="","",$D447+$H447))</f>
        <v/>
      </c>
      <c r="K447" s="14">
        <f>IF(ISBLANK($A447),"",IF(OR(ISBLANK($B447),ISBLANK($C447),ISBLANK($D447),ISBLANK($E447),ISBLANK($F447),ISBLANK($G447),ISBLANK($H447)),"EKSİK","OK"))</f>
        <v/>
      </c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7">
        <f>IF(ISBLANK($A448),"",IF($D448="","",ROUND($D448/MAX(1,$F448),0)))</f>
        <v/>
      </c>
      <c r="J448" s="17">
        <f>IF(ISBLANK($A448),"",IF($D448="","",$D448+$H448))</f>
        <v/>
      </c>
      <c r="K448" s="14">
        <f>IF(ISBLANK($A448),"",IF(OR(ISBLANK($B448),ISBLANK($C448),ISBLANK($D448),ISBLANK($E448),ISBLANK($F448),ISBLANK($G448),ISBLANK($H448)),"EKSİK","OK"))</f>
        <v/>
      </c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7">
        <f>IF(ISBLANK($A449),"",IF($D449="","",ROUND($D449/MAX(1,$F449),0)))</f>
        <v/>
      </c>
      <c r="J449" s="17">
        <f>IF(ISBLANK($A449),"",IF($D449="","",$D449+$H449))</f>
        <v/>
      </c>
      <c r="K449" s="14">
        <f>IF(ISBLANK($A449),"",IF(OR(ISBLANK($B449),ISBLANK($C449),ISBLANK($D449),ISBLANK($E449),ISBLANK($F449),ISBLANK($G449),ISBLANK($H449)),"EKSİK","OK"))</f>
        <v/>
      </c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7">
        <f>IF(ISBLANK($A450),"",IF($D450="","",ROUND($D450/MAX(1,$F450),0)))</f>
        <v/>
      </c>
      <c r="J450" s="17">
        <f>IF(ISBLANK($A450),"",IF($D450="","",$D450+$H450))</f>
        <v/>
      </c>
      <c r="K450" s="14">
        <f>IF(ISBLANK($A450),"",IF(OR(ISBLANK($B450),ISBLANK($C450),ISBLANK($D450),ISBLANK($E450),ISBLANK($F450),ISBLANK($G450),ISBLANK($H450)),"EKSİK","OK"))</f>
        <v/>
      </c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7">
        <f>IF(ISBLANK($A451),"",IF($D451="","",ROUND($D451/MAX(1,$F451),0)))</f>
        <v/>
      </c>
      <c r="J451" s="17">
        <f>IF(ISBLANK($A451),"",IF($D451="","",$D451+$H451))</f>
        <v/>
      </c>
      <c r="K451" s="14">
        <f>IF(ISBLANK($A451),"",IF(OR(ISBLANK($B451),ISBLANK($C451),ISBLANK($D451),ISBLANK($E451),ISBLANK($F451),ISBLANK($G451),ISBLANK($H451)),"EKSİK","OK"))</f>
        <v/>
      </c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7">
        <f>IF(ISBLANK($A452),"",IF($D452="","",ROUND($D452/MAX(1,$F452),0)))</f>
        <v/>
      </c>
      <c r="J452" s="17">
        <f>IF(ISBLANK($A452),"",IF($D452="","",$D452+$H452))</f>
        <v/>
      </c>
      <c r="K452" s="14">
        <f>IF(ISBLANK($A452),"",IF(OR(ISBLANK($B452),ISBLANK($C452),ISBLANK($D452),ISBLANK($E452),ISBLANK($F452),ISBLANK($G452),ISBLANK($H452)),"EKSİK","OK"))</f>
        <v/>
      </c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7">
        <f>IF(ISBLANK($A453),"",IF($D453="","",ROUND($D453/MAX(1,$F453),0)))</f>
        <v/>
      </c>
      <c r="J453" s="17">
        <f>IF(ISBLANK($A453),"",IF($D453="","",$D453+$H453))</f>
        <v/>
      </c>
      <c r="K453" s="14">
        <f>IF(ISBLANK($A453),"",IF(OR(ISBLANK($B453),ISBLANK($C453),ISBLANK($D453),ISBLANK($E453),ISBLANK($F453),ISBLANK($G453),ISBLANK($H453)),"EKSİK","OK"))</f>
        <v/>
      </c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7">
        <f>IF(ISBLANK($A454),"",IF($D454="","",ROUND($D454/MAX(1,$F454),0)))</f>
        <v/>
      </c>
      <c r="J454" s="17">
        <f>IF(ISBLANK($A454),"",IF($D454="","",$D454+$H454))</f>
        <v/>
      </c>
      <c r="K454" s="14">
        <f>IF(ISBLANK($A454),"",IF(OR(ISBLANK($B454),ISBLANK($C454),ISBLANK($D454),ISBLANK($E454),ISBLANK($F454),ISBLANK($G454),ISBLANK($H454)),"EKSİK","OK"))</f>
        <v/>
      </c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7">
        <f>IF(ISBLANK($A455),"",IF($D455="","",ROUND($D455/MAX(1,$F455),0)))</f>
        <v/>
      </c>
      <c r="J455" s="17">
        <f>IF(ISBLANK($A455),"",IF($D455="","",$D455+$H455))</f>
        <v/>
      </c>
      <c r="K455" s="14">
        <f>IF(ISBLANK($A455),"",IF(OR(ISBLANK($B455),ISBLANK($C455),ISBLANK($D455),ISBLANK($E455),ISBLANK($F455),ISBLANK($G455),ISBLANK($H455)),"EKSİK","OK"))</f>
        <v/>
      </c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7">
        <f>IF(ISBLANK($A456),"",IF($D456="","",ROUND($D456/MAX(1,$F456),0)))</f>
        <v/>
      </c>
      <c r="J456" s="17">
        <f>IF(ISBLANK($A456),"",IF($D456="","",$D456+$H456))</f>
        <v/>
      </c>
      <c r="K456" s="14">
        <f>IF(ISBLANK($A456),"",IF(OR(ISBLANK($B456),ISBLANK($C456),ISBLANK($D456),ISBLANK($E456),ISBLANK($F456),ISBLANK($G456),ISBLANK($H456)),"EKSİK","OK"))</f>
        <v/>
      </c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7">
        <f>IF(ISBLANK($A457),"",IF($D457="","",ROUND($D457/MAX(1,$F457),0)))</f>
        <v/>
      </c>
      <c r="J457" s="17">
        <f>IF(ISBLANK($A457),"",IF($D457="","",$D457+$H457))</f>
        <v/>
      </c>
      <c r="K457" s="14">
        <f>IF(ISBLANK($A457),"",IF(OR(ISBLANK($B457),ISBLANK($C457),ISBLANK($D457),ISBLANK($E457),ISBLANK($F457),ISBLANK($G457),ISBLANK($H457)),"EKSİK","OK"))</f>
        <v/>
      </c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7">
        <f>IF(ISBLANK($A458),"",IF($D458="","",ROUND($D458/MAX(1,$F458),0)))</f>
        <v/>
      </c>
      <c r="J458" s="17">
        <f>IF(ISBLANK($A458),"",IF($D458="","",$D458+$H458))</f>
        <v/>
      </c>
      <c r="K458" s="14">
        <f>IF(ISBLANK($A458),"",IF(OR(ISBLANK($B458),ISBLANK($C458),ISBLANK($D458),ISBLANK($E458),ISBLANK($F458),ISBLANK($G458),ISBLANK($H458)),"EKSİK","OK"))</f>
        <v/>
      </c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7">
        <f>IF(ISBLANK($A459),"",IF($D459="","",ROUND($D459/MAX(1,$F459),0)))</f>
        <v/>
      </c>
      <c r="J459" s="17">
        <f>IF(ISBLANK($A459),"",IF($D459="","",$D459+$H459))</f>
        <v/>
      </c>
      <c r="K459" s="14">
        <f>IF(ISBLANK($A459),"",IF(OR(ISBLANK($B459),ISBLANK($C459),ISBLANK($D459),ISBLANK($E459),ISBLANK($F459),ISBLANK($G459),ISBLANK($H459)),"EKSİK","OK"))</f>
        <v/>
      </c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7">
        <f>IF(ISBLANK($A460),"",IF($D460="","",ROUND($D460/MAX(1,$F460),0)))</f>
        <v/>
      </c>
      <c r="J460" s="17">
        <f>IF(ISBLANK($A460),"",IF($D460="","",$D460+$H460))</f>
        <v/>
      </c>
      <c r="K460" s="14">
        <f>IF(ISBLANK($A460),"",IF(OR(ISBLANK($B460),ISBLANK($C460),ISBLANK($D460),ISBLANK($E460),ISBLANK($F460),ISBLANK($G460),ISBLANK($H460)),"EKSİK","OK"))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7">
        <f>IF(ISBLANK($A461),"",IF($D461="","",ROUND($D461/MAX(1,$F461),0)))</f>
        <v/>
      </c>
      <c r="J461" s="17">
        <f>IF(ISBLANK($A461),"",IF($D461="","",$D461+$H461))</f>
        <v/>
      </c>
      <c r="K461" s="14">
        <f>IF(ISBLANK($A461),"",IF(OR(ISBLANK($B461),ISBLANK($C461),ISBLANK($D461),ISBLANK($E461),ISBLANK($F461),ISBLANK($G461),ISBLANK($H461)),"EKSİK","OK"))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7">
        <f>IF(ISBLANK($A462),"",IF($D462="","",ROUND($D462/MAX(1,$F462),0)))</f>
        <v/>
      </c>
      <c r="J462" s="17">
        <f>IF(ISBLANK($A462),"",IF($D462="","",$D462+$H462))</f>
        <v/>
      </c>
      <c r="K462" s="14">
        <f>IF(ISBLANK($A462),"",IF(OR(ISBLANK($B462),ISBLANK($C462),ISBLANK($D462),ISBLANK($E462),ISBLANK($F462),ISBLANK($G462),ISBLANK($H462)),"EKSİK","OK"))</f>
        <v/>
      </c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7">
        <f>IF(ISBLANK($A463),"",IF($D463="","",ROUND($D463/MAX(1,$F463),0)))</f>
        <v/>
      </c>
      <c r="J463" s="17">
        <f>IF(ISBLANK($A463),"",IF($D463="","",$D463+$H463))</f>
        <v/>
      </c>
      <c r="K463" s="14">
        <f>IF(ISBLANK($A463),"",IF(OR(ISBLANK($B463),ISBLANK($C463),ISBLANK($D463),ISBLANK($E463),ISBLANK($F463),ISBLANK($G463),ISBLANK($H463)),"EKSİK","OK"))</f>
        <v/>
      </c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7">
        <f>IF(ISBLANK($A464),"",IF($D464="","",ROUND($D464/MAX(1,$F464),0)))</f>
        <v/>
      </c>
      <c r="J464" s="17">
        <f>IF(ISBLANK($A464),"",IF($D464="","",$D464+$H464))</f>
        <v/>
      </c>
      <c r="K464" s="14">
        <f>IF(ISBLANK($A464),"",IF(OR(ISBLANK($B464),ISBLANK($C464),ISBLANK($D464),ISBLANK($E464),ISBLANK($F464),ISBLANK($G464),ISBLANK($H464)),"EKSİK","OK"))</f>
        <v/>
      </c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7">
        <f>IF(ISBLANK($A465),"",IF($D465="","",ROUND($D465/MAX(1,$F465),0)))</f>
        <v/>
      </c>
      <c r="J465" s="17">
        <f>IF(ISBLANK($A465),"",IF($D465="","",$D465+$H465))</f>
        <v/>
      </c>
      <c r="K465" s="14">
        <f>IF(ISBLANK($A465),"",IF(OR(ISBLANK($B465),ISBLANK($C465),ISBLANK($D465),ISBLANK($E465),ISBLANK($F465),ISBLANK($G465),ISBLANK($H465)),"EKSİK","OK"))</f>
        <v/>
      </c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7">
        <f>IF(ISBLANK($A466),"",IF($D466="","",ROUND($D466/MAX(1,$F466),0)))</f>
        <v/>
      </c>
      <c r="J466" s="17">
        <f>IF(ISBLANK($A466),"",IF($D466="","",$D466+$H466))</f>
        <v/>
      </c>
      <c r="K466" s="14">
        <f>IF(ISBLANK($A466),"",IF(OR(ISBLANK($B466),ISBLANK($C466),ISBLANK($D466),ISBLANK($E466),ISBLANK($F466),ISBLANK($G466),ISBLANK($H466)),"EKSİK","OK"))</f>
        <v/>
      </c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7">
        <f>IF(ISBLANK($A467),"",IF($D467="","",ROUND($D467/MAX(1,$F467),0)))</f>
        <v/>
      </c>
      <c r="J467" s="17">
        <f>IF(ISBLANK($A467),"",IF($D467="","",$D467+$H467))</f>
        <v/>
      </c>
      <c r="K467" s="14">
        <f>IF(ISBLANK($A467),"",IF(OR(ISBLANK($B467),ISBLANK($C467),ISBLANK($D467),ISBLANK($E467),ISBLANK($F467),ISBLANK($G467),ISBLANK($H467)),"EKSİK","OK"))</f>
        <v/>
      </c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7">
        <f>IF(ISBLANK($A468),"",IF($D468="","",ROUND($D468/MAX(1,$F468),0)))</f>
        <v/>
      </c>
      <c r="J468" s="17">
        <f>IF(ISBLANK($A468),"",IF($D468="","",$D468+$H468))</f>
        <v/>
      </c>
      <c r="K468" s="14">
        <f>IF(ISBLANK($A468),"",IF(OR(ISBLANK($B468),ISBLANK($C468),ISBLANK($D468),ISBLANK($E468),ISBLANK($F468),ISBLANK($G468),ISBLANK($H468)),"EKSİK","OK"))</f>
        <v/>
      </c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7">
        <f>IF(ISBLANK($A469),"",IF($D469="","",ROUND($D469/MAX(1,$F469),0)))</f>
        <v/>
      </c>
      <c r="J469" s="17">
        <f>IF(ISBLANK($A469),"",IF($D469="","",$D469+$H469))</f>
        <v/>
      </c>
      <c r="K469" s="14">
        <f>IF(ISBLANK($A469),"",IF(OR(ISBLANK($B469),ISBLANK($C469),ISBLANK($D469),ISBLANK($E469),ISBLANK($F469),ISBLANK($G469),ISBLANK($H469)),"EKSİK","OK"))</f>
        <v/>
      </c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7">
        <f>IF(ISBLANK($A470),"",IF($D470="","",ROUND($D470/MAX(1,$F470),0)))</f>
        <v/>
      </c>
      <c r="J470" s="17">
        <f>IF(ISBLANK($A470),"",IF($D470="","",$D470+$H470))</f>
        <v/>
      </c>
      <c r="K470" s="14">
        <f>IF(ISBLANK($A470),"",IF(OR(ISBLANK($B470),ISBLANK($C470),ISBLANK($D470),ISBLANK($E470),ISBLANK($F470),ISBLANK($G470),ISBLANK($H470)),"EKSİK","OK"))</f>
        <v/>
      </c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7">
        <f>IF(ISBLANK($A471),"",IF($D471="","",ROUND($D471/MAX(1,$F471),0)))</f>
        <v/>
      </c>
      <c r="J471" s="17">
        <f>IF(ISBLANK($A471),"",IF($D471="","",$D471+$H471))</f>
        <v/>
      </c>
      <c r="K471" s="14">
        <f>IF(ISBLANK($A471),"",IF(OR(ISBLANK($B471),ISBLANK($C471),ISBLANK($D471),ISBLANK($E471),ISBLANK($F471),ISBLANK($G471),ISBLANK($H471)),"EKSİK","OK"))</f>
        <v/>
      </c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7">
        <f>IF(ISBLANK($A472),"",IF($D472="","",ROUND($D472/MAX(1,$F472),0)))</f>
        <v/>
      </c>
      <c r="J472" s="17">
        <f>IF(ISBLANK($A472),"",IF($D472="","",$D472+$H472))</f>
        <v/>
      </c>
      <c r="K472" s="14">
        <f>IF(ISBLANK($A472),"",IF(OR(ISBLANK($B472),ISBLANK($C472),ISBLANK($D472),ISBLANK($E472),ISBLANK($F472),ISBLANK($G472),ISBLANK($H472)),"EKSİK","OK"))</f>
        <v/>
      </c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7">
        <f>IF(ISBLANK($A473),"",IF($D473="","",ROUND($D473/MAX(1,$F473),0)))</f>
        <v/>
      </c>
      <c r="J473" s="17">
        <f>IF(ISBLANK($A473),"",IF($D473="","",$D473+$H473))</f>
        <v/>
      </c>
      <c r="K473" s="14">
        <f>IF(ISBLANK($A473),"",IF(OR(ISBLANK($B473),ISBLANK($C473),ISBLANK($D473),ISBLANK($E473),ISBLANK($F473),ISBLANK($G473),ISBLANK($H473)),"EKSİK","OK"))</f>
        <v/>
      </c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7">
        <f>IF(ISBLANK($A474),"",IF($D474="","",ROUND($D474/MAX(1,$F474),0)))</f>
        <v/>
      </c>
      <c r="J474" s="17">
        <f>IF(ISBLANK($A474),"",IF($D474="","",$D474+$H474))</f>
        <v/>
      </c>
      <c r="K474" s="14">
        <f>IF(ISBLANK($A474),"",IF(OR(ISBLANK($B474),ISBLANK($C474),ISBLANK($D474),ISBLANK($E474),ISBLANK($F474),ISBLANK($G474),ISBLANK($H474)),"EKSİK","OK"))</f>
        <v/>
      </c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7">
        <f>IF(ISBLANK($A475),"",IF($D475="","",ROUND($D475/MAX(1,$F475),0)))</f>
        <v/>
      </c>
      <c r="J475" s="17">
        <f>IF(ISBLANK($A475),"",IF($D475="","",$D475+$H475))</f>
        <v/>
      </c>
      <c r="K475" s="14">
        <f>IF(ISBLANK($A475),"",IF(OR(ISBLANK($B475),ISBLANK($C475),ISBLANK($D475),ISBLANK($E475),ISBLANK($F475),ISBLANK($G475),ISBLANK($H475)),"EKSİK","OK"))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7">
        <f>IF(ISBLANK($A476),"",IF($D476="","",ROUND($D476/MAX(1,$F476),0)))</f>
        <v/>
      </c>
      <c r="J476" s="17">
        <f>IF(ISBLANK($A476),"",IF($D476="","",$D476+$H476))</f>
        <v/>
      </c>
      <c r="K476" s="14">
        <f>IF(ISBLANK($A476),"",IF(OR(ISBLANK($B476),ISBLANK($C476),ISBLANK($D476),ISBLANK($E476),ISBLANK($F476),ISBLANK($G476),ISBLANK($H476)),"EKSİK","OK"))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7">
        <f>IF(ISBLANK($A477),"",IF($D477="","",ROUND($D477/MAX(1,$F477),0)))</f>
        <v/>
      </c>
      <c r="J477" s="17">
        <f>IF(ISBLANK($A477),"",IF($D477="","",$D477+$H477))</f>
        <v/>
      </c>
      <c r="K477" s="14">
        <f>IF(ISBLANK($A477),"",IF(OR(ISBLANK($B477),ISBLANK($C477),ISBLANK($D477),ISBLANK($E477),ISBLANK($F477),ISBLANK($G477),ISBLANK($H477)),"EKSİK","OK"))</f>
        <v/>
      </c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7">
        <f>IF(ISBLANK($A478),"",IF($D478="","",ROUND($D478/MAX(1,$F478),0)))</f>
        <v/>
      </c>
      <c r="J478" s="17">
        <f>IF(ISBLANK($A478),"",IF($D478="","",$D478+$H478))</f>
        <v/>
      </c>
      <c r="K478" s="14">
        <f>IF(ISBLANK($A478),"",IF(OR(ISBLANK($B478),ISBLANK($C478),ISBLANK($D478),ISBLANK($E478),ISBLANK($F478),ISBLANK($G478),ISBLANK($H478)),"EKSİK","OK"))</f>
        <v/>
      </c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7">
        <f>IF(ISBLANK($A479),"",IF($D479="","",ROUND($D479/MAX(1,$F479),0)))</f>
        <v/>
      </c>
      <c r="J479" s="17">
        <f>IF(ISBLANK($A479),"",IF($D479="","",$D479+$H479))</f>
        <v/>
      </c>
      <c r="K479" s="14">
        <f>IF(ISBLANK($A479),"",IF(OR(ISBLANK($B479),ISBLANK($C479),ISBLANK($D479),ISBLANK($E479),ISBLANK($F479),ISBLANK($G479),ISBLANK($H479)),"EKSİK","OK"))</f>
        <v/>
      </c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7">
        <f>IF(ISBLANK($A480),"",IF($D480="","",ROUND($D480/MAX(1,$F480),0)))</f>
        <v/>
      </c>
      <c r="J480" s="17">
        <f>IF(ISBLANK($A480),"",IF($D480="","",$D480+$H480))</f>
        <v/>
      </c>
      <c r="K480" s="14">
        <f>IF(ISBLANK($A480),"",IF(OR(ISBLANK($B480),ISBLANK($C480),ISBLANK($D480),ISBLANK($E480),ISBLANK($F480),ISBLANK($G480),ISBLANK($H480)),"EKSİK","OK"))</f>
        <v/>
      </c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7">
        <f>IF(ISBLANK($A481),"",IF($D481="","",ROUND($D481/MAX(1,$F481),0)))</f>
        <v/>
      </c>
      <c r="J481" s="17">
        <f>IF(ISBLANK($A481),"",IF($D481="","",$D481+$H481))</f>
        <v/>
      </c>
      <c r="K481" s="14">
        <f>IF(ISBLANK($A481),"",IF(OR(ISBLANK($B481),ISBLANK($C481),ISBLANK($D481),ISBLANK($E481),ISBLANK($F481),ISBLANK($G481),ISBLANK($H481)),"EKSİK","OK"))</f>
        <v/>
      </c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7">
        <f>IF(ISBLANK($A482),"",IF($D482="","",ROUND($D482/MAX(1,$F482),0)))</f>
        <v/>
      </c>
      <c r="J482" s="17">
        <f>IF(ISBLANK($A482),"",IF($D482="","",$D482+$H482))</f>
        <v/>
      </c>
      <c r="K482" s="14">
        <f>IF(ISBLANK($A482),"",IF(OR(ISBLANK($B482),ISBLANK($C482),ISBLANK($D482),ISBLANK($E482),ISBLANK($F482),ISBLANK($G482),ISBLANK($H482)),"EKSİK","OK"))</f>
        <v/>
      </c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7">
        <f>IF(ISBLANK($A483),"",IF($D483="","",ROUND($D483/MAX(1,$F483),0)))</f>
        <v/>
      </c>
      <c r="J483" s="17">
        <f>IF(ISBLANK($A483),"",IF($D483="","",$D483+$H483))</f>
        <v/>
      </c>
      <c r="K483" s="14">
        <f>IF(ISBLANK($A483),"",IF(OR(ISBLANK($B483),ISBLANK($C483),ISBLANK($D483),ISBLANK($E483),ISBLANK($F483),ISBLANK($G483),ISBLANK($H483)),"EKSİK","OK"))</f>
        <v/>
      </c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7">
        <f>IF(ISBLANK($A484),"",IF($D484="","",ROUND($D484/MAX(1,$F484),0)))</f>
        <v/>
      </c>
      <c r="J484" s="17">
        <f>IF(ISBLANK($A484),"",IF($D484="","",$D484+$H484))</f>
        <v/>
      </c>
      <c r="K484" s="14">
        <f>IF(ISBLANK($A484),"",IF(OR(ISBLANK($B484),ISBLANK($C484),ISBLANK($D484),ISBLANK($E484),ISBLANK($F484),ISBLANK($G484),ISBLANK($H484)),"EKSİK","OK"))</f>
        <v/>
      </c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7">
        <f>IF(ISBLANK($A485),"",IF($D485="","",ROUND($D485/MAX(1,$F485),0)))</f>
        <v/>
      </c>
      <c r="J485" s="17">
        <f>IF(ISBLANK($A485),"",IF($D485="","",$D485+$H485))</f>
        <v/>
      </c>
      <c r="K485" s="14">
        <f>IF(ISBLANK($A485),"",IF(OR(ISBLANK($B485),ISBLANK($C485),ISBLANK($D485),ISBLANK($E485),ISBLANK($F485),ISBLANK($G485),ISBLANK($H485)),"EKSİK","OK"))</f>
        <v/>
      </c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7">
        <f>IF(ISBLANK($A486),"",IF($D486="","",ROUND($D486/MAX(1,$F486),0)))</f>
        <v/>
      </c>
      <c r="J486" s="17">
        <f>IF(ISBLANK($A486),"",IF($D486="","",$D486+$H486))</f>
        <v/>
      </c>
      <c r="K486" s="14">
        <f>IF(ISBLANK($A486),"",IF(OR(ISBLANK($B486),ISBLANK($C486),ISBLANK($D486),ISBLANK($E486),ISBLANK($F486),ISBLANK($G486),ISBLANK($H486)),"EKSİK","OK"))</f>
        <v/>
      </c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7">
        <f>IF(ISBLANK($A487),"",IF($D487="","",ROUND($D487/MAX(1,$F487),0)))</f>
        <v/>
      </c>
      <c r="J487" s="17">
        <f>IF(ISBLANK($A487),"",IF($D487="","",$D487+$H487))</f>
        <v/>
      </c>
      <c r="K487" s="14">
        <f>IF(ISBLANK($A487),"",IF(OR(ISBLANK($B487),ISBLANK($C487),ISBLANK($D487),ISBLANK($E487),ISBLANK($F487),ISBLANK($G487),ISBLANK($H487)),"EKSİK","OK"))</f>
        <v/>
      </c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7">
        <f>IF(ISBLANK($A488),"",IF($D488="","",ROUND($D488/MAX(1,$F488),0)))</f>
        <v/>
      </c>
      <c r="J488" s="17">
        <f>IF(ISBLANK($A488),"",IF($D488="","",$D488+$H488))</f>
        <v/>
      </c>
      <c r="K488" s="14">
        <f>IF(ISBLANK($A488),"",IF(OR(ISBLANK($B488),ISBLANK($C488),ISBLANK($D488),ISBLANK($E488),ISBLANK($F488),ISBLANK($G488),ISBLANK($H488)),"EKSİK","OK"))</f>
        <v/>
      </c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7">
        <f>IF(ISBLANK($A489),"",IF($D489="","",ROUND($D489/MAX(1,$F489),0)))</f>
        <v/>
      </c>
      <c r="J489" s="17">
        <f>IF(ISBLANK($A489),"",IF($D489="","",$D489+$H489))</f>
        <v/>
      </c>
      <c r="K489" s="14">
        <f>IF(ISBLANK($A489),"",IF(OR(ISBLANK($B489),ISBLANK($C489),ISBLANK($D489),ISBLANK($E489),ISBLANK($F489),ISBLANK($G489),ISBLANK($H489)),"EKSİK","OK"))</f>
        <v/>
      </c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7">
        <f>IF(ISBLANK($A490),"",IF($D490="","",ROUND($D490/MAX(1,$F490),0)))</f>
        <v/>
      </c>
      <c r="J490" s="17">
        <f>IF(ISBLANK($A490),"",IF($D490="","",$D490+$H490))</f>
        <v/>
      </c>
      <c r="K490" s="14">
        <f>IF(ISBLANK($A490),"",IF(OR(ISBLANK($B490),ISBLANK($C490),ISBLANK($D490),ISBLANK($E490),ISBLANK($F490),ISBLANK($G490),ISBLANK($H490)),"EKSİK","OK"))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7">
        <f>IF(ISBLANK($A491),"",IF($D491="","",ROUND($D491/MAX(1,$F491),0)))</f>
        <v/>
      </c>
      <c r="J491" s="17">
        <f>IF(ISBLANK($A491),"",IF($D491="","",$D491+$H491))</f>
        <v/>
      </c>
      <c r="K491" s="14">
        <f>IF(ISBLANK($A491),"",IF(OR(ISBLANK($B491),ISBLANK($C491),ISBLANK($D491),ISBLANK($E491),ISBLANK($F491),ISBLANK($G491),ISBLANK($H491)),"EKSİK","OK"))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7">
        <f>IF(ISBLANK($A492),"",IF($D492="","",ROUND($D492/MAX(1,$F492),0)))</f>
        <v/>
      </c>
      <c r="J492" s="17">
        <f>IF(ISBLANK($A492),"",IF($D492="","",$D492+$H492))</f>
        <v/>
      </c>
      <c r="K492" s="14">
        <f>IF(ISBLANK($A492),"",IF(OR(ISBLANK($B492),ISBLANK($C492),ISBLANK($D492),ISBLANK($E492),ISBLANK($F492),ISBLANK($G492),ISBLANK($H492)),"EKSİK","OK"))</f>
        <v/>
      </c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7">
        <f>IF(ISBLANK($A493),"",IF($D493="","",ROUND($D493/MAX(1,$F493),0)))</f>
        <v/>
      </c>
      <c r="J493" s="17">
        <f>IF(ISBLANK($A493),"",IF($D493="","",$D493+$H493))</f>
        <v/>
      </c>
      <c r="K493" s="14">
        <f>IF(ISBLANK($A493),"",IF(OR(ISBLANK($B493),ISBLANK($C493),ISBLANK($D493),ISBLANK($E493),ISBLANK($F493),ISBLANK($G493),ISBLANK($H493)),"EKSİK","OK"))</f>
        <v/>
      </c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7">
        <f>IF(ISBLANK($A494),"",IF($D494="","",ROUND($D494/MAX(1,$F494),0)))</f>
        <v/>
      </c>
      <c r="J494" s="17">
        <f>IF(ISBLANK($A494),"",IF($D494="","",$D494+$H494))</f>
        <v/>
      </c>
      <c r="K494" s="14">
        <f>IF(ISBLANK($A494),"",IF(OR(ISBLANK($B494),ISBLANK($C494),ISBLANK($D494),ISBLANK($E494),ISBLANK($F494),ISBLANK($G494),ISBLANK($H494)),"EKSİK","OK"))</f>
        <v/>
      </c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7">
        <f>IF(ISBLANK($A495),"",IF($D495="","",ROUND($D495/MAX(1,$F495),0)))</f>
        <v/>
      </c>
      <c r="J495" s="17">
        <f>IF(ISBLANK($A495),"",IF($D495="","",$D495+$H495))</f>
        <v/>
      </c>
      <c r="K495" s="14">
        <f>IF(ISBLANK($A495),"",IF(OR(ISBLANK($B495),ISBLANK($C495),ISBLANK($D495),ISBLANK($E495),ISBLANK($F495),ISBLANK($G495),ISBLANK($H495)),"EKSİK","OK"))</f>
        <v/>
      </c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7">
        <f>IF(ISBLANK($A496),"",IF($D496="","",ROUND($D496/MAX(1,$F496),0)))</f>
        <v/>
      </c>
      <c r="J496" s="17">
        <f>IF(ISBLANK($A496),"",IF($D496="","",$D496+$H496))</f>
        <v/>
      </c>
      <c r="K496" s="14">
        <f>IF(ISBLANK($A496),"",IF(OR(ISBLANK($B496),ISBLANK($C496),ISBLANK($D496),ISBLANK($E496),ISBLANK($F496),ISBLANK($G496),ISBLANK($H496)),"EKSİK","OK"))</f>
        <v/>
      </c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7">
        <f>IF(ISBLANK($A497),"",IF($D497="","",ROUND($D497/MAX(1,$F497),0)))</f>
        <v/>
      </c>
      <c r="J497" s="17">
        <f>IF(ISBLANK($A497),"",IF($D497="","",$D497+$H497))</f>
        <v/>
      </c>
      <c r="K497" s="14">
        <f>IF(ISBLANK($A497),"",IF(OR(ISBLANK($B497),ISBLANK($C497),ISBLANK($D497),ISBLANK($E497),ISBLANK($F497),ISBLANK($G497),ISBLANK($H497)),"EKSİK","OK"))</f>
        <v/>
      </c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7">
        <f>IF(ISBLANK($A498),"",IF($D498="","",ROUND($D498/MAX(1,$F498),0)))</f>
        <v/>
      </c>
      <c r="J498" s="17">
        <f>IF(ISBLANK($A498),"",IF($D498="","",$D498+$H498))</f>
        <v/>
      </c>
      <c r="K498" s="14">
        <f>IF(ISBLANK($A498),"",IF(OR(ISBLANK($B498),ISBLANK($C498),ISBLANK($D498),ISBLANK($E498),ISBLANK($F498),ISBLANK($G498),ISBLANK($H498)),"EKSİK","OK"))</f>
        <v/>
      </c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7">
        <f>IF(ISBLANK($A499),"",IF($D499="","",ROUND($D499/MAX(1,$F499),0)))</f>
        <v/>
      </c>
      <c r="J499" s="17">
        <f>IF(ISBLANK($A499),"",IF($D499="","",$D499+$H499))</f>
        <v/>
      </c>
      <c r="K499" s="14">
        <f>IF(ISBLANK($A499),"",IF(OR(ISBLANK($B499),ISBLANK($C499),ISBLANK($D499),ISBLANK($E499),ISBLANK($F499),ISBLANK($G499),ISBLANK($H499)),"EKSİK","OK"))</f>
        <v/>
      </c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7">
        <f>IF(ISBLANK($A500),"",IF($D500="","",ROUND($D500/MAX(1,$F500),0)))</f>
        <v/>
      </c>
      <c r="J500" s="17">
        <f>IF(ISBLANK($A500),"",IF($D500="","",$D500+$H500))</f>
        <v/>
      </c>
      <c r="K500" s="14">
        <f>IF(ISBLANK($A500),"",IF(OR(ISBLANK($B500),ISBLANK($C500),ISBLANK($D500),ISBLANK($E500),ISBLANK($F500),ISBLANK($G500),ISBLANK($H500)),"EKSİK","OK"))</f>
        <v/>
      </c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7">
        <f>IF(ISBLANK($A501),"",IF($D501="","",ROUND($D501/MAX(1,$F501),0)))</f>
        <v/>
      </c>
      <c r="J501" s="17">
        <f>IF(ISBLANK($A501),"",IF($D501="","",$D501+$H501))</f>
        <v/>
      </c>
      <c r="K501" s="14">
        <f>IF(ISBLANK($A501),"",IF(OR(ISBLANK($B501),ISBLANK($C501),ISBLANK($D501),ISBLANK($E501),ISBLANK($F501),ISBLANK($G501),ISBLANK($H501)),"EKSİK","OK"))</f>
        <v/>
      </c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7">
        <f>IF(ISBLANK($A502),"",IF($D502="","",ROUND($D502/MAX(1,$F502),0)))</f>
        <v/>
      </c>
      <c r="J502" s="17">
        <f>IF(ISBLANK($A502),"",IF($D502="","",$D502+$H502))</f>
        <v/>
      </c>
      <c r="K502" s="14">
        <f>IF(ISBLANK($A502),"",IF(OR(ISBLANK($B502),ISBLANK($C502),ISBLANK($D502),ISBLANK($E502),ISBLANK($F502),ISBLANK($G502),ISBLANK($H502)),"EKSİK","OK"))</f>
        <v/>
      </c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7">
        <f>IF(ISBLANK($A503),"",IF($D503="","",ROUND($D503/MAX(1,$F503),0)))</f>
        <v/>
      </c>
      <c r="J503" s="17">
        <f>IF(ISBLANK($A503),"",IF($D503="","",$D503+$H503))</f>
        <v/>
      </c>
      <c r="K503" s="14">
        <f>IF(ISBLANK($A503),"",IF(OR(ISBLANK($B503),ISBLANK($C503),ISBLANK($D503),ISBLANK($E503),ISBLANK($F503),ISBLANK($G503),ISBLANK($H503)),"EKSİK","OK"))</f>
        <v/>
      </c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7">
        <f>IF(ISBLANK($A504),"",IF($D504="","",ROUND($D504/MAX(1,$F504),0)))</f>
        <v/>
      </c>
      <c r="J504" s="17">
        <f>IF(ISBLANK($A504),"",IF($D504="","",$D504+$H504))</f>
        <v/>
      </c>
      <c r="K504" s="14">
        <f>IF(ISBLANK($A504),"",IF(OR(ISBLANK($B504),ISBLANK($C504),ISBLANK($D504),ISBLANK($E504),ISBLANK($F504),ISBLANK($G504),ISBLANK($H504)),"EKSİK","OK"))</f>
        <v/>
      </c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7">
        <f>IF(ISBLANK($A505),"",IF($D505="","",ROUND($D505/MAX(1,$F505),0)))</f>
        <v/>
      </c>
      <c r="J505" s="17">
        <f>IF(ISBLANK($A505),"",IF($D505="","",$D505+$H505))</f>
        <v/>
      </c>
      <c r="K505" s="14">
        <f>IF(ISBLANK($A505),"",IF(OR(ISBLANK($B505),ISBLANK($C505),ISBLANK($D505),ISBLANK($E505),ISBLANK($F505),ISBLANK($G505),ISBLANK($H505)),"EKSİK","OK"))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7">
        <f>IF(ISBLANK($A506),"",IF($D506="","",ROUND($D506/MAX(1,$F506),0)))</f>
        <v/>
      </c>
      <c r="J506" s="17">
        <f>IF(ISBLANK($A506),"",IF($D506="","",$D506+$H506))</f>
        <v/>
      </c>
      <c r="K506" s="14">
        <f>IF(ISBLANK($A506),"",IF(OR(ISBLANK($B506),ISBLANK($C506),ISBLANK($D506),ISBLANK($E506),ISBLANK($F506),ISBLANK($G506),ISBLANK($H506)),"EKSİK","OK"))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7">
        <f>IF(ISBLANK($A507),"",IF($D507="","",ROUND($D507/MAX(1,$F507),0)))</f>
        <v/>
      </c>
      <c r="J507" s="17">
        <f>IF(ISBLANK($A507),"",IF($D507="","",$D507+$H507))</f>
        <v/>
      </c>
      <c r="K507" s="14">
        <f>IF(ISBLANK($A507),"",IF(OR(ISBLANK($B507),ISBLANK($C507),ISBLANK($D507),ISBLANK($E507),ISBLANK($F507),ISBLANK($G507),ISBLANK($H507)),"EKSİK","OK"))</f>
        <v/>
      </c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7">
        <f>IF(ISBLANK($A508),"",IF($D508="","",ROUND($D508/MAX(1,$F508),0)))</f>
        <v/>
      </c>
      <c r="J508" s="17">
        <f>IF(ISBLANK($A508),"",IF($D508="","",$D508+$H508))</f>
        <v/>
      </c>
      <c r="K508" s="14">
        <f>IF(ISBLANK($A508),"",IF(OR(ISBLANK($B508),ISBLANK($C508),ISBLANK($D508),ISBLANK($E508),ISBLANK($F508),ISBLANK($G508),ISBLANK($H508)),"EKSİK","OK"))</f>
        <v/>
      </c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7">
        <f>IF(ISBLANK($A509),"",IF($D509="","",ROUND($D509/MAX(1,$F509),0)))</f>
        <v/>
      </c>
      <c r="J509" s="17">
        <f>IF(ISBLANK($A509),"",IF($D509="","",$D509+$H509))</f>
        <v/>
      </c>
      <c r="K509" s="14">
        <f>IF(ISBLANK($A509),"",IF(OR(ISBLANK($B509),ISBLANK($C509),ISBLANK($D509),ISBLANK($E509),ISBLANK($F509),ISBLANK($G509),ISBLANK($H509)),"EKSİK","OK"))</f>
        <v/>
      </c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7">
        <f>IF(ISBLANK($A510),"",IF($D510="","",ROUND($D510/MAX(1,$F510),0)))</f>
        <v/>
      </c>
      <c r="J510" s="17">
        <f>IF(ISBLANK($A510),"",IF($D510="","",$D510+$H510))</f>
        <v/>
      </c>
      <c r="K510" s="14">
        <f>IF(ISBLANK($A510),"",IF(OR(ISBLANK($B510),ISBLANK($C510),ISBLANK($D510),ISBLANK($E510),ISBLANK($F510),ISBLANK($G510),ISBLANK($H510)),"EKSİK","OK"))</f>
        <v/>
      </c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7">
        <f>IF(ISBLANK($A511),"",IF($D511="","",ROUND($D511/MAX(1,$F511),0)))</f>
        <v/>
      </c>
      <c r="J511" s="17">
        <f>IF(ISBLANK($A511),"",IF($D511="","",$D511+$H511))</f>
        <v/>
      </c>
      <c r="K511" s="14">
        <f>IF(ISBLANK($A511),"",IF(OR(ISBLANK($B511),ISBLANK($C511),ISBLANK($D511),ISBLANK($E511),ISBLANK($F511),ISBLANK($G511),ISBLANK($H511)),"EKSİK","OK"))</f>
        <v/>
      </c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7">
        <f>IF(ISBLANK($A512),"",IF($D512="","",ROUND($D512/MAX(1,$F512),0)))</f>
        <v/>
      </c>
      <c r="J512" s="17">
        <f>IF(ISBLANK($A512),"",IF($D512="","",$D512+$H512))</f>
        <v/>
      </c>
      <c r="K512" s="14">
        <f>IF(ISBLANK($A512),"",IF(OR(ISBLANK($B512),ISBLANK($C512),ISBLANK($D512),ISBLANK($E512),ISBLANK($F512),ISBLANK($G512),ISBLANK($H512)),"EKSİK","OK"))</f>
        <v/>
      </c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7">
        <f>IF(ISBLANK($A513),"",IF($D513="","",ROUND($D513/MAX(1,$F513),0)))</f>
        <v/>
      </c>
      <c r="J513" s="17">
        <f>IF(ISBLANK($A513),"",IF($D513="","",$D513+$H513))</f>
        <v/>
      </c>
      <c r="K513" s="14">
        <f>IF(ISBLANK($A513),"",IF(OR(ISBLANK($B513),ISBLANK($C513),ISBLANK($D513),ISBLANK($E513),ISBLANK($F513),ISBLANK($G513),ISBLANK($H513)),"EKSİK","OK"))</f>
        <v/>
      </c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7">
        <f>IF(ISBLANK($A514),"",IF($D514="","",ROUND($D514/MAX(1,$F514),0)))</f>
        <v/>
      </c>
      <c r="J514" s="17">
        <f>IF(ISBLANK($A514),"",IF($D514="","",$D514+$H514))</f>
        <v/>
      </c>
      <c r="K514" s="14">
        <f>IF(ISBLANK($A514),"",IF(OR(ISBLANK($B514),ISBLANK($C514),ISBLANK($D514),ISBLANK($E514),ISBLANK($F514),ISBLANK($G514),ISBLANK($H514)),"EKSİK","OK"))</f>
        <v/>
      </c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7">
        <f>IF(ISBLANK($A515),"",IF($D515="","",ROUND($D515/MAX(1,$F515),0)))</f>
        <v/>
      </c>
      <c r="J515" s="17">
        <f>IF(ISBLANK($A515),"",IF($D515="","",$D515+$H515))</f>
        <v/>
      </c>
      <c r="K515" s="14">
        <f>IF(ISBLANK($A515),"",IF(OR(ISBLANK($B515),ISBLANK($C515),ISBLANK($D515),ISBLANK($E515),ISBLANK($F515),ISBLANK($G515),ISBLANK($H515)),"EKSİK","OK"))</f>
        <v/>
      </c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7">
        <f>IF(ISBLANK($A516),"",IF($D516="","",ROUND($D516/MAX(1,$F516),0)))</f>
        <v/>
      </c>
      <c r="J516" s="17">
        <f>IF(ISBLANK($A516),"",IF($D516="","",$D516+$H516))</f>
        <v/>
      </c>
      <c r="K516" s="14">
        <f>IF(ISBLANK($A516),"",IF(OR(ISBLANK($B516),ISBLANK($C516),ISBLANK($D516),ISBLANK($E516),ISBLANK($F516),ISBLANK($G516),ISBLANK($H516)),"EKSİK","OK"))</f>
        <v/>
      </c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7">
        <f>IF(ISBLANK($A517),"",IF($D517="","",ROUND($D517/MAX(1,$F517),0)))</f>
        <v/>
      </c>
      <c r="J517" s="17">
        <f>IF(ISBLANK($A517),"",IF($D517="","",$D517+$H517))</f>
        <v/>
      </c>
      <c r="K517" s="14">
        <f>IF(ISBLANK($A517),"",IF(OR(ISBLANK($B517),ISBLANK($C517),ISBLANK($D517),ISBLANK($E517),ISBLANK($F517),ISBLANK($G517),ISBLANK($H517)),"EKSİK","OK"))</f>
        <v/>
      </c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7">
        <f>IF(ISBLANK($A518),"",IF($D518="","",ROUND($D518/MAX(1,$F518),0)))</f>
        <v/>
      </c>
      <c r="J518" s="17">
        <f>IF(ISBLANK($A518),"",IF($D518="","",$D518+$H518))</f>
        <v/>
      </c>
      <c r="K518" s="14">
        <f>IF(ISBLANK($A518),"",IF(OR(ISBLANK($B518),ISBLANK($C518),ISBLANK($D518),ISBLANK($E518),ISBLANK($F518),ISBLANK($G518),ISBLANK($H518)),"EKSİK","OK"))</f>
        <v/>
      </c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7">
        <f>IF(ISBLANK($A519),"",IF($D519="","",ROUND($D519/MAX(1,$F519),0)))</f>
        <v/>
      </c>
      <c r="J519" s="17">
        <f>IF(ISBLANK($A519),"",IF($D519="","",$D519+$H519))</f>
        <v/>
      </c>
      <c r="K519" s="14">
        <f>IF(ISBLANK($A519),"",IF(OR(ISBLANK($B519),ISBLANK($C519),ISBLANK($D519),ISBLANK($E519),ISBLANK($F519),ISBLANK($G519),ISBLANK($H519)),"EKSİK","OK"))</f>
        <v/>
      </c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7">
        <f>IF(ISBLANK($A520),"",IF($D520="","",ROUND($D520/MAX(1,$F520),0)))</f>
        <v/>
      </c>
      <c r="J520" s="17">
        <f>IF(ISBLANK($A520),"",IF($D520="","",$D520+$H520))</f>
        <v/>
      </c>
      <c r="K520" s="14">
        <f>IF(ISBLANK($A520),"",IF(OR(ISBLANK($B520),ISBLANK($C520),ISBLANK($D520),ISBLANK($E520),ISBLANK($F520),ISBLANK($G520),ISBLANK($H520)),"EKSİK","OK"))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7">
        <f>IF(ISBLANK($A521),"",IF($D521="","",ROUND($D521/MAX(1,$F521),0)))</f>
        <v/>
      </c>
      <c r="J521" s="17">
        <f>IF(ISBLANK($A521),"",IF($D521="","",$D521+$H521))</f>
        <v/>
      </c>
      <c r="K521" s="14">
        <f>IF(ISBLANK($A521),"",IF(OR(ISBLANK($B521),ISBLANK($C521),ISBLANK($D521),ISBLANK($E521),ISBLANK($F521),ISBLANK($G521),ISBLANK($H521)),"EKSİK","OK"))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7">
        <f>IF(ISBLANK($A522),"",IF($D522="","",ROUND($D522/MAX(1,$F522),0)))</f>
        <v/>
      </c>
      <c r="J522" s="17">
        <f>IF(ISBLANK($A522),"",IF($D522="","",$D522+$H522))</f>
        <v/>
      </c>
      <c r="K522" s="14">
        <f>IF(ISBLANK($A522),"",IF(OR(ISBLANK($B522),ISBLANK($C522),ISBLANK($D522),ISBLANK($E522),ISBLANK($F522),ISBLANK($G522),ISBLANK($H522)),"EKSİK","OK"))</f>
        <v/>
      </c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7">
        <f>IF(ISBLANK($A523),"",IF($D523="","",ROUND($D523/MAX(1,$F523),0)))</f>
        <v/>
      </c>
      <c r="J523" s="17">
        <f>IF(ISBLANK($A523),"",IF($D523="","",$D523+$H523))</f>
        <v/>
      </c>
      <c r="K523" s="14">
        <f>IF(ISBLANK($A523),"",IF(OR(ISBLANK($B523),ISBLANK($C523),ISBLANK($D523),ISBLANK($E523),ISBLANK($F523),ISBLANK($G523),ISBLANK($H523)),"EKSİK","OK"))</f>
        <v/>
      </c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7">
        <f>IF(ISBLANK($A524),"",IF($D524="","",ROUND($D524/MAX(1,$F524),0)))</f>
        <v/>
      </c>
      <c r="J524" s="17">
        <f>IF(ISBLANK($A524),"",IF($D524="","",$D524+$H524))</f>
        <v/>
      </c>
      <c r="K524" s="14">
        <f>IF(ISBLANK($A524),"",IF(OR(ISBLANK($B524),ISBLANK($C524),ISBLANK($D524),ISBLANK($E524),ISBLANK($F524),ISBLANK($G524),ISBLANK($H524)),"EKSİK","OK"))</f>
        <v/>
      </c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7">
        <f>IF(ISBLANK($A525),"",IF($D525="","",ROUND($D525/MAX(1,$F525),0)))</f>
        <v/>
      </c>
      <c r="J525" s="17">
        <f>IF(ISBLANK($A525),"",IF($D525="","",$D525+$H525))</f>
        <v/>
      </c>
      <c r="K525" s="14">
        <f>IF(ISBLANK($A525),"",IF(OR(ISBLANK($B525),ISBLANK($C525),ISBLANK($D525),ISBLANK($E525),ISBLANK($F525),ISBLANK($G525),ISBLANK($H525)),"EKSİK","OK"))</f>
        <v/>
      </c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7">
        <f>IF(ISBLANK($A526),"",IF($D526="","",ROUND($D526/MAX(1,$F526),0)))</f>
        <v/>
      </c>
      <c r="J526" s="17">
        <f>IF(ISBLANK($A526),"",IF($D526="","",$D526+$H526))</f>
        <v/>
      </c>
      <c r="K526" s="14">
        <f>IF(ISBLANK($A526),"",IF(OR(ISBLANK($B526),ISBLANK($C526),ISBLANK($D526),ISBLANK($E526),ISBLANK($F526),ISBLANK($G526),ISBLANK($H526)),"EKSİK","OK"))</f>
        <v/>
      </c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7">
        <f>IF(ISBLANK($A527),"",IF($D527="","",ROUND($D527/MAX(1,$F527),0)))</f>
        <v/>
      </c>
      <c r="J527" s="17">
        <f>IF(ISBLANK($A527),"",IF($D527="","",$D527+$H527))</f>
        <v/>
      </c>
      <c r="K527" s="14">
        <f>IF(ISBLANK($A527),"",IF(OR(ISBLANK($B527),ISBLANK($C527),ISBLANK($D527),ISBLANK($E527),ISBLANK($F527),ISBLANK($G527),ISBLANK($H527)),"EKSİK","OK"))</f>
        <v/>
      </c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7">
        <f>IF(ISBLANK($A528),"",IF($D528="","",ROUND($D528/MAX(1,$F528),0)))</f>
        <v/>
      </c>
      <c r="J528" s="17">
        <f>IF(ISBLANK($A528),"",IF($D528="","",$D528+$H528))</f>
        <v/>
      </c>
      <c r="K528" s="14">
        <f>IF(ISBLANK($A528),"",IF(OR(ISBLANK($B528),ISBLANK($C528),ISBLANK($D528),ISBLANK($E528),ISBLANK($F528),ISBLANK($G528),ISBLANK($H528)),"EKSİK","OK"))</f>
        <v/>
      </c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7">
        <f>IF(ISBLANK($A529),"",IF($D529="","",ROUND($D529/MAX(1,$F529),0)))</f>
        <v/>
      </c>
      <c r="J529" s="17">
        <f>IF(ISBLANK($A529),"",IF($D529="","",$D529+$H529))</f>
        <v/>
      </c>
      <c r="K529" s="14">
        <f>IF(ISBLANK($A529),"",IF(OR(ISBLANK($B529),ISBLANK($C529),ISBLANK($D529),ISBLANK($E529),ISBLANK($F529),ISBLANK($G529),ISBLANK($H529)),"EKSİK","OK"))</f>
        <v/>
      </c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7">
        <f>IF(ISBLANK($A530),"",IF($D530="","",ROUND($D530/MAX(1,$F530),0)))</f>
        <v/>
      </c>
      <c r="J530" s="17">
        <f>IF(ISBLANK($A530),"",IF($D530="","",$D530+$H530))</f>
        <v/>
      </c>
      <c r="K530" s="14">
        <f>IF(ISBLANK($A530),"",IF(OR(ISBLANK($B530),ISBLANK($C530),ISBLANK($D530),ISBLANK($E530),ISBLANK($F530),ISBLANK($G530),ISBLANK($H530)),"EKSİK","OK"))</f>
        <v/>
      </c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7">
        <f>IF(ISBLANK($A531),"",IF($D531="","",ROUND($D531/MAX(1,$F531),0)))</f>
        <v/>
      </c>
      <c r="J531" s="17">
        <f>IF(ISBLANK($A531),"",IF($D531="","",$D531+$H531))</f>
        <v/>
      </c>
      <c r="K531" s="14">
        <f>IF(ISBLANK($A531),"",IF(OR(ISBLANK($B531),ISBLANK($C531),ISBLANK($D531),ISBLANK($E531),ISBLANK($F531),ISBLANK($G531),ISBLANK($H531)),"EKSİK","OK"))</f>
        <v/>
      </c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7">
        <f>IF(ISBLANK($A532),"",IF($D532="","",ROUND($D532/MAX(1,$F532),0)))</f>
        <v/>
      </c>
      <c r="J532" s="17">
        <f>IF(ISBLANK($A532),"",IF($D532="","",$D532+$H532))</f>
        <v/>
      </c>
      <c r="K532" s="14">
        <f>IF(ISBLANK($A532),"",IF(OR(ISBLANK($B532),ISBLANK($C532),ISBLANK($D532),ISBLANK($E532),ISBLANK($F532),ISBLANK($G532),ISBLANK($H532)),"EKSİK","OK"))</f>
        <v/>
      </c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7">
        <f>IF(ISBLANK($A533),"",IF($D533="","",ROUND($D533/MAX(1,$F533),0)))</f>
        <v/>
      </c>
      <c r="J533" s="17">
        <f>IF(ISBLANK($A533),"",IF($D533="","",$D533+$H533))</f>
        <v/>
      </c>
      <c r="K533" s="14">
        <f>IF(ISBLANK($A533),"",IF(OR(ISBLANK($B533),ISBLANK($C533),ISBLANK($D533),ISBLANK($E533),ISBLANK($F533),ISBLANK($G533),ISBLANK($H533)),"EKSİK","OK"))</f>
        <v/>
      </c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7">
        <f>IF(ISBLANK($A534),"",IF($D534="","",ROUND($D534/MAX(1,$F534),0)))</f>
        <v/>
      </c>
      <c r="J534" s="17">
        <f>IF(ISBLANK($A534),"",IF($D534="","",$D534+$H534))</f>
        <v/>
      </c>
      <c r="K534" s="14">
        <f>IF(ISBLANK($A534),"",IF(OR(ISBLANK($B534),ISBLANK($C534),ISBLANK($D534),ISBLANK($E534),ISBLANK($F534),ISBLANK($G534),ISBLANK($H534)),"EKSİK","OK"))</f>
        <v/>
      </c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7">
        <f>IF(ISBLANK($A535),"",IF($D535="","",ROUND($D535/MAX(1,$F535),0)))</f>
        <v/>
      </c>
      <c r="J535" s="17">
        <f>IF(ISBLANK($A535),"",IF($D535="","",$D535+$H535))</f>
        <v/>
      </c>
      <c r="K535" s="14">
        <f>IF(ISBLANK($A535),"",IF(OR(ISBLANK($B535),ISBLANK($C535),ISBLANK($D535),ISBLANK($E535),ISBLANK($F535),ISBLANK($G535),ISBLANK($H535)),"EKSİK","OK"))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7">
        <f>IF(ISBLANK($A536),"",IF($D536="","",ROUND($D536/MAX(1,$F536),0)))</f>
        <v/>
      </c>
      <c r="J536" s="17">
        <f>IF(ISBLANK($A536),"",IF($D536="","",$D536+$H536))</f>
        <v/>
      </c>
      <c r="K536" s="14">
        <f>IF(ISBLANK($A536),"",IF(OR(ISBLANK($B536),ISBLANK($C536),ISBLANK($D536),ISBLANK($E536),ISBLANK($F536),ISBLANK($G536),ISBLANK($H536)),"EKSİK","OK"))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7">
        <f>IF(ISBLANK($A537),"",IF($D537="","",ROUND($D537/MAX(1,$F537),0)))</f>
        <v/>
      </c>
      <c r="J537" s="17">
        <f>IF(ISBLANK($A537),"",IF($D537="","",$D537+$H537))</f>
        <v/>
      </c>
      <c r="K537" s="14">
        <f>IF(ISBLANK($A537),"",IF(OR(ISBLANK($B537),ISBLANK($C537),ISBLANK($D537),ISBLANK($E537),ISBLANK($F537),ISBLANK($G537),ISBLANK($H537)),"EKSİK","OK"))</f>
        <v/>
      </c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7">
        <f>IF(ISBLANK($A538),"",IF($D538="","",ROUND($D538/MAX(1,$F538),0)))</f>
        <v/>
      </c>
      <c r="J538" s="17">
        <f>IF(ISBLANK($A538),"",IF($D538="","",$D538+$H538))</f>
        <v/>
      </c>
      <c r="K538" s="14">
        <f>IF(ISBLANK($A538),"",IF(OR(ISBLANK($B538),ISBLANK($C538),ISBLANK($D538),ISBLANK($E538),ISBLANK($F538),ISBLANK($G538),ISBLANK($H538)),"EKSİK","OK"))</f>
        <v/>
      </c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7">
        <f>IF(ISBLANK($A539),"",IF($D539="","",ROUND($D539/MAX(1,$F539),0)))</f>
        <v/>
      </c>
      <c r="J539" s="17">
        <f>IF(ISBLANK($A539),"",IF($D539="","",$D539+$H539))</f>
        <v/>
      </c>
      <c r="K539" s="14">
        <f>IF(ISBLANK($A539),"",IF(OR(ISBLANK($B539),ISBLANK($C539),ISBLANK($D539),ISBLANK($E539),ISBLANK($F539),ISBLANK($G539),ISBLANK($H539)),"EKSİK","OK"))</f>
        <v/>
      </c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7">
        <f>IF(ISBLANK($A540),"",IF($D540="","",ROUND($D540/MAX(1,$F540),0)))</f>
        <v/>
      </c>
      <c r="J540" s="17">
        <f>IF(ISBLANK($A540),"",IF($D540="","",$D540+$H540))</f>
        <v/>
      </c>
      <c r="K540" s="14">
        <f>IF(ISBLANK($A540),"",IF(OR(ISBLANK($B540),ISBLANK($C540),ISBLANK($D540),ISBLANK($E540),ISBLANK($F540),ISBLANK($G540),ISBLANK($H540)),"EKSİK","OK"))</f>
        <v/>
      </c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7">
        <f>IF(ISBLANK($A541),"",IF($D541="","",ROUND($D541/MAX(1,$F541),0)))</f>
        <v/>
      </c>
      <c r="J541" s="17">
        <f>IF(ISBLANK($A541),"",IF($D541="","",$D541+$H541))</f>
        <v/>
      </c>
      <c r="K541" s="14">
        <f>IF(ISBLANK($A541),"",IF(OR(ISBLANK($B541),ISBLANK($C541),ISBLANK($D541),ISBLANK($E541),ISBLANK($F541),ISBLANK($G541),ISBLANK($H541)),"EKSİK","OK"))</f>
        <v/>
      </c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7">
        <f>IF(ISBLANK($A542),"",IF($D542="","",ROUND($D542/MAX(1,$F542),0)))</f>
        <v/>
      </c>
      <c r="J542" s="17">
        <f>IF(ISBLANK($A542),"",IF($D542="","",$D542+$H542))</f>
        <v/>
      </c>
      <c r="K542" s="14">
        <f>IF(ISBLANK($A542),"",IF(OR(ISBLANK($B542),ISBLANK($C542),ISBLANK($D542),ISBLANK($E542),ISBLANK($F542),ISBLANK($G542),ISBLANK($H542)),"EKSİK","OK"))</f>
        <v/>
      </c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7">
        <f>IF(ISBLANK($A543),"",IF($D543="","",ROUND($D543/MAX(1,$F543),0)))</f>
        <v/>
      </c>
      <c r="J543" s="17">
        <f>IF(ISBLANK($A543),"",IF($D543="","",$D543+$H543))</f>
        <v/>
      </c>
      <c r="K543" s="14">
        <f>IF(ISBLANK($A543),"",IF(OR(ISBLANK($B543),ISBLANK($C543),ISBLANK($D543),ISBLANK($E543),ISBLANK($F543),ISBLANK($G543),ISBLANK($H543)),"EKSİK","OK"))</f>
        <v/>
      </c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7">
        <f>IF(ISBLANK($A544),"",IF($D544="","",ROUND($D544/MAX(1,$F544),0)))</f>
        <v/>
      </c>
      <c r="J544" s="17">
        <f>IF(ISBLANK($A544),"",IF($D544="","",$D544+$H544))</f>
        <v/>
      </c>
      <c r="K544" s="14">
        <f>IF(ISBLANK($A544),"",IF(OR(ISBLANK($B544),ISBLANK($C544),ISBLANK($D544),ISBLANK($E544),ISBLANK($F544),ISBLANK($G544),ISBLANK($H544)),"EKSİK","OK"))</f>
        <v/>
      </c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7">
        <f>IF(ISBLANK($A545),"",IF($D545="","",ROUND($D545/MAX(1,$F545),0)))</f>
        <v/>
      </c>
      <c r="J545" s="17">
        <f>IF(ISBLANK($A545),"",IF($D545="","",$D545+$H545))</f>
        <v/>
      </c>
      <c r="K545" s="14">
        <f>IF(ISBLANK($A545),"",IF(OR(ISBLANK($B545),ISBLANK($C545),ISBLANK($D545),ISBLANK($E545),ISBLANK($F545),ISBLANK($G545),ISBLANK($H545)),"EKSİK","OK"))</f>
        <v/>
      </c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7">
        <f>IF(ISBLANK($A546),"",IF($D546="","",ROUND($D546/MAX(1,$F546),0)))</f>
        <v/>
      </c>
      <c r="J546" s="17">
        <f>IF(ISBLANK($A546),"",IF($D546="","",$D546+$H546))</f>
        <v/>
      </c>
      <c r="K546" s="14">
        <f>IF(ISBLANK($A546),"",IF(OR(ISBLANK($B546),ISBLANK($C546),ISBLANK($D546),ISBLANK($E546),ISBLANK($F546),ISBLANK($G546),ISBLANK($H546)),"EKSİK","OK"))</f>
        <v/>
      </c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7">
        <f>IF(ISBLANK($A547),"",IF($D547="","",ROUND($D547/MAX(1,$F547),0)))</f>
        <v/>
      </c>
      <c r="J547" s="17">
        <f>IF(ISBLANK($A547),"",IF($D547="","",$D547+$H547))</f>
        <v/>
      </c>
      <c r="K547" s="14">
        <f>IF(ISBLANK($A547),"",IF(OR(ISBLANK($B547),ISBLANK($C547),ISBLANK($D547),ISBLANK($E547),ISBLANK($F547),ISBLANK($G547),ISBLANK($H547)),"EKSİK","OK"))</f>
        <v/>
      </c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7">
        <f>IF(ISBLANK($A548),"",IF($D548="","",ROUND($D548/MAX(1,$F548),0)))</f>
        <v/>
      </c>
      <c r="J548" s="17">
        <f>IF(ISBLANK($A548),"",IF($D548="","",$D548+$H548))</f>
        <v/>
      </c>
      <c r="K548" s="14">
        <f>IF(ISBLANK($A548),"",IF(OR(ISBLANK($B548),ISBLANK($C548),ISBLANK($D548),ISBLANK($E548),ISBLANK($F548),ISBLANK($G548),ISBLANK($H548)),"EKSİK","OK"))</f>
        <v/>
      </c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7">
        <f>IF(ISBLANK($A549),"",IF($D549="","",ROUND($D549/MAX(1,$F549),0)))</f>
        <v/>
      </c>
      <c r="J549" s="17">
        <f>IF(ISBLANK($A549),"",IF($D549="","",$D549+$H549))</f>
        <v/>
      </c>
      <c r="K549" s="14">
        <f>IF(ISBLANK($A549),"",IF(OR(ISBLANK($B549),ISBLANK($C549),ISBLANK($D549),ISBLANK($E549),ISBLANK($F549),ISBLANK($G549),ISBLANK($H549)),"EKSİK","OK"))</f>
        <v/>
      </c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7">
        <f>IF(ISBLANK($A550),"",IF($D550="","",ROUND($D550/MAX(1,$F550),0)))</f>
        <v/>
      </c>
      <c r="J550" s="17">
        <f>IF(ISBLANK($A550),"",IF($D550="","",$D550+$H550))</f>
        <v/>
      </c>
      <c r="K550" s="14">
        <f>IF(ISBLANK($A550),"",IF(OR(ISBLANK($B550),ISBLANK($C550),ISBLANK($D550),ISBLANK($E550),ISBLANK($F550),ISBLANK($G550),ISBLANK($H550)),"EKSİK","OK"))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7">
        <f>IF(ISBLANK($A551),"",IF($D551="","",ROUND($D551/MAX(1,$F551),0)))</f>
        <v/>
      </c>
      <c r="J551" s="17">
        <f>IF(ISBLANK($A551),"",IF($D551="","",$D551+$H551))</f>
        <v/>
      </c>
      <c r="K551" s="14">
        <f>IF(ISBLANK($A551),"",IF(OR(ISBLANK($B551),ISBLANK($C551),ISBLANK($D551),ISBLANK($E551),ISBLANK($F551),ISBLANK($G551),ISBLANK($H551)),"EKSİK","OK"))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7">
        <f>IF(ISBLANK($A552),"",IF($D552="","",ROUND($D552/MAX(1,$F552),0)))</f>
        <v/>
      </c>
      <c r="J552" s="17">
        <f>IF(ISBLANK($A552),"",IF($D552="","",$D552+$H552))</f>
        <v/>
      </c>
      <c r="K552" s="14">
        <f>IF(ISBLANK($A552),"",IF(OR(ISBLANK($B552),ISBLANK($C552),ISBLANK($D552),ISBLANK($E552),ISBLANK($F552),ISBLANK($G552),ISBLANK($H552)),"EKSİK","OK"))</f>
        <v/>
      </c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7">
        <f>IF(ISBLANK($A553),"",IF($D553="","",ROUND($D553/MAX(1,$F553),0)))</f>
        <v/>
      </c>
      <c r="J553" s="17">
        <f>IF(ISBLANK($A553),"",IF($D553="","",$D553+$H553))</f>
        <v/>
      </c>
      <c r="K553" s="14">
        <f>IF(ISBLANK($A553),"",IF(OR(ISBLANK($B553),ISBLANK($C553),ISBLANK($D553),ISBLANK($E553),ISBLANK($F553),ISBLANK($G553),ISBLANK($H553)),"EKSİK","OK"))</f>
        <v/>
      </c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7">
        <f>IF(ISBLANK($A554),"",IF($D554="","",ROUND($D554/MAX(1,$F554),0)))</f>
        <v/>
      </c>
      <c r="J554" s="17">
        <f>IF(ISBLANK($A554),"",IF($D554="","",$D554+$H554))</f>
        <v/>
      </c>
      <c r="K554" s="14">
        <f>IF(ISBLANK($A554),"",IF(OR(ISBLANK($B554),ISBLANK($C554),ISBLANK($D554),ISBLANK($E554),ISBLANK($F554),ISBLANK($G554),ISBLANK($H554)),"EKSİK","OK"))</f>
        <v/>
      </c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7">
        <f>IF(ISBLANK($A555),"",IF($D555="","",ROUND($D555/MAX(1,$F555),0)))</f>
        <v/>
      </c>
      <c r="J555" s="17">
        <f>IF(ISBLANK($A555),"",IF($D555="","",$D555+$H555))</f>
        <v/>
      </c>
      <c r="K555" s="14">
        <f>IF(ISBLANK($A555),"",IF(OR(ISBLANK($B555),ISBLANK($C555),ISBLANK($D555),ISBLANK($E555),ISBLANK($F555),ISBLANK($G555),ISBLANK($H555)),"EKSİK","OK"))</f>
        <v/>
      </c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7">
        <f>IF(ISBLANK($A556),"",IF($D556="","",ROUND($D556/MAX(1,$F556),0)))</f>
        <v/>
      </c>
      <c r="J556" s="17">
        <f>IF(ISBLANK($A556),"",IF($D556="","",$D556+$H556))</f>
        <v/>
      </c>
      <c r="K556" s="14">
        <f>IF(ISBLANK($A556),"",IF(OR(ISBLANK($B556),ISBLANK($C556),ISBLANK($D556),ISBLANK($E556),ISBLANK($F556),ISBLANK($G556),ISBLANK($H556)),"EKSİK","OK"))</f>
        <v/>
      </c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7">
        <f>IF(ISBLANK($A557),"",IF($D557="","",ROUND($D557/MAX(1,$F557),0)))</f>
        <v/>
      </c>
      <c r="J557" s="17">
        <f>IF(ISBLANK($A557),"",IF($D557="","",$D557+$H557))</f>
        <v/>
      </c>
      <c r="K557" s="14">
        <f>IF(ISBLANK($A557),"",IF(OR(ISBLANK($B557),ISBLANK($C557),ISBLANK($D557),ISBLANK($E557),ISBLANK($F557),ISBLANK($G557),ISBLANK($H557)),"EKSİK","OK"))</f>
        <v/>
      </c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7">
        <f>IF(ISBLANK($A558),"",IF($D558="","",ROUND($D558/MAX(1,$F558),0)))</f>
        <v/>
      </c>
      <c r="J558" s="17">
        <f>IF(ISBLANK($A558),"",IF($D558="","",$D558+$H558))</f>
        <v/>
      </c>
      <c r="K558" s="14">
        <f>IF(ISBLANK($A558),"",IF(OR(ISBLANK($B558),ISBLANK($C558),ISBLANK($D558),ISBLANK($E558),ISBLANK($F558),ISBLANK($G558),ISBLANK($H558)),"EKSİK","OK"))</f>
        <v/>
      </c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7">
        <f>IF(ISBLANK($A559),"",IF($D559="","",ROUND($D559/MAX(1,$F559),0)))</f>
        <v/>
      </c>
      <c r="J559" s="17">
        <f>IF(ISBLANK($A559),"",IF($D559="","",$D559+$H559))</f>
        <v/>
      </c>
      <c r="K559" s="14">
        <f>IF(ISBLANK($A559),"",IF(OR(ISBLANK($B559),ISBLANK($C559),ISBLANK($D559),ISBLANK($E559),ISBLANK($F559),ISBLANK($G559),ISBLANK($H559)),"EKSİK","OK"))</f>
        <v/>
      </c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7">
        <f>IF(ISBLANK($A560),"",IF($D560="","",ROUND($D560/MAX(1,$F560),0)))</f>
        <v/>
      </c>
      <c r="J560" s="17">
        <f>IF(ISBLANK($A560),"",IF($D560="","",$D560+$H560))</f>
        <v/>
      </c>
      <c r="K560" s="14">
        <f>IF(ISBLANK($A560),"",IF(OR(ISBLANK($B560),ISBLANK($C560),ISBLANK($D560),ISBLANK($E560),ISBLANK($F560),ISBLANK($G560),ISBLANK($H560)),"EKSİK","OK"))</f>
        <v/>
      </c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7">
        <f>IF(ISBLANK($A561),"",IF($D561="","",ROUND($D561/MAX(1,$F561),0)))</f>
        <v/>
      </c>
      <c r="J561" s="17">
        <f>IF(ISBLANK($A561),"",IF($D561="","",$D561+$H561))</f>
        <v/>
      </c>
      <c r="K561" s="14">
        <f>IF(ISBLANK($A561),"",IF(OR(ISBLANK($B561),ISBLANK($C561),ISBLANK($D561),ISBLANK($E561),ISBLANK($F561),ISBLANK($G561),ISBLANK($H561)),"EKSİK","OK"))</f>
        <v/>
      </c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7">
        <f>IF(ISBLANK($A562),"",IF($D562="","",ROUND($D562/MAX(1,$F562),0)))</f>
        <v/>
      </c>
      <c r="J562" s="17">
        <f>IF(ISBLANK($A562),"",IF($D562="","",$D562+$H562))</f>
        <v/>
      </c>
      <c r="K562" s="14">
        <f>IF(ISBLANK($A562),"",IF(OR(ISBLANK($B562),ISBLANK($C562),ISBLANK($D562),ISBLANK($E562),ISBLANK($F562),ISBLANK($G562),ISBLANK($H562)),"EKSİK","OK"))</f>
        <v/>
      </c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7">
        <f>IF(ISBLANK($A563),"",IF($D563="","",ROUND($D563/MAX(1,$F563),0)))</f>
        <v/>
      </c>
      <c r="J563" s="17">
        <f>IF(ISBLANK($A563),"",IF($D563="","",$D563+$H563))</f>
        <v/>
      </c>
      <c r="K563" s="14">
        <f>IF(ISBLANK($A563),"",IF(OR(ISBLANK($B563),ISBLANK($C563),ISBLANK($D563),ISBLANK($E563),ISBLANK($F563),ISBLANK($G563),ISBLANK($H563)),"EKSİK","OK"))</f>
        <v/>
      </c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7">
        <f>IF(ISBLANK($A564),"",IF($D564="","",ROUND($D564/MAX(1,$F564),0)))</f>
        <v/>
      </c>
      <c r="J564" s="17">
        <f>IF(ISBLANK($A564),"",IF($D564="","",$D564+$H564))</f>
        <v/>
      </c>
      <c r="K564" s="14">
        <f>IF(ISBLANK($A564),"",IF(OR(ISBLANK($B564),ISBLANK($C564),ISBLANK($D564),ISBLANK($E564),ISBLANK($F564),ISBLANK($G564),ISBLANK($H564)),"EKSİK","OK"))</f>
        <v/>
      </c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7">
        <f>IF(ISBLANK($A565),"",IF($D565="","",ROUND($D565/MAX(1,$F565),0)))</f>
        <v/>
      </c>
      <c r="J565" s="17">
        <f>IF(ISBLANK($A565),"",IF($D565="","",$D565+$H565))</f>
        <v/>
      </c>
      <c r="K565" s="14">
        <f>IF(ISBLANK($A565),"",IF(OR(ISBLANK($B565),ISBLANK($C565),ISBLANK($D565),ISBLANK($E565),ISBLANK($F565),ISBLANK($G565),ISBLANK($H565)),"EKSİK","OK"))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7">
        <f>IF(ISBLANK($A566),"",IF($D566="","",ROUND($D566/MAX(1,$F566),0)))</f>
        <v/>
      </c>
      <c r="J566" s="17">
        <f>IF(ISBLANK($A566),"",IF($D566="","",$D566+$H566))</f>
        <v/>
      </c>
      <c r="K566" s="14">
        <f>IF(ISBLANK($A566),"",IF(OR(ISBLANK($B566),ISBLANK($C566),ISBLANK($D566),ISBLANK($E566),ISBLANK($F566),ISBLANK($G566),ISBLANK($H566)),"EKSİK","OK"))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7">
        <f>IF(ISBLANK($A567),"",IF($D567="","",ROUND($D567/MAX(1,$F567),0)))</f>
        <v/>
      </c>
      <c r="J567" s="17">
        <f>IF(ISBLANK($A567),"",IF($D567="","",$D567+$H567))</f>
        <v/>
      </c>
      <c r="K567" s="14">
        <f>IF(ISBLANK($A567),"",IF(OR(ISBLANK($B567),ISBLANK($C567),ISBLANK($D567),ISBLANK($E567),ISBLANK($F567),ISBLANK($G567),ISBLANK($H567)),"EKSİK","OK"))</f>
        <v/>
      </c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7">
        <f>IF(ISBLANK($A568),"",IF($D568="","",ROUND($D568/MAX(1,$F568),0)))</f>
        <v/>
      </c>
      <c r="J568" s="17">
        <f>IF(ISBLANK($A568),"",IF($D568="","",$D568+$H568))</f>
        <v/>
      </c>
      <c r="K568" s="14">
        <f>IF(ISBLANK($A568),"",IF(OR(ISBLANK($B568),ISBLANK($C568),ISBLANK($D568),ISBLANK($E568),ISBLANK($F568),ISBLANK($G568),ISBLANK($H568)),"EKSİK","OK"))</f>
        <v/>
      </c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7">
        <f>IF(ISBLANK($A569),"",IF($D569="","",ROUND($D569/MAX(1,$F569),0)))</f>
        <v/>
      </c>
      <c r="J569" s="17">
        <f>IF(ISBLANK($A569),"",IF($D569="","",$D569+$H569))</f>
        <v/>
      </c>
      <c r="K569" s="14">
        <f>IF(ISBLANK($A569),"",IF(OR(ISBLANK($B569),ISBLANK($C569),ISBLANK($D569),ISBLANK($E569),ISBLANK($F569),ISBLANK($G569),ISBLANK($H569)),"EKSİK","OK"))</f>
        <v/>
      </c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7">
        <f>IF(ISBLANK($A570),"",IF($D570="","",ROUND($D570/MAX(1,$F570),0)))</f>
        <v/>
      </c>
      <c r="J570" s="17">
        <f>IF(ISBLANK($A570),"",IF($D570="","",$D570+$H570))</f>
        <v/>
      </c>
      <c r="K570" s="14">
        <f>IF(ISBLANK($A570),"",IF(OR(ISBLANK($B570),ISBLANK($C570),ISBLANK($D570),ISBLANK($E570),ISBLANK($F570),ISBLANK($G570),ISBLANK($H570)),"EKSİK","OK"))</f>
        <v/>
      </c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7">
        <f>IF(ISBLANK($A571),"",IF($D571="","",ROUND($D571/MAX(1,$F571),0)))</f>
        <v/>
      </c>
      <c r="J571" s="17">
        <f>IF(ISBLANK($A571),"",IF($D571="","",$D571+$H571))</f>
        <v/>
      </c>
      <c r="K571" s="14">
        <f>IF(ISBLANK($A571),"",IF(OR(ISBLANK($B571),ISBLANK($C571),ISBLANK($D571),ISBLANK($E571),ISBLANK($F571),ISBLANK($G571),ISBLANK($H571)),"EKSİK","OK"))</f>
        <v/>
      </c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7">
        <f>IF(ISBLANK($A572),"",IF($D572="","",ROUND($D572/MAX(1,$F572),0)))</f>
        <v/>
      </c>
      <c r="J572" s="17">
        <f>IF(ISBLANK($A572),"",IF($D572="","",$D572+$H572))</f>
        <v/>
      </c>
      <c r="K572" s="14">
        <f>IF(ISBLANK($A572),"",IF(OR(ISBLANK($B572),ISBLANK($C572),ISBLANK($D572),ISBLANK($E572),ISBLANK($F572),ISBLANK($G572),ISBLANK($H572)),"EKSİK","OK"))</f>
        <v/>
      </c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7">
        <f>IF(ISBLANK($A573),"",IF($D573="","",ROUND($D573/MAX(1,$F573),0)))</f>
        <v/>
      </c>
      <c r="J573" s="17">
        <f>IF(ISBLANK($A573),"",IF($D573="","",$D573+$H573))</f>
        <v/>
      </c>
      <c r="K573" s="14">
        <f>IF(ISBLANK($A573),"",IF(OR(ISBLANK($B573),ISBLANK($C573),ISBLANK($D573),ISBLANK($E573),ISBLANK($F573),ISBLANK($G573),ISBLANK($H573)),"EKSİK","OK"))</f>
        <v/>
      </c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7">
        <f>IF(ISBLANK($A574),"",IF($D574="","",ROUND($D574/MAX(1,$F574),0)))</f>
        <v/>
      </c>
      <c r="J574" s="17">
        <f>IF(ISBLANK($A574),"",IF($D574="","",$D574+$H574))</f>
        <v/>
      </c>
      <c r="K574" s="14">
        <f>IF(ISBLANK($A574),"",IF(OR(ISBLANK($B574),ISBLANK($C574),ISBLANK($D574),ISBLANK($E574),ISBLANK($F574),ISBLANK($G574),ISBLANK($H574)),"EKSİK","OK"))</f>
        <v/>
      </c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7">
        <f>IF(ISBLANK($A575),"",IF($D575="","",ROUND($D575/MAX(1,$F575),0)))</f>
        <v/>
      </c>
      <c r="J575" s="17">
        <f>IF(ISBLANK($A575),"",IF($D575="","",$D575+$H575))</f>
        <v/>
      </c>
      <c r="K575" s="14">
        <f>IF(ISBLANK($A575),"",IF(OR(ISBLANK($B575),ISBLANK($C575),ISBLANK($D575),ISBLANK($E575),ISBLANK($F575),ISBLANK($G575),ISBLANK($H575)),"EKSİK","OK"))</f>
        <v/>
      </c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7">
        <f>IF(ISBLANK($A576),"",IF($D576="","",ROUND($D576/MAX(1,$F576),0)))</f>
        <v/>
      </c>
      <c r="J576" s="17">
        <f>IF(ISBLANK($A576),"",IF($D576="","",$D576+$H576))</f>
        <v/>
      </c>
      <c r="K576" s="14">
        <f>IF(ISBLANK($A576),"",IF(OR(ISBLANK($B576),ISBLANK($C576),ISBLANK($D576),ISBLANK($E576),ISBLANK($F576),ISBLANK($G576),ISBLANK($H576)),"EKSİK","OK"))</f>
        <v/>
      </c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7">
        <f>IF(ISBLANK($A577),"",IF($D577="","",ROUND($D577/MAX(1,$F577),0)))</f>
        <v/>
      </c>
      <c r="J577" s="17">
        <f>IF(ISBLANK($A577),"",IF($D577="","",$D577+$H577))</f>
        <v/>
      </c>
      <c r="K577" s="14">
        <f>IF(ISBLANK($A577),"",IF(OR(ISBLANK($B577),ISBLANK($C577),ISBLANK($D577),ISBLANK($E577),ISBLANK($F577),ISBLANK($G577),ISBLANK($H577)),"EKSİK","OK"))</f>
        <v/>
      </c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7">
        <f>IF(ISBLANK($A578),"",IF($D578="","",ROUND($D578/MAX(1,$F578),0)))</f>
        <v/>
      </c>
      <c r="J578" s="17">
        <f>IF(ISBLANK($A578),"",IF($D578="","",$D578+$H578))</f>
        <v/>
      </c>
      <c r="K578" s="14">
        <f>IF(ISBLANK($A578),"",IF(OR(ISBLANK($B578),ISBLANK($C578),ISBLANK($D578),ISBLANK($E578),ISBLANK($F578),ISBLANK($G578),ISBLANK($H578)),"EKSİK","OK"))</f>
        <v/>
      </c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7">
        <f>IF(ISBLANK($A579),"",IF($D579="","",ROUND($D579/MAX(1,$F579),0)))</f>
        <v/>
      </c>
      <c r="J579" s="17">
        <f>IF(ISBLANK($A579),"",IF($D579="","",$D579+$H579))</f>
        <v/>
      </c>
      <c r="K579" s="14">
        <f>IF(ISBLANK($A579),"",IF(OR(ISBLANK($B579),ISBLANK($C579),ISBLANK($D579),ISBLANK($E579),ISBLANK($F579),ISBLANK($G579),ISBLANK($H579)),"EKSİK","OK"))</f>
        <v/>
      </c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7">
        <f>IF(ISBLANK($A580),"",IF($D580="","",ROUND($D580/MAX(1,$F580),0)))</f>
        <v/>
      </c>
      <c r="J580" s="17">
        <f>IF(ISBLANK($A580),"",IF($D580="","",$D580+$H580))</f>
        <v/>
      </c>
      <c r="K580" s="14">
        <f>IF(ISBLANK($A580),"",IF(OR(ISBLANK($B580),ISBLANK($C580),ISBLANK($D580),ISBLANK($E580),ISBLANK($F580),ISBLANK($G580),ISBLANK($H580)),"EKSİK","OK"))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7">
        <f>IF(ISBLANK($A581),"",IF($D581="","",ROUND($D581/MAX(1,$F581),0)))</f>
        <v/>
      </c>
      <c r="J581" s="17">
        <f>IF(ISBLANK($A581),"",IF($D581="","",$D581+$H581))</f>
        <v/>
      </c>
      <c r="K581" s="14">
        <f>IF(ISBLANK($A581),"",IF(OR(ISBLANK($B581),ISBLANK($C581),ISBLANK($D581),ISBLANK($E581),ISBLANK($F581),ISBLANK($G581),ISBLANK($H581)),"EKSİK","OK"))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7">
        <f>IF(ISBLANK($A582),"",IF($D582="","",ROUND($D582/MAX(1,$F582),0)))</f>
        <v/>
      </c>
      <c r="J582" s="17">
        <f>IF(ISBLANK($A582),"",IF($D582="","",$D582+$H582))</f>
        <v/>
      </c>
      <c r="K582" s="14">
        <f>IF(ISBLANK($A582),"",IF(OR(ISBLANK($B582),ISBLANK($C582),ISBLANK($D582),ISBLANK($E582),ISBLANK($F582),ISBLANK($G582),ISBLANK($H582)),"EKSİK","OK"))</f>
        <v/>
      </c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7">
        <f>IF(ISBLANK($A583),"",IF($D583="","",ROUND($D583/MAX(1,$F583),0)))</f>
        <v/>
      </c>
      <c r="J583" s="17">
        <f>IF(ISBLANK($A583),"",IF($D583="","",$D583+$H583))</f>
        <v/>
      </c>
      <c r="K583" s="14">
        <f>IF(ISBLANK($A583),"",IF(OR(ISBLANK($B583),ISBLANK($C583),ISBLANK($D583),ISBLANK($E583),ISBLANK($F583),ISBLANK($G583),ISBLANK($H583)),"EKSİK","OK"))</f>
        <v/>
      </c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7">
        <f>IF(ISBLANK($A584),"",IF($D584="","",ROUND($D584/MAX(1,$F584),0)))</f>
        <v/>
      </c>
      <c r="J584" s="17">
        <f>IF(ISBLANK($A584),"",IF($D584="","",$D584+$H584))</f>
        <v/>
      </c>
      <c r="K584" s="14">
        <f>IF(ISBLANK($A584),"",IF(OR(ISBLANK($B584),ISBLANK($C584),ISBLANK($D584),ISBLANK($E584),ISBLANK($F584),ISBLANK($G584),ISBLANK($H584)),"EKSİK","OK"))</f>
        <v/>
      </c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7">
        <f>IF(ISBLANK($A585),"",IF($D585="","",ROUND($D585/MAX(1,$F585),0)))</f>
        <v/>
      </c>
      <c r="J585" s="17">
        <f>IF(ISBLANK($A585),"",IF($D585="","",$D585+$H585))</f>
        <v/>
      </c>
      <c r="K585" s="14">
        <f>IF(ISBLANK($A585),"",IF(OR(ISBLANK($B585),ISBLANK($C585),ISBLANK($D585),ISBLANK($E585),ISBLANK($F585),ISBLANK($G585),ISBLANK($H585)),"EKSİK","OK"))</f>
        <v/>
      </c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7">
        <f>IF(ISBLANK($A586),"",IF($D586="","",ROUND($D586/MAX(1,$F586),0)))</f>
        <v/>
      </c>
      <c r="J586" s="17">
        <f>IF(ISBLANK($A586),"",IF($D586="","",$D586+$H586))</f>
        <v/>
      </c>
      <c r="K586" s="14">
        <f>IF(ISBLANK($A586),"",IF(OR(ISBLANK($B586),ISBLANK($C586),ISBLANK($D586),ISBLANK($E586),ISBLANK($F586),ISBLANK($G586),ISBLANK($H586)),"EKSİK","OK"))</f>
        <v/>
      </c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7">
        <f>IF(ISBLANK($A587),"",IF($D587="","",ROUND($D587/MAX(1,$F587),0)))</f>
        <v/>
      </c>
      <c r="J587" s="17">
        <f>IF(ISBLANK($A587),"",IF($D587="","",$D587+$H587))</f>
        <v/>
      </c>
      <c r="K587" s="14">
        <f>IF(ISBLANK($A587),"",IF(OR(ISBLANK($B587),ISBLANK($C587),ISBLANK($D587),ISBLANK($E587),ISBLANK($F587),ISBLANK($G587),ISBLANK($H587)),"EKSİK","OK"))</f>
        <v/>
      </c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7">
        <f>IF(ISBLANK($A588),"",IF($D588="","",ROUND($D588/MAX(1,$F588),0)))</f>
        <v/>
      </c>
      <c r="J588" s="17">
        <f>IF(ISBLANK($A588),"",IF($D588="","",$D588+$H588))</f>
        <v/>
      </c>
      <c r="K588" s="14">
        <f>IF(ISBLANK($A588),"",IF(OR(ISBLANK($B588),ISBLANK($C588),ISBLANK($D588),ISBLANK($E588),ISBLANK($F588),ISBLANK($G588),ISBLANK($H588)),"EKSİK","OK"))</f>
        <v/>
      </c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7">
        <f>IF(ISBLANK($A589),"",IF($D589="","",ROUND($D589/MAX(1,$F589),0)))</f>
        <v/>
      </c>
      <c r="J589" s="17">
        <f>IF(ISBLANK($A589),"",IF($D589="","",$D589+$H589))</f>
        <v/>
      </c>
      <c r="K589" s="14">
        <f>IF(ISBLANK($A589),"",IF(OR(ISBLANK($B589),ISBLANK($C589),ISBLANK($D589),ISBLANK($E589),ISBLANK($F589),ISBLANK($G589),ISBLANK($H589)),"EKSİK","OK"))</f>
        <v/>
      </c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7">
        <f>IF(ISBLANK($A590),"",IF($D590="","",ROUND($D590/MAX(1,$F590),0)))</f>
        <v/>
      </c>
      <c r="J590" s="17">
        <f>IF(ISBLANK($A590),"",IF($D590="","",$D590+$H590))</f>
        <v/>
      </c>
      <c r="K590" s="14">
        <f>IF(ISBLANK($A590),"",IF(OR(ISBLANK($B590),ISBLANK($C590),ISBLANK($D590),ISBLANK($E590),ISBLANK($F590),ISBLANK($G590),ISBLANK($H590)),"EKSİK","OK"))</f>
        <v/>
      </c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7">
        <f>IF(ISBLANK($A591),"",IF($D591="","",ROUND($D591/MAX(1,$F591),0)))</f>
        <v/>
      </c>
      <c r="J591" s="17">
        <f>IF(ISBLANK($A591),"",IF($D591="","",$D591+$H591))</f>
        <v/>
      </c>
      <c r="K591" s="14">
        <f>IF(ISBLANK($A591),"",IF(OR(ISBLANK($B591),ISBLANK($C591),ISBLANK($D591),ISBLANK($E591),ISBLANK($F591),ISBLANK($G591),ISBLANK($H591)),"EKSİK","OK"))</f>
        <v/>
      </c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7">
        <f>IF(ISBLANK($A592),"",IF($D592="","",ROUND($D592/MAX(1,$F592),0)))</f>
        <v/>
      </c>
      <c r="J592" s="17">
        <f>IF(ISBLANK($A592),"",IF($D592="","",$D592+$H592))</f>
        <v/>
      </c>
      <c r="K592" s="14">
        <f>IF(ISBLANK($A592),"",IF(OR(ISBLANK($B592),ISBLANK($C592),ISBLANK($D592),ISBLANK($E592),ISBLANK($F592),ISBLANK($G592),ISBLANK($H592)),"EKSİK","OK"))</f>
        <v/>
      </c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7">
        <f>IF(ISBLANK($A593),"",IF($D593="","",ROUND($D593/MAX(1,$F593),0)))</f>
        <v/>
      </c>
      <c r="J593" s="17">
        <f>IF(ISBLANK($A593),"",IF($D593="","",$D593+$H593))</f>
        <v/>
      </c>
      <c r="K593" s="14">
        <f>IF(ISBLANK($A593),"",IF(OR(ISBLANK($B593),ISBLANK($C593),ISBLANK($D593),ISBLANK($E593),ISBLANK($F593),ISBLANK($G593),ISBLANK($H593)),"EKSİK","OK"))</f>
        <v/>
      </c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7">
        <f>IF(ISBLANK($A594),"",IF($D594="","",ROUND($D594/MAX(1,$F594),0)))</f>
        <v/>
      </c>
      <c r="J594" s="17">
        <f>IF(ISBLANK($A594),"",IF($D594="","",$D594+$H594))</f>
        <v/>
      </c>
      <c r="K594" s="14">
        <f>IF(ISBLANK($A594),"",IF(OR(ISBLANK($B594),ISBLANK($C594),ISBLANK($D594),ISBLANK($E594),ISBLANK($F594),ISBLANK($G594),ISBLANK($H594)),"EKSİK","OK"))</f>
        <v/>
      </c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7">
        <f>IF(ISBLANK($A595),"",IF($D595="","",ROUND($D595/MAX(1,$F595),0)))</f>
        <v/>
      </c>
      <c r="J595" s="17">
        <f>IF(ISBLANK($A595),"",IF($D595="","",$D595+$H595))</f>
        <v/>
      </c>
      <c r="K595" s="14">
        <f>IF(ISBLANK($A595),"",IF(OR(ISBLANK($B595),ISBLANK($C595),ISBLANK($D595),ISBLANK($E595),ISBLANK($F595),ISBLANK($G595),ISBLANK($H595)),"EKSİK","OK"))</f>
        <v/>
      </c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7">
        <f>IF(ISBLANK($A596),"",IF($D596="","",ROUND($D596/MAX(1,$F596),0)))</f>
        <v/>
      </c>
      <c r="J596" s="17">
        <f>IF(ISBLANK($A596),"",IF($D596="","",$D596+$H596))</f>
        <v/>
      </c>
      <c r="K596" s="14">
        <f>IF(ISBLANK($A596),"",IF(OR(ISBLANK($B596),ISBLANK($C596),ISBLANK($D596),ISBLANK($E596),ISBLANK($F596),ISBLANK($G596),ISBLANK($H596)),"EKSİK","OK"))</f>
        <v/>
      </c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7">
        <f>IF(ISBLANK($A597),"",IF($D597="","",ROUND($D597/MAX(1,$F597),0)))</f>
        <v/>
      </c>
      <c r="J597" s="17">
        <f>IF(ISBLANK($A597),"",IF($D597="","",$D597+$H597))</f>
        <v/>
      </c>
      <c r="K597" s="14">
        <f>IF(ISBLANK($A597),"",IF(OR(ISBLANK($B597),ISBLANK($C597),ISBLANK($D597),ISBLANK($E597),ISBLANK($F597),ISBLANK($G597),ISBLANK($H597)),"EKSİK","OK"))</f>
        <v/>
      </c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7">
        <f>IF(ISBLANK($A598),"",IF($D598="","",ROUND($D598/MAX(1,$F598),0)))</f>
        <v/>
      </c>
      <c r="J598" s="17">
        <f>IF(ISBLANK($A598),"",IF($D598="","",$D598+$H598))</f>
        <v/>
      </c>
      <c r="K598" s="14">
        <f>IF(ISBLANK($A598),"",IF(OR(ISBLANK($B598),ISBLANK($C598),ISBLANK($D598),ISBLANK($E598),ISBLANK($F598),ISBLANK($G598),ISBLANK($H598)),"EKSİK","OK"))</f>
        <v/>
      </c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7">
        <f>IF(ISBLANK($A599),"",IF($D599="","",ROUND($D599/MAX(1,$F599),0)))</f>
        <v/>
      </c>
      <c r="J599" s="17">
        <f>IF(ISBLANK($A599),"",IF($D599="","",$D599+$H599))</f>
        <v/>
      </c>
      <c r="K599" s="14">
        <f>IF(ISBLANK($A599),"",IF(OR(ISBLANK($B599),ISBLANK($C599),ISBLANK($D599),ISBLANK($E599),ISBLANK($F599),ISBLANK($G599),ISBLANK($H599)),"EKSİK","OK"))</f>
        <v/>
      </c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7">
        <f>IF(ISBLANK($A600),"",IF($D600="","",ROUND($D600/MAX(1,$F600),0)))</f>
        <v/>
      </c>
      <c r="J600" s="17">
        <f>IF(ISBLANK($A600),"",IF($D600="","",$D600+$H600))</f>
        <v/>
      </c>
      <c r="K600" s="14">
        <f>IF(ISBLANK($A600),"",IF(OR(ISBLANK($B600),ISBLANK($C600),ISBLANK($D600),ISBLANK($E600),ISBLANK($F600),ISBLANK($G600),ISBLANK($H600)),"EKSİK","OK"))</f>
        <v/>
      </c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7">
        <f>IF(ISBLANK($A601),"",IF($D601="","",ROUND($D601/MAX(1,$F601),0)))</f>
        <v/>
      </c>
      <c r="J601" s="17">
        <f>IF(ISBLANK($A601),"",IF($D601="","",$D601+$H601))</f>
        <v/>
      </c>
      <c r="K601" s="14">
        <f>IF(ISBLANK($A601),"",IF(OR(ISBLANK($B601),ISBLANK($C601),ISBLANK($D601),ISBLANK($E601),ISBLANK($F601),ISBLANK($G601),ISBLANK($H601)),"EKSİK","OK"))</f>
        <v/>
      </c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7">
        <f>IF(ISBLANK($A602),"",IF($D602="","",ROUND($D602/MAX(1,$F602),0)))</f>
        <v/>
      </c>
      <c r="J602" s="17">
        <f>IF(ISBLANK($A602),"",IF($D602="","",$D602+$H602))</f>
        <v/>
      </c>
      <c r="K602" s="14">
        <f>IF(ISBLANK($A602),"",IF(OR(ISBLANK($B602),ISBLANK($C602),ISBLANK($D602),ISBLANK($E602),ISBLANK($F602),ISBLANK($G602),ISBLANK($H602)),"EKSİK","OK"))</f>
        <v/>
      </c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7">
        <f>IF(ISBLANK($A603),"",IF($D603="","",ROUND($D603/MAX(1,$F603),0)))</f>
        <v/>
      </c>
      <c r="J603" s="17">
        <f>IF(ISBLANK($A603),"",IF($D603="","",$D603+$H603))</f>
        <v/>
      </c>
      <c r="K603" s="14">
        <f>IF(ISBLANK($A603),"",IF(OR(ISBLANK($B603),ISBLANK($C603),ISBLANK($D603),ISBLANK($E603),ISBLANK($F603),ISBLANK($G603),ISBLANK($H603)),"EKSİK","OK"))</f>
        <v/>
      </c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7">
        <f>IF(ISBLANK($A604),"",IF($D604="","",ROUND($D604/MAX(1,$F604),0)))</f>
        <v/>
      </c>
      <c r="J604" s="17">
        <f>IF(ISBLANK($A604),"",IF($D604="","",$D604+$H604))</f>
        <v/>
      </c>
      <c r="K604" s="14">
        <f>IF(ISBLANK($A604),"",IF(OR(ISBLANK($B604),ISBLANK($C604),ISBLANK($D604),ISBLANK($E604),ISBLANK($F604),ISBLANK($G604),ISBLANK($H604)),"EKSİK","OK"))</f>
        <v/>
      </c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7">
        <f>IF(ISBLANK($A605),"",IF($D605="","",ROUND($D605/MAX(1,$F605),0)))</f>
        <v/>
      </c>
      <c r="J605" s="17">
        <f>IF(ISBLANK($A605),"",IF($D605="","",$D605+$H605))</f>
        <v/>
      </c>
      <c r="K605" s="14">
        <f>IF(ISBLANK($A605),"",IF(OR(ISBLANK($B605),ISBLANK($C605),ISBLANK($D605),ISBLANK($E605),ISBLANK($F605),ISBLANK($G605),ISBLANK($H605)),"EKSİK","OK"))</f>
        <v/>
      </c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7">
        <f>IF(ISBLANK($A606),"",IF($D606="","",ROUND($D606/MAX(1,$F606),0)))</f>
        <v/>
      </c>
      <c r="J606" s="17">
        <f>IF(ISBLANK($A606),"",IF($D606="","",$D606+$H606))</f>
        <v/>
      </c>
      <c r="K606" s="14">
        <f>IF(ISBLANK($A606),"",IF(OR(ISBLANK($B606),ISBLANK($C606),ISBLANK($D606),ISBLANK($E606),ISBLANK($F606),ISBLANK($G606),ISBLANK($H606)),"EKSİK","OK"))</f>
        <v/>
      </c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7">
        <f>IF(ISBLANK($A607),"",IF($D607="","",ROUND($D607/MAX(1,$F607),0)))</f>
        <v/>
      </c>
      <c r="J607" s="17">
        <f>IF(ISBLANK($A607),"",IF($D607="","",$D607+$H607))</f>
        <v/>
      </c>
      <c r="K607" s="14">
        <f>IF(ISBLANK($A607),"",IF(OR(ISBLANK($B607),ISBLANK($C607),ISBLANK($D607),ISBLANK($E607),ISBLANK($F607),ISBLANK($G607),ISBLANK($H607)),"EKSİK","OK"))</f>
        <v/>
      </c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7">
        <f>IF(ISBLANK($A608),"",IF($D608="","",ROUND($D608/MAX(1,$F608),0)))</f>
        <v/>
      </c>
      <c r="J608" s="17">
        <f>IF(ISBLANK($A608),"",IF($D608="","",$D608+$H608))</f>
        <v/>
      </c>
      <c r="K608" s="14">
        <f>IF(ISBLANK($A608),"",IF(OR(ISBLANK($B608),ISBLANK($C608),ISBLANK($D608),ISBLANK($E608),ISBLANK($F608),ISBLANK($G608),ISBLANK($H608)),"EKSİK","OK"))</f>
        <v/>
      </c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7">
        <f>IF(ISBLANK($A609),"",IF($D609="","",ROUND($D609/MAX(1,$F609),0)))</f>
        <v/>
      </c>
      <c r="J609" s="17">
        <f>IF(ISBLANK($A609),"",IF($D609="","",$D609+$H609))</f>
        <v/>
      </c>
      <c r="K609" s="14">
        <f>IF(ISBLANK($A609),"",IF(OR(ISBLANK($B609),ISBLANK($C609),ISBLANK($D609),ISBLANK($E609),ISBLANK($F609),ISBLANK($G609),ISBLANK($H609)),"EKSİK","OK"))</f>
        <v/>
      </c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7">
        <f>IF(ISBLANK($A610),"",IF($D610="","",ROUND($D610/MAX(1,$F610),0)))</f>
        <v/>
      </c>
      <c r="J610" s="17">
        <f>IF(ISBLANK($A610),"",IF($D610="","",$D610+$H610))</f>
        <v/>
      </c>
      <c r="K610" s="14">
        <f>IF(ISBLANK($A610),"",IF(OR(ISBLANK($B610),ISBLANK($C610),ISBLANK($D610),ISBLANK($E610),ISBLANK($F610),ISBLANK($G610),ISBLANK($H610)),"EKSİK","OK"))</f>
        <v/>
      </c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7">
        <f>IF(ISBLANK($A611),"",IF($D611="","",ROUND($D611/MAX(1,$F611),0)))</f>
        <v/>
      </c>
      <c r="J611" s="17">
        <f>IF(ISBLANK($A611),"",IF($D611="","",$D611+$H611))</f>
        <v/>
      </c>
      <c r="K611" s="14">
        <f>IF(ISBLANK($A611),"",IF(OR(ISBLANK($B611),ISBLANK($C611),ISBLANK($D611),ISBLANK($E611),ISBLANK($F611),ISBLANK($G611),ISBLANK($H611)),"EKSİK","OK"))</f>
        <v/>
      </c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7">
        <f>IF(ISBLANK($A612),"",IF($D612="","",ROUND($D612/MAX(1,$F612),0)))</f>
        <v/>
      </c>
      <c r="J612" s="17">
        <f>IF(ISBLANK($A612),"",IF($D612="","",$D612+$H612))</f>
        <v/>
      </c>
      <c r="K612" s="14">
        <f>IF(ISBLANK($A612),"",IF(OR(ISBLANK($B612),ISBLANK($C612),ISBLANK($D612),ISBLANK($E612),ISBLANK($F612),ISBLANK($G612),ISBLANK($H612)),"EKSİK","OK"))</f>
        <v/>
      </c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7">
        <f>IF(ISBLANK($A613),"",IF($D613="","",ROUND($D613/MAX(1,$F613),0)))</f>
        <v/>
      </c>
      <c r="J613" s="17">
        <f>IF(ISBLANK($A613),"",IF($D613="","",$D613+$H613))</f>
        <v/>
      </c>
      <c r="K613" s="14">
        <f>IF(ISBLANK($A613),"",IF(OR(ISBLANK($B613),ISBLANK($C613),ISBLANK($D613),ISBLANK($E613),ISBLANK($F613),ISBLANK($G613),ISBLANK($H613)),"EKSİK","OK"))</f>
        <v/>
      </c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7">
        <f>IF(ISBLANK($A614),"",IF($D614="","",ROUND($D614/MAX(1,$F614),0)))</f>
        <v/>
      </c>
      <c r="J614" s="17">
        <f>IF(ISBLANK($A614),"",IF($D614="","",$D614+$H614))</f>
        <v/>
      </c>
      <c r="K614" s="14">
        <f>IF(ISBLANK($A614),"",IF(OR(ISBLANK($B614),ISBLANK($C614),ISBLANK($D614),ISBLANK($E614),ISBLANK($F614),ISBLANK($G614),ISBLANK($H614)),"EKSİK","OK"))</f>
        <v/>
      </c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7">
        <f>IF(ISBLANK($A615),"",IF($D615="","",ROUND($D615/MAX(1,$F615),0)))</f>
        <v/>
      </c>
      <c r="J615" s="17">
        <f>IF(ISBLANK($A615),"",IF($D615="","",$D615+$H615))</f>
        <v/>
      </c>
      <c r="K615" s="14">
        <f>IF(ISBLANK($A615),"",IF(OR(ISBLANK($B615),ISBLANK($C615),ISBLANK($D615),ISBLANK($E615),ISBLANK($F615),ISBLANK($G615),ISBLANK($H615)),"EKSİK","OK"))</f>
        <v/>
      </c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7">
        <f>IF(ISBLANK($A616),"",IF($D616="","",ROUND($D616/MAX(1,$F616),0)))</f>
        <v/>
      </c>
      <c r="J616" s="17">
        <f>IF(ISBLANK($A616),"",IF($D616="","",$D616+$H616))</f>
        <v/>
      </c>
      <c r="K616" s="14">
        <f>IF(ISBLANK($A616),"",IF(OR(ISBLANK($B616),ISBLANK($C616),ISBLANK($D616),ISBLANK($E616),ISBLANK($F616),ISBLANK($G616),ISBLANK($H616)),"EKSİK","OK"))</f>
        <v/>
      </c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7">
        <f>IF(ISBLANK($A617),"",IF($D617="","",ROUND($D617/MAX(1,$F617),0)))</f>
        <v/>
      </c>
      <c r="J617" s="17">
        <f>IF(ISBLANK($A617),"",IF($D617="","",$D617+$H617))</f>
        <v/>
      </c>
      <c r="K617" s="14">
        <f>IF(ISBLANK($A617),"",IF(OR(ISBLANK($B617),ISBLANK($C617),ISBLANK($D617),ISBLANK($E617),ISBLANK($F617),ISBLANK($G617),ISBLANK($H617)),"EKSİK","OK"))</f>
        <v/>
      </c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7">
        <f>IF(ISBLANK($A618),"",IF($D618="","",ROUND($D618/MAX(1,$F618),0)))</f>
        <v/>
      </c>
      <c r="J618" s="17">
        <f>IF(ISBLANK($A618),"",IF($D618="","",$D618+$H618))</f>
        <v/>
      </c>
      <c r="K618" s="14">
        <f>IF(ISBLANK($A618),"",IF(OR(ISBLANK($B618),ISBLANK($C618),ISBLANK($D618),ISBLANK($E618),ISBLANK($F618),ISBLANK($G618),ISBLANK($H618)),"EKSİK","OK"))</f>
        <v/>
      </c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7">
        <f>IF(ISBLANK($A619),"",IF($D619="","",ROUND($D619/MAX(1,$F619),0)))</f>
        <v/>
      </c>
      <c r="J619" s="17">
        <f>IF(ISBLANK($A619),"",IF($D619="","",$D619+$H619))</f>
        <v/>
      </c>
      <c r="K619" s="14">
        <f>IF(ISBLANK($A619),"",IF(OR(ISBLANK($B619),ISBLANK($C619),ISBLANK($D619),ISBLANK($E619),ISBLANK($F619),ISBLANK($G619),ISBLANK($H619)),"EKSİK","OK"))</f>
        <v/>
      </c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7">
        <f>IF(ISBLANK($A620),"",IF($D620="","",ROUND($D620/MAX(1,$F620),0)))</f>
        <v/>
      </c>
      <c r="J620" s="17">
        <f>IF(ISBLANK($A620),"",IF($D620="","",$D620+$H620))</f>
        <v/>
      </c>
      <c r="K620" s="14">
        <f>IF(ISBLANK($A620),"",IF(OR(ISBLANK($B620),ISBLANK($C620),ISBLANK($D620),ISBLANK($E620),ISBLANK($F620),ISBLANK($G620),ISBLANK($H620)),"EKSİK","OK"))</f>
        <v/>
      </c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7">
        <f>IF(ISBLANK($A621),"",IF($D621="","",ROUND($D621/MAX(1,$F621),0)))</f>
        <v/>
      </c>
      <c r="J621" s="17">
        <f>IF(ISBLANK($A621),"",IF($D621="","",$D621+$H621))</f>
        <v/>
      </c>
      <c r="K621" s="14">
        <f>IF(ISBLANK($A621),"",IF(OR(ISBLANK($B621),ISBLANK($C621),ISBLANK($D621),ISBLANK($E621),ISBLANK($F621),ISBLANK($G621),ISBLANK($H621)),"EKSİK","OK"))</f>
        <v/>
      </c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7">
        <f>IF(ISBLANK($A622),"",IF($D622="","",ROUND($D622/MAX(1,$F622),0)))</f>
        <v/>
      </c>
      <c r="J622" s="17">
        <f>IF(ISBLANK($A622),"",IF($D622="","",$D622+$H622))</f>
        <v/>
      </c>
      <c r="K622" s="14">
        <f>IF(ISBLANK($A622),"",IF(OR(ISBLANK($B622),ISBLANK($C622),ISBLANK($D622),ISBLANK($E622),ISBLANK($F622),ISBLANK($G622),ISBLANK($H622)),"EKSİK","OK"))</f>
        <v/>
      </c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7">
        <f>IF(ISBLANK($A623),"",IF($D623="","",ROUND($D623/MAX(1,$F623),0)))</f>
        <v/>
      </c>
      <c r="J623" s="17">
        <f>IF(ISBLANK($A623),"",IF($D623="","",$D623+$H623))</f>
        <v/>
      </c>
      <c r="K623" s="14">
        <f>IF(ISBLANK($A623),"",IF(OR(ISBLANK($B623),ISBLANK($C623),ISBLANK($D623),ISBLANK($E623),ISBLANK($F623),ISBLANK($G623),ISBLANK($H623)),"EKSİK","OK"))</f>
        <v/>
      </c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7">
        <f>IF(ISBLANK($A624),"",IF($D624="","",ROUND($D624/MAX(1,$F624),0)))</f>
        <v/>
      </c>
      <c r="J624" s="17">
        <f>IF(ISBLANK($A624),"",IF($D624="","",$D624+$H624))</f>
        <v/>
      </c>
      <c r="K624" s="14">
        <f>IF(ISBLANK($A624),"",IF(OR(ISBLANK($B624),ISBLANK($C624),ISBLANK($D624),ISBLANK($E624),ISBLANK($F624),ISBLANK($G624),ISBLANK($H624)),"EKSİK","OK"))</f>
        <v/>
      </c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7">
        <f>IF(ISBLANK($A625),"",IF($D625="","",ROUND($D625/MAX(1,$F625),0)))</f>
        <v/>
      </c>
      <c r="J625" s="17">
        <f>IF(ISBLANK($A625),"",IF($D625="","",$D625+$H625))</f>
        <v/>
      </c>
      <c r="K625" s="14">
        <f>IF(ISBLANK($A625),"",IF(OR(ISBLANK($B625),ISBLANK($C625),ISBLANK($D625),ISBLANK($E625),ISBLANK($F625),ISBLANK($G625),ISBLANK($H625)),"EKSİK","OK"))</f>
        <v/>
      </c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7">
        <f>IF(ISBLANK($A626),"",IF($D626="","",ROUND($D626/MAX(1,$F626),0)))</f>
        <v/>
      </c>
      <c r="J626" s="17">
        <f>IF(ISBLANK($A626),"",IF($D626="","",$D626+$H626))</f>
        <v/>
      </c>
      <c r="K626" s="14">
        <f>IF(ISBLANK($A626),"",IF(OR(ISBLANK($B626),ISBLANK($C626),ISBLANK($D626),ISBLANK($E626),ISBLANK($F626),ISBLANK($G626),ISBLANK($H626)),"EKSİK","OK"))</f>
        <v/>
      </c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7">
        <f>IF(ISBLANK($A627),"",IF($D627="","",ROUND($D627/MAX(1,$F627),0)))</f>
        <v/>
      </c>
      <c r="J627" s="17">
        <f>IF(ISBLANK($A627),"",IF($D627="","",$D627+$H627))</f>
        <v/>
      </c>
      <c r="K627" s="14">
        <f>IF(ISBLANK($A627),"",IF(OR(ISBLANK($B627),ISBLANK($C627),ISBLANK($D627),ISBLANK($E627),ISBLANK($F627),ISBLANK($G627),ISBLANK($H627)),"EKSİK","OK"))</f>
        <v/>
      </c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7">
        <f>IF(ISBLANK($A628),"",IF($D628="","",ROUND($D628/MAX(1,$F628),0)))</f>
        <v/>
      </c>
      <c r="J628" s="17">
        <f>IF(ISBLANK($A628),"",IF($D628="","",$D628+$H628))</f>
        <v/>
      </c>
      <c r="K628" s="14">
        <f>IF(ISBLANK($A628),"",IF(OR(ISBLANK($B628),ISBLANK($C628),ISBLANK($D628),ISBLANK($E628),ISBLANK($F628),ISBLANK($G628),ISBLANK($H628)),"EKSİK","OK"))</f>
        <v/>
      </c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7">
        <f>IF(ISBLANK($A629),"",IF($D629="","",ROUND($D629/MAX(1,$F629),0)))</f>
        <v/>
      </c>
      <c r="J629" s="17">
        <f>IF(ISBLANK($A629),"",IF($D629="","",$D629+$H629))</f>
        <v/>
      </c>
      <c r="K629" s="14">
        <f>IF(ISBLANK($A629),"",IF(OR(ISBLANK($B629),ISBLANK($C629),ISBLANK($D629),ISBLANK($E629),ISBLANK($F629),ISBLANK($G629),ISBLANK($H629)),"EKSİK","OK"))</f>
        <v/>
      </c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7">
        <f>IF(ISBLANK($A630),"",IF($D630="","",ROUND($D630/MAX(1,$F630),0)))</f>
        <v/>
      </c>
      <c r="J630" s="17">
        <f>IF(ISBLANK($A630),"",IF($D630="","",$D630+$H630))</f>
        <v/>
      </c>
      <c r="K630" s="14">
        <f>IF(ISBLANK($A630),"",IF(OR(ISBLANK($B630),ISBLANK($C630),ISBLANK($D630),ISBLANK($E630),ISBLANK($F630),ISBLANK($G630),ISBLANK($H630)),"EKSİK","OK"))</f>
        <v/>
      </c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7">
        <f>IF(ISBLANK($A631),"",IF($D631="","",ROUND($D631/MAX(1,$F631),0)))</f>
        <v/>
      </c>
      <c r="J631" s="17">
        <f>IF(ISBLANK($A631),"",IF($D631="","",$D631+$H631))</f>
        <v/>
      </c>
      <c r="K631" s="14">
        <f>IF(ISBLANK($A631),"",IF(OR(ISBLANK($B631),ISBLANK($C631),ISBLANK($D631),ISBLANK($E631),ISBLANK($F631),ISBLANK($G631),ISBLANK($H631)),"EKSİK","OK"))</f>
        <v/>
      </c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7">
        <f>IF(ISBLANK($A632),"",IF($D632="","",ROUND($D632/MAX(1,$F632),0)))</f>
        <v/>
      </c>
      <c r="J632" s="17">
        <f>IF(ISBLANK($A632),"",IF($D632="","",$D632+$H632))</f>
        <v/>
      </c>
      <c r="K632" s="14">
        <f>IF(ISBLANK($A632),"",IF(OR(ISBLANK($B632),ISBLANK($C632),ISBLANK($D632),ISBLANK($E632),ISBLANK($F632),ISBLANK($G632),ISBLANK($H632)),"EKSİK","OK"))</f>
        <v/>
      </c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7">
        <f>IF(ISBLANK($A633),"",IF($D633="","",ROUND($D633/MAX(1,$F633),0)))</f>
        <v/>
      </c>
      <c r="J633" s="17">
        <f>IF(ISBLANK($A633),"",IF($D633="","",$D633+$H633))</f>
        <v/>
      </c>
      <c r="K633" s="14">
        <f>IF(ISBLANK($A633),"",IF(OR(ISBLANK($B633),ISBLANK($C633),ISBLANK($D633),ISBLANK($E633),ISBLANK($F633),ISBLANK($G633),ISBLANK($H633)),"EKSİK","OK"))</f>
        <v/>
      </c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7">
        <f>IF(ISBLANK($A634),"",IF($D634="","",ROUND($D634/MAX(1,$F634),0)))</f>
        <v/>
      </c>
      <c r="J634" s="17">
        <f>IF(ISBLANK($A634),"",IF($D634="","",$D634+$H634))</f>
        <v/>
      </c>
      <c r="K634" s="14">
        <f>IF(ISBLANK($A634),"",IF(OR(ISBLANK($B634),ISBLANK($C634),ISBLANK($D634),ISBLANK($E634),ISBLANK($F634),ISBLANK($G634),ISBLANK($H634)),"EKSİK","OK"))</f>
        <v/>
      </c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7">
        <f>IF(ISBLANK($A635),"",IF($D635="","",ROUND($D635/MAX(1,$F635),0)))</f>
        <v/>
      </c>
      <c r="J635" s="17">
        <f>IF(ISBLANK($A635),"",IF($D635="","",$D635+$H635))</f>
        <v/>
      </c>
      <c r="K635" s="14">
        <f>IF(ISBLANK($A635),"",IF(OR(ISBLANK($B635),ISBLANK($C635),ISBLANK($D635),ISBLANK($E635),ISBLANK($F635),ISBLANK($G635),ISBLANK($H635)),"EKSİK","OK"))</f>
        <v/>
      </c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7">
        <f>IF(ISBLANK($A636),"",IF($D636="","",ROUND($D636/MAX(1,$F636),0)))</f>
        <v/>
      </c>
      <c r="J636" s="17">
        <f>IF(ISBLANK($A636),"",IF($D636="","",$D636+$H636))</f>
        <v/>
      </c>
      <c r="K636" s="14">
        <f>IF(ISBLANK($A636),"",IF(OR(ISBLANK($B636),ISBLANK($C636),ISBLANK($D636),ISBLANK($E636),ISBLANK($F636),ISBLANK($G636),ISBLANK($H636)),"EKSİK","OK"))</f>
        <v/>
      </c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7">
        <f>IF(ISBLANK($A637),"",IF($D637="","",ROUND($D637/MAX(1,$F637),0)))</f>
        <v/>
      </c>
      <c r="J637" s="17">
        <f>IF(ISBLANK($A637),"",IF($D637="","",$D637+$H637))</f>
        <v/>
      </c>
      <c r="K637" s="14">
        <f>IF(ISBLANK($A637),"",IF(OR(ISBLANK($B637),ISBLANK($C637),ISBLANK($D637),ISBLANK($E637),ISBLANK($F637),ISBLANK($G637),ISBLANK($H637)),"EKSİK","OK"))</f>
        <v/>
      </c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7">
        <f>IF(ISBLANK($A638),"",IF($D638="","",ROUND($D638/MAX(1,$F638),0)))</f>
        <v/>
      </c>
      <c r="J638" s="17">
        <f>IF(ISBLANK($A638),"",IF($D638="","",$D638+$H638))</f>
        <v/>
      </c>
      <c r="K638" s="14">
        <f>IF(ISBLANK($A638),"",IF(OR(ISBLANK($B638),ISBLANK($C638),ISBLANK($D638),ISBLANK($E638),ISBLANK($F638),ISBLANK($G638),ISBLANK($H638)),"EKSİK","OK"))</f>
        <v/>
      </c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7">
        <f>IF(ISBLANK($A639),"",IF($D639="","",ROUND($D639/MAX(1,$F639),0)))</f>
        <v/>
      </c>
      <c r="J639" s="17">
        <f>IF(ISBLANK($A639),"",IF($D639="","",$D639+$H639))</f>
        <v/>
      </c>
      <c r="K639" s="14">
        <f>IF(ISBLANK($A639),"",IF(OR(ISBLANK($B639),ISBLANK($C639),ISBLANK($D639),ISBLANK($E639),ISBLANK($F639),ISBLANK($G639),ISBLANK($H639)),"EKSİK","OK"))</f>
        <v/>
      </c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7">
        <f>IF(ISBLANK($A640),"",IF($D640="","",ROUND($D640/MAX(1,$F640),0)))</f>
        <v/>
      </c>
      <c r="J640" s="17">
        <f>IF(ISBLANK($A640),"",IF($D640="","",$D640+$H640))</f>
        <v/>
      </c>
      <c r="K640" s="14">
        <f>IF(ISBLANK($A640),"",IF(OR(ISBLANK($B640),ISBLANK($C640),ISBLANK($D640),ISBLANK($E640),ISBLANK($F640),ISBLANK($G640),ISBLANK($H640)),"EKSİK","OK"))</f>
        <v/>
      </c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7">
        <f>IF(ISBLANK($A641),"",IF($D641="","",ROUND($D641/MAX(1,$F641),0)))</f>
        <v/>
      </c>
      <c r="J641" s="17">
        <f>IF(ISBLANK($A641),"",IF($D641="","",$D641+$H641))</f>
        <v/>
      </c>
      <c r="K641" s="14">
        <f>IF(ISBLANK($A641),"",IF(OR(ISBLANK($B641),ISBLANK($C641),ISBLANK($D641),ISBLANK($E641),ISBLANK($F641),ISBLANK($G641),ISBLANK($H641)),"EKSİK","OK"))</f>
        <v/>
      </c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7">
        <f>IF(ISBLANK($A642),"",IF($D642="","",ROUND($D642/MAX(1,$F642),0)))</f>
        <v/>
      </c>
      <c r="J642" s="17">
        <f>IF(ISBLANK($A642),"",IF($D642="","",$D642+$H642))</f>
        <v/>
      </c>
      <c r="K642" s="14">
        <f>IF(ISBLANK($A642),"",IF(OR(ISBLANK($B642),ISBLANK($C642),ISBLANK($D642),ISBLANK($E642),ISBLANK($F642),ISBLANK($G642),ISBLANK($H642)),"EKSİK","OK"))</f>
        <v/>
      </c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7">
        <f>IF(ISBLANK($A643),"",IF($D643="","",ROUND($D643/MAX(1,$F643),0)))</f>
        <v/>
      </c>
      <c r="J643" s="17">
        <f>IF(ISBLANK($A643),"",IF($D643="","",$D643+$H643))</f>
        <v/>
      </c>
      <c r="K643" s="14">
        <f>IF(ISBLANK($A643),"",IF(OR(ISBLANK($B643),ISBLANK($C643),ISBLANK($D643),ISBLANK($E643),ISBLANK($F643),ISBLANK($G643),ISBLANK($H643)),"EKSİK","OK"))</f>
        <v/>
      </c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7">
        <f>IF(ISBLANK($A644),"",IF($D644="","",ROUND($D644/MAX(1,$F644),0)))</f>
        <v/>
      </c>
      <c r="J644" s="17">
        <f>IF(ISBLANK($A644),"",IF($D644="","",$D644+$H644))</f>
        <v/>
      </c>
      <c r="K644" s="14">
        <f>IF(ISBLANK($A644),"",IF(OR(ISBLANK($B644),ISBLANK($C644),ISBLANK($D644),ISBLANK($E644),ISBLANK($F644),ISBLANK($G644),ISBLANK($H644)),"EKSİK","OK"))</f>
        <v/>
      </c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7">
        <f>IF(ISBLANK($A645),"",IF($D645="","",ROUND($D645/MAX(1,$F645),0)))</f>
        <v/>
      </c>
      <c r="J645" s="17">
        <f>IF(ISBLANK($A645),"",IF($D645="","",$D645+$H645))</f>
        <v/>
      </c>
      <c r="K645" s="14">
        <f>IF(ISBLANK($A645),"",IF(OR(ISBLANK($B645),ISBLANK($C645),ISBLANK($D645),ISBLANK($E645),ISBLANK($F645),ISBLANK($G645),ISBLANK($H645)),"EKSİK","OK"))</f>
        <v/>
      </c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7">
        <f>IF(ISBLANK($A646),"",IF($D646="","",ROUND($D646/MAX(1,$F646),0)))</f>
        <v/>
      </c>
      <c r="J646" s="17">
        <f>IF(ISBLANK($A646),"",IF($D646="","",$D646+$H646))</f>
        <v/>
      </c>
      <c r="K646" s="14">
        <f>IF(ISBLANK($A646),"",IF(OR(ISBLANK($B646),ISBLANK($C646),ISBLANK($D646),ISBLANK($E646),ISBLANK($F646),ISBLANK($G646),ISBLANK($H646)),"EKSİK","OK"))</f>
        <v/>
      </c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7">
        <f>IF(ISBLANK($A647),"",IF($D647="","",ROUND($D647/MAX(1,$F647),0)))</f>
        <v/>
      </c>
      <c r="J647" s="17">
        <f>IF(ISBLANK($A647),"",IF($D647="","",$D647+$H647))</f>
        <v/>
      </c>
      <c r="K647" s="14">
        <f>IF(ISBLANK($A647),"",IF(OR(ISBLANK($B647),ISBLANK($C647),ISBLANK($D647),ISBLANK($E647),ISBLANK($F647),ISBLANK($G647),ISBLANK($H647)),"EKSİK","OK"))</f>
        <v/>
      </c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7">
        <f>IF(ISBLANK($A648),"",IF($D648="","",ROUND($D648/MAX(1,$F648),0)))</f>
        <v/>
      </c>
      <c r="J648" s="17">
        <f>IF(ISBLANK($A648),"",IF($D648="","",$D648+$H648))</f>
        <v/>
      </c>
      <c r="K648" s="14">
        <f>IF(ISBLANK($A648),"",IF(OR(ISBLANK($B648),ISBLANK($C648),ISBLANK($D648),ISBLANK($E648),ISBLANK($F648),ISBLANK($G648),ISBLANK($H648)),"EKSİK","OK"))</f>
        <v/>
      </c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7">
        <f>IF(ISBLANK($A649),"",IF($D649="","",ROUND($D649/MAX(1,$F649),0)))</f>
        <v/>
      </c>
      <c r="J649" s="17">
        <f>IF(ISBLANK($A649),"",IF($D649="","",$D649+$H649))</f>
        <v/>
      </c>
      <c r="K649" s="14">
        <f>IF(ISBLANK($A649),"",IF(OR(ISBLANK($B649),ISBLANK($C649),ISBLANK($D649),ISBLANK($E649),ISBLANK($F649),ISBLANK($G649),ISBLANK($H649)),"EKSİK","OK"))</f>
        <v/>
      </c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7">
        <f>IF(ISBLANK($A650),"",IF($D650="","",ROUND($D650/MAX(1,$F650),0)))</f>
        <v/>
      </c>
      <c r="J650" s="17">
        <f>IF(ISBLANK($A650),"",IF($D650="","",$D650+$H650))</f>
        <v/>
      </c>
      <c r="K650" s="14">
        <f>IF(ISBLANK($A650),"",IF(OR(ISBLANK($B650),ISBLANK($C650),ISBLANK($D650),ISBLANK($E650),ISBLANK($F650),ISBLANK($G650),ISBLANK($H650)),"EKSİK","OK"))</f>
        <v/>
      </c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7">
        <f>IF(ISBLANK($A651),"",IF($D651="","",ROUND($D651/MAX(1,$F651),0)))</f>
        <v/>
      </c>
      <c r="J651" s="17">
        <f>IF(ISBLANK($A651),"",IF($D651="","",$D651+$H651))</f>
        <v/>
      </c>
      <c r="K651" s="14">
        <f>IF(ISBLANK($A651),"",IF(OR(ISBLANK($B651),ISBLANK($C651),ISBLANK($D651),ISBLANK($E651),ISBLANK($F651),ISBLANK($G651),ISBLANK($H651)),"EKSİK","OK"))</f>
        <v/>
      </c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7">
        <f>IF(ISBLANK($A652),"",IF($D652="","",ROUND($D652/MAX(1,$F652),0)))</f>
        <v/>
      </c>
      <c r="J652" s="17">
        <f>IF(ISBLANK($A652),"",IF($D652="","",$D652+$H652))</f>
        <v/>
      </c>
      <c r="K652" s="14">
        <f>IF(ISBLANK($A652),"",IF(OR(ISBLANK($B652),ISBLANK($C652),ISBLANK($D652),ISBLANK($E652),ISBLANK($F652),ISBLANK($G652),ISBLANK($H652)),"EKSİK","OK"))</f>
        <v/>
      </c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7">
        <f>IF(ISBLANK($A653),"",IF($D653="","",ROUND($D653/MAX(1,$F653),0)))</f>
        <v/>
      </c>
      <c r="J653" s="17">
        <f>IF(ISBLANK($A653),"",IF($D653="","",$D653+$H653))</f>
        <v/>
      </c>
      <c r="K653" s="14">
        <f>IF(ISBLANK($A653),"",IF(OR(ISBLANK($B653),ISBLANK($C653),ISBLANK($D653),ISBLANK($E653),ISBLANK($F653),ISBLANK($G653),ISBLANK($H653)),"EKSİK","OK"))</f>
        <v/>
      </c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7">
        <f>IF(ISBLANK($A654),"",IF($D654="","",ROUND($D654/MAX(1,$F654),0)))</f>
        <v/>
      </c>
      <c r="J654" s="17">
        <f>IF(ISBLANK($A654),"",IF($D654="","",$D654+$H654))</f>
        <v/>
      </c>
      <c r="K654" s="14">
        <f>IF(ISBLANK($A654),"",IF(OR(ISBLANK($B654),ISBLANK($C654),ISBLANK($D654),ISBLANK($E654),ISBLANK($F654),ISBLANK($G654),ISBLANK($H654)),"EKSİK","OK"))</f>
        <v/>
      </c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7">
        <f>IF(ISBLANK($A655),"",IF($D655="","",ROUND($D655/MAX(1,$F655),0)))</f>
        <v/>
      </c>
      <c r="J655" s="17">
        <f>IF(ISBLANK($A655),"",IF($D655="","",$D655+$H655))</f>
        <v/>
      </c>
      <c r="K655" s="14">
        <f>IF(ISBLANK($A655),"",IF(OR(ISBLANK($B655),ISBLANK($C655),ISBLANK($D655),ISBLANK($E655),ISBLANK($F655),ISBLANK($G655),ISBLANK($H655)),"EKSİK","OK"))</f>
        <v/>
      </c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7">
        <f>IF(ISBLANK($A656),"",IF($D656="","",ROUND($D656/MAX(1,$F656),0)))</f>
        <v/>
      </c>
      <c r="J656" s="17">
        <f>IF(ISBLANK($A656),"",IF($D656="","",$D656+$H656))</f>
        <v/>
      </c>
      <c r="K656" s="14">
        <f>IF(ISBLANK($A656),"",IF(OR(ISBLANK($B656),ISBLANK($C656),ISBLANK($D656),ISBLANK($E656),ISBLANK($F656),ISBLANK($G656),ISBLANK($H656)),"EKSİK","OK"))</f>
        <v/>
      </c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7">
        <f>IF(ISBLANK($A657),"",IF($D657="","",ROUND($D657/MAX(1,$F657),0)))</f>
        <v/>
      </c>
      <c r="J657" s="17">
        <f>IF(ISBLANK($A657),"",IF($D657="","",$D657+$H657))</f>
        <v/>
      </c>
      <c r="K657" s="14">
        <f>IF(ISBLANK($A657),"",IF(OR(ISBLANK($B657),ISBLANK($C657),ISBLANK($D657),ISBLANK($E657),ISBLANK($F657),ISBLANK($G657),ISBLANK($H657)),"EKSİK","OK"))</f>
        <v/>
      </c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7">
        <f>IF(ISBLANK($A658),"",IF($D658="","",ROUND($D658/MAX(1,$F658),0)))</f>
        <v/>
      </c>
      <c r="J658" s="17">
        <f>IF(ISBLANK($A658),"",IF($D658="","",$D658+$H658))</f>
        <v/>
      </c>
      <c r="K658" s="14">
        <f>IF(ISBLANK($A658),"",IF(OR(ISBLANK($B658),ISBLANK($C658),ISBLANK($D658),ISBLANK($E658),ISBLANK($F658),ISBLANK($G658),ISBLANK($H658)),"EKSİK","OK"))</f>
        <v/>
      </c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7">
        <f>IF(ISBLANK($A659),"",IF($D659="","",ROUND($D659/MAX(1,$F659),0)))</f>
        <v/>
      </c>
      <c r="J659" s="17">
        <f>IF(ISBLANK($A659),"",IF($D659="","",$D659+$H659))</f>
        <v/>
      </c>
      <c r="K659" s="14">
        <f>IF(ISBLANK($A659),"",IF(OR(ISBLANK($B659),ISBLANK($C659),ISBLANK($D659),ISBLANK($E659),ISBLANK($F659),ISBLANK($G659),ISBLANK($H659)),"EKSİK","OK"))</f>
        <v/>
      </c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7">
        <f>IF(ISBLANK($A660),"",IF($D660="","",ROUND($D660/MAX(1,$F660),0)))</f>
        <v/>
      </c>
      <c r="J660" s="17">
        <f>IF(ISBLANK($A660),"",IF($D660="","",$D660+$H660))</f>
        <v/>
      </c>
      <c r="K660" s="14">
        <f>IF(ISBLANK($A660),"",IF(OR(ISBLANK($B660),ISBLANK($C660),ISBLANK($D660),ISBLANK($E660),ISBLANK($F660),ISBLANK($G660),ISBLANK($H660)),"EKSİK","OK"))</f>
        <v/>
      </c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7">
        <f>IF(ISBLANK($A661),"",IF($D661="","",ROUND($D661/MAX(1,$F661),0)))</f>
        <v/>
      </c>
      <c r="J661" s="17">
        <f>IF(ISBLANK($A661),"",IF($D661="","",$D661+$H661))</f>
        <v/>
      </c>
      <c r="K661" s="14">
        <f>IF(ISBLANK($A661),"",IF(OR(ISBLANK($B661),ISBLANK($C661),ISBLANK($D661),ISBLANK($E661),ISBLANK($F661),ISBLANK($G661),ISBLANK($H661)),"EKSİK","OK"))</f>
        <v/>
      </c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7">
        <f>IF(ISBLANK($A662),"",IF($D662="","",ROUND($D662/MAX(1,$F662),0)))</f>
        <v/>
      </c>
      <c r="J662" s="17">
        <f>IF(ISBLANK($A662),"",IF($D662="","",$D662+$H662))</f>
        <v/>
      </c>
      <c r="K662" s="14">
        <f>IF(ISBLANK($A662),"",IF(OR(ISBLANK($B662),ISBLANK($C662),ISBLANK($D662),ISBLANK($E662),ISBLANK($F662),ISBLANK($G662),ISBLANK($H662)),"EKSİK","OK"))</f>
        <v/>
      </c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7">
        <f>IF(ISBLANK($A663),"",IF($D663="","",ROUND($D663/MAX(1,$F663),0)))</f>
        <v/>
      </c>
      <c r="J663" s="17">
        <f>IF(ISBLANK($A663),"",IF($D663="","",$D663+$H663))</f>
        <v/>
      </c>
      <c r="K663" s="14">
        <f>IF(ISBLANK($A663),"",IF(OR(ISBLANK($B663),ISBLANK($C663),ISBLANK($D663),ISBLANK($E663),ISBLANK($F663),ISBLANK($G663),ISBLANK($H663)),"EKSİK","OK"))</f>
        <v/>
      </c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7">
        <f>IF(ISBLANK($A664),"",IF($D664="","",ROUND($D664/MAX(1,$F664),0)))</f>
        <v/>
      </c>
      <c r="J664" s="17">
        <f>IF(ISBLANK($A664),"",IF($D664="","",$D664+$H664))</f>
        <v/>
      </c>
      <c r="K664" s="14">
        <f>IF(ISBLANK($A664),"",IF(OR(ISBLANK($B664),ISBLANK($C664),ISBLANK($D664),ISBLANK($E664),ISBLANK($F664),ISBLANK($G664),ISBLANK($H664)),"EKSİK","OK"))</f>
        <v/>
      </c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7">
        <f>IF(ISBLANK($A665),"",IF($D665="","",ROUND($D665/MAX(1,$F665),0)))</f>
        <v/>
      </c>
      <c r="J665" s="17">
        <f>IF(ISBLANK($A665),"",IF($D665="","",$D665+$H665))</f>
        <v/>
      </c>
      <c r="K665" s="14">
        <f>IF(ISBLANK($A665),"",IF(OR(ISBLANK($B665),ISBLANK($C665),ISBLANK($D665),ISBLANK($E665),ISBLANK($F665),ISBLANK($G665),ISBLANK($H665)),"EKSİK","OK"))</f>
        <v/>
      </c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7">
        <f>IF(ISBLANK($A666),"",IF($D666="","",ROUND($D666/MAX(1,$F666),0)))</f>
        <v/>
      </c>
      <c r="J666" s="17">
        <f>IF(ISBLANK($A666),"",IF($D666="","",$D666+$H666))</f>
        <v/>
      </c>
      <c r="K666" s="14">
        <f>IF(ISBLANK($A666),"",IF(OR(ISBLANK($B666),ISBLANK($C666),ISBLANK($D666),ISBLANK($E666),ISBLANK($F666),ISBLANK($G666),ISBLANK($H666)),"EKSİK","OK"))</f>
        <v/>
      </c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7">
        <f>IF(ISBLANK($A667),"",IF($D667="","",ROUND($D667/MAX(1,$F667),0)))</f>
        <v/>
      </c>
      <c r="J667" s="17">
        <f>IF(ISBLANK($A667),"",IF($D667="","",$D667+$H667))</f>
        <v/>
      </c>
      <c r="K667" s="14">
        <f>IF(ISBLANK($A667),"",IF(OR(ISBLANK($B667),ISBLANK($C667),ISBLANK($D667),ISBLANK($E667),ISBLANK($F667),ISBLANK($G667),ISBLANK($H667)),"EKSİK","OK"))</f>
        <v/>
      </c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7">
        <f>IF(ISBLANK($A668),"",IF($D668="","",ROUND($D668/MAX(1,$F668),0)))</f>
        <v/>
      </c>
      <c r="J668" s="17">
        <f>IF(ISBLANK($A668),"",IF($D668="","",$D668+$H668))</f>
        <v/>
      </c>
      <c r="K668" s="14">
        <f>IF(ISBLANK($A668),"",IF(OR(ISBLANK($B668),ISBLANK($C668),ISBLANK($D668),ISBLANK($E668),ISBLANK($F668),ISBLANK($G668),ISBLANK($H668)),"EKSİK","OK"))</f>
        <v/>
      </c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7">
        <f>IF(ISBLANK($A669),"",IF($D669="","",ROUND($D669/MAX(1,$F669),0)))</f>
        <v/>
      </c>
      <c r="J669" s="17">
        <f>IF(ISBLANK($A669),"",IF($D669="","",$D669+$H669))</f>
        <v/>
      </c>
      <c r="K669" s="14">
        <f>IF(ISBLANK($A669),"",IF(OR(ISBLANK($B669),ISBLANK($C669),ISBLANK($D669),ISBLANK($E669),ISBLANK($F669),ISBLANK($G669),ISBLANK($H669)),"EKSİK","OK"))</f>
        <v/>
      </c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7">
        <f>IF(ISBLANK($A670),"",IF($D670="","",ROUND($D670/MAX(1,$F670),0)))</f>
        <v/>
      </c>
      <c r="J670" s="17">
        <f>IF(ISBLANK($A670),"",IF($D670="","",$D670+$H670))</f>
        <v/>
      </c>
      <c r="K670" s="14">
        <f>IF(ISBLANK($A670),"",IF(OR(ISBLANK($B670),ISBLANK($C670),ISBLANK($D670),ISBLANK($E670),ISBLANK($F670),ISBLANK($G670),ISBLANK($H670)),"EKSİK","OK"))</f>
        <v/>
      </c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7">
        <f>IF(ISBLANK($A671),"",IF($D671="","",ROUND($D671/MAX(1,$F671),0)))</f>
        <v/>
      </c>
      <c r="J671" s="17">
        <f>IF(ISBLANK($A671),"",IF($D671="","",$D671+$H671))</f>
        <v/>
      </c>
      <c r="K671" s="14">
        <f>IF(ISBLANK($A671),"",IF(OR(ISBLANK($B671),ISBLANK($C671),ISBLANK($D671),ISBLANK($E671),ISBLANK($F671),ISBLANK($G671),ISBLANK($H671)),"EKSİK","OK"))</f>
        <v/>
      </c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7">
        <f>IF(ISBLANK($A672),"",IF($D672="","",ROUND($D672/MAX(1,$F672),0)))</f>
        <v/>
      </c>
      <c r="J672" s="17">
        <f>IF(ISBLANK($A672),"",IF($D672="","",$D672+$H672))</f>
        <v/>
      </c>
      <c r="K672" s="14">
        <f>IF(ISBLANK($A672),"",IF(OR(ISBLANK($B672),ISBLANK($C672),ISBLANK($D672),ISBLANK($E672),ISBLANK($F672),ISBLANK($G672),ISBLANK($H672)),"EKSİK","OK"))</f>
        <v/>
      </c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7">
        <f>IF(ISBLANK($A673),"",IF($D673="","",ROUND($D673/MAX(1,$F673),0)))</f>
        <v/>
      </c>
      <c r="J673" s="17">
        <f>IF(ISBLANK($A673),"",IF($D673="","",$D673+$H673))</f>
        <v/>
      </c>
      <c r="K673" s="14">
        <f>IF(ISBLANK($A673),"",IF(OR(ISBLANK($B673),ISBLANK($C673),ISBLANK($D673),ISBLANK($E673),ISBLANK($F673),ISBLANK($G673),ISBLANK($H673)),"EKSİK","OK"))</f>
        <v/>
      </c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7">
        <f>IF(ISBLANK($A674),"",IF($D674="","",ROUND($D674/MAX(1,$F674),0)))</f>
        <v/>
      </c>
      <c r="J674" s="17">
        <f>IF(ISBLANK($A674),"",IF($D674="","",$D674+$H674))</f>
        <v/>
      </c>
      <c r="K674" s="14">
        <f>IF(ISBLANK($A674),"",IF(OR(ISBLANK($B674),ISBLANK($C674),ISBLANK($D674),ISBLANK($E674),ISBLANK($F674),ISBLANK($G674),ISBLANK($H674)),"EKSİK","OK"))</f>
        <v/>
      </c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7">
        <f>IF(ISBLANK($A675),"",IF($D675="","",ROUND($D675/MAX(1,$F675),0)))</f>
        <v/>
      </c>
      <c r="J675" s="17">
        <f>IF(ISBLANK($A675),"",IF($D675="","",$D675+$H675))</f>
        <v/>
      </c>
      <c r="K675" s="14">
        <f>IF(ISBLANK($A675),"",IF(OR(ISBLANK($B675),ISBLANK($C675),ISBLANK($D675),ISBLANK($E675),ISBLANK($F675),ISBLANK($G675),ISBLANK($H675)),"EKSİK","OK"))</f>
        <v/>
      </c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7">
        <f>IF(ISBLANK($A676),"",IF($D676="","",ROUND($D676/MAX(1,$F676),0)))</f>
        <v/>
      </c>
      <c r="J676" s="17">
        <f>IF(ISBLANK($A676),"",IF($D676="","",$D676+$H676))</f>
        <v/>
      </c>
      <c r="K676" s="14">
        <f>IF(ISBLANK($A676),"",IF(OR(ISBLANK($B676),ISBLANK($C676),ISBLANK($D676),ISBLANK($E676),ISBLANK($F676),ISBLANK($G676),ISBLANK($H676)),"EKSİK","OK"))</f>
        <v/>
      </c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7">
        <f>IF(ISBLANK($A677),"",IF($D677="","",ROUND($D677/MAX(1,$F677),0)))</f>
        <v/>
      </c>
      <c r="J677" s="17">
        <f>IF(ISBLANK($A677),"",IF($D677="","",$D677+$H677))</f>
        <v/>
      </c>
      <c r="K677" s="14">
        <f>IF(ISBLANK($A677),"",IF(OR(ISBLANK($B677),ISBLANK($C677),ISBLANK($D677),ISBLANK($E677),ISBLANK($F677),ISBLANK($G677),ISBLANK($H677)),"EKSİK","OK"))</f>
        <v/>
      </c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7">
        <f>IF(ISBLANK($A678),"",IF($D678="","",ROUND($D678/MAX(1,$F678),0)))</f>
        <v/>
      </c>
      <c r="J678" s="17">
        <f>IF(ISBLANK($A678),"",IF($D678="","",$D678+$H678))</f>
        <v/>
      </c>
      <c r="K678" s="14">
        <f>IF(ISBLANK($A678),"",IF(OR(ISBLANK($B678),ISBLANK($C678),ISBLANK($D678),ISBLANK($E678),ISBLANK($F678),ISBLANK($G678),ISBLANK($H678)),"EKSİK","OK"))</f>
        <v/>
      </c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7">
        <f>IF(ISBLANK($A679),"",IF($D679="","",ROUND($D679/MAX(1,$F679),0)))</f>
        <v/>
      </c>
      <c r="J679" s="17">
        <f>IF(ISBLANK($A679),"",IF($D679="","",$D679+$H679))</f>
        <v/>
      </c>
      <c r="K679" s="14">
        <f>IF(ISBLANK($A679),"",IF(OR(ISBLANK($B679),ISBLANK($C679),ISBLANK($D679),ISBLANK($E679),ISBLANK($F679),ISBLANK($G679),ISBLANK($H679)),"EKSİK","OK"))</f>
        <v/>
      </c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7">
        <f>IF(ISBLANK($A680),"",IF($D680="","",ROUND($D680/MAX(1,$F680),0)))</f>
        <v/>
      </c>
      <c r="J680" s="17">
        <f>IF(ISBLANK($A680),"",IF($D680="","",$D680+$H680))</f>
        <v/>
      </c>
      <c r="K680" s="14">
        <f>IF(ISBLANK($A680),"",IF(OR(ISBLANK($B680),ISBLANK($C680),ISBLANK($D680),ISBLANK($E680),ISBLANK($F680),ISBLANK($G680),ISBLANK($H680)),"EKSİK","OK"))</f>
        <v/>
      </c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7">
        <f>IF(ISBLANK($A681),"",IF($D681="","",ROUND($D681/MAX(1,$F681),0)))</f>
        <v/>
      </c>
      <c r="J681" s="17">
        <f>IF(ISBLANK($A681),"",IF($D681="","",$D681+$H681))</f>
        <v/>
      </c>
      <c r="K681" s="14">
        <f>IF(ISBLANK($A681),"",IF(OR(ISBLANK($B681),ISBLANK($C681),ISBLANK($D681),ISBLANK($E681),ISBLANK($F681),ISBLANK($G681),ISBLANK($H681)),"EKSİK","OK"))</f>
        <v/>
      </c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7">
        <f>IF(ISBLANK($A682),"",IF($D682="","",ROUND($D682/MAX(1,$F682),0)))</f>
        <v/>
      </c>
      <c r="J682" s="17">
        <f>IF(ISBLANK($A682),"",IF($D682="","",$D682+$H682))</f>
        <v/>
      </c>
      <c r="K682" s="14">
        <f>IF(ISBLANK($A682),"",IF(OR(ISBLANK($B682),ISBLANK($C682),ISBLANK($D682),ISBLANK($E682),ISBLANK($F682),ISBLANK($G682),ISBLANK($H682)),"EKSİK","OK"))</f>
        <v/>
      </c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7">
        <f>IF(ISBLANK($A683),"",IF($D683="","",ROUND($D683/MAX(1,$F683),0)))</f>
        <v/>
      </c>
      <c r="J683" s="17">
        <f>IF(ISBLANK($A683),"",IF($D683="","",$D683+$H683))</f>
        <v/>
      </c>
      <c r="K683" s="14">
        <f>IF(ISBLANK($A683),"",IF(OR(ISBLANK($B683),ISBLANK($C683),ISBLANK($D683),ISBLANK($E683),ISBLANK($F683),ISBLANK($G683),ISBLANK($H683)),"EKSİK","OK"))</f>
        <v/>
      </c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7">
        <f>IF(ISBLANK($A684),"",IF($D684="","",ROUND($D684/MAX(1,$F684),0)))</f>
        <v/>
      </c>
      <c r="J684" s="17">
        <f>IF(ISBLANK($A684),"",IF($D684="","",$D684+$H684))</f>
        <v/>
      </c>
      <c r="K684" s="14">
        <f>IF(ISBLANK($A684),"",IF(OR(ISBLANK($B684),ISBLANK($C684),ISBLANK($D684),ISBLANK($E684),ISBLANK($F684),ISBLANK($G684),ISBLANK($H684)),"EKSİK","OK"))</f>
        <v/>
      </c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7">
        <f>IF(ISBLANK($A685),"",IF($D685="","",ROUND($D685/MAX(1,$F685),0)))</f>
        <v/>
      </c>
      <c r="J685" s="17">
        <f>IF(ISBLANK($A685),"",IF($D685="","",$D685+$H685))</f>
        <v/>
      </c>
      <c r="K685" s="14">
        <f>IF(ISBLANK($A685),"",IF(OR(ISBLANK($B685),ISBLANK($C685),ISBLANK($D685),ISBLANK($E685),ISBLANK($F685),ISBLANK($G685),ISBLANK($H685)),"EKSİK","OK"))</f>
        <v/>
      </c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7">
        <f>IF(ISBLANK($A686),"",IF($D686="","",ROUND($D686/MAX(1,$F686),0)))</f>
        <v/>
      </c>
      <c r="J686" s="17">
        <f>IF(ISBLANK($A686),"",IF($D686="","",$D686+$H686))</f>
        <v/>
      </c>
      <c r="K686" s="14">
        <f>IF(ISBLANK($A686),"",IF(OR(ISBLANK($B686),ISBLANK($C686),ISBLANK($D686),ISBLANK($E686),ISBLANK($F686),ISBLANK($G686),ISBLANK($H686)),"EKSİK","OK"))</f>
        <v/>
      </c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7">
        <f>IF(ISBLANK($A687),"",IF($D687="","",ROUND($D687/MAX(1,$F687),0)))</f>
        <v/>
      </c>
      <c r="J687" s="17">
        <f>IF(ISBLANK($A687),"",IF($D687="","",$D687+$H687))</f>
        <v/>
      </c>
      <c r="K687" s="14">
        <f>IF(ISBLANK($A687),"",IF(OR(ISBLANK($B687),ISBLANK($C687),ISBLANK($D687),ISBLANK($E687),ISBLANK($F687),ISBLANK($G687),ISBLANK($H687)),"EKSİK","OK"))</f>
        <v/>
      </c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7">
        <f>IF(ISBLANK($A688),"",IF($D688="","",ROUND($D688/MAX(1,$F688),0)))</f>
        <v/>
      </c>
      <c r="J688" s="17">
        <f>IF(ISBLANK($A688),"",IF($D688="","",$D688+$H688))</f>
        <v/>
      </c>
      <c r="K688" s="14">
        <f>IF(ISBLANK($A688),"",IF(OR(ISBLANK($B688),ISBLANK($C688),ISBLANK($D688),ISBLANK($E688),ISBLANK($F688),ISBLANK($G688),ISBLANK($H688)),"EKSİK","OK"))</f>
        <v/>
      </c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7">
        <f>IF(ISBLANK($A689),"",IF($D689="","",ROUND($D689/MAX(1,$F689),0)))</f>
        <v/>
      </c>
      <c r="J689" s="17">
        <f>IF(ISBLANK($A689),"",IF($D689="","",$D689+$H689))</f>
        <v/>
      </c>
      <c r="K689" s="14">
        <f>IF(ISBLANK($A689),"",IF(OR(ISBLANK($B689),ISBLANK($C689),ISBLANK($D689),ISBLANK($E689),ISBLANK($F689),ISBLANK($G689),ISBLANK($H689)),"EKSİK","OK"))</f>
        <v/>
      </c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7">
        <f>IF(ISBLANK($A690),"",IF($D690="","",ROUND($D690/MAX(1,$F690),0)))</f>
        <v/>
      </c>
      <c r="J690" s="17">
        <f>IF(ISBLANK($A690),"",IF($D690="","",$D690+$H690))</f>
        <v/>
      </c>
      <c r="K690" s="14">
        <f>IF(ISBLANK($A690),"",IF(OR(ISBLANK($B690),ISBLANK($C690),ISBLANK($D690),ISBLANK($E690),ISBLANK($F690),ISBLANK($G690),ISBLANK($H690)),"EKSİK","OK"))</f>
        <v/>
      </c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7">
        <f>IF(ISBLANK($A691),"",IF($D691="","",ROUND($D691/MAX(1,$F691),0)))</f>
        <v/>
      </c>
      <c r="J691" s="17">
        <f>IF(ISBLANK($A691),"",IF($D691="","",$D691+$H691))</f>
        <v/>
      </c>
      <c r="K691" s="14">
        <f>IF(ISBLANK($A691),"",IF(OR(ISBLANK($B691),ISBLANK($C691),ISBLANK($D691),ISBLANK($E691),ISBLANK($F691),ISBLANK($G691),ISBLANK($H691)),"EKSİK","OK"))</f>
        <v/>
      </c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7">
        <f>IF(ISBLANK($A692),"",IF($D692="","",ROUND($D692/MAX(1,$F692),0)))</f>
        <v/>
      </c>
      <c r="J692" s="17">
        <f>IF(ISBLANK($A692),"",IF($D692="","",$D692+$H692))</f>
        <v/>
      </c>
      <c r="K692" s="14">
        <f>IF(ISBLANK($A692),"",IF(OR(ISBLANK($B692),ISBLANK($C692),ISBLANK($D692),ISBLANK($E692),ISBLANK($F692),ISBLANK($G692),ISBLANK($H692)),"EKSİK","OK"))</f>
        <v/>
      </c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7">
        <f>IF(ISBLANK($A693),"",IF($D693="","",ROUND($D693/MAX(1,$F693),0)))</f>
        <v/>
      </c>
      <c r="J693" s="17">
        <f>IF(ISBLANK($A693),"",IF($D693="","",$D693+$H693))</f>
        <v/>
      </c>
      <c r="K693" s="14">
        <f>IF(ISBLANK($A693),"",IF(OR(ISBLANK($B693),ISBLANK($C693),ISBLANK($D693),ISBLANK($E693),ISBLANK($F693),ISBLANK($G693),ISBLANK($H693)),"EKSİK","OK"))</f>
        <v/>
      </c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7">
        <f>IF(ISBLANK($A694),"",IF($D694="","",ROUND($D694/MAX(1,$F694),0)))</f>
        <v/>
      </c>
      <c r="J694" s="17">
        <f>IF(ISBLANK($A694),"",IF($D694="","",$D694+$H694))</f>
        <v/>
      </c>
      <c r="K694" s="14">
        <f>IF(ISBLANK($A694),"",IF(OR(ISBLANK($B694),ISBLANK($C694),ISBLANK($D694),ISBLANK($E694),ISBLANK($F694),ISBLANK($G694),ISBLANK($H694)),"EKSİK","OK"))</f>
        <v/>
      </c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7">
        <f>IF(ISBLANK($A695),"",IF($D695="","",ROUND($D695/MAX(1,$F695),0)))</f>
        <v/>
      </c>
      <c r="J695" s="17">
        <f>IF(ISBLANK($A695),"",IF($D695="","",$D695+$H695))</f>
        <v/>
      </c>
      <c r="K695" s="14">
        <f>IF(ISBLANK($A695),"",IF(OR(ISBLANK($B695),ISBLANK($C695),ISBLANK($D695),ISBLANK($E695),ISBLANK($F695),ISBLANK($G695),ISBLANK($H695)),"EKSİK","OK"))</f>
        <v/>
      </c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7">
        <f>IF(ISBLANK($A696),"",IF($D696="","",ROUND($D696/MAX(1,$F696),0)))</f>
        <v/>
      </c>
      <c r="J696" s="17">
        <f>IF(ISBLANK($A696),"",IF($D696="","",$D696+$H696))</f>
        <v/>
      </c>
      <c r="K696" s="14">
        <f>IF(ISBLANK($A696),"",IF(OR(ISBLANK($B696),ISBLANK($C696),ISBLANK($D696),ISBLANK($E696),ISBLANK($F696),ISBLANK($G696),ISBLANK($H696)),"EKSİK","OK"))</f>
        <v/>
      </c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7">
        <f>IF(ISBLANK($A697),"",IF($D697="","",ROUND($D697/MAX(1,$F697),0)))</f>
        <v/>
      </c>
      <c r="J697" s="17">
        <f>IF(ISBLANK($A697),"",IF($D697="","",$D697+$H697))</f>
        <v/>
      </c>
      <c r="K697" s="14">
        <f>IF(ISBLANK($A697),"",IF(OR(ISBLANK($B697),ISBLANK($C697),ISBLANK($D697),ISBLANK($E697),ISBLANK($F697),ISBLANK($G697),ISBLANK($H697)),"EKSİK","OK"))</f>
        <v/>
      </c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7">
        <f>IF(ISBLANK($A698),"",IF($D698="","",ROUND($D698/MAX(1,$F698),0)))</f>
        <v/>
      </c>
      <c r="J698" s="17">
        <f>IF(ISBLANK($A698),"",IF($D698="","",$D698+$H698))</f>
        <v/>
      </c>
      <c r="K698" s="14">
        <f>IF(ISBLANK($A698),"",IF(OR(ISBLANK($B698),ISBLANK($C698),ISBLANK($D698),ISBLANK($E698),ISBLANK($F698),ISBLANK($G698),ISBLANK($H698)),"EKSİK","OK"))</f>
        <v/>
      </c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7">
        <f>IF(ISBLANK($A699),"",IF($D699="","",ROUND($D699/MAX(1,$F699),0)))</f>
        <v/>
      </c>
      <c r="J699" s="17">
        <f>IF(ISBLANK($A699),"",IF($D699="","",$D699+$H699))</f>
        <v/>
      </c>
      <c r="K699" s="14">
        <f>IF(ISBLANK($A699),"",IF(OR(ISBLANK($B699),ISBLANK($C699),ISBLANK($D699),ISBLANK($E699),ISBLANK($F699),ISBLANK($G699),ISBLANK($H699)),"EKSİK","OK"))</f>
        <v/>
      </c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7">
        <f>IF(ISBLANK($A700),"",IF($D700="","",ROUND($D700/MAX(1,$F700),0)))</f>
        <v/>
      </c>
      <c r="J700" s="17">
        <f>IF(ISBLANK($A700),"",IF($D700="","",$D700+$H700))</f>
        <v/>
      </c>
      <c r="K700" s="14">
        <f>IF(ISBLANK($A700),"",IF(OR(ISBLANK($B700),ISBLANK($C700),ISBLANK($D700),ISBLANK($E700),ISBLANK($F700),ISBLANK($G700),ISBLANK($H700)),"EKSİK","OK"))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7">
        <f>IF(ISBLANK($A701),"",IF($D701="","",ROUND($D701/MAX(1,$F701),0)))</f>
        <v/>
      </c>
      <c r="J701" s="17">
        <f>IF(ISBLANK($A701),"",IF($D701="","",$D701+$H701))</f>
        <v/>
      </c>
      <c r="K701" s="14">
        <f>IF(ISBLANK($A701),"",IF(OR(ISBLANK($B701),ISBLANK($C701),ISBLANK($D701),ISBLANK($E701),ISBLANK($F701),ISBLANK($G701),ISBLANK($H701)),"EKSİK","OK"))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7">
        <f>IF(ISBLANK($A702),"",IF($D702="","",ROUND($D702/MAX(1,$F702),0)))</f>
        <v/>
      </c>
      <c r="J702" s="17">
        <f>IF(ISBLANK($A702),"",IF($D702="","",$D702+$H702))</f>
        <v/>
      </c>
      <c r="K702" s="14">
        <f>IF(ISBLANK($A702),"",IF(OR(ISBLANK($B702),ISBLANK($C702),ISBLANK($D702),ISBLANK($E702),ISBLANK($F702),ISBLANK($G702),ISBLANK($H702)),"EKSİK","OK"))</f>
        <v/>
      </c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7">
        <f>IF(ISBLANK($A703),"",IF($D703="","",ROUND($D703/MAX(1,$F703),0)))</f>
        <v/>
      </c>
      <c r="J703" s="17">
        <f>IF(ISBLANK($A703),"",IF($D703="","",$D703+$H703))</f>
        <v/>
      </c>
      <c r="K703" s="14">
        <f>IF(ISBLANK($A703),"",IF(OR(ISBLANK($B703),ISBLANK($C703),ISBLANK($D703),ISBLANK($E703),ISBLANK($F703),ISBLANK($G703),ISBLANK($H703)),"EKSİK","OK"))</f>
        <v/>
      </c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7">
        <f>IF(ISBLANK($A704),"",IF($D704="","",ROUND($D704/MAX(1,$F704),0)))</f>
        <v/>
      </c>
      <c r="J704" s="17">
        <f>IF(ISBLANK($A704),"",IF($D704="","",$D704+$H704))</f>
        <v/>
      </c>
      <c r="K704" s="14">
        <f>IF(ISBLANK($A704),"",IF(OR(ISBLANK($B704),ISBLANK($C704),ISBLANK($D704),ISBLANK($E704),ISBLANK($F704),ISBLANK($G704),ISBLANK($H704)),"EKSİK","OK"))</f>
        <v/>
      </c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7">
        <f>IF(ISBLANK($A705),"",IF($D705="","",ROUND($D705/MAX(1,$F705),0)))</f>
        <v/>
      </c>
      <c r="J705" s="17">
        <f>IF(ISBLANK($A705),"",IF($D705="","",$D705+$H705))</f>
        <v/>
      </c>
      <c r="K705" s="14">
        <f>IF(ISBLANK($A705),"",IF(OR(ISBLANK($B705),ISBLANK($C705),ISBLANK($D705),ISBLANK($E705),ISBLANK($F705),ISBLANK($G705),ISBLANK($H705)),"EKSİK","OK"))</f>
        <v/>
      </c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7">
        <f>IF(ISBLANK($A706),"",IF($D706="","",ROUND($D706/MAX(1,$F706),0)))</f>
        <v/>
      </c>
      <c r="J706" s="17">
        <f>IF(ISBLANK($A706),"",IF($D706="","",$D706+$H706))</f>
        <v/>
      </c>
      <c r="K706" s="14">
        <f>IF(ISBLANK($A706),"",IF(OR(ISBLANK($B706),ISBLANK($C706),ISBLANK($D706),ISBLANK($E706),ISBLANK($F706),ISBLANK($G706),ISBLANK($H706)),"EKSİK","OK"))</f>
        <v/>
      </c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7">
        <f>IF(ISBLANK($A707),"",IF($D707="","",ROUND($D707/MAX(1,$F707),0)))</f>
        <v/>
      </c>
      <c r="J707" s="17">
        <f>IF(ISBLANK($A707),"",IF($D707="","",$D707+$H707))</f>
        <v/>
      </c>
      <c r="K707" s="14">
        <f>IF(ISBLANK($A707),"",IF(OR(ISBLANK($B707),ISBLANK($C707),ISBLANK($D707),ISBLANK($E707),ISBLANK($F707),ISBLANK($G707),ISBLANK($H707)),"EKSİK","OK"))</f>
        <v/>
      </c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7">
        <f>IF(ISBLANK($A708),"",IF($D708="","",ROUND($D708/MAX(1,$F708),0)))</f>
        <v/>
      </c>
      <c r="J708" s="17">
        <f>IF(ISBLANK($A708),"",IF($D708="","",$D708+$H708))</f>
        <v/>
      </c>
      <c r="K708" s="14">
        <f>IF(ISBLANK($A708),"",IF(OR(ISBLANK($B708),ISBLANK($C708),ISBLANK($D708),ISBLANK($E708),ISBLANK($F708),ISBLANK($G708),ISBLANK($H708)),"EKSİK","OK"))</f>
        <v/>
      </c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7">
        <f>IF(ISBLANK($A709),"",IF($D709="","",ROUND($D709/MAX(1,$F709),0)))</f>
        <v/>
      </c>
      <c r="J709" s="17">
        <f>IF(ISBLANK($A709),"",IF($D709="","",$D709+$H709))</f>
        <v/>
      </c>
      <c r="K709" s="14">
        <f>IF(ISBLANK($A709),"",IF(OR(ISBLANK($B709),ISBLANK($C709),ISBLANK($D709),ISBLANK($E709),ISBLANK($F709),ISBLANK($G709),ISBLANK($H709)),"EKSİK","OK"))</f>
        <v/>
      </c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7">
        <f>IF(ISBLANK($A710),"",IF($D710="","",ROUND($D710/MAX(1,$F710),0)))</f>
        <v/>
      </c>
      <c r="J710" s="17">
        <f>IF(ISBLANK($A710),"",IF($D710="","",$D710+$H710))</f>
        <v/>
      </c>
      <c r="K710" s="14">
        <f>IF(ISBLANK($A710),"",IF(OR(ISBLANK($B710),ISBLANK($C710),ISBLANK($D710),ISBLANK($E710),ISBLANK($F710),ISBLANK($G710),ISBLANK($H710)),"EKSİK","OK"))</f>
        <v/>
      </c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7">
        <f>IF(ISBLANK($A711),"",IF($D711="","",ROUND($D711/MAX(1,$F711),0)))</f>
        <v/>
      </c>
      <c r="J711" s="17">
        <f>IF(ISBLANK($A711),"",IF($D711="","",$D711+$H711))</f>
        <v/>
      </c>
      <c r="K711" s="14">
        <f>IF(ISBLANK($A711),"",IF(OR(ISBLANK($B711),ISBLANK($C711),ISBLANK($D711),ISBLANK($E711),ISBLANK($F711),ISBLANK($G711),ISBLANK($H711)),"EKSİK","OK"))</f>
        <v/>
      </c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7">
        <f>IF(ISBLANK($A712),"",IF($D712="","",ROUND($D712/MAX(1,$F712),0)))</f>
        <v/>
      </c>
      <c r="J712" s="17">
        <f>IF(ISBLANK($A712),"",IF($D712="","",$D712+$H712))</f>
        <v/>
      </c>
      <c r="K712" s="14">
        <f>IF(ISBLANK($A712),"",IF(OR(ISBLANK($B712),ISBLANK($C712),ISBLANK($D712),ISBLANK($E712),ISBLANK($F712),ISBLANK($G712),ISBLANK($H712)),"EKSİK","OK"))</f>
        <v/>
      </c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7">
        <f>IF(ISBLANK($A713),"",IF($D713="","",ROUND($D713/MAX(1,$F713),0)))</f>
        <v/>
      </c>
      <c r="J713" s="17">
        <f>IF(ISBLANK($A713),"",IF($D713="","",$D713+$H713))</f>
        <v/>
      </c>
      <c r="K713" s="14">
        <f>IF(ISBLANK($A713),"",IF(OR(ISBLANK($B713),ISBLANK($C713),ISBLANK($D713),ISBLANK($E713),ISBLANK($F713),ISBLANK($G713),ISBLANK($H713)),"EKSİK","OK"))</f>
        <v/>
      </c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7">
        <f>IF(ISBLANK($A714),"",IF($D714="","",ROUND($D714/MAX(1,$F714),0)))</f>
        <v/>
      </c>
      <c r="J714" s="17">
        <f>IF(ISBLANK($A714),"",IF($D714="","",$D714+$H714))</f>
        <v/>
      </c>
      <c r="K714" s="14">
        <f>IF(ISBLANK($A714),"",IF(OR(ISBLANK($B714),ISBLANK($C714),ISBLANK($D714),ISBLANK($E714),ISBLANK($F714),ISBLANK($G714),ISBLANK($H714)),"EKSİK","OK"))</f>
        <v/>
      </c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7">
        <f>IF(ISBLANK($A715),"",IF($D715="","",ROUND($D715/MAX(1,$F715),0)))</f>
        <v/>
      </c>
      <c r="J715" s="17">
        <f>IF(ISBLANK($A715),"",IF($D715="","",$D715+$H715))</f>
        <v/>
      </c>
      <c r="K715" s="14">
        <f>IF(ISBLANK($A715),"",IF(OR(ISBLANK($B715),ISBLANK($C715),ISBLANK($D715),ISBLANK($E715),ISBLANK($F715),ISBLANK($G715),ISBLANK($H715)),"EKSİK","OK"))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7">
        <f>IF(ISBLANK($A716),"",IF($D716="","",ROUND($D716/MAX(1,$F716),0)))</f>
        <v/>
      </c>
      <c r="J716" s="17">
        <f>IF(ISBLANK($A716),"",IF($D716="","",$D716+$H716))</f>
        <v/>
      </c>
      <c r="K716" s="14">
        <f>IF(ISBLANK($A716),"",IF(OR(ISBLANK($B716),ISBLANK($C716),ISBLANK($D716),ISBLANK($E716),ISBLANK($F716),ISBLANK($G716),ISBLANK($H716)),"EKSİK","OK"))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7">
        <f>IF(ISBLANK($A717),"",IF($D717="","",ROUND($D717/MAX(1,$F717),0)))</f>
        <v/>
      </c>
      <c r="J717" s="17">
        <f>IF(ISBLANK($A717),"",IF($D717="","",$D717+$H717))</f>
        <v/>
      </c>
      <c r="K717" s="14">
        <f>IF(ISBLANK($A717),"",IF(OR(ISBLANK($B717),ISBLANK($C717),ISBLANK($D717),ISBLANK($E717),ISBLANK($F717),ISBLANK($G717),ISBLANK($H717)),"EKSİK","OK"))</f>
        <v/>
      </c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7">
        <f>IF(ISBLANK($A718),"",IF($D718="","",ROUND($D718/MAX(1,$F718),0)))</f>
        <v/>
      </c>
      <c r="J718" s="17">
        <f>IF(ISBLANK($A718),"",IF($D718="","",$D718+$H718))</f>
        <v/>
      </c>
      <c r="K718" s="14">
        <f>IF(ISBLANK($A718),"",IF(OR(ISBLANK($B718),ISBLANK($C718),ISBLANK($D718),ISBLANK($E718),ISBLANK($F718),ISBLANK($G718),ISBLANK($H718)),"EKSİK","OK"))</f>
        <v/>
      </c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7">
        <f>IF(ISBLANK($A719),"",IF($D719="","",ROUND($D719/MAX(1,$F719),0)))</f>
        <v/>
      </c>
      <c r="J719" s="17">
        <f>IF(ISBLANK($A719),"",IF($D719="","",$D719+$H719))</f>
        <v/>
      </c>
      <c r="K719" s="14">
        <f>IF(ISBLANK($A719),"",IF(OR(ISBLANK($B719),ISBLANK($C719),ISBLANK($D719),ISBLANK($E719),ISBLANK($F719),ISBLANK($G719),ISBLANK($H719)),"EKSİK","OK"))</f>
        <v/>
      </c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7">
        <f>IF(ISBLANK($A720),"",IF($D720="","",ROUND($D720/MAX(1,$F720),0)))</f>
        <v/>
      </c>
      <c r="J720" s="17">
        <f>IF(ISBLANK($A720),"",IF($D720="","",$D720+$H720))</f>
        <v/>
      </c>
      <c r="K720" s="14">
        <f>IF(ISBLANK($A720),"",IF(OR(ISBLANK($B720),ISBLANK($C720),ISBLANK($D720),ISBLANK($E720),ISBLANK($F720),ISBLANK($G720),ISBLANK($H720)),"EKSİK","OK"))</f>
        <v/>
      </c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7">
        <f>IF(ISBLANK($A721),"",IF($D721="","",ROUND($D721/MAX(1,$F721),0)))</f>
        <v/>
      </c>
      <c r="J721" s="17">
        <f>IF(ISBLANK($A721),"",IF($D721="","",$D721+$H721))</f>
        <v/>
      </c>
      <c r="K721" s="14">
        <f>IF(ISBLANK($A721),"",IF(OR(ISBLANK($B721),ISBLANK($C721),ISBLANK($D721),ISBLANK($E721),ISBLANK($F721),ISBLANK($G721),ISBLANK($H721)),"EKSİK","OK"))</f>
        <v/>
      </c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7">
        <f>IF(ISBLANK($A722),"",IF($D722="","",ROUND($D722/MAX(1,$F722),0)))</f>
        <v/>
      </c>
      <c r="J722" s="17">
        <f>IF(ISBLANK($A722),"",IF($D722="","",$D722+$H722))</f>
        <v/>
      </c>
      <c r="K722" s="14">
        <f>IF(ISBLANK($A722),"",IF(OR(ISBLANK($B722),ISBLANK($C722),ISBLANK($D722),ISBLANK($E722),ISBLANK($F722),ISBLANK($G722),ISBLANK($H722)),"EKSİK","OK"))</f>
        <v/>
      </c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7">
        <f>IF(ISBLANK($A723),"",IF($D723="","",ROUND($D723/MAX(1,$F723),0)))</f>
        <v/>
      </c>
      <c r="J723" s="17">
        <f>IF(ISBLANK($A723),"",IF($D723="","",$D723+$H723))</f>
        <v/>
      </c>
      <c r="K723" s="14">
        <f>IF(ISBLANK($A723),"",IF(OR(ISBLANK($B723),ISBLANK($C723),ISBLANK($D723),ISBLANK($E723),ISBLANK($F723),ISBLANK($G723),ISBLANK($H723)),"EKSİK","OK"))</f>
        <v/>
      </c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7">
        <f>IF(ISBLANK($A724),"",IF($D724="","",ROUND($D724/MAX(1,$F724),0)))</f>
        <v/>
      </c>
      <c r="J724" s="17">
        <f>IF(ISBLANK($A724),"",IF($D724="","",$D724+$H724))</f>
        <v/>
      </c>
      <c r="K724" s="14">
        <f>IF(ISBLANK($A724),"",IF(OR(ISBLANK($B724),ISBLANK($C724),ISBLANK($D724),ISBLANK($E724),ISBLANK($F724),ISBLANK($G724),ISBLANK($H724)),"EKSİK","OK"))</f>
        <v/>
      </c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7">
        <f>IF(ISBLANK($A725),"",IF($D725="","",ROUND($D725/MAX(1,$F725),0)))</f>
        <v/>
      </c>
      <c r="J725" s="17">
        <f>IF(ISBLANK($A725),"",IF($D725="","",$D725+$H725))</f>
        <v/>
      </c>
      <c r="K725" s="14">
        <f>IF(ISBLANK($A725),"",IF(OR(ISBLANK($B725),ISBLANK($C725),ISBLANK($D725),ISBLANK($E725),ISBLANK($F725),ISBLANK($G725),ISBLANK($H725)),"EKSİK","OK"))</f>
        <v/>
      </c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7">
        <f>IF(ISBLANK($A726),"",IF($D726="","",ROUND($D726/MAX(1,$F726),0)))</f>
        <v/>
      </c>
      <c r="J726" s="17">
        <f>IF(ISBLANK($A726),"",IF($D726="","",$D726+$H726))</f>
        <v/>
      </c>
      <c r="K726" s="14">
        <f>IF(ISBLANK($A726),"",IF(OR(ISBLANK($B726),ISBLANK($C726),ISBLANK($D726),ISBLANK($E726),ISBLANK($F726),ISBLANK($G726),ISBLANK($H726)),"EKSİK","OK"))</f>
        <v/>
      </c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7">
        <f>IF(ISBLANK($A727),"",IF($D727="","",ROUND($D727/MAX(1,$F727),0)))</f>
        <v/>
      </c>
      <c r="J727" s="17">
        <f>IF(ISBLANK($A727),"",IF($D727="","",$D727+$H727))</f>
        <v/>
      </c>
      <c r="K727" s="14">
        <f>IF(ISBLANK($A727),"",IF(OR(ISBLANK($B727),ISBLANK($C727),ISBLANK($D727),ISBLANK($E727),ISBLANK($F727),ISBLANK($G727),ISBLANK($H727)),"EKSİK","OK"))</f>
        <v/>
      </c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7">
        <f>IF(ISBLANK($A728),"",IF($D728="","",ROUND($D728/MAX(1,$F728),0)))</f>
        <v/>
      </c>
      <c r="J728" s="17">
        <f>IF(ISBLANK($A728),"",IF($D728="","",$D728+$H728))</f>
        <v/>
      </c>
      <c r="K728" s="14">
        <f>IF(ISBLANK($A728),"",IF(OR(ISBLANK($B728),ISBLANK($C728),ISBLANK($D728),ISBLANK($E728),ISBLANK($F728),ISBLANK($G728),ISBLANK($H728)),"EKSİK","OK"))</f>
        <v/>
      </c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7">
        <f>IF(ISBLANK($A729),"",IF($D729="","",ROUND($D729/MAX(1,$F729),0)))</f>
        <v/>
      </c>
      <c r="J729" s="17">
        <f>IF(ISBLANK($A729),"",IF($D729="","",$D729+$H729))</f>
        <v/>
      </c>
      <c r="K729" s="14">
        <f>IF(ISBLANK($A729),"",IF(OR(ISBLANK($B729),ISBLANK($C729),ISBLANK($D729),ISBLANK($E729),ISBLANK($F729),ISBLANK($G729),ISBLANK($H729)),"EKSİK","OK"))</f>
        <v/>
      </c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7">
        <f>IF(ISBLANK($A730),"",IF($D730="","",ROUND($D730/MAX(1,$F730),0)))</f>
        <v/>
      </c>
      <c r="J730" s="17">
        <f>IF(ISBLANK($A730),"",IF($D730="","",$D730+$H730))</f>
        <v/>
      </c>
      <c r="K730" s="14">
        <f>IF(ISBLANK($A730),"",IF(OR(ISBLANK($B730),ISBLANK($C730),ISBLANK($D730),ISBLANK($E730),ISBLANK($F730),ISBLANK($G730),ISBLANK($H730)),"EKSİK","OK"))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7">
        <f>IF(ISBLANK($A731),"",IF($D731="","",ROUND($D731/MAX(1,$F731),0)))</f>
        <v/>
      </c>
      <c r="J731" s="17">
        <f>IF(ISBLANK($A731),"",IF($D731="","",$D731+$H731))</f>
        <v/>
      </c>
      <c r="K731" s="14">
        <f>IF(ISBLANK($A731),"",IF(OR(ISBLANK($B731),ISBLANK($C731),ISBLANK($D731),ISBLANK($E731),ISBLANK($F731),ISBLANK($G731),ISBLANK($H731)),"EKSİK","OK"))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7">
        <f>IF(ISBLANK($A732),"",IF($D732="","",ROUND($D732/MAX(1,$F732),0)))</f>
        <v/>
      </c>
      <c r="J732" s="17">
        <f>IF(ISBLANK($A732),"",IF($D732="","",$D732+$H732))</f>
        <v/>
      </c>
      <c r="K732" s="14">
        <f>IF(ISBLANK($A732),"",IF(OR(ISBLANK($B732),ISBLANK($C732),ISBLANK($D732),ISBLANK($E732),ISBLANK($F732),ISBLANK($G732),ISBLANK($H732)),"EKSİK","OK"))</f>
        <v/>
      </c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7">
        <f>IF(ISBLANK($A733),"",IF($D733="","",ROUND($D733/MAX(1,$F733),0)))</f>
        <v/>
      </c>
      <c r="J733" s="17">
        <f>IF(ISBLANK($A733),"",IF($D733="","",$D733+$H733))</f>
        <v/>
      </c>
      <c r="K733" s="14">
        <f>IF(ISBLANK($A733),"",IF(OR(ISBLANK($B733),ISBLANK($C733),ISBLANK($D733),ISBLANK($E733),ISBLANK($F733),ISBLANK($G733),ISBLANK($H733)),"EKSİK","OK"))</f>
        <v/>
      </c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7">
        <f>IF(ISBLANK($A734),"",IF($D734="","",ROUND($D734/MAX(1,$F734),0)))</f>
        <v/>
      </c>
      <c r="J734" s="17">
        <f>IF(ISBLANK($A734),"",IF($D734="","",$D734+$H734))</f>
        <v/>
      </c>
      <c r="K734" s="14">
        <f>IF(ISBLANK($A734),"",IF(OR(ISBLANK($B734),ISBLANK($C734),ISBLANK($D734),ISBLANK($E734),ISBLANK($F734),ISBLANK($G734),ISBLANK($H734)),"EKSİK","OK"))</f>
        <v/>
      </c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7">
        <f>IF(ISBLANK($A735),"",IF($D735="","",ROUND($D735/MAX(1,$F735),0)))</f>
        <v/>
      </c>
      <c r="J735" s="17">
        <f>IF(ISBLANK($A735),"",IF($D735="","",$D735+$H735))</f>
        <v/>
      </c>
      <c r="K735" s="14">
        <f>IF(ISBLANK($A735),"",IF(OR(ISBLANK($B735),ISBLANK($C735),ISBLANK($D735),ISBLANK($E735),ISBLANK($F735),ISBLANK($G735),ISBLANK($H735)),"EKSİK","OK"))</f>
        <v/>
      </c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7">
        <f>IF(ISBLANK($A736),"",IF($D736="","",ROUND($D736/MAX(1,$F736),0)))</f>
        <v/>
      </c>
      <c r="J736" s="17">
        <f>IF(ISBLANK($A736),"",IF($D736="","",$D736+$H736))</f>
        <v/>
      </c>
      <c r="K736" s="14">
        <f>IF(ISBLANK($A736),"",IF(OR(ISBLANK($B736),ISBLANK($C736),ISBLANK($D736),ISBLANK($E736),ISBLANK($F736),ISBLANK($G736),ISBLANK($H736)),"EKSİK","OK"))</f>
        <v/>
      </c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7">
        <f>IF(ISBLANK($A737),"",IF($D737="","",ROUND($D737/MAX(1,$F737),0)))</f>
        <v/>
      </c>
      <c r="J737" s="17">
        <f>IF(ISBLANK($A737),"",IF($D737="","",$D737+$H737))</f>
        <v/>
      </c>
      <c r="K737" s="14">
        <f>IF(ISBLANK($A737),"",IF(OR(ISBLANK($B737),ISBLANK($C737),ISBLANK($D737),ISBLANK($E737),ISBLANK($F737),ISBLANK($G737),ISBLANK($H737)),"EKSİK","OK"))</f>
        <v/>
      </c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7">
        <f>IF(ISBLANK($A738),"",IF($D738="","",ROUND($D738/MAX(1,$F738),0)))</f>
        <v/>
      </c>
      <c r="J738" s="17">
        <f>IF(ISBLANK($A738),"",IF($D738="","",$D738+$H738))</f>
        <v/>
      </c>
      <c r="K738" s="14">
        <f>IF(ISBLANK($A738),"",IF(OR(ISBLANK($B738),ISBLANK($C738),ISBLANK($D738),ISBLANK($E738),ISBLANK($F738),ISBLANK($G738),ISBLANK($H738)),"EKSİK","OK"))</f>
        <v/>
      </c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7">
        <f>IF(ISBLANK($A739),"",IF($D739="","",ROUND($D739/MAX(1,$F739),0)))</f>
        <v/>
      </c>
      <c r="J739" s="17">
        <f>IF(ISBLANK($A739),"",IF($D739="","",$D739+$H739))</f>
        <v/>
      </c>
      <c r="K739" s="14">
        <f>IF(ISBLANK($A739),"",IF(OR(ISBLANK($B739),ISBLANK($C739),ISBLANK($D739),ISBLANK($E739),ISBLANK($F739),ISBLANK($G739),ISBLANK($H739)),"EKSİK","OK"))</f>
        <v/>
      </c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7">
        <f>IF(ISBLANK($A740),"",IF($D740="","",ROUND($D740/MAX(1,$F740),0)))</f>
        <v/>
      </c>
      <c r="J740" s="17">
        <f>IF(ISBLANK($A740),"",IF($D740="","",$D740+$H740))</f>
        <v/>
      </c>
      <c r="K740" s="14">
        <f>IF(ISBLANK($A740),"",IF(OR(ISBLANK($B740),ISBLANK($C740),ISBLANK($D740),ISBLANK($E740),ISBLANK($F740),ISBLANK($G740),ISBLANK($H740)),"EKSİK","OK"))</f>
        <v/>
      </c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7">
        <f>IF(ISBLANK($A741),"",IF($D741="","",ROUND($D741/MAX(1,$F741),0)))</f>
        <v/>
      </c>
      <c r="J741" s="17">
        <f>IF(ISBLANK($A741),"",IF($D741="","",$D741+$H741))</f>
        <v/>
      </c>
      <c r="K741" s="14">
        <f>IF(ISBLANK($A741),"",IF(OR(ISBLANK($B741),ISBLANK($C741),ISBLANK($D741),ISBLANK($E741),ISBLANK($F741),ISBLANK($G741),ISBLANK($H741)),"EKSİK","OK"))</f>
        <v/>
      </c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7">
        <f>IF(ISBLANK($A742),"",IF($D742="","",ROUND($D742/MAX(1,$F742),0)))</f>
        <v/>
      </c>
      <c r="J742" s="17">
        <f>IF(ISBLANK($A742),"",IF($D742="","",$D742+$H742))</f>
        <v/>
      </c>
      <c r="K742" s="14">
        <f>IF(ISBLANK($A742),"",IF(OR(ISBLANK($B742),ISBLANK($C742),ISBLANK($D742),ISBLANK($E742),ISBLANK($F742),ISBLANK($G742),ISBLANK($H742)),"EKSİK","OK"))</f>
        <v/>
      </c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7">
        <f>IF(ISBLANK($A743),"",IF($D743="","",ROUND($D743/MAX(1,$F743),0)))</f>
        <v/>
      </c>
      <c r="J743" s="17">
        <f>IF(ISBLANK($A743),"",IF($D743="","",$D743+$H743))</f>
        <v/>
      </c>
      <c r="K743" s="14">
        <f>IF(ISBLANK($A743),"",IF(OR(ISBLANK($B743),ISBLANK($C743),ISBLANK($D743),ISBLANK($E743),ISBLANK($F743),ISBLANK($G743),ISBLANK($H743)),"EKSİK","OK"))</f>
        <v/>
      </c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7">
        <f>IF(ISBLANK($A744),"",IF($D744="","",ROUND($D744/MAX(1,$F744),0)))</f>
        <v/>
      </c>
      <c r="J744" s="17">
        <f>IF(ISBLANK($A744),"",IF($D744="","",$D744+$H744))</f>
        <v/>
      </c>
      <c r="K744" s="14">
        <f>IF(ISBLANK($A744),"",IF(OR(ISBLANK($B744),ISBLANK($C744),ISBLANK($D744),ISBLANK($E744),ISBLANK($F744),ISBLANK($G744),ISBLANK($H744)),"EKSİK","OK"))</f>
        <v/>
      </c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7">
        <f>IF(ISBLANK($A745),"",IF($D745="","",ROUND($D745/MAX(1,$F745),0)))</f>
        <v/>
      </c>
      <c r="J745" s="17">
        <f>IF(ISBLANK($A745),"",IF($D745="","",$D745+$H745))</f>
        <v/>
      </c>
      <c r="K745" s="14">
        <f>IF(ISBLANK($A745),"",IF(OR(ISBLANK($B745),ISBLANK($C745),ISBLANK($D745),ISBLANK($E745),ISBLANK($F745),ISBLANK($G745),ISBLANK($H745)),"EKSİK","OK"))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7">
        <f>IF(ISBLANK($A746),"",IF($D746="","",ROUND($D746/MAX(1,$F746),0)))</f>
        <v/>
      </c>
      <c r="J746" s="17">
        <f>IF(ISBLANK($A746),"",IF($D746="","",$D746+$H746))</f>
        <v/>
      </c>
      <c r="K746" s="14">
        <f>IF(ISBLANK($A746),"",IF(OR(ISBLANK($B746),ISBLANK($C746),ISBLANK($D746),ISBLANK($E746),ISBLANK($F746),ISBLANK($G746),ISBLANK($H746)),"EKSİK","OK"))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7">
        <f>IF(ISBLANK($A747),"",IF($D747="","",ROUND($D747/MAX(1,$F747),0)))</f>
        <v/>
      </c>
      <c r="J747" s="17">
        <f>IF(ISBLANK($A747),"",IF($D747="","",$D747+$H747))</f>
        <v/>
      </c>
      <c r="K747" s="14">
        <f>IF(ISBLANK($A747),"",IF(OR(ISBLANK($B747),ISBLANK($C747),ISBLANK($D747),ISBLANK($E747),ISBLANK($F747),ISBLANK($G747),ISBLANK($H747)),"EKSİK","OK"))</f>
        <v/>
      </c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7">
        <f>IF(ISBLANK($A748),"",IF($D748="","",ROUND($D748/MAX(1,$F748),0)))</f>
        <v/>
      </c>
      <c r="J748" s="17">
        <f>IF(ISBLANK($A748),"",IF($D748="","",$D748+$H748))</f>
        <v/>
      </c>
      <c r="K748" s="14">
        <f>IF(ISBLANK($A748),"",IF(OR(ISBLANK($B748),ISBLANK($C748),ISBLANK($D748),ISBLANK($E748),ISBLANK($F748),ISBLANK($G748),ISBLANK($H748)),"EKSİK","OK"))</f>
        <v/>
      </c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7">
        <f>IF(ISBLANK($A749),"",IF($D749="","",ROUND($D749/MAX(1,$F749),0)))</f>
        <v/>
      </c>
      <c r="J749" s="17">
        <f>IF(ISBLANK($A749),"",IF($D749="","",$D749+$H749))</f>
        <v/>
      </c>
      <c r="K749" s="14">
        <f>IF(ISBLANK($A749),"",IF(OR(ISBLANK($B749),ISBLANK($C749),ISBLANK($D749),ISBLANK($E749),ISBLANK($F749),ISBLANK($G749),ISBLANK($H749)),"EKSİK","OK"))</f>
        <v/>
      </c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7">
        <f>IF(ISBLANK($A750),"",IF($D750="","",ROUND($D750/MAX(1,$F750),0)))</f>
        <v/>
      </c>
      <c r="J750" s="17">
        <f>IF(ISBLANK($A750),"",IF($D750="","",$D750+$H750))</f>
        <v/>
      </c>
      <c r="K750" s="14">
        <f>IF(ISBLANK($A750),"",IF(OR(ISBLANK($B750),ISBLANK($C750),ISBLANK($D750),ISBLANK($E750),ISBLANK($F750),ISBLANK($G750),ISBLANK($H750)),"EKSİK","OK"))</f>
        <v/>
      </c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7">
        <f>IF(ISBLANK($A751),"",IF($D751="","",ROUND($D751/MAX(1,$F751),0)))</f>
        <v/>
      </c>
      <c r="J751" s="17">
        <f>IF(ISBLANK($A751),"",IF($D751="","",$D751+$H751))</f>
        <v/>
      </c>
      <c r="K751" s="14">
        <f>IF(ISBLANK($A751),"",IF(OR(ISBLANK($B751),ISBLANK($C751),ISBLANK($D751),ISBLANK($E751),ISBLANK($F751),ISBLANK($G751),ISBLANK($H751)),"EKSİK","OK"))</f>
        <v/>
      </c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7">
        <f>IF(ISBLANK($A752),"",IF($D752="","",ROUND($D752/MAX(1,$F752),0)))</f>
        <v/>
      </c>
      <c r="J752" s="17">
        <f>IF(ISBLANK($A752),"",IF($D752="","",$D752+$H752))</f>
        <v/>
      </c>
      <c r="K752" s="14">
        <f>IF(ISBLANK($A752),"",IF(OR(ISBLANK($B752),ISBLANK($C752),ISBLANK($D752),ISBLANK($E752),ISBLANK($F752),ISBLANK($G752),ISBLANK($H752)),"EKSİK","OK"))</f>
        <v/>
      </c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7">
        <f>IF(ISBLANK($A753),"",IF($D753="","",ROUND($D753/MAX(1,$F753),0)))</f>
        <v/>
      </c>
      <c r="J753" s="17">
        <f>IF(ISBLANK($A753),"",IF($D753="","",$D753+$H753))</f>
        <v/>
      </c>
      <c r="K753" s="14">
        <f>IF(ISBLANK($A753),"",IF(OR(ISBLANK($B753),ISBLANK($C753),ISBLANK($D753),ISBLANK($E753),ISBLANK($F753),ISBLANK($G753),ISBLANK($H753)),"EKSİK","OK"))</f>
        <v/>
      </c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7">
        <f>IF(ISBLANK($A754),"",IF($D754="","",ROUND($D754/MAX(1,$F754),0)))</f>
        <v/>
      </c>
      <c r="J754" s="17">
        <f>IF(ISBLANK($A754),"",IF($D754="","",$D754+$H754))</f>
        <v/>
      </c>
      <c r="K754" s="14">
        <f>IF(ISBLANK($A754),"",IF(OR(ISBLANK($B754),ISBLANK($C754),ISBLANK($D754),ISBLANK($E754),ISBLANK($F754),ISBLANK($G754),ISBLANK($H754)),"EKSİK","OK"))</f>
        <v/>
      </c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7">
        <f>IF(ISBLANK($A755),"",IF($D755="","",ROUND($D755/MAX(1,$F755),0)))</f>
        <v/>
      </c>
      <c r="J755" s="17">
        <f>IF(ISBLANK($A755),"",IF($D755="","",$D755+$H755))</f>
        <v/>
      </c>
      <c r="K755" s="14">
        <f>IF(ISBLANK($A755),"",IF(OR(ISBLANK($B755),ISBLANK($C755),ISBLANK($D755),ISBLANK($E755),ISBLANK($F755),ISBLANK($G755),ISBLANK($H755)),"EKSİK","OK"))</f>
        <v/>
      </c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7">
        <f>IF(ISBLANK($A756),"",IF($D756="","",ROUND($D756/MAX(1,$F756),0)))</f>
        <v/>
      </c>
      <c r="J756" s="17">
        <f>IF(ISBLANK($A756),"",IF($D756="","",$D756+$H756))</f>
        <v/>
      </c>
      <c r="K756" s="14">
        <f>IF(ISBLANK($A756),"",IF(OR(ISBLANK($B756),ISBLANK($C756),ISBLANK($D756),ISBLANK($E756),ISBLANK($F756),ISBLANK($G756),ISBLANK($H756)),"EKSİK","OK"))</f>
        <v/>
      </c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7">
        <f>IF(ISBLANK($A757),"",IF($D757="","",ROUND($D757/MAX(1,$F757),0)))</f>
        <v/>
      </c>
      <c r="J757" s="17">
        <f>IF(ISBLANK($A757),"",IF($D757="","",$D757+$H757))</f>
        <v/>
      </c>
      <c r="K757" s="14">
        <f>IF(ISBLANK($A757),"",IF(OR(ISBLANK($B757),ISBLANK($C757),ISBLANK($D757),ISBLANK($E757),ISBLANK($F757),ISBLANK($G757),ISBLANK($H757)),"EKSİK","OK"))</f>
        <v/>
      </c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7">
        <f>IF(ISBLANK($A758),"",IF($D758="","",ROUND($D758/MAX(1,$F758),0)))</f>
        <v/>
      </c>
      <c r="J758" s="17">
        <f>IF(ISBLANK($A758),"",IF($D758="","",$D758+$H758))</f>
        <v/>
      </c>
      <c r="K758" s="14">
        <f>IF(ISBLANK($A758),"",IF(OR(ISBLANK($B758),ISBLANK($C758),ISBLANK($D758),ISBLANK($E758),ISBLANK($F758),ISBLANK($G758),ISBLANK($H758)),"EKSİK","OK"))</f>
        <v/>
      </c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7">
        <f>IF(ISBLANK($A759),"",IF($D759="","",ROUND($D759/MAX(1,$F759),0)))</f>
        <v/>
      </c>
      <c r="J759" s="17">
        <f>IF(ISBLANK($A759),"",IF($D759="","",$D759+$H759))</f>
        <v/>
      </c>
      <c r="K759" s="14">
        <f>IF(ISBLANK($A759),"",IF(OR(ISBLANK($B759),ISBLANK($C759),ISBLANK($D759),ISBLANK($E759),ISBLANK($F759),ISBLANK($G759),ISBLANK($H759)),"EKSİK","OK"))</f>
        <v/>
      </c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7">
        <f>IF(ISBLANK($A760),"",IF($D760="","",ROUND($D760/MAX(1,$F760),0)))</f>
        <v/>
      </c>
      <c r="J760" s="17">
        <f>IF(ISBLANK($A760),"",IF($D760="","",$D760+$H760))</f>
        <v/>
      </c>
      <c r="K760" s="14">
        <f>IF(ISBLANK($A760),"",IF(OR(ISBLANK($B760),ISBLANK($C760),ISBLANK($D760),ISBLANK($E760),ISBLANK($F760),ISBLANK($G760),ISBLANK($H760)),"EKSİK","OK"))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7">
        <f>IF(ISBLANK($A761),"",IF($D761="","",ROUND($D761/MAX(1,$F761),0)))</f>
        <v/>
      </c>
      <c r="J761" s="17">
        <f>IF(ISBLANK($A761),"",IF($D761="","",$D761+$H761))</f>
        <v/>
      </c>
      <c r="K761" s="14">
        <f>IF(ISBLANK($A761),"",IF(OR(ISBLANK($B761),ISBLANK($C761),ISBLANK($D761),ISBLANK($E761),ISBLANK($F761),ISBLANK($G761),ISBLANK($H761)),"EKSİK","OK"))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7">
        <f>IF(ISBLANK($A762),"",IF($D762="","",ROUND($D762/MAX(1,$F762),0)))</f>
        <v/>
      </c>
      <c r="J762" s="17">
        <f>IF(ISBLANK($A762),"",IF($D762="","",$D762+$H762))</f>
        <v/>
      </c>
      <c r="K762" s="14">
        <f>IF(ISBLANK($A762),"",IF(OR(ISBLANK($B762),ISBLANK($C762),ISBLANK($D762),ISBLANK($E762),ISBLANK($F762),ISBLANK($G762),ISBLANK($H762)),"EKSİK","OK"))</f>
        <v/>
      </c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7">
        <f>IF(ISBLANK($A763),"",IF($D763="","",ROUND($D763/MAX(1,$F763),0)))</f>
        <v/>
      </c>
      <c r="J763" s="17">
        <f>IF(ISBLANK($A763),"",IF($D763="","",$D763+$H763))</f>
        <v/>
      </c>
      <c r="K763" s="14">
        <f>IF(ISBLANK($A763),"",IF(OR(ISBLANK($B763),ISBLANK($C763),ISBLANK($D763),ISBLANK($E763),ISBLANK($F763),ISBLANK($G763),ISBLANK($H763)),"EKSİK","OK"))</f>
        <v/>
      </c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7">
        <f>IF(ISBLANK($A764),"",IF($D764="","",ROUND($D764/MAX(1,$F764),0)))</f>
        <v/>
      </c>
      <c r="J764" s="17">
        <f>IF(ISBLANK($A764),"",IF($D764="","",$D764+$H764))</f>
        <v/>
      </c>
      <c r="K764" s="14">
        <f>IF(ISBLANK($A764),"",IF(OR(ISBLANK($B764),ISBLANK($C764),ISBLANK($D764),ISBLANK($E764),ISBLANK($F764),ISBLANK($G764),ISBLANK($H764)),"EKSİK","OK"))</f>
        <v/>
      </c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7">
        <f>IF(ISBLANK($A765),"",IF($D765="","",ROUND($D765/MAX(1,$F765),0)))</f>
        <v/>
      </c>
      <c r="J765" s="17">
        <f>IF(ISBLANK($A765),"",IF($D765="","",$D765+$H765))</f>
        <v/>
      </c>
      <c r="K765" s="14">
        <f>IF(ISBLANK($A765),"",IF(OR(ISBLANK($B765),ISBLANK($C765),ISBLANK($D765),ISBLANK($E765),ISBLANK($F765),ISBLANK($G765),ISBLANK($H765)),"EKSİK","OK"))</f>
        <v/>
      </c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7">
        <f>IF(ISBLANK($A766),"",IF($D766="","",ROUND($D766/MAX(1,$F766),0)))</f>
        <v/>
      </c>
      <c r="J766" s="17">
        <f>IF(ISBLANK($A766),"",IF($D766="","",$D766+$H766))</f>
        <v/>
      </c>
      <c r="K766" s="14">
        <f>IF(ISBLANK($A766),"",IF(OR(ISBLANK($B766),ISBLANK($C766),ISBLANK($D766),ISBLANK($E766),ISBLANK($F766),ISBLANK($G766),ISBLANK($H766)),"EKSİK","OK"))</f>
        <v/>
      </c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7">
        <f>IF(ISBLANK($A767),"",IF($D767="","",ROUND($D767/MAX(1,$F767),0)))</f>
        <v/>
      </c>
      <c r="J767" s="17">
        <f>IF(ISBLANK($A767),"",IF($D767="","",$D767+$H767))</f>
        <v/>
      </c>
      <c r="K767" s="14">
        <f>IF(ISBLANK($A767),"",IF(OR(ISBLANK($B767),ISBLANK($C767),ISBLANK($D767),ISBLANK($E767),ISBLANK($F767),ISBLANK($G767),ISBLANK($H767)),"EKSİK","OK"))</f>
        <v/>
      </c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7">
        <f>IF(ISBLANK($A768),"",IF($D768="","",ROUND($D768/MAX(1,$F768),0)))</f>
        <v/>
      </c>
      <c r="J768" s="17">
        <f>IF(ISBLANK($A768),"",IF($D768="","",$D768+$H768))</f>
        <v/>
      </c>
      <c r="K768" s="14">
        <f>IF(ISBLANK($A768),"",IF(OR(ISBLANK($B768),ISBLANK($C768),ISBLANK($D768),ISBLANK($E768),ISBLANK($F768),ISBLANK($G768),ISBLANK($H768)),"EKSİK","OK"))</f>
        <v/>
      </c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7">
        <f>IF(ISBLANK($A769),"",IF($D769="","",ROUND($D769/MAX(1,$F769),0)))</f>
        <v/>
      </c>
      <c r="J769" s="17">
        <f>IF(ISBLANK($A769),"",IF($D769="","",$D769+$H769))</f>
        <v/>
      </c>
      <c r="K769" s="14">
        <f>IF(ISBLANK($A769),"",IF(OR(ISBLANK($B769),ISBLANK($C769),ISBLANK($D769),ISBLANK($E769),ISBLANK($F769),ISBLANK($G769),ISBLANK($H769)),"EKSİK","OK"))</f>
        <v/>
      </c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7">
        <f>IF(ISBLANK($A770),"",IF($D770="","",ROUND($D770/MAX(1,$F770),0)))</f>
        <v/>
      </c>
      <c r="J770" s="17">
        <f>IF(ISBLANK($A770),"",IF($D770="","",$D770+$H770))</f>
        <v/>
      </c>
      <c r="K770" s="14">
        <f>IF(ISBLANK($A770),"",IF(OR(ISBLANK($B770),ISBLANK($C770),ISBLANK($D770),ISBLANK($E770),ISBLANK($F770),ISBLANK($G770),ISBLANK($H770)),"EKSİK","OK"))</f>
        <v/>
      </c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7">
        <f>IF(ISBLANK($A771),"",IF($D771="","",ROUND($D771/MAX(1,$F771),0)))</f>
        <v/>
      </c>
      <c r="J771" s="17">
        <f>IF(ISBLANK($A771),"",IF($D771="","",$D771+$H771))</f>
        <v/>
      </c>
      <c r="K771" s="14">
        <f>IF(ISBLANK($A771),"",IF(OR(ISBLANK($B771),ISBLANK($C771),ISBLANK($D771),ISBLANK($E771),ISBLANK($F771),ISBLANK($G771),ISBLANK($H771)),"EKSİK","OK"))</f>
        <v/>
      </c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7">
        <f>IF(ISBLANK($A772),"",IF($D772="","",ROUND($D772/MAX(1,$F772),0)))</f>
        <v/>
      </c>
      <c r="J772" s="17">
        <f>IF(ISBLANK($A772),"",IF($D772="","",$D772+$H772))</f>
        <v/>
      </c>
      <c r="K772" s="14">
        <f>IF(ISBLANK($A772),"",IF(OR(ISBLANK($B772),ISBLANK($C772),ISBLANK($D772),ISBLANK($E772),ISBLANK($F772),ISBLANK($G772),ISBLANK($H772)),"EKSİK","OK"))</f>
        <v/>
      </c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7">
        <f>IF(ISBLANK($A773),"",IF($D773="","",ROUND($D773/MAX(1,$F773),0)))</f>
        <v/>
      </c>
      <c r="J773" s="17">
        <f>IF(ISBLANK($A773),"",IF($D773="","",$D773+$H773))</f>
        <v/>
      </c>
      <c r="K773" s="14">
        <f>IF(ISBLANK($A773),"",IF(OR(ISBLANK($B773),ISBLANK($C773),ISBLANK($D773),ISBLANK($E773),ISBLANK($F773),ISBLANK($G773),ISBLANK($H773)),"EKSİK","OK"))</f>
        <v/>
      </c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7">
        <f>IF(ISBLANK($A774),"",IF($D774="","",ROUND($D774/MAX(1,$F774),0)))</f>
        <v/>
      </c>
      <c r="J774" s="17">
        <f>IF(ISBLANK($A774),"",IF($D774="","",$D774+$H774))</f>
        <v/>
      </c>
      <c r="K774" s="14">
        <f>IF(ISBLANK($A774),"",IF(OR(ISBLANK($B774),ISBLANK($C774),ISBLANK($D774),ISBLANK($E774),ISBLANK($F774),ISBLANK($G774),ISBLANK($H774)),"EKSİK","OK"))</f>
        <v/>
      </c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7">
        <f>IF(ISBLANK($A775),"",IF($D775="","",ROUND($D775/MAX(1,$F775),0)))</f>
        <v/>
      </c>
      <c r="J775" s="17">
        <f>IF(ISBLANK($A775),"",IF($D775="","",$D775+$H775))</f>
        <v/>
      </c>
      <c r="K775" s="14">
        <f>IF(ISBLANK($A775),"",IF(OR(ISBLANK($B775),ISBLANK($C775),ISBLANK($D775),ISBLANK($E775),ISBLANK($F775),ISBLANK($G775),ISBLANK($H775)),"EKSİK","OK"))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7">
        <f>IF(ISBLANK($A776),"",IF($D776="","",ROUND($D776/MAX(1,$F776),0)))</f>
        <v/>
      </c>
      <c r="J776" s="17">
        <f>IF(ISBLANK($A776),"",IF($D776="","",$D776+$H776))</f>
        <v/>
      </c>
      <c r="K776" s="14">
        <f>IF(ISBLANK($A776),"",IF(OR(ISBLANK($B776),ISBLANK($C776),ISBLANK($D776),ISBLANK($E776),ISBLANK($F776),ISBLANK($G776),ISBLANK($H776)),"EKSİK","OK"))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7">
        <f>IF(ISBLANK($A777),"",IF($D777="","",ROUND($D777/MAX(1,$F777),0)))</f>
        <v/>
      </c>
      <c r="J777" s="17">
        <f>IF(ISBLANK($A777),"",IF($D777="","",$D777+$H777))</f>
        <v/>
      </c>
      <c r="K777" s="14">
        <f>IF(ISBLANK($A777),"",IF(OR(ISBLANK($B777),ISBLANK($C777),ISBLANK($D777),ISBLANK($E777),ISBLANK($F777),ISBLANK($G777),ISBLANK($H777)),"EKSİK","OK"))</f>
        <v/>
      </c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7">
        <f>IF(ISBLANK($A778),"",IF($D778="","",ROUND($D778/MAX(1,$F778),0)))</f>
        <v/>
      </c>
      <c r="J778" s="17">
        <f>IF(ISBLANK($A778),"",IF($D778="","",$D778+$H778))</f>
        <v/>
      </c>
      <c r="K778" s="14">
        <f>IF(ISBLANK($A778),"",IF(OR(ISBLANK($B778),ISBLANK($C778),ISBLANK($D778),ISBLANK($E778),ISBLANK($F778),ISBLANK($G778),ISBLANK($H778)),"EKSİK","OK"))</f>
        <v/>
      </c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7">
        <f>IF(ISBLANK($A779),"",IF($D779="","",ROUND($D779/MAX(1,$F779),0)))</f>
        <v/>
      </c>
      <c r="J779" s="17">
        <f>IF(ISBLANK($A779),"",IF($D779="","",$D779+$H779))</f>
        <v/>
      </c>
      <c r="K779" s="14">
        <f>IF(ISBLANK($A779),"",IF(OR(ISBLANK($B779),ISBLANK($C779),ISBLANK($D779),ISBLANK($E779),ISBLANK($F779),ISBLANK($G779),ISBLANK($H779)),"EKSİK","OK"))</f>
        <v/>
      </c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7">
        <f>IF(ISBLANK($A780),"",IF($D780="","",ROUND($D780/MAX(1,$F780),0)))</f>
        <v/>
      </c>
      <c r="J780" s="17">
        <f>IF(ISBLANK($A780),"",IF($D780="","",$D780+$H780))</f>
        <v/>
      </c>
      <c r="K780" s="14">
        <f>IF(ISBLANK($A780),"",IF(OR(ISBLANK($B780),ISBLANK($C780),ISBLANK($D780),ISBLANK($E780),ISBLANK($F780),ISBLANK($G780),ISBLANK($H780)),"EKSİK","OK"))</f>
        <v/>
      </c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7">
        <f>IF(ISBLANK($A781),"",IF($D781="","",ROUND($D781/MAX(1,$F781),0)))</f>
        <v/>
      </c>
      <c r="J781" s="17">
        <f>IF(ISBLANK($A781),"",IF($D781="","",$D781+$H781))</f>
        <v/>
      </c>
      <c r="K781" s="14">
        <f>IF(ISBLANK($A781),"",IF(OR(ISBLANK($B781),ISBLANK($C781),ISBLANK($D781),ISBLANK($E781),ISBLANK($F781),ISBLANK($G781),ISBLANK($H781)),"EKSİK","OK"))</f>
        <v/>
      </c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7">
        <f>IF(ISBLANK($A782),"",IF($D782="","",ROUND($D782/MAX(1,$F782),0)))</f>
        <v/>
      </c>
      <c r="J782" s="17">
        <f>IF(ISBLANK($A782),"",IF($D782="","",$D782+$H782))</f>
        <v/>
      </c>
      <c r="K782" s="14">
        <f>IF(ISBLANK($A782),"",IF(OR(ISBLANK($B782),ISBLANK($C782),ISBLANK($D782),ISBLANK($E782),ISBLANK($F782),ISBLANK($G782),ISBLANK($H782)),"EKSİK","OK"))</f>
        <v/>
      </c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7">
        <f>IF(ISBLANK($A783),"",IF($D783="","",ROUND($D783/MAX(1,$F783),0)))</f>
        <v/>
      </c>
      <c r="J783" s="17">
        <f>IF(ISBLANK($A783),"",IF($D783="","",$D783+$H783))</f>
        <v/>
      </c>
      <c r="K783" s="14">
        <f>IF(ISBLANK($A783),"",IF(OR(ISBLANK($B783),ISBLANK($C783),ISBLANK($D783),ISBLANK($E783),ISBLANK($F783),ISBLANK($G783),ISBLANK($H783)),"EKSİK","OK"))</f>
        <v/>
      </c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7">
        <f>IF(ISBLANK($A784),"",IF($D784="","",ROUND($D784/MAX(1,$F784),0)))</f>
        <v/>
      </c>
      <c r="J784" s="17">
        <f>IF(ISBLANK($A784),"",IF($D784="","",$D784+$H784))</f>
        <v/>
      </c>
      <c r="K784" s="14">
        <f>IF(ISBLANK($A784),"",IF(OR(ISBLANK($B784),ISBLANK($C784),ISBLANK($D784),ISBLANK($E784),ISBLANK($F784),ISBLANK($G784),ISBLANK($H784)),"EKSİK","OK"))</f>
        <v/>
      </c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7">
        <f>IF(ISBLANK($A785),"",IF($D785="","",ROUND($D785/MAX(1,$F785),0)))</f>
        <v/>
      </c>
      <c r="J785" s="17">
        <f>IF(ISBLANK($A785),"",IF($D785="","",$D785+$H785))</f>
        <v/>
      </c>
      <c r="K785" s="14">
        <f>IF(ISBLANK($A785),"",IF(OR(ISBLANK($B785),ISBLANK($C785),ISBLANK($D785),ISBLANK($E785),ISBLANK($F785),ISBLANK($G785),ISBLANK($H785)),"EKSİK","OK"))</f>
        <v/>
      </c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7">
        <f>IF(ISBLANK($A786),"",IF($D786="","",ROUND($D786/MAX(1,$F786),0)))</f>
        <v/>
      </c>
      <c r="J786" s="17">
        <f>IF(ISBLANK($A786),"",IF($D786="","",$D786+$H786))</f>
        <v/>
      </c>
      <c r="K786" s="14">
        <f>IF(ISBLANK($A786),"",IF(OR(ISBLANK($B786),ISBLANK($C786),ISBLANK($D786),ISBLANK($E786),ISBLANK($F786),ISBLANK($G786),ISBLANK($H786)),"EKSİK","OK"))</f>
        <v/>
      </c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7">
        <f>IF(ISBLANK($A787),"",IF($D787="","",ROUND($D787/MAX(1,$F787),0)))</f>
        <v/>
      </c>
      <c r="J787" s="17">
        <f>IF(ISBLANK($A787),"",IF($D787="","",$D787+$H787))</f>
        <v/>
      </c>
      <c r="K787" s="14">
        <f>IF(ISBLANK($A787),"",IF(OR(ISBLANK($B787),ISBLANK($C787),ISBLANK($D787),ISBLANK($E787),ISBLANK($F787),ISBLANK($G787),ISBLANK($H787)),"EKSİK","OK"))</f>
        <v/>
      </c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7">
        <f>IF(ISBLANK($A788),"",IF($D788="","",ROUND($D788/MAX(1,$F788),0)))</f>
        <v/>
      </c>
      <c r="J788" s="17">
        <f>IF(ISBLANK($A788),"",IF($D788="","",$D788+$H788))</f>
        <v/>
      </c>
      <c r="K788" s="14">
        <f>IF(ISBLANK($A788),"",IF(OR(ISBLANK($B788),ISBLANK($C788),ISBLANK($D788),ISBLANK($E788),ISBLANK($F788),ISBLANK($G788),ISBLANK($H788)),"EKSİK","OK"))</f>
        <v/>
      </c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7">
        <f>IF(ISBLANK($A789),"",IF($D789="","",ROUND($D789/MAX(1,$F789),0)))</f>
        <v/>
      </c>
      <c r="J789" s="17">
        <f>IF(ISBLANK($A789),"",IF($D789="","",$D789+$H789))</f>
        <v/>
      </c>
      <c r="K789" s="14">
        <f>IF(ISBLANK($A789),"",IF(OR(ISBLANK($B789),ISBLANK($C789),ISBLANK($D789),ISBLANK($E789),ISBLANK($F789),ISBLANK($G789),ISBLANK($H789)),"EKSİK","OK"))</f>
        <v/>
      </c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7">
        <f>IF(ISBLANK($A790),"",IF($D790="","",ROUND($D790/MAX(1,$F790),0)))</f>
        <v/>
      </c>
      <c r="J790" s="17">
        <f>IF(ISBLANK($A790),"",IF($D790="","",$D790+$H790))</f>
        <v/>
      </c>
      <c r="K790" s="14">
        <f>IF(ISBLANK($A790),"",IF(OR(ISBLANK($B790),ISBLANK($C790),ISBLANK($D790),ISBLANK($E790),ISBLANK($F790),ISBLANK($G790),ISBLANK($H790)),"EKSİK","OK"))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7">
        <f>IF(ISBLANK($A791),"",IF($D791="","",ROUND($D791/MAX(1,$F791),0)))</f>
        <v/>
      </c>
      <c r="J791" s="17">
        <f>IF(ISBLANK($A791),"",IF($D791="","",$D791+$H791))</f>
        <v/>
      </c>
      <c r="K791" s="14">
        <f>IF(ISBLANK($A791),"",IF(OR(ISBLANK($B791),ISBLANK($C791),ISBLANK($D791),ISBLANK($E791),ISBLANK($F791),ISBLANK($G791),ISBLANK($H791)),"EKSİK","OK"))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7">
        <f>IF(ISBLANK($A792),"",IF($D792="","",ROUND($D792/MAX(1,$F792),0)))</f>
        <v/>
      </c>
      <c r="J792" s="17">
        <f>IF(ISBLANK($A792),"",IF($D792="","",$D792+$H792))</f>
        <v/>
      </c>
      <c r="K792" s="14">
        <f>IF(ISBLANK($A792),"",IF(OR(ISBLANK($B792),ISBLANK($C792),ISBLANK($D792),ISBLANK($E792),ISBLANK($F792),ISBLANK($G792),ISBLANK($H792)),"EKSİK","OK"))</f>
        <v/>
      </c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7">
        <f>IF(ISBLANK($A793),"",IF($D793="","",ROUND($D793/MAX(1,$F793),0)))</f>
        <v/>
      </c>
      <c r="J793" s="17">
        <f>IF(ISBLANK($A793),"",IF($D793="","",$D793+$H793))</f>
        <v/>
      </c>
      <c r="K793" s="14">
        <f>IF(ISBLANK($A793),"",IF(OR(ISBLANK($B793),ISBLANK($C793),ISBLANK($D793),ISBLANK($E793),ISBLANK($F793),ISBLANK($G793),ISBLANK($H793)),"EKSİK","OK"))</f>
        <v/>
      </c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7">
        <f>IF(ISBLANK($A794),"",IF($D794="","",ROUND($D794/MAX(1,$F794),0)))</f>
        <v/>
      </c>
      <c r="J794" s="17">
        <f>IF(ISBLANK($A794),"",IF($D794="","",$D794+$H794))</f>
        <v/>
      </c>
      <c r="K794" s="14">
        <f>IF(ISBLANK($A794),"",IF(OR(ISBLANK($B794),ISBLANK($C794),ISBLANK($D794),ISBLANK($E794),ISBLANK($F794),ISBLANK($G794),ISBLANK($H794)),"EKSİK","OK"))</f>
        <v/>
      </c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7">
        <f>IF(ISBLANK($A795),"",IF($D795="","",ROUND($D795/MAX(1,$F795),0)))</f>
        <v/>
      </c>
      <c r="J795" s="17">
        <f>IF(ISBLANK($A795),"",IF($D795="","",$D795+$H795))</f>
        <v/>
      </c>
      <c r="K795" s="14">
        <f>IF(ISBLANK($A795),"",IF(OR(ISBLANK($B795),ISBLANK($C795),ISBLANK($D795),ISBLANK($E795),ISBLANK($F795),ISBLANK($G795),ISBLANK($H795)),"EKSİK","OK"))</f>
        <v/>
      </c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7">
        <f>IF(ISBLANK($A796),"",IF($D796="","",ROUND($D796/MAX(1,$F796),0)))</f>
        <v/>
      </c>
      <c r="J796" s="17">
        <f>IF(ISBLANK($A796),"",IF($D796="","",$D796+$H796))</f>
        <v/>
      </c>
      <c r="K796" s="14">
        <f>IF(ISBLANK($A796),"",IF(OR(ISBLANK($B796),ISBLANK($C796),ISBLANK($D796),ISBLANK($E796),ISBLANK($F796),ISBLANK($G796),ISBLANK($H796)),"EKSİK","OK"))</f>
        <v/>
      </c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7">
        <f>IF(ISBLANK($A797),"",IF($D797="","",ROUND($D797/MAX(1,$F797),0)))</f>
        <v/>
      </c>
      <c r="J797" s="17">
        <f>IF(ISBLANK($A797),"",IF($D797="","",$D797+$H797))</f>
        <v/>
      </c>
      <c r="K797" s="14">
        <f>IF(ISBLANK($A797),"",IF(OR(ISBLANK($B797),ISBLANK($C797),ISBLANK($D797),ISBLANK($E797),ISBLANK($F797),ISBLANK($G797),ISBLANK($H797)),"EKSİK","OK"))</f>
        <v/>
      </c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7">
        <f>IF(ISBLANK($A798),"",IF($D798="","",ROUND($D798/MAX(1,$F798),0)))</f>
        <v/>
      </c>
      <c r="J798" s="17">
        <f>IF(ISBLANK($A798),"",IF($D798="","",$D798+$H798))</f>
        <v/>
      </c>
      <c r="K798" s="14">
        <f>IF(ISBLANK($A798),"",IF(OR(ISBLANK($B798),ISBLANK($C798),ISBLANK($D798),ISBLANK($E798),ISBLANK($F798),ISBLANK($G798),ISBLANK($H798)),"EKSİK","OK"))</f>
        <v/>
      </c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7">
        <f>IF(ISBLANK($A799),"",IF($D799="","",ROUND($D799/MAX(1,$F799),0)))</f>
        <v/>
      </c>
      <c r="J799" s="17">
        <f>IF(ISBLANK($A799),"",IF($D799="","",$D799+$H799))</f>
        <v/>
      </c>
      <c r="K799" s="14">
        <f>IF(ISBLANK($A799),"",IF(OR(ISBLANK($B799),ISBLANK($C799),ISBLANK($D799),ISBLANK($E799),ISBLANK($F799),ISBLANK($G799),ISBLANK($H799)),"EKSİK","OK"))</f>
        <v/>
      </c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7">
        <f>IF(ISBLANK($A800),"",IF($D800="","",ROUND($D800/MAX(1,$F800),0)))</f>
        <v/>
      </c>
      <c r="J800" s="17">
        <f>IF(ISBLANK($A800),"",IF($D800="","",$D800+$H800))</f>
        <v/>
      </c>
      <c r="K800" s="14">
        <f>IF(ISBLANK($A800),"",IF(OR(ISBLANK($B800),ISBLANK($C800),ISBLANK($D800),ISBLANK($E800),ISBLANK($F800),ISBLANK($G800),ISBLANK($H800)),"EKSİK","OK"))</f>
        <v/>
      </c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7">
        <f>IF(ISBLANK($A801),"",IF($D801="","",ROUND($D801/MAX(1,$F801),0)))</f>
        <v/>
      </c>
      <c r="J801" s="17">
        <f>IF(ISBLANK($A801),"",IF($D801="","",$D801+$H801))</f>
        <v/>
      </c>
      <c r="K801" s="14">
        <f>IF(ISBLANK($A801),"",IF(OR(ISBLANK($B801),ISBLANK($C801),ISBLANK($D801),ISBLANK($E801),ISBLANK($F801),ISBLANK($G801),ISBLANK($H801)),"EKSİK","OK"))</f>
        <v/>
      </c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7">
        <f>IF(ISBLANK($A802),"",IF($D802="","",ROUND($D802/MAX(1,$F802),0)))</f>
        <v/>
      </c>
      <c r="J802" s="17">
        <f>IF(ISBLANK($A802),"",IF($D802="","",$D802+$H802))</f>
        <v/>
      </c>
      <c r="K802" s="14">
        <f>IF(ISBLANK($A802),"",IF(OR(ISBLANK($B802),ISBLANK($C802),ISBLANK($D802),ISBLANK($E802),ISBLANK($F802),ISBLANK($G802),ISBLANK($H802)),"EKSİK","OK"))</f>
        <v/>
      </c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7">
        <f>IF(ISBLANK($A803),"",IF($D803="","",ROUND($D803/MAX(1,$F803),0)))</f>
        <v/>
      </c>
      <c r="J803" s="17">
        <f>IF(ISBLANK($A803),"",IF($D803="","",$D803+$H803))</f>
        <v/>
      </c>
      <c r="K803" s="14">
        <f>IF(ISBLANK($A803),"",IF(OR(ISBLANK($B803),ISBLANK($C803),ISBLANK($D803),ISBLANK($E803),ISBLANK($F803),ISBLANK($G803),ISBLANK($H803)),"EKSİK","OK"))</f>
        <v/>
      </c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7">
        <f>IF(ISBLANK($A804),"",IF($D804="","",ROUND($D804/MAX(1,$F804),0)))</f>
        <v/>
      </c>
      <c r="J804" s="17">
        <f>IF(ISBLANK($A804),"",IF($D804="","",$D804+$H804))</f>
        <v/>
      </c>
      <c r="K804" s="14">
        <f>IF(ISBLANK($A804),"",IF(OR(ISBLANK($B804),ISBLANK($C804),ISBLANK($D804),ISBLANK($E804),ISBLANK($F804),ISBLANK($G804),ISBLANK($H804)),"EKSİK","OK"))</f>
        <v/>
      </c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7">
        <f>IF(ISBLANK($A805),"",IF($D805="","",ROUND($D805/MAX(1,$F805),0)))</f>
        <v/>
      </c>
      <c r="J805" s="17">
        <f>IF(ISBLANK($A805),"",IF($D805="","",$D805+$H805))</f>
        <v/>
      </c>
      <c r="K805" s="14">
        <f>IF(ISBLANK($A805),"",IF(OR(ISBLANK($B805),ISBLANK($C805),ISBLANK($D805),ISBLANK($E805),ISBLANK($F805),ISBLANK($G805),ISBLANK($H805)),"EKSİK","OK"))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7">
        <f>IF(ISBLANK($A806),"",IF($D806="","",ROUND($D806/MAX(1,$F806),0)))</f>
        <v/>
      </c>
      <c r="J806" s="17">
        <f>IF(ISBLANK($A806),"",IF($D806="","",$D806+$H806))</f>
        <v/>
      </c>
      <c r="K806" s="14">
        <f>IF(ISBLANK($A806),"",IF(OR(ISBLANK($B806),ISBLANK($C806),ISBLANK($D806),ISBLANK($E806),ISBLANK($F806),ISBLANK($G806),ISBLANK($H806)),"EKSİK","OK"))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7">
        <f>IF(ISBLANK($A807),"",IF($D807="","",ROUND($D807/MAX(1,$F807),0)))</f>
        <v/>
      </c>
      <c r="J807" s="17">
        <f>IF(ISBLANK($A807),"",IF($D807="","",$D807+$H807))</f>
        <v/>
      </c>
      <c r="K807" s="14">
        <f>IF(ISBLANK($A807),"",IF(OR(ISBLANK($B807),ISBLANK($C807),ISBLANK($D807),ISBLANK($E807),ISBLANK($F807),ISBLANK($G807),ISBLANK($H807)),"EKSİK","OK"))</f>
        <v/>
      </c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7">
        <f>IF(ISBLANK($A808),"",IF($D808="","",ROUND($D808/MAX(1,$F808),0)))</f>
        <v/>
      </c>
      <c r="J808" s="17">
        <f>IF(ISBLANK($A808),"",IF($D808="","",$D808+$H808))</f>
        <v/>
      </c>
      <c r="K808" s="14">
        <f>IF(ISBLANK($A808),"",IF(OR(ISBLANK($B808),ISBLANK($C808),ISBLANK($D808),ISBLANK($E808),ISBLANK($F808),ISBLANK($G808),ISBLANK($H808)),"EKSİK","OK"))</f>
        <v/>
      </c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7">
        <f>IF(ISBLANK($A809),"",IF($D809="","",ROUND($D809/MAX(1,$F809),0)))</f>
        <v/>
      </c>
      <c r="J809" s="17">
        <f>IF(ISBLANK($A809),"",IF($D809="","",$D809+$H809))</f>
        <v/>
      </c>
      <c r="K809" s="14">
        <f>IF(ISBLANK($A809),"",IF(OR(ISBLANK($B809),ISBLANK($C809),ISBLANK($D809),ISBLANK($E809),ISBLANK($F809),ISBLANK($G809),ISBLANK($H809)),"EKSİK","OK"))</f>
        <v/>
      </c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7">
        <f>IF(ISBLANK($A810),"",IF($D810="","",ROUND($D810/MAX(1,$F810),0)))</f>
        <v/>
      </c>
      <c r="J810" s="17">
        <f>IF(ISBLANK($A810),"",IF($D810="","",$D810+$H810))</f>
        <v/>
      </c>
      <c r="K810" s="14">
        <f>IF(ISBLANK($A810),"",IF(OR(ISBLANK($B810),ISBLANK($C810),ISBLANK($D810),ISBLANK($E810),ISBLANK($F810),ISBLANK($G810),ISBLANK($H810)),"EKSİK","OK"))</f>
        <v/>
      </c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7">
        <f>IF(ISBLANK($A811),"",IF($D811="","",ROUND($D811/MAX(1,$F811),0)))</f>
        <v/>
      </c>
      <c r="J811" s="17">
        <f>IF(ISBLANK($A811),"",IF($D811="","",$D811+$H811))</f>
        <v/>
      </c>
      <c r="K811" s="14">
        <f>IF(ISBLANK($A811),"",IF(OR(ISBLANK($B811),ISBLANK($C811),ISBLANK($D811),ISBLANK($E811),ISBLANK($F811),ISBLANK($G811),ISBLANK($H811)),"EKSİK","OK"))</f>
        <v/>
      </c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7">
        <f>IF(ISBLANK($A812),"",IF($D812="","",ROUND($D812/MAX(1,$F812),0)))</f>
        <v/>
      </c>
      <c r="J812" s="17">
        <f>IF(ISBLANK($A812),"",IF($D812="","",$D812+$H812))</f>
        <v/>
      </c>
      <c r="K812" s="14">
        <f>IF(ISBLANK($A812),"",IF(OR(ISBLANK($B812),ISBLANK($C812),ISBLANK($D812),ISBLANK($E812),ISBLANK($F812),ISBLANK($G812),ISBLANK($H812)),"EKSİK","OK"))</f>
        <v/>
      </c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7">
        <f>IF(ISBLANK($A813),"",IF($D813="","",ROUND($D813/MAX(1,$F813),0)))</f>
        <v/>
      </c>
      <c r="J813" s="17">
        <f>IF(ISBLANK($A813),"",IF($D813="","",$D813+$H813))</f>
        <v/>
      </c>
      <c r="K813" s="14">
        <f>IF(ISBLANK($A813),"",IF(OR(ISBLANK($B813),ISBLANK($C813),ISBLANK($D813),ISBLANK($E813),ISBLANK($F813),ISBLANK($G813),ISBLANK($H813)),"EKSİK","OK"))</f>
        <v/>
      </c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7">
        <f>IF(ISBLANK($A814),"",IF($D814="","",ROUND($D814/MAX(1,$F814),0)))</f>
        <v/>
      </c>
      <c r="J814" s="17">
        <f>IF(ISBLANK($A814),"",IF($D814="","",$D814+$H814))</f>
        <v/>
      </c>
      <c r="K814" s="14">
        <f>IF(ISBLANK($A814),"",IF(OR(ISBLANK($B814),ISBLANK($C814),ISBLANK($D814),ISBLANK($E814),ISBLANK($F814),ISBLANK($G814),ISBLANK($H814)),"EKSİK","OK"))</f>
        <v/>
      </c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7">
        <f>IF(ISBLANK($A815),"",IF($D815="","",ROUND($D815/MAX(1,$F815),0)))</f>
        <v/>
      </c>
      <c r="J815" s="17">
        <f>IF(ISBLANK($A815),"",IF($D815="","",$D815+$H815))</f>
        <v/>
      </c>
      <c r="K815" s="14">
        <f>IF(ISBLANK($A815),"",IF(OR(ISBLANK($B815),ISBLANK($C815),ISBLANK($D815),ISBLANK($E815),ISBLANK($F815),ISBLANK($G815),ISBLANK($H815)),"EKSİK","OK"))</f>
        <v/>
      </c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7">
        <f>IF(ISBLANK($A816),"",IF($D816="","",ROUND($D816/MAX(1,$F816),0)))</f>
        <v/>
      </c>
      <c r="J816" s="17">
        <f>IF(ISBLANK($A816),"",IF($D816="","",$D816+$H816))</f>
        <v/>
      </c>
      <c r="K816" s="14">
        <f>IF(ISBLANK($A816),"",IF(OR(ISBLANK($B816),ISBLANK($C816),ISBLANK($D816),ISBLANK($E816),ISBLANK($F816),ISBLANK($G816),ISBLANK($H816)),"EKSİK","OK"))</f>
        <v/>
      </c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7">
        <f>IF(ISBLANK($A817),"",IF($D817="","",ROUND($D817/MAX(1,$F817),0)))</f>
        <v/>
      </c>
      <c r="J817" s="17">
        <f>IF(ISBLANK($A817),"",IF($D817="","",$D817+$H817))</f>
        <v/>
      </c>
      <c r="K817" s="14">
        <f>IF(ISBLANK($A817),"",IF(OR(ISBLANK($B817),ISBLANK($C817),ISBLANK($D817),ISBLANK($E817),ISBLANK($F817),ISBLANK($G817),ISBLANK($H817)),"EKSİK","OK"))</f>
        <v/>
      </c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7">
        <f>IF(ISBLANK($A818),"",IF($D818="","",ROUND($D818/MAX(1,$F818),0)))</f>
        <v/>
      </c>
      <c r="J818" s="17">
        <f>IF(ISBLANK($A818),"",IF($D818="","",$D818+$H818))</f>
        <v/>
      </c>
      <c r="K818" s="14">
        <f>IF(ISBLANK($A818),"",IF(OR(ISBLANK($B818),ISBLANK($C818),ISBLANK($D818),ISBLANK($E818),ISBLANK($F818),ISBLANK($G818),ISBLANK($H818)),"EKSİK","OK"))</f>
        <v/>
      </c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7">
        <f>IF(ISBLANK($A819),"",IF($D819="","",ROUND($D819/MAX(1,$F819),0)))</f>
        <v/>
      </c>
      <c r="J819" s="17">
        <f>IF(ISBLANK($A819),"",IF($D819="","",$D819+$H819))</f>
        <v/>
      </c>
      <c r="K819" s="14">
        <f>IF(ISBLANK($A819),"",IF(OR(ISBLANK($B819),ISBLANK($C819),ISBLANK($D819),ISBLANK($E819),ISBLANK($F819),ISBLANK($G819),ISBLANK($H819)),"EKSİK","OK"))</f>
        <v/>
      </c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7">
        <f>IF(ISBLANK($A820),"",IF($D820="","",ROUND($D820/MAX(1,$F820),0)))</f>
        <v/>
      </c>
      <c r="J820" s="17">
        <f>IF(ISBLANK($A820),"",IF($D820="","",$D820+$H820))</f>
        <v/>
      </c>
      <c r="K820" s="14">
        <f>IF(ISBLANK($A820),"",IF(OR(ISBLANK($B820),ISBLANK($C820),ISBLANK($D820),ISBLANK($E820),ISBLANK($F820),ISBLANK($G820),ISBLANK($H820)),"EKSİK","OK"))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7">
        <f>IF(ISBLANK($A821),"",IF($D821="","",ROUND($D821/MAX(1,$F821),0)))</f>
        <v/>
      </c>
      <c r="J821" s="17">
        <f>IF(ISBLANK($A821),"",IF($D821="","",$D821+$H821))</f>
        <v/>
      </c>
      <c r="K821" s="14">
        <f>IF(ISBLANK($A821),"",IF(OR(ISBLANK($B821),ISBLANK($C821),ISBLANK($D821),ISBLANK($E821),ISBLANK($F821),ISBLANK($G821),ISBLANK($H821)),"EKSİK","OK"))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7">
        <f>IF(ISBLANK($A822),"",IF($D822="","",ROUND($D822/MAX(1,$F822),0)))</f>
        <v/>
      </c>
      <c r="J822" s="17">
        <f>IF(ISBLANK($A822),"",IF($D822="","",$D822+$H822))</f>
        <v/>
      </c>
      <c r="K822" s="14">
        <f>IF(ISBLANK($A822),"",IF(OR(ISBLANK($B822),ISBLANK($C822),ISBLANK($D822),ISBLANK($E822),ISBLANK($F822),ISBLANK($G822),ISBLANK($H822)),"EKSİK","OK"))</f>
        <v/>
      </c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7">
        <f>IF(ISBLANK($A823),"",IF($D823="","",ROUND($D823/MAX(1,$F823),0)))</f>
        <v/>
      </c>
      <c r="J823" s="17">
        <f>IF(ISBLANK($A823),"",IF($D823="","",$D823+$H823))</f>
        <v/>
      </c>
      <c r="K823" s="14">
        <f>IF(ISBLANK($A823),"",IF(OR(ISBLANK($B823),ISBLANK($C823),ISBLANK($D823),ISBLANK($E823),ISBLANK($F823),ISBLANK($G823),ISBLANK($H823)),"EKSİK","OK"))</f>
        <v/>
      </c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7">
        <f>IF(ISBLANK($A824),"",IF($D824="","",ROUND($D824/MAX(1,$F824),0)))</f>
        <v/>
      </c>
      <c r="J824" s="17">
        <f>IF(ISBLANK($A824),"",IF($D824="","",$D824+$H824))</f>
        <v/>
      </c>
      <c r="K824" s="14">
        <f>IF(ISBLANK($A824),"",IF(OR(ISBLANK($B824),ISBLANK($C824),ISBLANK($D824),ISBLANK($E824),ISBLANK($F824),ISBLANK($G824),ISBLANK($H824)),"EKSİK","OK"))</f>
        <v/>
      </c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7">
        <f>IF(ISBLANK($A825),"",IF($D825="","",ROUND($D825/MAX(1,$F825),0)))</f>
        <v/>
      </c>
      <c r="J825" s="17">
        <f>IF(ISBLANK($A825),"",IF($D825="","",$D825+$H825))</f>
        <v/>
      </c>
      <c r="K825" s="14">
        <f>IF(ISBLANK($A825),"",IF(OR(ISBLANK($B825),ISBLANK($C825),ISBLANK($D825),ISBLANK($E825),ISBLANK($F825),ISBLANK($G825),ISBLANK($H825)),"EKSİK","OK"))</f>
        <v/>
      </c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7">
        <f>IF(ISBLANK($A826),"",IF($D826="","",ROUND($D826/MAX(1,$F826),0)))</f>
        <v/>
      </c>
      <c r="J826" s="17">
        <f>IF(ISBLANK($A826),"",IF($D826="","",$D826+$H826))</f>
        <v/>
      </c>
      <c r="K826" s="14">
        <f>IF(ISBLANK($A826),"",IF(OR(ISBLANK($B826),ISBLANK($C826),ISBLANK($D826),ISBLANK($E826),ISBLANK($F826),ISBLANK($G826),ISBLANK($H826)),"EKSİK","OK"))</f>
        <v/>
      </c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7">
        <f>IF(ISBLANK($A827),"",IF($D827="","",ROUND($D827/MAX(1,$F827),0)))</f>
        <v/>
      </c>
      <c r="J827" s="17">
        <f>IF(ISBLANK($A827),"",IF($D827="","",$D827+$H827))</f>
        <v/>
      </c>
      <c r="K827" s="14">
        <f>IF(ISBLANK($A827),"",IF(OR(ISBLANK($B827),ISBLANK($C827),ISBLANK($D827),ISBLANK($E827),ISBLANK($F827),ISBLANK($G827),ISBLANK($H827)),"EKSİK","OK"))</f>
        <v/>
      </c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7">
        <f>IF(ISBLANK($A828),"",IF($D828="","",ROUND($D828/MAX(1,$F828),0)))</f>
        <v/>
      </c>
      <c r="J828" s="17">
        <f>IF(ISBLANK($A828),"",IF($D828="","",$D828+$H828))</f>
        <v/>
      </c>
      <c r="K828" s="14">
        <f>IF(ISBLANK($A828),"",IF(OR(ISBLANK($B828),ISBLANK($C828),ISBLANK($D828),ISBLANK($E828),ISBLANK($F828),ISBLANK($G828),ISBLANK($H828)),"EKSİK","OK"))</f>
        <v/>
      </c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7">
        <f>IF(ISBLANK($A829),"",IF($D829="","",ROUND($D829/MAX(1,$F829),0)))</f>
        <v/>
      </c>
      <c r="J829" s="17">
        <f>IF(ISBLANK($A829),"",IF($D829="","",$D829+$H829))</f>
        <v/>
      </c>
      <c r="K829" s="14">
        <f>IF(ISBLANK($A829),"",IF(OR(ISBLANK($B829),ISBLANK($C829),ISBLANK($D829),ISBLANK($E829),ISBLANK($F829),ISBLANK($G829),ISBLANK($H829)),"EKSİK","OK"))</f>
        <v/>
      </c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7">
        <f>IF(ISBLANK($A830),"",IF($D830="","",ROUND($D830/MAX(1,$F830),0)))</f>
        <v/>
      </c>
      <c r="J830" s="17">
        <f>IF(ISBLANK($A830),"",IF($D830="","",$D830+$H830))</f>
        <v/>
      </c>
      <c r="K830" s="14">
        <f>IF(ISBLANK($A830),"",IF(OR(ISBLANK($B830),ISBLANK($C830),ISBLANK($D830),ISBLANK($E830),ISBLANK($F830),ISBLANK($G830),ISBLANK($H830)),"EKSİK","OK"))</f>
        <v/>
      </c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7">
        <f>IF(ISBLANK($A831),"",IF($D831="","",ROUND($D831/MAX(1,$F831),0)))</f>
        <v/>
      </c>
      <c r="J831" s="17">
        <f>IF(ISBLANK($A831),"",IF($D831="","",$D831+$H831))</f>
        <v/>
      </c>
      <c r="K831" s="14">
        <f>IF(ISBLANK($A831),"",IF(OR(ISBLANK($B831),ISBLANK($C831),ISBLANK($D831),ISBLANK($E831),ISBLANK($F831),ISBLANK($G831),ISBLANK($H831)),"EKSİK","OK"))</f>
        <v/>
      </c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7">
        <f>IF(ISBLANK($A832),"",IF($D832="","",ROUND($D832/MAX(1,$F832),0)))</f>
        <v/>
      </c>
      <c r="J832" s="17">
        <f>IF(ISBLANK($A832),"",IF($D832="","",$D832+$H832))</f>
        <v/>
      </c>
      <c r="K832" s="14">
        <f>IF(ISBLANK($A832),"",IF(OR(ISBLANK($B832),ISBLANK($C832),ISBLANK($D832),ISBLANK($E832),ISBLANK($F832),ISBLANK($G832),ISBLANK($H832)),"EKSİK","OK"))</f>
        <v/>
      </c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7">
        <f>IF(ISBLANK($A833),"",IF($D833="","",ROUND($D833/MAX(1,$F833),0)))</f>
        <v/>
      </c>
      <c r="J833" s="17">
        <f>IF(ISBLANK($A833),"",IF($D833="","",$D833+$H833))</f>
        <v/>
      </c>
      <c r="K833" s="14">
        <f>IF(ISBLANK($A833),"",IF(OR(ISBLANK($B833),ISBLANK($C833),ISBLANK($D833),ISBLANK($E833),ISBLANK($F833),ISBLANK($G833),ISBLANK($H833)),"EKSİK","OK"))</f>
        <v/>
      </c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7">
        <f>IF(ISBLANK($A834),"",IF($D834="","",ROUND($D834/MAX(1,$F834),0)))</f>
        <v/>
      </c>
      <c r="J834" s="17">
        <f>IF(ISBLANK($A834),"",IF($D834="","",$D834+$H834))</f>
        <v/>
      </c>
      <c r="K834" s="14">
        <f>IF(ISBLANK($A834),"",IF(OR(ISBLANK($B834),ISBLANK($C834),ISBLANK($D834),ISBLANK($E834),ISBLANK($F834),ISBLANK($G834),ISBLANK($H834)),"EKSİK","OK"))</f>
        <v/>
      </c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7">
        <f>IF(ISBLANK($A835),"",IF($D835="","",ROUND($D835/MAX(1,$F835),0)))</f>
        <v/>
      </c>
      <c r="J835" s="17">
        <f>IF(ISBLANK($A835),"",IF($D835="","",$D835+$H835))</f>
        <v/>
      </c>
      <c r="K835" s="14">
        <f>IF(ISBLANK($A835),"",IF(OR(ISBLANK($B835),ISBLANK($C835),ISBLANK($D835),ISBLANK($E835),ISBLANK($F835),ISBLANK($G835),ISBLANK($H835)),"EKSİK","OK"))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7">
        <f>IF(ISBLANK($A836),"",IF($D836="","",ROUND($D836/MAX(1,$F836),0)))</f>
        <v/>
      </c>
      <c r="J836" s="17">
        <f>IF(ISBLANK($A836),"",IF($D836="","",$D836+$H836))</f>
        <v/>
      </c>
      <c r="K836" s="14">
        <f>IF(ISBLANK($A836),"",IF(OR(ISBLANK($B836),ISBLANK($C836),ISBLANK($D836),ISBLANK($E836),ISBLANK($F836),ISBLANK($G836),ISBLANK($H836)),"EKSİK","OK"))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7">
        <f>IF(ISBLANK($A837),"",IF($D837="","",ROUND($D837/MAX(1,$F837),0)))</f>
        <v/>
      </c>
      <c r="J837" s="17">
        <f>IF(ISBLANK($A837),"",IF($D837="","",$D837+$H837))</f>
        <v/>
      </c>
      <c r="K837" s="14">
        <f>IF(ISBLANK($A837),"",IF(OR(ISBLANK($B837),ISBLANK($C837),ISBLANK($D837),ISBLANK($E837),ISBLANK($F837),ISBLANK($G837),ISBLANK($H837)),"EKSİK","OK"))</f>
        <v/>
      </c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7">
        <f>IF(ISBLANK($A838),"",IF($D838="","",ROUND($D838/MAX(1,$F838),0)))</f>
        <v/>
      </c>
      <c r="J838" s="17">
        <f>IF(ISBLANK($A838),"",IF($D838="","",$D838+$H838))</f>
        <v/>
      </c>
      <c r="K838" s="14">
        <f>IF(ISBLANK($A838),"",IF(OR(ISBLANK($B838),ISBLANK($C838),ISBLANK($D838),ISBLANK($E838),ISBLANK($F838),ISBLANK($G838),ISBLANK($H838)),"EKSİK","OK"))</f>
        <v/>
      </c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7">
        <f>IF(ISBLANK($A839),"",IF($D839="","",ROUND($D839/MAX(1,$F839),0)))</f>
        <v/>
      </c>
      <c r="J839" s="17">
        <f>IF(ISBLANK($A839),"",IF($D839="","",$D839+$H839))</f>
        <v/>
      </c>
      <c r="K839" s="14">
        <f>IF(ISBLANK($A839),"",IF(OR(ISBLANK($B839),ISBLANK($C839),ISBLANK($D839),ISBLANK($E839),ISBLANK($F839),ISBLANK($G839),ISBLANK($H839)),"EKSİK","OK"))</f>
        <v/>
      </c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7">
        <f>IF(ISBLANK($A840),"",IF($D840="","",ROUND($D840/MAX(1,$F840),0)))</f>
        <v/>
      </c>
      <c r="J840" s="17">
        <f>IF(ISBLANK($A840),"",IF($D840="","",$D840+$H840))</f>
        <v/>
      </c>
      <c r="K840" s="14">
        <f>IF(ISBLANK($A840),"",IF(OR(ISBLANK($B840),ISBLANK($C840),ISBLANK($D840),ISBLANK($E840),ISBLANK($F840),ISBLANK($G840),ISBLANK($H840)),"EKSİK","OK"))</f>
        <v/>
      </c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7">
        <f>IF(ISBLANK($A841),"",IF($D841="","",ROUND($D841/MAX(1,$F841),0)))</f>
        <v/>
      </c>
      <c r="J841" s="17">
        <f>IF(ISBLANK($A841),"",IF($D841="","",$D841+$H841))</f>
        <v/>
      </c>
      <c r="K841" s="14">
        <f>IF(ISBLANK($A841),"",IF(OR(ISBLANK($B841),ISBLANK($C841),ISBLANK($D841),ISBLANK($E841),ISBLANK($F841),ISBLANK($G841),ISBLANK($H841)),"EKSİK","OK"))</f>
        <v/>
      </c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7">
        <f>IF(ISBLANK($A842),"",IF($D842="","",ROUND($D842/MAX(1,$F842),0)))</f>
        <v/>
      </c>
      <c r="J842" s="17">
        <f>IF(ISBLANK($A842),"",IF($D842="","",$D842+$H842))</f>
        <v/>
      </c>
      <c r="K842" s="14">
        <f>IF(ISBLANK($A842),"",IF(OR(ISBLANK($B842),ISBLANK($C842),ISBLANK($D842),ISBLANK($E842),ISBLANK($F842),ISBLANK($G842),ISBLANK($H842)),"EKSİK","OK"))</f>
        <v/>
      </c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7">
        <f>IF(ISBLANK($A843),"",IF($D843="","",ROUND($D843/MAX(1,$F843),0)))</f>
        <v/>
      </c>
      <c r="J843" s="17">
        <f>IF(ISBLANK($A843),"",IF($D843="","",$D843+$H843))</f>
        <v/>
      </c>
      <c r="K843" s="14">
        <f>IF(ISBLANK($A843),"",IF(OR(ISBLANK($B843),ISBLANK($C843),ISBLANK($D843),ISBLANK($E843),ISBLANK($F843),ISBLANK($G843),ISBLANK($H843)),"EKSİK","OK"))</f>
        <v/>
      </c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7">
        <f>IF(ISBLANK($A844),"",IF($D844="","",ROUND($D844/MAX(1,$F844),0)))</f>
        <v/>
      </c>
      <c r="J844" s="17">
        <f>IF(ISBLANK($A844),"",IF($D844="","",$D844+$H844))</f>
        <v/>
      </c>
      <c r="K844" s="14">
        <f>IF(ISBLANK($A844),"",IF(OR(ISBLANK($B844),ISBLANK($C844),ISBLANK($D844),ISBLANK($E844),ISBLANK($F844),ISBLANK($G844),ISBLANK($H844)),"EKSİK","OK"))</f>
        <v/>
      </c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7">
        <f>IF(ISBLANK($A845),"",IF($D845="","",ROUND($D845/MAX(1,$F845),0)))</f>
        <v/>
      </c>
      <c r="J845" s="17">
        <f>IF(ISBLANK($A845),"",IF($D845="","",$D845+$H845))</f>
        <v/>
      </c>
      <c r="K845" s="14">
        <f>IF(ISBLANK($A845),"",IF(OR(ISBLANK($B845),ISBLANK($C845),ISBLANK($D845),ISBLANK($E845),ISBLANK($F845),ISBLANK($G845),ISBLANK($H845)),"EKSİK","OK"))</f>
        <v/>
      </c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7">
        <f>IF(ISBLANK($A846),"",IF($D846="","",ROUND($D846/MAX(1,$F846),0)))</f>
        <v/>
      </c>
      <c r="J846" s="17">
        <f>IF(ISBLANK($A846),"",IF($D846="","",$D846+$H846))</f>
        <v/>
      </c>
      <c r="K846" s="14">
        <f>IF(ISBLANK($A846),"",IF(OR(ISBLANK($B846),ISBLANK($C846),ISBLANK($D846),ISBLANK($E846),ISBLANK($F846),ISBLANK($G846),ISBLANK($H846)),"EKSİK","OK"))</f>
        <v/>
      </c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7">
        <f>IF(ISBLANK($A847),"",IF($D847="","",ROUND($D847/MAX(1,$F847),0)))</f>
        <v/>
      </c>
      <c r="J847" s="17">
        <f>IF(ISBLANK($A847),"",IF($D847="","",$D847+$H847))</f>
        <v/>
      </c>
      <c r="K847" s="14">
        <f>IF(ISBLANK($A847),"",IF(OR(ISBLANK($B847),ISBLANK($C847),ISBLANK($D847),ISBLANK($E847),ISBLANK($F847),ISBLANK($G847),ISBLANK($H847)),"EKSİK","OK"))</f>
        <v/>
      </c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7">
        <f>IF(ISBLANK($A848),"",IF($D848="","",ROUND($D848/MAX(1,$F848),0)))</f>
        <v/>
      </c>
      <c r="J848" s="17">
        <f>IF(ISBLANK($A848),"",IF($D848="","",$D848+$H848))</f>
        <v/>
      </c>
      <c r="K848" s="14">
        <f>IF(ISBLANK($A848),"",IF(OR(ISBLANK($B848),ISBLANK($C848),ISBLANK($D848),ISBLANK($E848),ISBLANK($F848),ISBLANK($G848),ISBLANK($H848)),"EKSİK","OK"))</f>
        <v/>
      </c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7">
        <f>IF(ISBLANK($A849),"",IF($D849="","",ROUND($D849/MAX(1,$F849),0)))</f>
        <v/>
      </c>
      <c r="J849" s="17">
        <f>IF(ISBLANK($A849),"",IF($D849="","",$D849+$H849))</f>
        <v/>
      </c>
      <c r="K849" s="14">
        <f>IF(ISBLANK($A849),"",IF(OR(ISBLANK($B849),ISBLANK($C849),ISBLANK($D849),ISBLANK($E849),ISBLANK($F849),ISBLANK($G849),ISBLANK($H849)),"EKSİK","OK"))</f>
        <v/>
      </c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7">
        <f>IF(ISBLANK($A850),"",IF($D850="","",ROUND($D850/MAX(1,$F850),0)))</f>
        <v/>
      </c>
      <c r="J850" s="17">
        <f>IF(ISBLANK($A850),"",IF($D850="","",$D850+$H850))</f>
        <v/>
      </c>
      <c r="K850" s="14">
        <f>IF(ISBLANK($A850),"",IF(OR(ISBLANK($B850),ISBLANK($C850),ISBLANK($D850),ISBLANK($E850),ISBLANK($F850),ISBLANK($G850),ISBLANK($H850)),"EKSİK","OK"))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7">
        <f>IF(ISBLANK($A851),"",IF($D851="","",ROUND($D851/MAX(1,$F851),0)))</f>
        <v/>
      </c>
      <c r="J851" s="17">
        <f>IF(ISBLANK($A851),"",IF($D851="","",$D851+$H851))</f>
        <v/>
      </c>
      <c r="K851" s="14">
        <f>IF(ISBLANK($A851),"",IF(OR(ISBLANK($B851),ISBLANK($C851),ISBLANK($D851),ISBLANK($E851),ISBLANK($F851),ISBLANK($G851),ISBLANK($H851)),"EKSİK","OK"))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7">
        <f>IF(ISBLANK($A852),"",IF($D852="","",ROUND($D852/MAX(1,$F852),0)))</f>
        <v/>
      </c>
      <c r="J852" s="17">
        <f>IF(ISBLANK($A852),"",IF($D852="","",$D852+$H852))</f>
        <v/>
      </c>
      <c r="K852" s="14">
        <f>IF(ISBLANK($A852),"",IF(OR(ISBLANK($B852),ISBLANK($C852),ISBLANK($D852),ISBLANK($E852),ISBLANK($F852),ISBLANK($G852),ISBLANK($H852)),"EKSİK","OK"))</f>
        <v/>
      </c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7">
        <f>IF(ISBLANK($A853),"",IF($D853="","",ROUND($D853/MAX(1,$F853),0)))</f>
        <v/>
      </c>
      <c r="J853" s="17">
        <f>IF(ISBLANK($A853),"",IF($D853="","",$D853+$H853))</f>
        <v/>
      </c>
      <c r="K853" s="14">
        <f>IF(ISBLANK($A853),"",IF(OR(ISBLANK($B853),ISBLANK($C853),ISBLANK($D853),ISBLANK($E853),ISBLANK($F853),ISBLANK($G853),ISBLANK($H853)),"EKSİK","OK"))</f>
        <v/>
      </c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7">
        <f>IF(ISBLANK($A854),"",IF($D854="","",ROUND($D854/MAX(1,$F854),0)))</f>
        <v/>
      </c>
      <c r="J854" s="17">
        <f>IF(ISBLANK($A854),"",IF($D854="","",$D854+$H854))</f>
        <v/>
      </c>
      <c r="K854" s="14">
        <f>IF(ISBLANK($A854),"",IF(OR(ISBLANK($B854),ISBLANK($C854),ISBLANK($D854),ISBLANK($E854),ISBLANK($F854),ISBLANK($G854),ISBLANK($H854)),"EKSİK","OK"))</f>
        <v/>
      </c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7">
        <f>IF(ISBLANK($A855),"",IF($D855="","",ROUND($D855/MAX(1,$F855),0)))</f>
        <v/>
      </c>
      <c r="J855" s="17">
        <f>IF(ISBLANK($A855),"",IF($D855="","",$D855+$H855))</f>
        <v/>
      </c>
      <c r="K855" s="14">
        <f>IF(ISBLANK($A855),"",IF(OR(ISBLANK($B855),ISBLANK($C855),ISBLANK($D855),ISBLANK($E855),ISBLANK($F855),ISBLANK($G855),ISBLANK($H855)),"EKSİK","OK"))</f>
        <v/>
      </c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7">
        <f>IF(ISBLANK($A856),"",IF($D856="","",ROUND($D856/MAX(1,$F856),0)))</f>
        <v/>
      </c>
      <c r="J856" s="17">
        <f>IF(ISBLANK($A856),"",IF($D856="","",$D856+$H856))</f>
        <v/>
      </c>
      <c r="K856" s="14">
        <f>IF(ISBLANK($A856),"",IF(OR(ISBLANK($B856),ISBLANK($C856),ISBLANK($D856),ISBLANK($E856),ISBLANK($F856),ISBLANK($G856),ISBLANK($H856)),"EKSİK","OK"))</f>
        <v/>
      </c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7">
        <f>IF(ISBLANK($A857),"",IF($D857="","",ROUND($D857/MAX(1,$F857),0)))</f>
        <v/>
      </c>
      <c r="J857" s="17">
        <f>IF(ISBLANK($A857),"",IF($D857="","",$D857+$H857))</f>
        <v/>
      </c>
      <c r="K857" s="14">
        <f>IF(ISBLANK($A857),"",IF(OR(ISBLANK($B857),ISBLANK($C857),ISBLANK($D857),ISBLANK($E857),ISBLANK($F857),ISBLANK($G857),ISBLANK($H857)),"EKSİK","OK"))</f>
        <v/>
      </c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7">
        <f>IF(ISBLANK($A858),"",IF($D858="","",ROUND($D858/MAX(1,$F858),0)))</f>
        <v/>
      </c>
      <c r="J858" s="17">
        <f>IF(ISBLANK($A858),"",IF($D858="","",$D858+$H858))</f>
        <v/>
      </c>
      <c r="K858" s="14">
        <f>IF(ISBLANK($A858),"",IF(OR(ISBLANK($B858),ISBLANK($C858),ISBLANK($D858),ISBLANK($E858),ISBLANK($F858),ISBLANK($G858),ISBLANK($H858)),"EKSİK","OK"))</f>
        <v/>
      </c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7">
        <f>IF(ISBLANK($A859),"",IF($D859="","",ROUND($D859/MAX(1,$F859),0)))</f>
        <v/>
      </c>
      <c r="J859" s="17">
        <f>IF(ISBLANK($A859),"",IF($D859="","",$D859+$H859))</f>
        <v/>
      </c>
      <c r="K859" s="14">
        <f>IF(ISBLANK($A859),"",IF(OR(ISBLANK($B859),ISBLANK($C859),ISBLANK($D859),ISBLANK($E859),ISBLANK($F859),ISBLANK($G859),ISBLANK($H859)),"EKSİK","OK"))</f>
        <v/>
      </c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7">
        <f>IF(ISBLANK($A860),"",IF($D860="","",ROUND($D860/MAX(1,$F860),0)))</f>
        <v/>
      </c>
      <c r="J860" s="17">
        <f>IF(ISBLANK($A860),"",IF($D860="","",$D860+$H860))</f>
        <v/>
      </c>
      <c r="K860" s="14">
        <f>IF(ISBLANK($A860),"",IF(OR(ISBLANK($B860),ISBLANK($C860),ISBLANK($D860),ISBLANK($E860),ISBLANK($F860),ISBLANK($G860),ISBLANK($H860)),"EKSİK","OK"))</f>
        <v/>
      </c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7">
        <f>IF(ISBLANK($A861),"",IF($D861="","",ROUND($D861/MAX(1,$F861),0)))</f>
        <v/>
      </c>
      <c r="J861" s="17">
        <f>IF(ISBLANK($A861),"",IF($D861="","",$D861+$H861))</f>
        <v/>
      </c>
      <c r="K861" s="14">
        <f>IF(ISBLANK($A861),"",IF(OR(ISBLANK($B861),ISBLANK($C861),ISBLANK($D861),ISBLANK($E861),ISBLANK($F861),ISBLANK($G861),ISBLANK($H861)),"EKSİK","OK"))</f>
        <v/>
      </c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7">
        <f>IF(ISBLANK($A862),"",IF($D862="","",ROUND($D862/MAX(1,$F862),0)))</f>
        <v/>
      </c>
      <c r="J862" s="17">
        <f>IF(ISBLANK($A862),"",IF($D862="","",$D862+$H862))</f>
        <v/>
      </c>
      <c r="K862" s="14">
        <f>IF(ISBLANK($A862),"",IF(OR(ISBLANK($B862),ISBLANK($C862),ISBLANK($D862),ISBLANK($E862),ISBLANK($F862),ISBLANK($G862),ISBLANK($H862)),"EKSİK","OK"))</f>
        <v/>
      </c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7">
        <f>IF(ISBLANK($A863),"",IF($D863="","",ROUND($D863/MAX(1,$F863),0)))</f>
        <v/>
      </c>
      <c r="J863" s="17">
        <f>IF(ISBLANK($A863),"",IF($D863="","",$D863+$H863))</f>
        <v/>
      </c>
      <c r="K863" s="14">
        <f>IF(ISBLANK($A863),"",IF(OR(ISBLANK($B863),ISBLANK($C863),ISBLANK($D863),ISBLANK($E863),ISBLANK($F863),ISBLANK($G863),ISBLANK($H863)),"EKSİK","OK"))</f>
        <v/>
      </c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7">
        <f>IF(ISBLANK($A864),"",IF($D864="","",ROUND($D864/MAX(1,$F864),0)))</f>
        <v/>
      </c>
      <c r="J864" s="17">
        <f>IF(ISBLANK($A864),"",IF($D864="","",$D864+$H864))</f>
        <v/>
      </c>
      <c r="K864" s="14">
        <f>IF(ISBLANK($A864),"",IF(OR(ISBLANK($B864),ISBLANK($C864),ISBLANK($D864),ISBLANK($E864),ISBLANK($F864),ISBLANK($G864),ISBLANK($H864)),"EKSİK","OK"))</f>
        <v/>
      </c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7">
        <f>IF(ISBLANK($A865),"",IF($D865="","",ROUND($D865/MAX(1,$F865),0)))</f>
        <v/>
      </c>
      <c r="J865" s="17">
        <f>IF(ISBLANK($A865),"",IF($D865="","",$D865+$H865))</f>
        <v/>
      </c>
      <c r="K865" s="14">
        <f>IF(ISBLANK($A865),"",IF(OR(ISBLANK($B865),ISBLANK($C865),ISBLANK($D865),ISBLANK($E865),ISBLANK($F865),ISBLANK($G865),ISBLANK($H865)),"EKSİK","OK"))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7">
        <f>IF(ISBLANK($A866),"",IF($D866="","",ROUND($D866/MAX(1,$F866),0)))</f>
        <v/>
      </c>
      <c r="J866" s="17">
        <f>IF(ISBLANK($A866),"",IF($D866="","",$D866+$H866))</f>
        <v/>
      </c>
      <c r="K866" s="14">
        <f>IF(ISBLANK($A866),"",IF(OR(ISBLANK($B866),ISBLANK($C866),ISBLANK($D866),ISBLANK($E866),ISBLANK($F866),ISBLANK($G866),ISBLANK($H866)),"EKSİK","OK"))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7">
        <f>IF(ISBLANK($A867),"",IF($D867="","",ROUND($D867/MAX(1,$F867),0)))</f>
        <v/>
      </c>
      <c r="J867" s="17">
        <f>IF(ISBLANK($A867),"",IF($D867="","",$D867+$H867))</f>
        <v/>
      </c>
      <c r="K867" s="14">
        <f>IF(ISBLANK($A867),"",IF(OR(ISBLANK($B867),ISBLANK($C867),ISBLANK($D867),ISBLANK($E867),ISBLANK($F867),ISBLANK($G867),ISBLANK($H867)),"EKSİK","OK"))</f>
        <v/>
      </c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7">
        <f>IF(ISBLANK($A868),"",IF($D868="","",ROUND($D868/MAX(1,$F868),0)))</f>
        <v/>
      </c>
      <c r="J868" s="17">
        <f>IF(ISBLANK($A868),"",IF($D868="","",$D868+$H868))</f>
        <v/>
      </c>
      <c r="K868" s="14">
        <f>IF(ISBLANK($A868),"",IF(OR(ISBLANK($B868),ISBLANK($C868),ISBLANK($D868),ISBLANK($E868),ISBLANK($F868),ISBLANK($G868),ISBLANK($H868)),"EKSİK","OK"))</f>
        <v/>
      </c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7">
        <f>IF(ISBLANK($A869),"",IF($D869="","",ROUND($D869/MAX(1,$F869),0)))</f>
        <v/>
      </c>
      <c r="J869" s="17">
        <f>IF(ISBLANK($A869),"",IF($D869="","",$D869+$H869))</f>
        <v/>
      </c>
      <c r="K869" s="14">
        <f>IF(ISBLANK($A869),"",IF(OR(ISBLANK($B869),ISBLANK($C869),ISBLANK($D869),ISBLANK($E869),ISBLANK($F869),ISBLANK($G869),ISBLANK($H869)),"EKSİK","OK"))</f>
        <v/>
      </c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7">
        <f>IF(ISBLANK($A870),"",IF($D870="","",ROUND($D870/MAX(1,$F870),0)))</f>
        <v/>
      </c>
      <c r="J870" s="17">
        <f>IF(ISBLANK($A870),"",IF($D870="","",$D870+$H870))</f>
        <v/>
      </c>
      <c r="K870" s="14">
        <f>IF(ISBLANK($A870),"",IF(OR(ISBLANK($B870),ISBLANK($C870),ISBLANK($D870),ISBLANK($E870),ISBLANK($F870),ISBLANK($G870),ISBLANK($H870)),"EKSİK","OK"))</f>
        <v/>
      </c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7">
        <f>IF(ISBLANK($A871),"",IF($D871="","",ROUND($D871/MAX(1,$F871),0)))</f>
        <v/>
      </c>
      <c r="J871" s="17">
        <f>IF(ISBLANK($A871),"",IF($D871="","",$D871+$H871))</f>
        <v/>
      </c>
      <c r="K871" s="14">
        <f>IF(ISBLANK($A871),"",IF(OR(ISBLANK($B871),ISBLANK($C871),ISBLANK($D871),ISBLANK($E871),ISBLANK($F871),ISBLANK($G871),ISBLANK($H871)),"EKSİK","OK"))</f>
        <v/>
      </c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7">
        <f>IF(ISBLANK($A872),"",IF($D872="","",ROUND($D872/MAX(1,$F872),0)))</f>
        <v/>
      </c>
      <c r="J872" s="17">
        <f>IF(ISBLANK($A872),"",IF($D872="","",$D872+$H872))</f>
        <v/>
      </c>
      <c r="K872" s="14">
        <f>IF(ISBLANK($A872),"",IF(OR(ISBLANK($B872),ISBLANK($C872),ISBLANK($D872),ISBLANK($E872),ISBLANK($F872),ISBLANK($G872),ISBLANK($H872)),"EKSİK","OK"))</f>
        <v/>
      </c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7">
        <f>IF(ISBLANK($A873),"",IF($D873="","",ROUND($D873/MAX(1,$F873),0)))</f>
        <v/>
      </c>
      <c r="J873" s="17">
        <f>IF(ISBLANK($A873),"",IF($D873="","",$D873+$H873))</f>
        <v/>
      </c>
      <c r="K873" s="14">
        <f>IF(ISBLANK($A873),"",IF(OR(ISBLANK($B873),ISBLANK($C873),ISBLANK($D873),ISBLANK($E873),ISBLANK($F873),ISBLANK($G873),ISBLANK($H873)),"EKSİK","OK"))</f>
        <v/>
      </c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7">
        <f>IF(ISBLANK($A874),"",IF($D874="","",ROUND($D874/MAX(1,$F874),0)))</f>
        <v/>
      </c>
      <c r="J874" s="17">
        <f>IF(ISBLANK($A874),"",IF($D874="","",$D874+$H874))</f>
        <v/>
      </c>
      <c r="K874" s="14">
        <f>IF(ISBLANK($A874),"",IF(OR(ISBLANK($B874),ISBLANK($C874),ISBLANK($D874),ISBLANK($E874),ISBLANK($F874),ISBLANK($G874),ISBLANK($H874)),"EKSİK","OK"))</f>
        <v/>
      </c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7">
        <f>IF(ISBLANK($A875),"",IF($D875="","",ROUND($D875/MAX(1,$F875),0)))</f>
        <v/>
      </c>
      <c r="J875" s="17">
        <f>IF(ISBLANK($A875),"",IF($D875="","",$D875+$H875))</f>
        <v/>
      </c>
      <c r="K875" s="14">
        <f>IF(ISBLANK($A875),"",IF(OR(ISBLANK($B875),ISBLANK($C875),ISBLANK($D875),ISBLANK($E875),ISBLANK($F875),ISBLANK($G875),ISBLANK($H875)),"EKSİK","OK"))</f>
        <v/>
      </c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7">
        <f>IF(ISBLANK($A876),"",IF($D876="","",ROUND($D876/MAX(1,$F876),0)))</f>
        <v/>
      </c>
      <c r="J876" s="17">
        <f>IF(ISBLANK($A876),"",IF($D876="","",$D876+$H876))</f>
        <v/>
      </c>
      <c r="K876" s="14">
        <f>IF(ISBLANK($A876),"",IF(OR(ISBLANK($B876),ISBLANK($C876),ISBLANK($D876),ISBLANK($E876),ISBLANK($F876),ISBLANK($G876),ISBLANK($H876)),"EKSİK","OK"))</f>
        <v/>
      </c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7">
        <f>IF(ISBLANK($A877),"",IF($D877="","",ROUND($D877/MAX(1,$F877),0)))</f>
        <v/>
      </c>
      <c r="J877" s="17">
        <f>IF(ISBLANK($A877),"",IF($D877="","",$D877+$H877))</f>
        <v/>
      </c>
      <c r="K877" s="14">
        <f>IF(ISBLANK($A877),"",IF(OR(ISBLANK($B877),ISBLANK($C877),ISBLANK($D877),ISBLANK($E877),ISBLANK($F877),ISBLANK($G877),ISBLANK($H877)),"EKSİK","OK"))</f>
        <v/>
      </c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7">
        <f>IF(ISBLANK($A878),"",IF($D878="","",ROUND($D878/MAX(1,$F878),0)))</f>
        <v/>
      </c>
      <c r="J878" s="17">
        <f>IF(ISBLANK($A878),"",IF($D878="","",$D878+$H878))</f>
        <v/>
      </c>
      <c r="K878" s="14">
        <f>IF(ISBLANK($A878),"",IF(OR(ISBLANK($B878),ISBLANK($C878),ISBLANK($D878),ISBLANK($E878),ISBLANK($F878),ISBLANK($G878),ISBLANK($H878)),"EKSİK","OK"))</f>
        <v/>
      </c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7">
        <f>IF(ISBLANK($A879),"",IF($D879="","",ROUND($D879/MAX(1,$F879),0)))</f>
        <v/>
      </c>
      <c r="J879" s="17">
        <f>IF(ISBLANK($A879),"",IF($D879="","",$D879+$H879))</f>
        <v/>
      </c>
      <c r="K879" s="14">
        <f>IF(ISBLANK($A879),"",IF(OR(ISBLANK($B879),ISBLANK($C879),ISBLANK($D879),ISBLANK($E879),ISBLANK($F879),ISBLANK($G879),ISBLANK($H879)),"EKSİK","OK"))</f>
        <v/>
      </c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7">
        <f>IF(ISBLANK($A880),"",IF($D880="","",ROUND($D880/MAX(1,$F880),0)))</f>
        <v/>
      </c>
      <c r="J880" s="17">
        <f>IF(ISBLANK($A880),"",IF($D880="","",$D880+$H880))</f>
        <v/>
      </c>
      <c r="K880" s="14">
        <f>IF(ISBLANK($A880),"",IF(OR(ISBLANK($B880),ISBLANK($C880),ISBLANK($D880),ISBLANK($E880),ISBLANK($F880),ISBLANK($G880),ISBLANK($H880)),"EKSİK","OK"))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7">
        <f>IF(ISBLANK($A881),"",IF($D881="","",ROUND($D881/MAX(1,$F881),0)))</f>
        <v/>
      </c>
      <c r="J881" s="17">
        <f>IF(ISBLANK($A881),"",IF($D881="","",$D881+$H881))</f>
        <v/>
      </c>
      <c r="K881" s="14">
        <f>IF(ISBLANK($A881),"",IF(OR(ISBLANK($B881),ISBLANK($C881),ISBLANK($D881),ISBLANK($E881),ISBLANK($F881),ISBLANK($G881),ISBLANK($H881)),"EKSİK","OK"))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7">
        <f>IF(ISBLANK($A882),"",IF($D882="","",ROUND($D882/MAX(1,$F882),0)))</f>
        <v/>
      </c>
      <c r="J882" s="17">
        <f>IF(ISBLANK($A882),"",IF($D882="","",$D882+$H882))</f>
        <v/>
      </c>
      <c r="K882" s="14">
        <f>IF(ISBLANK($A882),"",IF(OR(ISBLANK($B882),ISBLANK($C882),ISBLANK($D882),ISBLANK($E882),ISBLANK($F882),ISBLANK($G882),ISBLANK($H882)),"EKSİK","OK"))</f>
        <v/>
      </c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7">
        <f>IF(ISBLANK($A883),"",IF($D883="","",ROUND($D883/MAX(1,$F883),0)))</f>
        <v/>
      </c>
      <c r="J883" s="17">
        <f>IF(ISBLANK($A883),"",IF($D883="","",$D883+$H883))</f>
        <v/>
      </c>
      <c r="K883" s="14">
        <f>IF(ISBLANK($A883),"",IF(OR(ISBLANK($B883),ISBLANK($C883),ISBLANK($D883),ISBLANK($E883),ISBLANK($F883),ISBLANK($G883),ISBLANK($H883)),"EKSİK","OK"))</f>
        <v/>
      </c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7">
        <f>IF(ISBLANK($A884),"",IF($D884="","",ROUND($D884/MAX(1,$F884),0)))</f>
        <v/>
      </c>
      <c r="J884" s="17">
        <f>IF(ISBLANK($A884),"",IF($D884="","",$D884+$H884))</f>
        <v/>
      </c>
      <c r="K884" s="14">
        <f>IF(ISBLANK($A884),"",IF(OR(ISBLANK($B884),ISBLANK($C884),ISBLANK($D884),ISBLANK($E884),ISBLANK($F884),ISBLANK($G884),ISBLANK($H884)),"EKSİK","OK"))</f>
        <v/>
      </c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7">
        <f>IF(ISBLANK($A885),"",IF($D885="","",ROUND($D885/MAX(1,$F885),0)))</f>
        <v/>
      </c>
      <c r="J885" s="17">
        <f>IF(ISBLANK($A885),"",IF($D885="","",$D885+$H885))</f>
        <v/>
      </c>
      <c r="K885" s="14">
        <f>IF(ISBLANK($A885),"",IF(OR(ISBLANK($B885),ISBLANK($C885),ISBLANK($D885),ISBLANK($E885),ISBLANK($F885),ISBLANK($G885),ISBLANK($H885)),"EKSİK","OK"))</f>
        <v/>
      </c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7">
        <f>IF(ISBLANK($A886),"",IF($D886="","",ROUND($D886/MAX(1,$F886),0)))</f>
        <v/>
      </c>
      <c r="J886" s="17">
        <f>IF(ISBLANK($A886),"",IF($D886="","",$D886+$H886))</f>
        <v/>
      </c>
      <c r="K886" s="14">
        <f>IF(ISBLANK($A886),"",IF(OR(ISBLANK($B886),ISBLANK($C886),ISBLANK($D886),ISBLANK($E886),ISBLANK($F886),ISBLANK($G886),ISBLANK($H886)),"EKSİK","OK"))</f>
        <v/>
      </c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7">
        <f>IF(ISBLANK($A887),"",IF($D887="","",ROUND($D887/MAX(1,$F887),0)))</f>
        <v/>
      </c>
      <c r="J887" s="17">
        <f>IF(ISBLANK($A887),"",IF($D887="","",$D887+$H887))</f>
        <v/>
      </c>
      <c r="K887" s="14">
        <f>IF(ISBLANK($A887),"",IF(OR(ISBLANK($B887),ISBLANK($C887),ISBLANK($D887),ISBLANK($E887),ISBLANK($F887),ISBLANK($G887),ISBLANK($H887)),"EKSİK","OK"))</f>
        <v/>
      </c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7">
        <f>IF(ISBLANK($A888),"",IF($D888="","",ROUND($D888/MAX(1,$F888),0)))</f>
        <v/>
      </c>
      <c r="J888" s="17">
        <f>IF(ISBLANK($A888),"",IF($D888="","",$D888+$H888))</f>
        <v/>
      </c>
      <c r="K888" s="14">
        <f>IF(ISBLANK($A888),"",IF(OR(ISBLANK($B888),ISBLANK($C888),ISBLANK($D888),ISBLANK($E888),ISBLANK($F888),ISBLANK($G888),ISBLANK($H888)),"EKSİK","OK"))</f>
        <v/>
      </c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7">
        <f>IF(ISBLANK($A889),"",IF($D889="","",ROUND($D889/MAX(1,$F889),0)))</f>
        <v/>
      </c>
      <c r="J889" s="17">
        <f>IF(ISBLANK($A889),"",IF($D889="","",$D889+$H889))</f>
        <v/>
      </c>
      <c r="K889" s="14">
        <f>IF(ISBLANK($A889),"",IF(OR(ISBLANK($B889),ISBLANK($C889),ISBLANK($D889),ISBLANK($E889),ISBLANK($F889),ISBLANK($G889),ISBLANK($H889)),"EKSİK","OK"))</f>
        <v/>
      </c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7">
        <f>IF(ISBLANK($A890),"",IF($D890="","",ROUND($D890/MAX(1,$F890),0)))</f>
        <v/>
      </c>
      <c r="J890" s="17">
        <f>IF(ISBLANK($A890),"",IF($D890="","",$D890+$H890))</f>
        <v/>
      </c>
      <c r="K890" s="14">
        <f>IF(ISBLANK($A890),"",IF(OR(ISBLANK($B890),ISBLANK($C890),ISBLANK($D890),ISBLANK($E890),ISBLANK($F890),ISBLANK($G890),ISBLANK($H890)),"EKSİK","OK"))</f>
        <v/>
      </c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7">
        <f>IF(ISBLANK($A891),"",IF($D891="","",ROUND($D891/MAX(1,$F891),0)))</f>
        <v/>
      </c>
      <c r="J891" s="17">
        <f>IF(ISBLANK($A891),"",IF($D891="","",$D891+$H891))</f>
        <v/>
      </c>
      <c r="K891" s="14">
        <f>IF(ISBLANK($A891),"",IF(OR(ISBLANK($B891),ISBLANK($C891),ISBLANK($D891),ISBLANK($E891),ISBLANK($F891),ISBLANK($G891),ISBLANK($H891)),"EKSİK","OK"))</f>
        <v/>
      </c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7">
        <f>IF(ISBLANK($A892),"",IF($D892="","",ROUND($D892/MAX(1,$F892),0)))</f>
        <v/>
      </c>
      <c r="J892" s="17">
        <f>IF(ISBLANK($A892),"",IF($D892="","",$D892+$H892))</f>
        <v/>
      </c>
      <c r="K892" s="14">
        <f>IF(ISBLANK($A892),"",IF(OR(ISBLANK($B892),ISBLANK($C892),ISBLANK($D892),ISBLANK($E892),ISBLANK($F892),ISBLANK($G892),ISBLANK($H892)),"EKSİK","OK"))</f>
        <v/>
      </c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7">
        <f>IF(ISBLANK($A893),"",IF($D893="","",ROUND($D893/MAX(1,$F893),0)))</f>
        <v/>
      </c>
      <c r="J893" s="17">
        <f>IF(ISBLANK($A893),"",IF($D893="","",$D893+$H893))</f>
        <v/>
      </c>
      <c r="K893" s="14">
        <f>IF(ISBLANK($A893),"",IF(OR(ISBLANK($B893),ISBLANK($C893),ISBLANK($D893),ISBLANK($E893),ISBLANK($F893),ISBLANK($G893),ISBLANK($H893)),"EKSİK","OK"))</f>
        <v/>
      </c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7">
        <f>IF(ISBLANK($A894),"",IF($D894="","",ROUND($D894/MAX(1,$F894),0)))</f>
        <v/>
      </c>
      <c r="J894" s="17">
        <f>IF(ISBLANK($A894),"",IF($D894="","",$D894+$H894))</f>
        <v/>
      </c>
      <c r="K894" s="14">
        <f>IF(ISBLANK($A894),"",IF(OR(ISBLANK($B894),ISBLANK($C894),ISBLANK($D894),ISBLANK($E894),ISBLANK($F894),ISBLANK($G894),ISBLANK($H894)),"EKSİK","OK"))</f>
        <v/>
      </c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7">
        <f>IF(ISBLANK($A895),"",IF($D895="","",ROUND($D895/MAX(1,$F895),0)))</f>
        <v/>
      </c>
      <c r="J895" s="17">
        <f>IF(ISBLANK($A895),"",IF($D895="","",$D895+$H895))</f>
        <v/>
      </c>
      <c r="K895" s="14">
        <f>IF(ISBLANK($A895),"",IF(OR(ISBLANK($B895),ISBLANK($C895),ISBLANK($D895),ISBLANK($E895),ISBLANK($F895),ISBLANK($G895),ISBLANK($H895)),"EKSİK","OK"))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7">
        <f>IF(ISBLANK($A896),"",IF($D896="","",ROUND($D896/MAX(1,$F896),0)))</f>
        <v/>
      </c>
      <c r="J896" s="17">
        <f>IF(ISBLANK($A896),"",IF($D896="","",$D896+$H896))</f>
        <v/>
      </c>
      <c r="K896" s="14">
        <f>IF(ISBLANK($A896),"",IF(OR(ISBLANK($B896),ISBLANK($C896),ISBLANK($D896),ISBLANK($E896),ISBLANK($F896),ISBLANK($G896),ISBLANK($H896)),"EKSİK","OK"))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7">
        <f>IF(ISBLANK($A897),"",IF($D897="","",ROUND($D897/MAX(1,$F897),0)))</f>
        <v/>
      </c>
      <c r="J897" s="17">
        <f>IF(ISBLANK($A897),"",IF($D897="","",$D897+$H897))</f>
        <v/>
      </c>
      <c r="K897" s="14">
        <f>IF(ISBLANK($A897),"",IF(OR(ISBLANK($B897),ISBLANK($C897),ISBLANK($D897),ISBLANK($E897),ISBLANK($F897),ISBLANK($G897),ISBLANK($H897)),"EKSİK","OK"))</f>
        <v/>
      </c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7">
        <f>IF(ISBLANK($A898),"",IF($D898="","",ROUND($D898/MAX(1,$F898),0)))</f>
        <v/>
      </c>
      <c r="J898" s="17">
        <f>IF(ISBLANK($A898),"",IF($D898="","",$D898+$H898))</f>
        <v/>
      </c>
      <c r="K898" s="14">
        <f>IF(ISBLANK($A898),"",IF(OR(ISBLANK($B898),ISBLANK($C898),ISBLANK($D898),ISBLANK($E898),ISBLANK($F898),ISBLANK($G898),ISBLANK($H898)),"EKSİK","OK"))</f>
        <v/>
      </c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7">
        <f>IF(ISBLANK($A899),"",IF($D899="","",ROUND($D899/MAX(1,$F899),0)))</f>
        <v/>
      </c>
      <c r="J899" s="17">
        <f>IF(ISBLANK($A899),"",IF($D899="","",$D899+$H899))</f>
        <v/>
      </c>
      <c r="K899" s="14">
        <f>IF(ISBLANK($A899),"",IF(OR(ISBLANK($B899),ISBLANK($C899),ISBLANK($D899),ISBLANK($E899),ISBLANK($F899),ISBLANK($G899),ISBLANK($H899)),"EKSİK","OK"))</f>
        <v/>
      </c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7">
        <f>IF(ISBLANK($A900),"",IF($D900="","",ROUND($D900/MAX(1,$F900),0)))</f>
        <v/>
      </c>
      <c r="J900" s="17">
        <f>IF(ISBLANK($A900),"",IF($D900="","",$D900+$H900))</f>
        <v/>
      </c>
      <c r="K900" s="14">
        <f>IF(ISBLANK($A900),"",IF(OR(ISBLANK($B900),ISBLANK($C900),ISBLANK($D900),ISBLANK($E900),ISBLANK($F900),ISBLANK($G900),ISBLANK($H900)),"EKSİK","OK"))</f>
        <v/>
      </c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7">
        <f>IF(ISBLANK($A901),"",IF($D901="","",ROUND($D901/MAX(1,$F901),0)))</f>
        <v/>
      </c>
      <c r="J901" s="17">
        <f>IF(ISBLANK($A901),"",IF($D901="","",$D901+$H901))</f>
        <v/>
      </c>
      <c r="K901" s="14">
        <f>IF(ISBLANK($A901),"",IF(OR(ISBLANK($B901),ISBLANK($C901),ISBLANK($D901),ISBLANK($E901),ISBLANK($F901),ISBLANK($G901),ISBLANK($H901)),"EKSİK","OK"))</f>
        <v/>
      </c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7">
        <f>IF(ISBLANK($A902),"",IF($D902="","",ROUND($D902/MAX(1,$F902),0)))</f>
        <v/>
      </c>
      <c r="J902" s="17">
        <f>IF(ISBLANK($A902),"",IF($D902="","",$D902+$H902))</f>
        <v/>
      </c>
      <c r="K902" s="14">
        <f>IF(ISBLANK($A902),"",IF(OR(ISBLANK($B902),ISBLANK($C902),ISBLANK($D902),ISBLANK($E902),ISBLANK($F902),ISBLANK($G902),ISBLANK($H902)),"EKSİK","OK"))</f>
        <v/>
      </c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7">
        <f>IF(ISBLANK($A903),"",IF($D903="","",ROUND($D903/MAX(1,$F903),0)))</f>
        <v/>
      </c>
      <c r="J903" s="17">
        <f>IF(ISBLANK($A903),"",IF($D903="","",$D903+$H903))</f>
        <v/>
      </c>
      <c r="K903" s="14">
        <f>IF(ISBLANK($A903),"",IF(OR(ISBLANK($B903),ISBLANK($C903),ISBLANK($D903),ISBLANK($E903),ISBLANK($F903),ISBLANK($G903),ISBLANK($H903)),"EKSİK","OK"))</f>
        <v/>
      </c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7">
        <f>IF(ISBLANK($A904),"",IF($D904="","",ROUND($D904/MAX(1,$F904),0)))</f>
        <v/>
      </c>
      <c r="J904" s="17">
        <f>IF(ISBLANK($A904),"",IF($D904="","",$D904+$H904))</f>
        <v/>
      </c>
      <c r="K904" s="14">
        <f>IF(ISBLANK($A904),"",IF(OR(ISBLANK($B904),ISBLANK($C904),ISBLANK($D904),ISBLANK($E904),ISBLANK($F904),ISBLANK($G904),ISBLANK($H904)),"EKSİK","OK"))</f>
        <v/>
      </c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7">
        <f>IF(ISBLANK($A905),"",IF($D905="","",ROUND($D905/MAX(1,$F905),0)))</f>
        <v/>
      </c>
      <c r="J905" s="17">
        <f>IF(ISBLANK($A905),"",IF($D905="","",$D905+$H905))</f>
        <v/>
      </c>
      <c r="K905" s="14">
        <f>IF(ISBLANK($A905),"",IF(OR(ISBLANK($B905),ISBLANK($C905),ISBLANK($D905),ISBLANK($E905),ISBLANK($F905),ISBLANK($G905),ISBLANK($H905)),"EKSİK","OK"))</f>
        <v/>
      </c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7">
        <f>IF(ISBLANK($A906),"",IF($D906="","",ROUND($D906/MAX(1,$F906),0)))</f>
        <v/>
      </c>
      <c r="J906" s="17">
        <f>IF(ISBLANK($A906),"",IF($D906="","",$D906+$H906))</f>
        <v/>
      </c>
      <c r="K906" s="14">
        <f>IF(ISBLANK($A906),"",IF(OR(ISBLANK($B906),ISBLANK($C906),ISBLANK($D906),ISBLANK($E906),ISBLANK($F906),ISBLANK($G906),ISBLANK($H906)),"EKSİK","OK"))</f>
        <v/>
      </c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7">
        <f>IF(ISBLANK($A907),"",IF($D907="","",ROUND($D907/MAX(1,$F907),0)))</f>
        <v/>
      </c>
      <c r="J907" s="17">
        <f>IF(ISBLANK($A907),"",IF($D907="","",$D907+$H907))</f>
        <v/>
      </c>
      <c r="K907" s="14">
        <f>IF(ISBLANK($A907),"",IF(OR(ISBLANK($B907),ISBLANK($C907),ISBLANK($D907),ISBLANK($E907),ISBLANK($F907),ISBLANK($G907),ISBLANK($H907)),"EKSİK","OK"))</f>
        <v/>
      </c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7">
        <f>IF(ISBLANK($A908),"",IF($D908="","",ROUND($D908/MAX(1,$F908),0)))</f>
        <v/>
      </c>
      <c r="J908" s="17">
        <f>IF(ISBLANK($A908),"",IF($D908="","",$D908+$H908))</f>
        <v/>
      </c>
      <c r="K908" s="14">
        <f>IF(ISBLANK($A908),"",IF(OR(ISBLANK($B908),ISBLANK($C908),ISBLANK($D908),ISBLANK($E908),ISBLANK($F908),ISBLANK($G908),ISBLANK($H908)),"EKSİK","OK"))</f>
        <v/>
      </c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7">
        <f>IF(ISBLANK($A909),"",IF($D909="","",ROUND($D909/MAX(1,$F909),0)))</f>
        <v/>
      </c>
      <c r="J909" s="17">
        <f>IF(ISBLANK($A909),"",IF($D909="","",$D909+$H909))</f>
        <v/>
      </c>
      <c r="K909" s="14">
        <f>IF(ISBLANK($A909),"",IF(OR(ISBLANK($B909),ISBLANK($C909),ISBLANK($D909),ISBLANK($E909),ISBLANK($F909),ISBLANK($G909),ISBLANK($H909)),"EKSİK","OK"))</f>
        <v/>
      </c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7">
        <f>IF(ISBLANK($A910),"",IF($D910="","",ROUND($D910/MAX(1,$F910),0)))</f>
        <v/>
      </c>
      <c r="J910" s="17">
        <f>IF(ISBLANK($A910),"",IF($D910="","",$D910+$H910))</f>
        <v/>
      </c>
      <c r="K910" s="14">
        <f>IF(ISBLANK($A910),"",IF(OR(ISBLANK($B910),ISBLANK($C910),ISBLANK($D910),ISBLANK($E910),ISBLANK($F910),ISBLANK($G910),ISBLANK($H910)),"EKSİK","OK"))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7">
        <f>IF(ISBLANK($A911),"",IF($D911="","",ROUND($D911/MAX(1,$F911),0)))</f>
        <v/>
      </c>
      <c r="J911" s="17">
        <f>IF(ISBLANK($A911),"",IF($D911="","",$D911+$H911))</f>
        <v/>
      </c>
      <c r="K911" s="14">
        <f>IF(ISBLANK($A911),"",IF(OR(ISBLANK($B911),ISBLANK($C911),ISBLANK($D911),ISBLANK($E911),ISBLANK($F911),ISBLANK($G911),ISBLANK($H911)),"EKSİK","OK"))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7">
        <f>IF(ISBLANK($A912),"",IF($D912="","",ROUND($D912/MAX(1,$F912),0)))</f>
        <v/>
      </c>
      <c r="J912" s="17">
        <f>IF(ISBLANK($A912),"",IF($D912="","",$D912+$H912))</f>
        <v/>
      </c>
      <c r="K912" s="14">
        <f>IF(ISBLANK($A912),"",IF(OR(ISBLANK($B912),ISBLANK($C912),ISBLANK($D912),ISBLANK($E912),ISBLANK($F912),ISBLANK($G912),ISBLANK($H912)),"EKSİK","OK"))</f>
        <v/>
      </c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7">
        <f>IF(ISBLANK($A913),"",IF($D913="","",ROUND($D913/MAX(1,$F913),0)))</f>
        <v/>
      </c>
      <c r="J913" s="17">
        <f>IF(ISBLANK($A913),"",IF($D913="","",$D913+$H913))</f>
        <v/>
      </c>
      <c r="K913" s="14">
        <f>IF(ISBLANK($A913),"",IF(OR(ISBLANK($B913),ISBLANK($C913),ISBLANK($D913),ISBLANK($E913),ISBLANK($F913),ISBLANK($G913),ISBLANK($H913)),"EKSİK","OK"))</f>
        <v/>
      </c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7">
        <f>IF(ISBLANK($A914),"",IF($D914="","",ROUND($D914/MAX(1,$F914),0)))</f>
        <v/>
      </c>
      <c r="J914" s="17">
        <f>IF(ISBLANK($A914),"",IF($D914="","",$D914+$H914))</f>
        <v/>
      </c>
      <c r="K914" s="14">
        <f>IF(ISBLANK($A914),"",IF(OR(ISBLANK($B914),ISBLANK($C914),ISBLANK($D914),ISBLANK($E914),ISBLANK($F914),ISBLANK($G914),ISBLANK($H914)),"EKSİK","OK"))</f>
        <v/>
      </c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7">
        <f>IF(ISBLANK($A915),"",IF($D915="","",ROUND($D915/MAX(1,$F915),0)))</f>
        <v/>
      </c>
      <c r="J915" s="17">
        <f>IF(ISBLANK($A915),"",IF($D915="","",$D915+$H915))</f>
        <v/>
      </c>
      <c r="K915" s="14">
        <f>IF(ISBLANK($A915),"",IF(OR(ISBLANK($B915),ISBLANK($C915),ISBLANK($D915),ISBLANK($E915),ISBLANK($F915),ISBLANK($G915),ISBLANK($H915)),"EKSİK","OK"))</f>
        <v/>
      </c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7">
        <f>IF(ISBLANK($A916),"",IF($D916="","",ROUND($D916/MAX(1,$F916),0)))</f>
        <v/>
      </c>
      <c r="J916" s="17">
        <f>IF(ISBLANK($A916),"",IF($D916="","",$D916+$H916))</f>
        <v/>
      </c>
      <c r="K916" s="14">
        <f>IF(ISBLANK($A916),"",IF(OR(ISBLANK($B916),ISBLANK($C916),ISBLANK($D916),ISBLANK($E916),ISBLANK($F916),ISBLANK($G916),ISBLANK($H916)),"EKSİK","OK"))</f>
        <v/>
      </c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7">
        <f>IF(ISBLANK($A917),"",IF($D917="","",ROUND($D917/MAX(1,$F917),0)))</f>
        <v/>
      </c>
      <c r="J917" s="17">
        <f>IF(ISBLANK($A917),"",IF($D917="","",$D917+$H917))</f>
        <v/>
      </c>
      <c r="K917" s="14">
        <f>IF(ISBLANK($A917),"",IF(OR(ISBLANK($B917),ISBLANK($C917),ISBLANK($D917),ISBLANK($E917),ISBLANK($F917),ISBLANK($G917),ISBLANK($H917)),"EKSİK","OK"))</f>
        <v/>
      </c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7">
        <f>IF(ISBLANK($A918),"",IF($D918="","",ROUND($D918/MAX(1,$F918),0)))</f>
        <v/>
      </c>
      <c r="J918" s="17">
        <f>IF(ISBLANK($A918),"",IF($D918="","",$D918+$H918))</f>
        <v/>
      </c>
      <c r="K918" s="14">
        <f>IF(ISBLANK($A918),"",IF(OR(ISBLANK($B918),ISBLANK($C918),ISBLANK($D918),ISBLANK($E918),ISBLANK($F918),ISBLANK($G918),ISBLANK($H918)),"EKSİK","OK"))</f>
        <v/>
      </c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7">
        <f>IF(ISBLANK($A919),"",IF($D919="","",ROUND($D919/MAX(1,$F919),0)))</f>
        <v/>
      </c>
      <c r="J919" s="17">
        <f>IF(ISBLANK($A919),"",IF($D919="","",$D919+$H919))</f>
        <v/>
      </c>
      <c r="K919" s="14">
        <f>IF(ISBLANK($A919),"",IF(OR(ISBLANK($B919),ISBLANK($C919),ISBLANK($D919),ISBLANK($E919),ISBLANK($F919),ISBLANK($G919),ISBLANK($H919)),"EKSİK","OK"))</f>
        <v/>
      </c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7">
        <f>IF(ISBLANK($A920),"",IF($D920="","",ROUND($D920/MAX(1,$F920),0)))</f>
        <v/>
      </c>
      <c r="J920" s="17">
        <f>IF(ISBLANK($A920),"",IF($D920="","",$D920+$H920))</f>
        <v/>
      </c>
      <c r="K920" s="14">
        <f>IF(ISBLANK($A920),"",IF(OR(ISBLANK($B920),ISBLANK($C920),ISBLANK($D920),ISBLANK($E920),ISBLANK($F920),ISBLANK($G920),ISBLANK($H920)),"EKSİK","OK"))</f>
        <v/>
      </c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7">
        <f>IF(ISBLANK($A921),"",IF($D921="","",ROUND($D921/MAX(1,$F921),0)))</f>
        <v/>
      </c>
      <c r="J921" s="17">
        <f>IF(ISBLANK($A921),"",IF($D921="","",$D921+$H921))</f>
        <v/>
      </c>
      <c r="K921" s="14">
        <f>IF(ISBLANK($A921),"",IF(OR(ISBLANK($B921),ISBLANK($C921),ISBLANK($D921),ISBLANK($E921),ISBLANK($F921),ISBLANK($G921),ISBLANK($H921)),"EKSİK","OK"))</f>
        <v/>
      </c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7">
        <f>IF(ISBLANK($A922),"",IF($D922="","",ROUND($D922/MAX(1,$F922),0)))</f>
        <v/>
      </c>
      <c r="J922" s="17">
        <f>IF(ISBLANK($A922),"",IF($D922="","",$D922+$H922))</f>
        <v/>
      </c>
      <c r="K922" s="14">
        <f>IF(ISBLANK($A922),"",IF(OR(ISBLANK($B922),ISBLANK($C922),ISBLANK($D922),ISBLANK($E922),ISBLANK($F922),ISBLANK($G922),ISBLANK($H922)),"EKSİK","OK"))</f>
        <v/>
      </c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7">
        <f>IF(ISBLANK($A923),"",IF($D923="","",ROUND($D923/MAX(1,$F923),0)))</f>
        <v/>
      </c>
      <c r="J923" s="17">
        <f>IF(ISBLANK($A923),"",IF($D923="","",$D923+$H923))</f>
        <v/>
      </c>
      <c r="K923" s="14">
        <f>IF(ISBLANK($A923),"",IF(OR(ISBLANK($B923),ISBLANK($C923),ISBLANK($D923),ISBLANK($E923),ISBLANK($F923),ISBLANK($G923),ISBLANK($H923)),"EKSİK","OK"))</f>
        <v/>
      </c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7">
        <f>IF(ISBLANK($A924),"",IF($D924="","",ROUND($D924/MAX(1,$F924),0)))</f>
        <v/>
      </c>
      <c r="J924" s="17">
        <f>IF(ISBLANK($A924),"",IF($D924="","",$D924+$H924))</f>
        <v/>
      </c>
      <c r="K924" s="14">
        <f>IF(ISBLANK($A924),"",IF(OR(ISBLANK($B924),ISBLANK($C924),ISBLANK($D924),ISBLANK($E924),ISBLANK($F924),ISBLANK($G924),ISBLANK($H924)),"EKSİK","OK"))</f>
        <v/>
      </c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7">
        <f>IF(ISBLANK($A925),"",IF($D925="","",ROUND($D925/MAX(1,$F925),0)))</f>
        <v/>
      </c>
      <c r="J925" s="17">
        <f>IF(ISBLANK($A925),"",IF($D925="","",$D925+$H925))</f>
        <v/>
      </c>
      <c r="K925" s="14">
        <f>IF(ISBLANK($A925),"",IF(OR(ISBLANK($B925),ISBLANK($C925),ISBLANK($D925),ISBLANK($E925),ISBLANK($F925),ISBLANK($G925),ISBLANK($H925)),"EKSİK","OK"))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7">
        <f>IF(ISBLANK($A926),"",IF($D926="","",ROUND($D926/MAX(1,$F926),0)))</f>
        <v/>
      </c>
      <c r="J926" s="17">
        <f>IF(ISBLANK($A926),"",IF($D926="","",$D926+$H926))</f>
        <v/>
      </c>
      <c r="K926" s="14">
        <f>IF(ISBLANK($A926),"",IF(OR(ISBLANK($B926),ISBLANK($C926),ISBLANK($D926),ISBLANK($E926),ISBLANK($F926),ISBLANK($G926),ISBLANK($H926)),"EKSİK","OK"))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7">
        <f>IF(ISBLANK($A927),"",IF($D927="","",ROUND($D927/MAX(1,$F927),0)))</f>
        <v/>
      </c>
      <c r="J927" s="17">
        <f>IF(ISBLANK($A927),"",IF($D927="","",$D927+$H927))</f>
        <v/>
      </c>
      <c r="K927" s="14">
        <f>IF(ISBLANK($A927),"",IF(OR(ISBLANK($B927),ISBLANK($C927),ISBLANK($D927),ISBLANK($E927),ISBLANK($F927),ISBLANK($G927),ISBLANK($H927)),"EKSİK","OK"))</f>
        <v/>
      </c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7">
        <f>IF(ISBLANK($A928),"",IF($D928="","",ROUND($D928/MAX(1,$F928),0)))</f>
        <v/>
      </c>
      <c r="J928" s="17">
        <f>IF(ISBLANK($A928),"",IF($D928="","",$D928+$H928))</f>
        <v/>
      </c>
      <c r="K928" s="14">
        <f>IF(ISBLANK($A928),"",IF(OR(ISBLANK($B928),ISBLANK($C928),ISBLANK($D928),ISBLANK($E928),ISBLANK($F928),ISBLANK($G928),ISBLANK($H928)),"EKSİK","OK"))</f>
        <v/>
      </c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7">
        <f>IF(ISBLANK($A929),"",IF($D929="","",ROUND($D929/MAX(1,$F929),0)))</f>
        <v/>
      </c>
      <c r="J929" s="17">
        <f>IF(ISBLANK($A929),"",IF($D929="","",$D929+$H929))</f>
        <v/>
      </c>
      <c r="K929" s="14">
        <f>IF(ISBLANK($A929),"",IF(OR(ISBLANK($B929),ISBLANK($C929),ISBLANK($D929),ISBLANK($E929),ISBLANK($F929),ISBLANK($G929),ISBLANK($H929)),"EKSİK","OK"))</f>
        <v/>
      </c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7">
        <f>IF(ISBLANK($A930),"",IF($D930="","",ROUND($D930/MAX(1,$F930),0)))</f>
        <v/>
      </c>
      <c r="J930" s="17">
        <f>IF(ISBLANK($A930),"",IF($D930="","",$D930+$H930))</f>
        <v/>
      </c>
      <c r="K930" s="14">
        <f>IF(ISBLANK($A930),"",IF(OR(ISBLANK($B930),ISBLANK($C930),ISBLANK($D930),ISBLANK($E930),ISBLANK($F930),ISBLANK($G930),ISBLANK($H930)),"EKSİK","OK"))</f>
        <v/>
      </c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7">
        <f>IF(ISBLANK($A931),"",IF($D931="","",ROUND($D931/MAX(1,$F931),0)))</f>
        <v/>
      </c>
      <c r="J931" s="17">
        <f>IF(ISBLANK($A931),"",IF($D931="","",$D931+$H931))</f>
        <v/>
      </c>
      <c r="K931" s="14">
        <f>IF(ISBLANK($A931),"",IF(OR(ISBLANK($B931),ISBLANK($C931),ISBLANK($D931),ISBLANK($E931),ISBLANK($F931),ISBLANK($G931),ISBLANK($H931)),"EKSİK","OK"))</f>
        <v/>
      </c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7">
        <f>IF(ISBLANK($A932),"",IF($D932="","",ROUND($D932/MAX(1,$F932),0)))</f>
        <v/>
      </c>
      <c r="J932" s="17">
        <f>IF(ISBLANK($A932),"",IF($D932="","",$D932+$H932))</f>
        <v/>
      </c>
      <c r="K932" s="14">
        <f>IF(ISBLANK($A932),"",IF(OR(ISBLANK($B932),ISBLANK($C932),ISBLANK($D932),ISBLANK($E932),ISBLANK($F932),ISBLANK($G932),ISBLANK($H932)),"EKSİK","OK"))</f>
        <v/>
      </c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7">
        <f>IF(ISBLANK($A933),"",IF($D933="","",ROUND($D933/MAX(1,$F933),0)))</f>
        <v/>
      </c>
      <c r="J933" s="17">
        <f>IF(ISBLANK($A933),"",IF($D933="","",$D933+$H933))</f>
        <v/>
      </c>
      <c r="K933" s="14">
        <f>IF(ISBLANK($A933),"",IF(OR(ISBLANK($B933),ISBLANK($C933),ISBLANK($D933),ISBLANK($E933),ISBLANK($F933),ISBLANK($G933),ISBLANK($H933)),"EKSİK","OK"))</f>
        <v/>
      </c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7">
        <f>IF(ISBLANK($A934),"",IF($D934="","",ROUND($D934/MAX(1,$F934),0)))</f>
        <v/>
      </c>
      <c r="J934" s="17">
        <f>IF(ISBLANK($A934),"",IF($D934="","",$D934+$H934))</f>
        <v/>
      </c>
      <c r="K934" s="14">
        <f>IF(ISBLANK($A934),"",IF(OR(ISBLANK($B934),ISBLANK($C934),ISBLANK($D934),ISBLANK($E934),ISBLANK($F934),ISBLANK($G934),ISBLANK($H934)),"EKSİK","OK"))</f>
        <v/>
      </c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7">
        <f>IF(ISBLANK($A935),"",IF($D935="","",ROUND($D935/MAX(1,$F935),0)))</f>
        <v/>
      </c>
      <c r="J935" s="17">
        <f>IF(ISBLANK($A935),"",IF($D935="","",$D935+$H935))</f>
        <v/>
      </c>
      <c r="K935" s="14">
        <f>IF(ISBLANK($A935),"",IF(OR(ISBLANK($B935),ISBLANK($C935),ISBLANK($D935),ISBLANK($E935),ISBLANK($F935),ISBLANK($G935),ISBLANK($H935)),"EKSİK","OK"))</f>
        <v/>
      </c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7">
        <f>IF(ISBLANK($A936),"",IF($D936="","",ROUND($D936/MAX(1,$F936),0)))</f>
        <v/>
      </c>
      <c r="J936" s="17">
        <f>IF(ISBLANK($A936),"",IF($D936="","",$D936+$H936))</f>
        <v/>
      </c>
      <c r="K936" s="14">
        <f>IF(ISBLANK($A936),"",IF(OR(ISBLANK($B936),ISBLANK($C936),ISBLANK($D936),ISBLANK($E936),ISBLANK($F936),ISBLANK($G936),ISBLANK($H936)),"EKSİK","OK"))</f>
        <v/>
      </c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7">
        <f>IF(ISBLANK($A937),"",IF($D937="","",ROUND($D937/MAX(1,$F937),0)))</f>
        <v/>
      </c>
      <c r="J937" s="17">
        <f>IF(ISBLANK($A937),"",IF($D937="","",$D937+$H937))</f>
        <v/>
      </c>
      <c r="K937" s="14">
        <f>IF(ISBLANK($A937),"",IF(OR(ISBLANK($B937),ISBLANK($C937),ISBLANK($D937),ISBLANK($E937),ISBLANK($F937),ISBLANK($G937),ISBLANK($H937)),"EKSİK","OK"))</f>
        <v/>
      </c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7">
        <f>IF(ISBLANK($A938),"",IF($D938="","",ROUND($D938/MAX(1,$F938),0)))</f>
        <v/>
      </c>
      <c r="J938" s="17">
        <f>IF(ISBLANK($A938),"",IF($D938="","",$D938+$H938))</f>
        <v/>
      </c>
      <c r="K938" s="14">
        <f>IF(ISBLANK($A938),"",IF(OR(ISBLANK($B938),ISBLANK($C938),ISBLANK($D938),ISBLANK($E938),ISBLANK($F938),ISBLANK($G938),ISBLANK($H938)),"EKSİK","OK"))</f>
        <v/>
      </c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7">
        <f>IF(ISBLANK($A939),"",IF($D939="","",ROUND($D939/MAX(1,$F939),0)))</f>
        <v/>
      </c>
      <c r="J939" s="17">
        <f>IF(ISBLANK($A939),"",IF($D939="","",$D939+$H939))</f>
        <v/>
      </c>
      <c r="K939" s="14">
        <f>IF(ISBLANK($A939),"",IF(OR(ISBLANK($B939),ISBLANK($C939),ISBLANK($D939),ISBLANK($E939),ISBLANK($F939),ISBLANK($G939),ISBLANK($H939)),"EKSİK","OK"))</f>
        <v/>
      </c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7">
        <f>IF(ISBLANK($A940),"",IF($D940="","",ROUND($D940/MAX(1,$F940),0)))</f>
        <v/>
      </c>
      <c r="J940" s="17">
        <f>IF(ISBLANK($A940),"",IF($D940="","",$D940+$H940))</f>
        <v/>
      </c>
      <c r="K940" s="14">
        <f>IF(ISBLANK($A940),"",IF(OR(ISBLANK($B940),ISBLANK($C940),ISBLANK($D940),ISBLANK($E940),ISBLANK($F940),ISBLANK($G940),ISBLANK($H940)),"EKSİK","OK"))</f>
        <v/>
      </c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7">
        <f>IF(ISBLANK($A941),"",IF($D941="","",ROUND($D941/MAX(1,$F941),0)))</f>
        <v/>
      </c>
      <c r="J941" s="17">
        <f>IF(ISBLANK($A941),"",IF($D941="","",$D941+$H941))</f>
        <v/>
      </c>
      <c r="K941" s="14">
        <f>IF(ISBLANK($A941),"",IF(OR(ISBLANK($B941),ISBLANK($C941),ISBLANK($D941),ISBLANK($E941),ISBLANK($F941),ISBLANK($G941),ISBLANK($H941)),"EKSİK","OK"))</f>
        <v/>
      </c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7">
        <f>IF(ISBLANK($A942),"",IF($D942="","",ROUND($D942/MAX(1,$F942),0)))</f>
        <v/>
      </c>
      <c r="J942" s="17">
        <f>IF(ISBLANK($A942),"",IF($D942="","",$D942+$H942))</f>
        <v/>
      </c>
      <c r="K942" s="14">
        <f>IF(ISBLANK($A942),"",IF(OR(ISBLANK($B942),ISBLANK($C942),ISBLANK($D942),ISBLANK($E942),ISBLANK($F942),ISBLANK($G942),ISBLANK($H942)),"EKSİK","OK"))</f>
        <v/>
      </c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7">
        <f>IF(ISBLANK($A943),"",IF($D943="","",ROUND($D943/MAX(1,$F943),0)))</f>
        <v/>
      </c>
      <c r="J943" s="17">
        <f>IF(ISBLANK($A943),"",IF($D943="","",$D943+$H943))</f>
        <v/>
      </c>
      <c r="K943" s="14">
        <f>IF(ISBLANK($A943),"",IF(OR(ISBLANK($B943),ISBLANK($C943),ISBLANK($D943),ISBLANK($E943),ISBLANK($F943),ISBLANK($G943),ISBLANK($H943)),"EKSİK","OK"))</f>
        <v/>
      </c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7">
        <f>IF(ISBLANK($A944),"",IF($D944="","",ROUND($D944/MAX(1,$F944),0)))</f>
        <v/>
      </c>
      <c r="J944" s="17">
        <f>IF(ISBLANK($A944),"",IF($D944="","",$D944+$H944))</f>
        <v/>
      </c>
      <c r="K944" s="14">
        <f>IF(ISBLANK($A944),"",IF(OR(ISBLANK($B944),ISBLANK($C944),ISBLANK($D944),ISBLANK($E944),ISBLANK($F944),ISBLANK($G944),ISBLANK($H944)),"EKSİK","OK"))</f>
        <v/>
      </c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7">
        <f>IF(ISBLANK($A945),"",IF($D945="","",ROUND($D945/MAX(1,$F945),0)))</f>
        <v/>
      </c>
      <c r="J945" s="17">
        <f>IF(ISBLANK($A945),"",IF($D945="","",$D945+$H945))</f>
        <v/>
      </c>
      <c r="K945" s="14">
        <f>IF(ISBLANK($A945),"",IF(OR(ISBLANK($B945),ISBLANK($C945),ISBLANK($D945),ISBLANK($E945),ISBLANK($F945),ISBLANK($G945),ISBLANK($H945)),"EKSİK","OK"))</f>
        <v/>
      </c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7">
        <f>IF(ISBLANK($A946),"",IF($D946="","",ROUND($D946/MAX(1,$F946),0)))</f>
        <v/>
      </c>
      <c r="J946" s="17">
        <f>IF(ISBLANK($A946),"",IF($D946="","",$D946+$H946))</f>
        <v/>
      </c>
      <c r="K946" s="14">
        <f>IF(ISBLANK($A946),"",IF(OR(ISBLANK($B946),ISBLANK($C946),ISBLANK($D946),ISBLANK($E946),ISBLANK($F946),ISBLANK($G946),ISBLANK($H946)),"EKSİK","OK"))</f>
        <v/>
      </c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7">
        <f>IF(ISBLANK($A947),"",IF($D947="","",ROUND($D947/MAX(1,$F947),0)))</f>
        <v/>
      </c>
      <c r="J947" s="17">
        <f>IF(ISBLANK($A947),"",IF($D947="","",$D947+$H947))</f>
        <v/>
      </c>
      <c r="K947" s="14">
        <f>IF(ISBLANK($A947),"",IF(OR(ISBLANK($B947),ISBLANK($C947),ISBLANK($D947),ISBLANK($E947),ISBLANK($F947),ISBLANK($G947),ISBLANK($H947)),"EKSİK","OK"))</f>
        <v/>
      </c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7">
        <f>IF(ISBLANK($A948),"",IF($D948="","",ROUND($D948/MAX(1,$F948),0)))</f>
        <v/>
      </c>
      <c r="J948" s="17">
        <f>IF(ISBLANK($A948),"",IF($D948="","",$D948+$H948))</f>
        <v/>
      </c>
      <c r="K948" s="14">
        <f>IF(ISBLANK($A948),"",IF(OR(ISBLANK($B948),ISBLANK($C948),ISBLANK($D948),ISBLANK($E948),ISBLANK($F948),ISBLANK($G948),ISBLANK($H948)),"EKSİK","OK"))</f>
        <v/>
      </c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7">
        <f>IF(ISBLANK($A949),"",IF($D949="","",ROUND($D949/MAX(1,$F949),0)))</f>
        <v/>
      </c>
      <c r="J949" s="17">
        <f>IF(ISBLANK($A949),"",IF($D949="","",$D949+$H949))</f>
        <v/>
      </c>
      <c r="K949" s="14">
        <f>IF(ISBLANK($A949),"",IF(OR(ISBLANK($B949),ISBLANK($C949),ISBLANK($D949),ISBLANK($E949),ISBLANK($F949),ISBLANK($G949),ISBLANK($H949)),"EKSİK","OK"))</f>
        <v/>
      </c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7">
        <f>IF(ISBLANK($A950),"",IF($D950="","",ROUND($D950/MAX(1,$F950),0)))</f>
        <v/>
      </c>
      <c r="J950" s="17">
        <f>IF(ISBLANK($A950),"",IF($D950="","",$D950+$H950))</f>
        <v/>
      </c>
      <c r="K950" s="14">
        <f>IF(ISBLANK($A950),"",IF(OR(ISBLANK($B950),ISBLANK($C950),ISBLANK($D950),ISBLANK($E950),ISBLANK($F950),ISBLANK($G950),ISBLANK($H950)),"EKSİK","OK"))</f>
        <v/>
      </c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7">
        <f>IF(ISBLANK($A951),"",IF($D951="","",ROUND($D951/MAX(1,$F951),0)))</f>
        <v/>
      </c>
      <c r="J951" s="17">
        <f>IF(ISBLANK($A951),"",IF($D951="","",$D951+$H951))</f>
        <v/>
      </c>
      <c r="K951" s="14">
        <f>IF(ISBLANK($A951),"",IF(OR(ISBLANK($B951),ISBLANK($C951),ISBLANK($D951),ISBLANK($E951),ISBLANK($F951),ISBLANK($G951),ISBLANK($H951)),"EKSİK","OK"))</f>
        <v/>
      </c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7">
        <f>IF(ISBLANK($A952),"",IF($D952="","",ROUND($D952/MAX(1,$F952),0)))</f>
        <v/>
      </c>
      <c r="J952" s="17">
        <f>IF(ISBLANK($A952),"",IF($D952="","",$D952+$H952))</f>
        <v/>
      </c>
      <c r="K952" s="14">
        <f>IF(ISBLANK($A952),"",IF(OR(ISBLANK($B952),ISBLANK($C952),ISBLANK($D952),ISBLANK($E952),ISBLANK($F952),ISBLANK($G952),ISBLANK($H952)),"EKSİK","OK"))</f>
        <v/>
      </c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7">
        <f>IF(ISBLANK($A953),"",IF($D953="","",ROUND($D953/MAX(1,$F953),0)))</f>
        <v/>
      </c>
      <c r="J953" s="17">
        <f>IF(ISBLANK($A953),"",IF($D953="","",$D953+$H953))</f>
        <v/>
      </c>
      <c r="K953" s="14">
        <f>IF(ISBLANK($A953),"",IF(OR(ISBLANK($B953),ISBLANK($C953),ISBLANK($D953),ISBLANK($E953),ISBLANK($F953),ISBLANK($G953),ISBLANK($H953)),"EKSİK","OK"))</f>
        <v/>
      </c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7">
        <f>IF(ISBLANK($A954),"",IF($D954="","",ROUND($D954/MAX(1,$F954),0)))</f>
        <v/>
      </c>
      <c r="J954" s="17">
        <f>IF(ISBLANK($A954),"",IF($D954="","",$D954+$H954))</f>
        <v/>
      </c>
      <c r="K954" s="14">
        <f>IF(ISBLANK($A954),"",IF(OR(ISBLANK($B954),ISBLANK($C954),ISBLANK($D954),ISBLANK($E954),ISBLANK($F954),ISBLANK($G954),ISBLANK($H954)),"EKSİK","OK"))</f>
        <v/>
      </c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7">
        <f>IF(ISBLANK($A955),"",IF($D955="","",ROUND($D955/MAX(1,$F955),0)))</f>
        <v/>
      </c>
      <c r="J955" s="17">
        <f>IF(ISBLANK($A955),"",IF($D955="","",$D955+$H955))</f>
        <v/>
      </c>
      <c r="K955" s="14">
        <f>IF(ISBLANK($A955),"",IF(OR(ISBLANK($B955),ISBLANK($C955),ISBLANK($D955),ISBLANK($E955),ISBLANK($F955),ISBLANK($G955),ISBLANK($H955)),"EKSİK","OK"))</f>
        <v/>
      </c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7">
        <f>IF(ISBLANK($A956),"",IF($D956="","",ROUND($D956/MAX(1,$F956),0)))</f>
        <v/>
      </c>
      <c r="J956" s="17">
        <f>IF(ISBLANK($A956),"",IF($D956="","",$D956+$H956))</f>
        <v/>
      </c>
      <c r="K956" s="14">
        <f>IF(ISBLANK($A956),"",IF(OR(ISBLANK($B956),ISBLANK($C956),ISBLANK($D956),ISBLANK($E956),ISBLANK($F956),ISBLANK($G956),ISBLANK($H956)),"EKSİK","OK"))</f>
        <v/>
      </c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7">
        <f>IF(ISBLANK($A957),"",IF($D957="","",ROUND($D957/MAX(1,$F957),0)))</f>
        <v/>
      </c>
      <c r="J957" s="17">
        <f>IF(ISBLANK($A957),"",IF($D957="","",$D957+$H957))</f>
        <v/>
      </c>
      <c r="K957" s="14">
        <f>IF(ISBLANK($A957),"",IF(OR(ISBLANK($B957),ISBLANK($C957),ISBLANK($D957),ISBLANK($E957),ISBLANK($F957),ISBLANK($G957),ISBLANK($H957)),"EKSİK","OK"))</f>
        <v/>
      </c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7">
        <f>IF(ISBLANK($A958),"",IF($D958="","",ROUND($D958/MAX(1,$F958),0)))</f>
        <v/>
      </c>
      <c r="J958" s="17">
        <f>IF(ISBLANK($A958),"",IF($D958="","",$D958+$H958))</f>
        <v/>
      </c>
      <c r="K958" s="14">
        <f>IF(ISBLANK($A958),"",IF(OR(ISBLANK($B958),ISBLANK($C958),ISBLANK($D958),ISBLANK($E958),ISBLANK($F958),ISBLANK($G958),ISBLANK($H958)),"EKSİK","OK"))</f>
        <v/>
      </c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7">
        <f>IF(ISBLANK($A959),"",IF($D959="","",ROUND($D959/MAX(1,$F959),0)))</f>
        <v/>
      </c>
      <c r="J959" s="17">
        <f>IF(ISBLANK($A959),"",IF($D959="","",$D959+$H959))</f>
        <v/>
      </c>
      <c r="K959" s="14">
        <f>IF(ISBLANK($A959),"",IF(OR(ISBLANK($B959),ISBLANK($C959),ISBLANK($D959),ISBLANK($E959),ISBLANK($F959),ISBLANK($G959),ISBLANK($H959)),"EKSİK","OK"))</f>
        <v/>
      </c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7">
        <f>IF(ISBLANK($A960),"",IF($D960="","",ROUND($D960/MAX(1,$F960),0)))</f>
        <v/>
      </c>
      <c r="J960" s="17">
        <f>IF(ISBLANK($A960),"",IF($D960="","",$D960+$H960))</f>
        <v/>
      </c>
      <c r="K960" s="14">
        <f>IF(ISBLANK($A960),"",IF(OR(ISBLANK($B960),ISBLANK($C960),ISBLANK($D960),ISBLANK($E960),ISBLANK($F960),ISBLANK($G960),ISBLANK($H960)),"EKSİK","OK"))</f>
        <v/>
      </c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7">
        <f>IF(ISBLANK($A961),"",IF($D961="","",ROUND($D961/MAX(1,$F961),0)))</f>
        <v/>
      </c>
      <c r="J961" s="17">
        <f>IF(ISBLANK($A961),"",IF($D961="","",$D961+$H961))</f>
        <v/>
      </c>
      <c r="K961" s="14">
        <f>IF(ISBLANK($A961),"",IF(OR(ISBLANK($B961),ISBLANK($C961),ISBLANK($D961),ISBLANK($E961),ISBLANK($F961),ISBLANK($G961),ISBLANK($H961)),"EKSİK","OK"))</f>
        <v/>
      </c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7">
        <f>IF(ISBLANK($A962),"",IF($D962="","",ROUND($D962/MAX(1,$F962),0)))</f>
        <v/>
      </c>
      <c r="J962" s="17">
        <f>IF(ISBLANK($A962),"",IF($D962="","",$D962+$H962))</f>
        <v/>
      </c>
      <c r="K962" s="14">
        <f>IF(ISBLANK($A962),"",IF(OR(ISBLANK($B962),ISBLANK($C962),ISBLANK($D962),ISBLANK($E962),ISBLANK($F962),ISBLANK($G962),ISBLANK($H962)),"EKSİK","OK"))</f>
        <v/>
      </c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7">
        <f>IF(ISBLANK($A963),"",IF($D963="","",ROUND($D963/MAX(1,$F963),0)))</f>
        <v/>
      </c>
      <c r="J963" s="17">
        <f>IF(ISBLANK($A963),"",IF($D963="","",$D963+$H963))</f>
        <v/>
      </c>
      <c r="K963" s="14">
        <f>IF(ISBLANK($A963),"",IF(OR(ISBLANK($B963),ISBLANK($C963),ISBLANK($D963),ISBLANK($E963),ISBLANK($F963),ISBLANK($G963),ISBLANK($H963)),"EKSİK","OK"))</f>
        <v/>
      </c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7">
        <f>IF(ISBLANK($A964),"",IF($D964="","",ROUND($D964/MAX(1,$F964),0)))</f>
        <v/>
      </c>
      <c r="J964" s="17">
        <f>IF(ISBLANK($A964),"",IF($D964="","",$D964+$H964))</f>
        <v/>
      </c>
      <c r="K964" s="14">
        <f>IF(ISBLANK($A964),"",IF(OR(ISBLANK($B964),ISBLANK($C964),ISBLANK($D964),ISBLANK($E964),ISBLANK($F964),ISBLANK($G964),ISBLANK($H964)),"EKSİK","OK"))</f>
        <v/>
      </c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7">
        <f>IF(ISBLANK($A965),"",IF($D965="","",ROUND($D965/MAX(1,$F965),0)))</f>
        <v/>
      </c>
      <c r="J965" s="17">
        <f>IF(ISBLANK($A965),"",IF($D965="","",$D965+$H965))</f>
        <v/>
      </c>
      <c r="K965" s="14">
        <f>IF(ISBLANK($A965),"",IF(OR(ISBLANK($B965),ISBLANK($C965),ISBLANK($D965),ISBLANK($E965),ISBLANK($F965),ISBLANK($G965),ISBLANK($H965)),"EKSİK","OK"))</f>
        <v/>
      </c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7">
        <f>IF(ISBLANK($A966),"",IF($D966="","",ROUND($D966/MAX(1,$F966),0)))</f>
        <v/>
      </c>
      <c r="J966" s="17">
        <f>IF(ISBLANK($A966),"",IF($D966="","",$D966+$H966))</f>
        <v/>
      </c>
      <c r="K966" s="14">
        <f>IF(ISBLANK($A966),"",IF(OR(ISBLANK($B966),ISBLANK($C966),ISBLANK($D966),ISBLANK($E966),ISBLANK($F966),ISBLANK($G966),ISBLANK($H966)),"EKSİK","OK"))</f>
        <v/>
      </c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7">
        <f>IF(ISBLANK($A967),"",IF($D967="","",ROUND($D967/MAX(1,$F967),0)))</f>
        <v/>
      </c>
      <c r="J967" s="17">
        <f>IF(ISBLANK($A967),"",IF($D967="","",$D967+$H967))</f>
        <v/>
      </c>
      <c r="K967" s="14">
        <f>IF(ISBLANK($A967),"",IF(OR(ISBLANK($B967),ISBLANK($C967),ISBLANK($D967),ISBLANK($E967),ISBLANK($F967),ISBLANK($G967),ISBLANK($H967)),"EKSİK","OK"))</f>
        <v/>
      </c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7">
        <f>IF(ISBLANK($A968),"",IF($D968="","",ROUND($D968/MAX(1,$F968),0)))</f>
        <v/>
      </c>
      <c r="J968" s="17">
        <f>IF(ISBLANK($A968),"",IF($D968="","",$D968+$H968))</f>
        <v/>
      </c>
      <c r="K968" s="14">
        <f>IF(ISBLANK($A968),"",IF(OR(ISBLANK($B968),ISBLANK($C968),ISBLANK($D968),ISBLANK($E968),ISBLANK($F968),ISBLANK($G968),ISBLANK($H968)),"EKSİK","OK"))</f>
        <v/>
      </c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7">
        <f>IF(ISBLANK($A969),"",IF($D969="","",ROUND($D969/MAX(1,$F969),0)))</f>
        <v/>
      </c>
      <c r="J969" s="17">
        <f>IF(ISBLANK($A969),"",IF($D969="","",$D969+$H969))</f>
        <v/>
      </c>
      <c r="K969" s="14">
        <f>IF(ISBLANK($A969),"",IF(OR(ISBLANK($B969),ISBLANK($C969),ISBLANK($D969),ISBLANK($E969),ISBLANK($F969),ISBLANK($G969),ISBLANK($H969)),"EKSİK","OK"))</f>
        <v/>
      </c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7">
        <f>IF(ISBLANK($A970),"",IF($D970="","",ROUND($D970/MAX(1,$F970),0)))</f>
        <v/>
      </c>
      <c r="J970" s="17">
        <f>IF(ISBLANK($A970),"",IF($D970="","",$D970+$H970))</f>
        <v/>
      </c>
      <c r="K970" s="14">
        <f>IF(ISBLANK($A970),"",IF(OR(ISBLANK($B970),ISBLANK($C970),ISBLANK($D970),ISBLANK($E970),ISBLANK($F970),ISBLANK($G970),ISBLANK($H970)),"EKSİK","OK"))</f>
        <v/>
      </c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7">
        <f>IF(ISBLANK($A971),"",IF($D971="","",ROUND($D971/MAX(1,$F971),0)))</f>
        <v/>
      </c>
      <c r="J971" s="17">
        <f>IF(ISBLANK($A971),"",IF($D971="","",$D971+$H971))</f>
        <v/>
      </c>
      <c r="K971" s="14">
        <f>IF(ISBLANK($A971),"",IF(OR(ISBLANK($B971),ISBLANK($C971),ISBLANK($D971),ISBLANK($E971),ISBLANK($F971),ISBLANK($G971),ISBLANK($H971)),"EKSİK","OK"))</f>
        <v/>
      </c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7">
        <f>IF(ISBLANK($A972),"",IF($D972="","",ROUND($D972/MAX(1,$F972),0)))</f>
        <v/>
      </c>
      <c r="J972" s="17">
        <f>IF(ISBLANK($A972),"",IF($D972="","",$D972+$H972))</f>
        <v/>
      </c>
      <c r="K972" s="14">
        <f>IF(ISBLANK($A972),"",IF(OR(ISBLANK($B972),ISBLANK($C972),ISBLANK($D972),ISBLANK($E972),ISBLANK($F972),ISBLANK($G972),ISBLANK($H972)),"EKSİK","OK"))</f>
        <v/>
      </c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7">
        <f>IF(ISBLANK($A973),"",IF($D973="","",ROUND($D973/MAX(1,$F973),0)))</f>
        <v/>
      </c>
      <c r="J973" s="17">
        <f>IF(ISBLANK($A973),"",IF($D973="","",$D973+$H973))</f>
        <v/>
      </c>
      <c r="K973" s="14">
        <f>IF(ISBLANK($A973),"",IF(OR(ISBLANK($B973),ISBLANK($C973),ISBLANK($D973),ISBLANK($E973),ISBLANK($F973),ISBLANK($G973),ISBLANK($H973)),"EKSİK","OK"))</f>
        <v/>
      </c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7">
        <f>IF(ISBLANK($A974),"",IF($D974="","",ROUND($D974/MAX(1,$F974),0)))</f>
        <v/>
      </c>
      <c r="J974" s="17">
        <f>IF(ISBLANK($A974),"",IF($D974="","",$D974+$H974))</f>
        <v/>
      </c>
      <c r="K974" s="14">
        <f>IF(ISBLANK($A974),"",IF(OR(ISBLANK($B974),ISBLANK($C974),ISBLANK($D974),ISBLANK($E974),ISBLANK($F974),ISBLANK($G974),ISBLANK($H974)),"EKSİK","OK"))</f>
        <v/>
      </c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7">
        <f>IF(ISBLANK($A975),"",IF($D975="","",ROUND($D975/MAX(1,$F975),0)))</f>
        <v/>
      </c>
      <c r="J975" s="17">
        <f>IF(ISBLANK($A975),"",IF($D975="","",$D975+$H975))</f>
        <v/>
      </c>
      <c r="K975" s="14">
        <f>IF(ISBLANK($A975),"",IF(OR(ISBLANK($B975),ISBLANK($C975),ISBLANK($D975),ISBLANK($E975),ISBLANK($F975),ISBLANK($G975),ISBLANK($H975)),"EKSİK","OK"))</f>
        <v/>
      </c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7">
        <f>IF(ISBLANK($A976),"",IF($D976="","",ROUND($D976/MAX(1,$F976),0)))</f>
        <v/>
      </c>
      <c r="J976" s="17">
        <f>IF(ISBLANK($A976),"",IF($D976="","",$D976+$H976))</f>
        <v/>
      </c>
      <c r="K976" s="14">
        <f>IF(ISBLANK($A976),"",IF(OR(ISBLANK($B976),ISBLANK($C976),ISBLANK($D976),ISBLANK($E976),ISBLANK($F976),ISBLANK($G976),ISBLANK($H976)),"EKSİK","OK"))</f>
        <v/>
      </c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7">
        <f>IF(ISBLANK($A977),"",IF($D977="","",ROUND($D977/MAX(1,$F977),0)))</f>
        <v/>
      </c>
      <c r="J977" s="17">
        <f>IF(ISBLANK($A977),"",IF($D977="","",$D977+$H977))</f>
        <v/>
      </c>
      <c r="K977" s="14">
        <f>IF(ISBLANK($A977),"",IF(OR(ISBLANK($B977),ISBLANK($C977),ISBLANK($D977),ISBLANK($E977),ISBLANK($F977),ISBLANK($G977),ISBLANK($H977)),"EKSİK","OK"))</f>
        <v/>
      </c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7">
        <f>IF(ISBLANK($A978),"",IF($D978="","",ROUND($D978/MAX(1,$F978),0)))</f>
        <v/>
      </c>
      <c r="J978" s="17">
        <f>IF(ISBLANK($A978),"",IF($D978="","",$D978+$H978))</f>
        <v/>
      </c>
      <c r="K978" s="14">
        <f>IF(ISBLANK($A978),"",IF(OR(ISBLANK($B978),ISBLANK($C978),ISBLANK($D978),ISBLANK($E978),ISBLANK($F978),ISBLANK($G978),ISBLANK($H978)),"EKSİK","OK"))</f>
        <v/>
      </c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7">
        <f>IF(ISBLANK($A979),"",IF($D979="","",ROUND($D979/MAX(1,$F979),0)))</f>
        <v/>
      </c>
      <c r="J979" s="17">
        <f>IF(ISBLANK($A979),"",IF($D979="","",$D979+$H979))</f>
        <v/>
      </c>
      <c r="K979" s="14">
        <f>IF(ISBLANK($A979),"",IF(OR(ISBLANK($B979),ISBLANK($C979),ISBLANK($D979),ISBLANK($E979),ISBLANK($F979),ISBLANK($G979),ISBLANK($H979)),"EKSİK","OK"))</f>
        <v/>
      </c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7">
        <f>IF(ISBLANK($A980),"",IF($D980="","",ROUND($D980/MAX(1,$F980),0)))</f>
        <v/>
      </c>
      <c r="J980" s="17">
        <f>IF(ISBLANK($A980),"",IF($D980="","",$D980+$H980))</f>
        <v/>
      </c>
      <c r="K980" s="14">
        <f>IF(ISBLANK($A980),"",IF(OR(ISBLANK($B980),ISBLANK($C980),ISBLANK($D980),ISBLANK($E980),ISBLANK($F980),ISBLANK($G980),ISBLANK($H980)),"EKSİK","OK"))</f>
        <v/>
      </c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7">
        <f>IF(ISBLANK($A981),"",IF($D981="","",ROUND($D981/MAX(1,$F981),0)))</f>
        <v/>
      </c>
      <c r="J981" s="17">
        <f>IF(ISBLANK($A981),"",IF($D981="","",$D981+$H981))</f>
        <v/>
      </c>
      <c r="K981" s="14">
        <f>IF(ISBLANK($A981),"",IF(OR(ISBLANK($B981),ISBLANK($C981),ISBLANK($D981),ISBLANK($E981),ISBLANK($F981),ISBLANK($G981),ISBLANK($H981)),"EKSİK","OK"))</f>
        <v/>
      </c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7">
        <f>IF(ISBLANK($A982),"",IF($D982="","",ROUND($D982/MAX(1,$F982),0)))</f>
        <v/>
      </c>
      <c r="J982" s="17">
        <f>IF(ISBLANK($A982),"",IF($D982="","",$D982+$H982))</f>
        <v/>
      </c>
      <c r="K982" s="14">
        <f>IF(ISBLANK($A982),"",IF(OR(ISBLANK($B982),ISBLANK($C982),ISBLANK($D982),ISBLANK($E982),ISBLANK($F982),ISBLANK($G982),ISBLANK($H982)),"EKSİK","OK"))</f>
        <v/>
      </c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7">
        <f>IF(ISBLANK($A983),"",IF($D983="","",ROUND($D983/MAX(1,$F983),0)))</f>
        <v/>
      </c>
      <c r="J983" s="17">
        <f>IF(ISBLANK($A983),"",IF($D983="","",$D983+$H983))</f>
        <v/>
      </c>
      <c r="K983" s="14">
        <f>IF(ISBLANK($A983),"",IF(OR(ISBLANK($B983),ISBLANK($C983),ISBLANK($D983),ISBLANK($E983),ISBLANK($F983),ISBLANK($G983),ISBLANK($H983)),"EKSİK","OK"))</f>
        <v/>
      </c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7">
        <f>IF(ISBLANK($A984),"",IF($D984="","",ROUND($D984/MAX(1,$F984),0)))</f>
        <v/>
      </c>
      <c r="J984" s="17">
        <f>IF(ISBLANK($A984),"",IF($D984="","",$D984+$H984))</f>
        <v/>
      </c>
      <c r="K984" s="14">
        <f>IF(ISBLANK($A984),"",IF(OR(ISBLANK($B984),ISBLANK($C984),ISBLANK($D984),ISBLANK($E984),ISBLANK($F984),ISBLANK($G984),ISBLANK($H984)),"EKSİK","OK"))</f>
        <v/>
      </c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7">
        <f>IF(ISBLANK($A985),"",IF($D985="","",ROUND($D985/MAX(1,$F985),0)))</f>
        <v/>
      </c>
      <c r="J985" s="17">
        <f>IF(ISBLANK($A985),"",IF($D985="","",$D985+$H985))</f>
        <v/>
      </c>
      <c r="K985" s="14">
        <f>IF(ISBLANK($A985),"",IF(OR(ISBLANK($B985),ISBLANK($C985),ISBLANK($D985),ISBLANK($E985),ISBLANK($F985),ISBLANK($G985),ISBLANK($H985)),"EKSİK","OK"))</f>
        <v/>
      </c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7">
        <f>IF(ISBLANK($A986),"",IF($D986="","",ROUND($D986/MAX(1,$F986),0)))</f>
        <v/>
      </c>
      <c r="J986" s="17">
        <f>IF(ISBLANK($A986),"",IF($D986="","",$D986+$H986))</f>
        <v/>
      </c>
      <c r="K986" s="14">
        <f>IF(ISBLANK($A986),"",IF(OR(ISBLANK($B986),ISBLANK($C986),ISBLANK($D986),ISBLANK($E986),ISBLANK($F986),ISBLANK($G986),ISBLANK($H986)),"EKSİK","OK"))</f>
        <v/>
      </c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7">
        <f>IF(ISBLANK($A987),"",IF($D987="","",ROUND($D987/MAX(1,$F987),0)))</f>
        <v/>
      </c>
      <c r="J987" s="17">
        <f>IF(ISBLANK($A987),"",IF($D987="","",$D987+$H987))</f>
        <v/>
      </c>
      <c r="K987" s="14">
        <f>IF(ISBLANK($A987),"",IF(OR(ISBLANK($B987),ISBLANK($C987),ISBLANK($D987),ISBLANK($E987),ISBLANK($F987),ISBLANK($G987),ISBLANK($H987)),"EKSİK","OK"))</f>
        <v/>
      </c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7">
        <f>IF(ISBLANK($A988),"",IF($D988="","",ROUND($D988/MAX(1,$F988),0)))</f>
        <v/>
      </c>
      <c r="J988" s="17">
        <f>IF(ISBLANK($A988),"",IF($D988="","",$D988+$H988))</f>
        <v/>
      </c>
      <c r="K988" s="14">
        <f>IF(ISBLANK($A988),"",IF(OR(ISBLANK($B988),ISBLANK($C988),ISBLANK($D988),ISBLANK($E988),ISBLANK($F988),ISBLANK($G988),ISBLANK($H988)),"EKSİK","OK"))</f>
        <v/>
      </c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7">
        <f>IF(ISBLANK($A989),"",IF($D989="","",ROUND($D989/MAX(1,$F989),0)))</f>
        <v/>
      </c>
      <c r="J989" s="17">
        <f>IF(ISBLANK($A989),"",IF($D989="","",$D989+$H989))</f>
        <v/>
      </c>
      <c r="K989" s="14">
        <f>IF(ISBLANK($A989),"",IF(OR(ISBLANK($B989),ISBLANK($C989),ISBLANK($D989),ISBLANK($E989),ISBLANK($F989),ISBLANK($G989),ISBLANK($H989)),"EKSİK","OK"))</f>
        <v/>
      </c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7">
        <f>IF(ISBLANK($A990),"",IF($D990="","",ROUND($D990/MAX(1,$F990),0)))</f>
        <v/>
      </c>
      <c r="J990" s="17">
        <f>IF(ISBLANK($A990),"",IF($D990="","",$D990+$H990))</f>
        <v/>
      </c>
      <c r="K990" s="14">
        <f>IF(ISBLANK($A990),"",IF(OR(ISBLANK($B990),ISBLANK($C990),ISBLANK($D990),ISBLANK($E990),ISBLANK($F990),ISBLANK($G990),ISBLANK($H990)),"EKSİK","OK"))</f>
        <v/>
      </c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7">
        <f>IF(ISBLANK($A991),"",IF($D991="","",ROUND($D991/MAX(1,$F991),0)))</f>
        <v/>
      </c>
      <c r="J991" s="17">
        <f>IF(ISBLANK($A991),"",IF($D991="","",$D991+$H991))</f>
        <v/>
      </c>
      <c r="K991" s="14">
        <f>IF(ISBLANK($A991),"",IF(OR(ISBLANK($B991),ISBLANK($C991),ISBLANK($D991),ISBLANK($E991),ISBLANK($F991),ISBLANK($G991),ISBLANK($H991)),"EKSİK","OK"))</f>
        <v/>
      </c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7">
        <f>IF(ISBLANK($A992),"",IF($D992="","",ROUND($D992/MAX(1,$F992),0)))</f>
        <v/>
      </c>
      <c r="J992" s="17">
        <f>IF(ISBLANK($A992),"",IF($D992="","",$D992+$H992))</f>
        <v/>
      </c>
      <c r="K992" s="14">
        <f>IF(ISBLANK($A992),"",IF(OR(ISBLANK($B992),ISBLANK($C992),ISBLANK($D992),ISBLANK($E992),ISBLANK($F992),ISBLANK($G992),ISBLANK($H992)),"EKSİK","OK"))</f>
        <v/>
      </c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7">
        <f>IF(ISBLANK($A993),"",IF($D993="","",ROUND($D993/MAX(1,$F993),0)))</f>
        <v/>
      </c>
      <c r="J993" s="17">
        <f>IF(ISBLANK($A993),"",IF($D993="","",$D993+$H993))</f>
        <v/>
      </c>
      <c r="K993" s="14">
        <f>IF(ISBLANK($A993),"",IF(OR(ISBLANK($B993),ISBLANK($C993),ISBLANK($D993),ISBLANK($E993),ISBLANK($F993),ISBLANK($G993),ISBLANK($H993)),"EKSİK","OK"))</f>
        <v/>
      </c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7">
        <f>IF(ISBLANK($A994),"",IF($D994="","",ROUND($D994/MAX(1,$F994),0)))</f>
        <v/>
      </c>
      <c r="J994" s="17">
        <f>IF(ISBLANK($A994),"",IF($D994="","",$D994+$H994))</f>
        <v/>
      </c>
      <c r="K994" s="14">
        <f>IF(ISBLANK($A994),"",IF(OR(ISBLANK($B994),ISBLANK($C994),ISBLANK($D994),ISBLANK($E994),ISBLANK($F994),ISBLANK($G994),ISBLANK($H994)),"EKSİK","OK"))</f>
        <v/>
      </c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7">
        <f>IF(ISBLANK($A995),"",IF($D995="","",ROUND($D995/MAX(1,$F995),0)))</f>
        <v/>
      </c>
      <c r="J995" s="17">
        <f>IF(ISBLANK($A995),"",IF($D995="","",$D995+$H995))</f>
        <v/>
      </c>
      <c r="K995" s="14">
        <f>IF(ISBLANK($A995),"",IF(OR(ISBLANK($B995),ISBLANK($C995),ISBLANK($D995),ISBLANK($E995),ISBLANK($F995),ISBLANK($G995),ISBLANK($H995)),"EKSİK","OK"))</f>
        <v/>
      </c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7">
        <f>IF(ISBLANK($A996),"",IF($D996="","",ROUND($D996/MAX(1,$F996),0)))</f>
        <v/>
      </c>
      <c r="J996" s="17">
        <f>IF(ISBLANK($A996),"",IF($D996="","",$D996+$H996))</f>
        <v/>
      </c>
      <c r="K996" s="14">
        <f>IF(ISBLANK($A996),"",IF(OR(ISBLANK($B996),ISBLANK($C996),ISBLANK($D996),ISBLANK($E996),ISBLANK($F996),ISBLANK($G996),ISBLANK($H996)),"EKSİK","OK"))</f>
        <v/>
      </c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7">
        <f>IF(ISBLANK($A997),"",IF($D997="","",ROUND($D997/MAX(1,$F997),0)))</f>
        <v/>
      </c>
      <c r="J997" s="17">
        <f>IF(ISBLANK($A997),"",IF($D997="","",$D997+$H997))</f>
        <v/>
      </c>
      <c r="K997" s="14">
        <f>IF(ISBLANK($A997),"",IF(OR(ISBLANK($B997),ISBLANK($C997),ISBLANK($D997),ISBLANK($E997),ISBLANK($F997),ISBLANK($G997),ISBLANK($H997)),"EKSİK","OK"))</f>
        <v/>
      </c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7">
        <f>IF(ISBLANK($A998),"",IF($D998="","",ROUND($D998/MAX(1,$F998),0)))</f>
        <v/>
      </c>
      <c r="J998" s="17">
        <f>IF(ISBLANK($A998),"",IF($D998="","",$D998+$H998))</f>
        <v/>
      </c>
      <c r="K998" s="14">
        <f>IF(ISBLANK($A998),"",IF(OR(ISBLANK($B998),ISBLANK($C998),ISBLANK($D998),ISBLANK($E998),ISBLANK($F998),ISBLANK($G998),ISBLANK($H998)),"EKSİK","OK"))</f>
        <v/>
      </c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7">
        <f>IF(ISBLANK($A999),"",IF($D999="","",ROUND($D999/MAX(1,$F999),0)))</f>
        <v/>
      </c>
      <c r="J999" s="17">
        <f>IF(ISBLANK($A999),"",IF($D999="","",$D999+$H999))</f>
        <v/>
      </c>
      <c r="K999" s="14">
        <f>IF(ISBLANK($A999),"",IF(OR(ISBLANK($B999),ISBLANK($C999),ISBLANK($D999),ISBLANK($E999),ISBLANK($F999),ISBLANK($G999),ISBLANK($H999)),"EKSİK","OK"))</f>
        <v/>
      </c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G6:G1000">
    <cfRule type="cellIs" priority="1" operator="greaterThan" dxfId="2">
      <formula>0.4</formula>
    </cfRule>
  </conditionalFormatting>
  <conditionalFormatting sqref="J6:J1000">
    <cfRule type="cellIs" priority="2" operator="lessThanOrEqual" dxfId="1">
      <formula>0</formula>
    </cfRule>
  </conditionalFormatting>
  <conditionalFormatting sqref="K6:K1000">
    <cfRule type="cellIs" priority="3" operator="equal" dxfId="1">
      <formula>"EKSİK"</formula>
    </cfRule>
    <cfRule type="cellIs" priority="4" operator="equal" dxfId="0">
      <formula>"OK"</formula>
    </cfRule>
  </conditionalFormatting>
  <dataValidations count="1">
    <dataValidation sqref="E6:E1000" showDropDown="0" showInputMessage="1" showErrorMessage="1" allowBlank="1" errorTitle="Geçersiz Birim" error="Lütfen geçerli bir para birimi girin." promptTitle="Para Birimi" prompt="TRY, USD veya EUR seçin." type="list" errorStyle="stop">
      <formula1>ListeParaBirimi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8064A2"/>
    <outlinePr summaryBelow="1" summaryRight="1"/>
    <pageSetUpPr/>
  </sheetPr>
  <dimension ref="A1:AN99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5" customWidth="1" min="4" max="4"/>
    <col width="12" customWidth="1" min="5" max="5"/>
    <col width="18" customWidth="1" min="6" max="6"/>
    <col width="15" customWidth="1" min="7" max="7"/>
  </cols>
  <sheetData>
    <row r="1" ht="26" customHeight="1">
      <c r="A1" s="1" t="inlineStr">
        <is>
          <t>ODEME TAKVIMI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ÖDEME TAKVİMİ — yaklaşan taksitler 30 / 60 / 90 gün penceresinde.</t>
        </is>
      </c>
    </row>
    <row r="4"/>
    <row r="5" ht="30" customHeight="1">
      <c r="A5" s="11" t="inlineStr">
        <is>
          <t>Kredi ID</t>
        </is>
      </c>
      <c r="B5" s="11" t="inlineStr">
        <is>
          <t>Banka</t>
        </is>
      </c>
      <c r="C5" s="11" t="inlineStr">
        <is>
          <t>Ödeme Tarihi</t>
        </is>
      </c>
      <c r="D5" s="11" t="inlineStr">
        <is>
          <t>Toplam Ödeme</t>
        </is>
      </c>
      <c r="E5" s="11" t="inlineStr">
        <is>
          <t>Kalan Gün</t>
        </is>
      </c>
      <c r="F5" s="11" t="inlineStr">
        <is>
          <t>Zaman Dilimi</t>
        </is>
      </c>
      <c r="G5" s="11" t="inlineStr">
        <is>
          <t>Ödeme Durumu</t>
        </is>
      </c>
    </row>
    <row r="6">
      <c r="A6" s="14">
        <f>IF(ISBLANK(TAKSIT_PLANI!$A6),"",TAKSIT_PLANI!$B6)</f>
        <v/>
      </c>
      <c r="B6" s="23">
        <f>IF(ISBLANK(TAKSIT_PLANI!$A6),"",INDEX(KREDILER!$B$6:$B$1000,MATCH(TAKSIT_PLANI!$B6,KREDILER!$A$6:$A$1000,0)))</f>
        <v/>
      </c>
      <c r="C6" s="21">
        <f>IF(ISBLANK(TAKSIT_PLANI!$A6),"",TAKSIT_PLANI!$D6)</f>
        <v/>
      </c>
      <c r="D6" s="17">
        <f>IF(ISBLANK(TAKSIT_PLANI!$A6),"",TAKSIT_PLANI!$I6)</f>
        <v/>
      </c>
      <c r="E6" s="22">
        <f>IF(ISBLANK(TAKSIT_PLANI!$A6),"",TAKSIT_PLANI!$K6)</f>
        <v/>
      </c>
      <c r="F6" s="14">
        <f>IF(ISBLANK(TAKSIT_PLANI!$A6),"",IF(TAKSIT_PLANI!$K6&lt;0,"Vadesi Geçmiş",IF(TAKSIT_PLANI!$K6&lt;=30,"0-30 Gün",IF(TAKSIT_PLANI!$K6&lt;=60,"31-60 Gün","61 Gün ve Üzeri"))))</f>
        <v/>
      </c>
      <c r="G6" s="14">
        <f>IF(ISBLANK(TAKSIT_PLANI!$A6),"",TAKSIT_PLANI!$J6)</f>
        <v/>
      </c>
    </row>
    <row r="7">
      <c r="A7" s="14">
        <f>IF(ISBLANK(TAKSIT_PLANI!$A7),"",TAKSIT_PLANI!$B7)</f>
        <v/>
      </c>
      <c r="B7" s="23">
        <f>IF(ISBLANK(TAKSIT_PLANI!$A7),"",INDEX(KREDILER!$B$6:$B$1000,MATCH(TAKSIT_PLANI!$B7,KREDILER!$A$6:$A$1000,0)))</f>
        <v/>
      </c>
      <c r="C7" s="21">
        <f>IF(ISBLANK(TAKSIT_PLANI!$A7),"",TAKSIT_PLANI!$D7)</f>
        <v/>
      </c>
      <c r="D7" s="17">
        <f>IF(ISBLANK(TAKSIT_PLANI!$A7),"",TAKSIT_PLANI!$I7)</f>
        <v/>
      </c>
      <c r="E7" s="22">
        <f>IF(ISBLANK(TAKSIT_PLANI!$A7),"",TAKSIT_PLANI!$K7)</f>
        <v/>
      </c>
      <c r="F7" s="14">
        <f>IF(ISBLANK(TAKSIT_PLANI!$A7),"",IF(TAKSIT_PLANI!$K7&lt;0,"Vadesi Geçmiş",IF(TAKSIT_PLANI!$K7&lt;=30,"0-30 Gün",IF(TAKSIT_PLANI!$K7&lt;=60,"31-60 Gün","61 Gün ve Üzeri"))))</f>
        <v/>
      </c>
      <c r="G7" s="14">
        <f>IF(ISBLANK(TAKSIT_PLANI!$A7),"",TAKSIT_PLANI!$J7)</f>
        <v/>
      </c>
    </row>
    <row r="8">
      <c r="A8" s="14">
        <f>IF(ISBLANK(TAKSIT_PLANI!$A8),"",TAKSIT_PLANI!$B8)</f>
        <v/>
      </c>
      <c r="B8" s="23">
        <f>IF(ISBLANK(TAKSIT_PLANI!$A8),"",INDEX(KREDILER!$B$6:$B$1000,MATCH(TAKSIT_PLANI!$B8,KREDILER!$A$6:$A$1000,0)))</f>
        <v/>
      </c>
      <c r="C8" s="21">
        <f>IF(ISBLANK(TAKSIT_PLANI!$A8),"",TAKSIT_PLANI!$D8)</f>
        <v/>
      </c>
      <c r="D8" s="17">
        <f>IF(ISBLANK(TAKSIT_PLANI!$A8),"",TAKSIT_PLANI!$I8)</f>
        <v/>
      </c>
      <c r="E8" s="22">
        <f>IF(ISBLANK(TAKSIT_PLANI!$A8),"",TAKSIT_PLANI!$K8)</f>
        <v/>
      </c>
      <c r="F8" s="14">
        <f>IF(ISBLANK(TAKSIT_PLANI!$A8),"",IF(TAKSIT_PLANI!$K8&lt;0,"Vadesi Geçmiş",IF(TAKSIT_PLANI!$K8&lt;=30,"0-30 Gün",IF(TAKSIT_PLANI!$K8&lt;=60,"31-60 Gün","61 Gün ve Üzeri"))))</f>
        <v/>
      </c>
      <c r="G8" s="14">
        <f>IF(ISBLANK(TAKSIT_PLANI!$A8),"",TAKSIT_PLANI!$J8)</f>
        <v/>
      </c>
    </row>
    <row r="9">
      <c r="A9" s="14">
        <f>IF(ISBLANK(TAKSIT_PLANI!$A9),"",TAKSIT_PLANI!$B9)</f>
        <v/>
      </c>
      <c r="B9" s="23">
        <f>IF(ISBLANK(TAKSIT_PLANI!$A9),"",INDEX(KREDILER!$B$6:$B$1000,MATCH(TAKSIT_PLANI!$B9,KREDILER!$A$6:$A$1000,0)))</f>
        <v/>
      </c>
      <c r="C9" s="21">
        <f>IF(ISBLANK(TAKSIT_PLANI!$A9),"",TAKSIT_PLANI!$D9)</f>
        <v/>
      </c>
      <c r="D9" s="17">
        <f>IF(ISBLANK(TAKSIT_PLANI!$A9),"",TAKSIT_PLANI!$I9)</f>
        <v/>
      </c>
      <c r="E9" s="22">
        <f>IF(ISBLANK(TAKSIT_PLANI!$A9),"",TAKSIT_PLANI!$K9)</f>
        <v/>
      </c>
      <c r="F9" s="14">
        <f>IF(ISBLANK(TAKSIT_PLANI!$A9),"",IF(TAKSIT_PLANI!$K9&lt;0,"Vadesi Geçmiş",IF(TAKSIT_PLANI!$K9&lt;=30,"0-30 Gün",IF(TAKSIT_PLANI!$K9&lt;=60,"31-60 Gün","61 Gün ve Üzeri"))))</f>
        <v/>
      </c>
      <c r="G9" s="14">
        <f>IF(ISBLANK(TAKSIT_PLANI!$A9),"",TAKSIT_PLANI!$J9)</f>
        <v/>
      </c>
    </row>
    <row r="10">
      <c r="A10" s="14">
        <f>IF(ISBLANK(TAKSIT_PLANI!$A10),"",TAKSIT_PLANI!$B10)</f>
        <v/>
      </c>
      <c r="B10" s="23">
        <f>IF(ISBLANK(TAKSIT_PLANI!$A10),"",INDEX(KREDILER!$B$6:$B$1000,MATCH(TAKSIT_PLANI!$B10,KREDILER!$A$6:$A$1000,0)))</f>
        <v/>
      </c>
      <c r="C10" s="21">
        <f>IF(ISBLANK(TAKSIT_PLANI!$A10),"",TAKSIT_PLANI!$D10)</f>
        <v/>
      </c>
      <c r="D10" s="17">
        <f>IF(ISBLANK(TAKSIT_PLANI!$A10),"",TAKSIT_PLANI!$I10)</f>
        <v/>
      </c>
      <c r="E10" s="22">
        <f>IF(ISBLANK(TAKSIT_PLANI!$A10),"",TAKSIT_PLANI!$K10)</f>
        <v/>
      </c>
      <c r="F10" s="14">
        <f>IF(ISBLANK(TAKSIT_PLANI!$A10),"",IF(TAKSIT_PLANI!$K10&lt;0,"Vadesi Geçmiş",IF(TAKSIT_PLANI!$K10&lt;=30,"0-30 Gün",IF(TAKSIT_PLANI!$K10&lt;=60,"31-60 Gün","61 Gün ve Üzeri"))))</f>
        <v/>
      </c>
      <c r="G10" s="14">
        <f>IF(ISBLANK(TAKSIT_PLANI!$A10),"",TAKSIT_PLANI!$J10)</f>
        <v/>
      </c>
    </row>
    <row r="11">
      <c r="A11" s="14">
        <f>IF(ISBLANK(TAKSIT_PLANI!$A11),"",TAKSIT_PLANI!$B11)</f>
        <v/>
      </c>
      <c r="B11" s="23">
        <f>IF(ISBLANK(TAKSIT_PLANI!$A11),"",INDEX(KREDILER!$B$6:$B$1000,MATCH(TAKSIT_PLANI!$B11,KREDILER!$A$6:$A$1000,0)))</f>
        <v/>
      </c>
      <c r="C11" s="21">
        <f>IF(ISBLANK(TAKSIT_PLANI!$A11),"",TAKSIT_PLANI!$D11)</f>
        <v/>
      </c>
      <c r="D11" s="17">
        <f>IF(ISBLANK(TAKSIT_PLANI!$A11),"",TAKSIT_PLANI!$I11)</f>
        <v/>
      </c>
      <c r="E11" s="22">
        <f>IF(ISBLANK(TAKSIT_PLANI!$A11),"",TAKSIT_PLANI!$K11)</f>
        <v/>
      </c>
      <c r="F11" s="14">
        <f>IF(ISBLANK(TAKSIT_PLANI!$A11),"",IF(TAKSIT_PLANI!$K11&lt;0,"Vadesi Geçmiş",IF(TAKSIT_PLANI!$K11&lt;=30,"0-30 Gün",IF(TAKSIT_PLANI!$K11&lt;=60,"31-60 Gün","61 Gün ve Üzeri"))))</f>
        <v/>
      </c>
      <c r="G11" s="14">
        <f>IF(ISBLANK(TAKSIT_PLANI!$A11),"",TAKSIT_PLANI!$J11)</f>
        <v/>
      </c>
    </row>
    <row r="12">
      <c r="A12" s="14">
        <f>IF(ISBLANK(TAKSIT_PLANI!$A12),"",TAKSIT_PLANI!$B12)</f>
        <v/>
      </c>
      <c r="B12" s="23">
        <f>IF(ISBLANK(TAKSIT_PLANI!$A12),"",INDEX(KREDILER!$B$6:$B$1000,MATCH(TAKSIT_PLANI!$B12,KREDILER!$A$6:$A$1000,0)))</f>
        <v/>
      </c>
      <c r="C12" s="21">
        <f>IF(ISBLANK(TAKSIT_PLANI!$A12),"",TAKSIT_PLANI!$D12)</f>
        <v/>
      </c>
      <c r="D12" s="17">
        <f>IF(ISBLANK(TAKSIT_PLANI!$A12),"",TAKSIT_PLANI!$I12)</f>
        <v/>
      </c>
      <c r="E12" s="22">
        <f>IF(ISBLANK(TAKSIT_PLANI!$A12),"",TAKSIT_PLANI!$K12)</f>
        <v/>
      </c>
      <c r="F12" s="14">
        <f>IF(ISBLANK(TAKSIT_PLANI!$A12),"",IF(TAKSIT_PLANI!$K12&lt;0,"Vadesi Geçmiş",IF(TAKSIT_PLANI!$K12&lt;=30,"0-30 Gün",IF(TAKSIT_PLANI!$K12&lt;=60,"31-60 Gün","61 Gün ve Üzeri"))))</f>
        <v/>
      </c>
      <c r="G12" s="14">
        <f>IF(ISBLANK(TAKSIT_PLANI!$A12),"",TAKSIT_PLANI!$J12)</f>
        <v/>
      </c>
    </row>
    <row r="13">
      <c r="A13" s="14">
        <f>IF(ISBLANK(TAKSIT_PLANI!$A13),"",TAKSIT_PLANI!$B13)</f>
        <v/>
      </c>
      <c r="B13" s="23">
        <f>IF(ISBLANK(TAKSIT_PLANI!$A13),"",INDEX(KREDILER!$B$6:$B$1000,MATCH(TAKSIT_PLANI!$B13,KREDILER!$A$6:$A$1000,0)))</f>
        <v/>
      </c>
      <c r="C13" s="21">
        <f>IF(ISBLANK(TAKSIT_PLANI!$A13),"",TAKSIT_PLANI!$D13)</f>
        <v/>
      </c>
      <c r="D13" s="17">
        <f>IF(ISBLANK(TAKSIT_PLANI!$A13),"",TAKSIT_PLANI!$I13)</f>
        <v/>
      </c>
      <c r="E13" s="22">
        <f>IF(ISBLANK(TAKSIT_PLANI!$A13),"",TAKSIT_PLANI!$K13)</f>
        <v/>
      </c>
      <c r="F13" s="14">
        <f>IF(ISBLANK(TAKSIT_PLANI!$A13),"",IF(TAKSIT_PLANI!$K13&lt;0,"Vadesi Geçmiş",IF(TAKSIT_PLANI!$K13&lt;=30,"0-30 Gün",IF(TAKSIT_PLANI!$K13&lt;=60,"31-60 Gün","61 Gün ve Üzeri"))))</f>
        <v/>
      </c>
      <c r="G13" s="14">
        <f>IF(ISBLANK(TAKSIT_PLANI!$A13),"",TAKSIT_PLANI!$J13)</f>
        <v/>
      </c>
    </row>
    <row r="14">
      <c r="A14" s="14">
        <f>IF(ISBLANK(TAKSIT_PLANI!$A14),"",TAKSIT_PLANI!$B14)</f>
        <v/>
      </c>
      <c r="B14" s="23">
        <f>IF(ISBLANK(TAKSIT_PLANI!$A14),"",INDEX(KREDILER!$B$6:$B$1000,MATCH(TAKSIT_PLANI!$B14,KREDILER!$A$6:$A$1000,0)))</f>
        <v/>
      </c>
      <c r="C14" s="21">
        <f>IF(ISBLANK(TAKSIT_PLANI!$A14),"",TAKSIT_PLANI!$D14)</f>
        <v/>
      </c>
      <c r="D14" s="17">
        <f>IF(ISBLANK(TAKSIT_PLANI!$A14),"",TAKSIT_PLANI!$I14)</f>
        <v/>
      </c>
      <c r="E14" s="22">
        <f>IF(ISBLANK(TAKSIT_PLANI!$A14),"",TAKSIT_PLANI!$K14)</f>
        <v/>
      </c>
      <c r="F14" s="14">
        <f>IF(ISBLANK(TAKSIT_PLANI!$A14),"",IF(TAKSIT_PLANI!$K14&lt;0,"Vadesi Geçmiş",IF(TAKSIT_PLANI!$K14&lt;=30,"0-30 Gün",IF(TAKSIT_PLANI!$K14&lt;=60,"31-60 Gün","61 Gün ve Üzeri"))))</f>
        <v/>
      </c>
      <c r="G14" s="14">
        <f>IF(ISBLANK(TAKSIT_PLANI!$A14),"",TAKSIT_PLANI!$J14)</f>
        <v/>
      </c>
    </row>
    <row r="15">
      <c r="A15" s="14">
        <f>IF(ISBLANK(TAKSIT_PLANI!$A15),"",TAKSIT_PLANI!$B15)</f>
        <v/>
      </c>
      <c r="B15" s="23">
        <f>IF(ISBLANK(TAKSIT_PLANI!$A15),"",INDEX(KREDILER!$B$6:$B$1000,MATCH(TAKSIT_PLANI!$B15,KREDILER!$A$6:$A$1000,0)))</f>
        <v/>
      </c>
      <c r="C15" s="21">
        <f>IF(ISBLANK(TAKSIT_PLANI!$A15),"",TAKSIT_PLANI!$D15)</f>
        <v/>
      </c>
      <c r="D15" s="17">
        <f>IF(ISBLANK(TAKSIT_PLANI!$A15),"",TAKSIT_PLANI!$I15)</f>
        <v/>
      </c>
      <c r="E15" s="22">
        <f>IF(ISBLANK(TAKSIT_PLANI!$A15),"",TAKSIT_PLANI!$K15)</f>
        <v/>
      </c>
      <c r="F15" s="14">
        <f>IF(ISBLANK(TAKSIT_PLANI!$A15),"",IF(TAKSIT_PLANI!$K15&lt;0,"Vadesi Geçmiş",IF(TAKSIT_PLANI!$K15&lt;=30,"0-30 Gün",IF(TAKSIT_PLANI!$K15&lt;=60,"31-60 Gün","61 Gün ve Üzeri"))))</f>
        <v/>
      </c>
      <c r="G15" s="14">
        <f>IF(ISBLANK(TAKSIT_PLANI!$A15),"",TAKSIT_PLANI!$J15)</f>
        <v/>
      </c>
    </row>
    <row r="16">
      <c r="A16" s="14">
        <f>IF(ISBLANK(TAKSIT_PLANI!$A16),"",TAKSIT_PLANI!$B16)</f>
        <v/>
      </c>
      <c r="B16" s="23">
        <f>IF(ISBLANK(TAKSIT_PLANI!$A16),"",INDEX(KREDILER!$B$6:$B$1000,MATCH(TAKSIT_PLANI!$B16,KREDILER!$A$6:$A$1000,0)))</f>
        <v/>
      </c>
      <c r="C16" s="21">
        <f>IF(ISBLANK(TAKSIT_PLANI!$A16),"",TAKSIT_PLANI!$D16)</f>
        <v/>
      </c>
      <c r="D16" s="17">
        <f>IF(ISBLANK(TAKSIT_PLANI!$A16),"",TAKSIT_PLANI!$I16)</f>
        <v/>
      </c>
      <c r="E16" s="22">
        <f>IF(ISBLANK(TAKSIT_PLANI!$A16),"",TAKSIT_PLANI!$K16)</f>
        <v/>
      </c>
      <c r="F16" s="14">
        <f>IF(ISBLANK(TAKSIT_PLANI!$A16),"",IF(TAKSIT_PLANI!$K16&lt;0,"Vadesi Geçmiş",IF(TAKSIT_PLANI!$K16&lt;=30,"0-30 Gün",IF(TAKSIT_PLANI!$K16&lt;=60,"31-60 Gün","61 Gün ve Üzeri"))))</f>
        <v/>
      </c>
      <c r="G16" s="14">
        <f>IF(ISBLANK(TAKSIT_PLANI!$A16),"",TAKSIT_PLANI!$J16)</f>
        <v/>
      </c>
    </row>
    <row r="17">
      <c r="A17" s="14">
        <f>IF(ISBLANK(TAKSIT_PLANI!$A17),"",TAKSIT_PLANI!$B17)</f>
        <v/>
      </c>
      <c r="B17" s="23">
        <f>IF(ISBLANK(TAKSIT_PLANI!$A17),"",INDEX(KREDILER!$B$6:$B$1000,MATCH(TAKSIT_PLANI!$B17,KREDILER!$A$6:$A$1000,0)))</f>
        <v/>
      </c>
      <c r="C17" s="21">
        <f>IF(ISBLANK(TAKSIT_PLANI!$A17),"",TAKSIT_PLANI!$D17)</f>
        <v/>
      </c>
      <c r="D17" s="17">
        <f>IF(ISBLANK(TAKSIT_PLANI!$A17),"",TAKSIT_PLANI!$I17)</f>
        <v/>
      </c>
      <c r="E17" s="22">
        <f>IF(ISBLANK(TAKSIT_PLANI!$A17),"",TAKSIT_PLANI!$K17)</f>
        <v/>
      </c>
      <c r="F17" s="14">
        <f>IF(ISBLANK(TAKSIT_PLANI!$A17),"",IF(TAKSIT_PLANI!$K17&lt;0,"Vadesi Geçmiş",IF(TAKSIT_PLANI!$K17&lt;=30,"0-30 Gün",IF(TAKSIT_PLANI!$K17&lt;=60,"31-60 Gün","61 Gün ve Üzeri"))))</f>
        <v/>
      </c>
      <c r="G17" s="14">
        <f>IF(ISBLANK(TAKSIT_PLANI!$A17),"",TAKSIT_PLANI!$J17)</f>
        <v/>
      </c>
    </row>
    <row r="18">
      <c r="A18" s="14">
        <f>IF(ISBLANK(TAKSIT_PLANI!$A18),"",TAKSIT_PLANI!$B18)</f>
        <v/>
      </c>
      <c r="B18" s="23">
        <f>IF(ISBLANK(TAKSIT_PLANI!$A18),"",INDEX(KREDILER!$B$6:$B$1000,MATCH(TAKSIT_PLANI!$B18,KREDILER!$A$6:$A$1000,0)))</f>
        <v/>
      </c>
      <c r="C18" s="21">
        <f>IF(ISBLANK(TAKSIT_PLANI!$A18),"",TAKSIT_PLANI!$D18)</f>
        <v/>
      </c>
      <c r="D18" s="17">
        <f>IF(ISBLANK(TAKSIT_PLANI!$A18),"",TAKSIT_PLANI!$I18)</f>
        <v/>
      </c>
      <c r="E18" s="22">
        <f>IF(ISBLANK(TAKSIT_PLANI!$A18),"",TAKSIT_PLANI!$K18)</f>
        <v/>
      </c>
      <c r="F18" s="14">
        <f>IF(ISBLANK(TAKSIT_PLANI!$A18),"",IF(TAKSIT_PLANI!$K18&lt;0,"Vadesi Geçmiş",IF(TAKSIT_PLANI!$K18&lt;=30,"0-30 Gün",IF(TAKSIT_PLANI!$K18&lt;=60,"31-60 Gün","61 Gün ve Üzeri"))))</f>
        <v/>
      </c>
      <c r="G18" s="14">
        <f>IF(ISBLANK(TAKSIT_PLANI!$A18),"",TAKSIT_PLANI!$J18)</f>
        <v/>
      </c>
    </row>
    <row r="19">
      <c r="A19" s="14">
        <f>IF(ISBLANK(TAKSIT_PLANI!$A19),"",TAKSIT_PLANI!$B19)</f>
        <v/>
      </c>
      <c r="B19" s="23">
        <f>IF(ISBLANK(TAKSIT_PLANI!$A19),"",INDEX(KREDILER!$B$6:$B$1000,MATCH(TAKSIT_PLANI!$B19,KREDILER!$A$6:$A$1000,0)))</f>
        <v/>
      </c>
      <c r="C19" s="21">
        <f>IF(ISBLANK(TAKSIT_PLANI!$A19),"",TAKSIT_PLANI!$D19)</f>
        <v/>
      </c>
      <c r="D19" s="17">
        <f>IF(ISBLANK(TAKSIT_PLANI!$A19),"",TAKSIT_PLANI!$I19)</f>
        <v/>
      </c>
      <c r="E19" s="22">
        <f>IF(ISBLANK(TAKSIT_PLANI!$A19),"",TAKSIT_PLANI!$K19)</f>
        <v/>
      </c>
      <c r="F19" s="14">
        <f>IF(ISBLANK(TAKSIT_PLANI!$A19),"",IF(TAKSIT_PLANI!$K19&lt;0,"Vadesi Geçmiş",IF(TAKSIT_PLANI!$K19&lt;=30,"0-30 Gün",IF(TAKSIT_PLANI!$K19&lt;=60,"31-60 Gün","61 Gün ve Üzeri"))))</f>
        <v/>
      </c>
      <c r="G19" s="14">
        <f>IF(ISBLANK(TAKSIT_PLANI!$A19),"",TAKSIT_PLANI!$J19)</f>
        <v/>
      </c>
    </row>
    <row r="20">
      <c r="A20" s="14">
        <f>IF(ISBLANK(TAKSIT_PLANI!$A20),"",TAKSIT_PLANI!$B20)</f>
        <v/>
      </c>
      <c r="B20" s="23">
        <f>IF(ISBLANK(TAKSIT_PLANI!$A20),"",INDEX(KREDILER!$B$6:$B$1000,MATCH(TAKSIT_PLANI!$B20,KREDILER!$A$6:$A$1000,0)))</f>
        <v/>
      </c>
      <c r="C20" s="21">
        <f>IF(ISBLANK(TAKSIT_PLANI!$A20),"",TAKSIT_PLANI!$D20)</f>
        <v/>
      </c>
      <c r="D20" s="17">
        <f>IF(ISBLANK(TAKSIT_PLANI!$A20),"",TAKSIT_PLANI!$I20)</f>
        <v/>
      </c>
      <c r="E20" s="22">
        <f>IF(ISBLANK(TAKSIT_PLANI!$A20),"",TAKSIT_PLANI!$K20)</f>
        <v/>
      </c>
      <c r="F20" s="14">
        <f>IF(ISBLANK(TAKSIT_PLANI!$A20),"",IF(TAKSIT_PLANI!$K20&lt;0,"Vadesi Geçmiş",IF(TAKSIT_PLANI!$K20&lt;=30,"0-30 Gün",IF(TAKSIT_PLANI!$K20&lt;=60,"31-60 Gün","61 Gün ve Üzeri"))))</f>
        <v/>
      </c>
      <c r="G20" s="14">
        <f>IF(ISBLANK(TAKSIT_PLANI!$A20),"",TAKSIT_PLANI!$J20)</f>
        <v/>
      </c>
    </row>
    <row r="21">
      <c r="A21" s="14">
        <f>IF(ISBLANK(TAKSIT_PLANI!$A21),"",TAKSIT_PLANI!$B21)</f>
        <v/>
      </c>
      <c r="B21" s="23">
        <f>IF(ISBLANK(TAKSIT_PLANI!$A21),"",INDEX(KREDILER!$B$6:$B$1000,MATCH(TAKSIT_PLANI!$B21,KREDILER!$A$6:$A$1000,0)))</f>
        <v/>
      </c>
      <c r="C21" s="21">
        <f>IF(ISBLANK(TAKSIT_PLANI!$A21),"",TAKSIT_PLANI!$D21)</f>
        <v/>
      </c>
      <c r="D21" s="17">
        <f>IF(ISBLANK(TAKSIT_PLANI!$A21),"",TAKSIT_PLANI!$I21)</f>
        <v/>
      </c>
      <c r="E21" s="22">
        <f>IF(ISBLANK(TAKSIT_PLANI!$A21),"",TAKSIT_PLANI!$K21)</f>
        <v/>
      </c>
      <c r="F21" s="14">
        <f>IF(ISBLANK(TAKSIT_PLANI!$A21),"",IF(TAKSIT_PLANI!$K21&lt;0,"Vadesi Geçmiş",IF(TAKSIT_PLANI!$K21&lt;=30,"0-30 Gün",IF(TAKSIT_PLANI!$K21&lt;=60,"31-60 Gün","61 Gün ve Üzeri"))))</f>
        <v/>
      </c>
      <c r="G21" s="14">
        <f>IF(ISBLANK(TAKSIT_PLANI!$A21),"",TAKSIT_PLANI!$J21)</f>
        <v/>
      </c>
    </row>
    <row r="22">
      <c r="A22" s="14">
        <f>IF(ISBLANK(TAKSIT_PLANI!$A22),"",TAKSIT_PLANI!$B22)</f>
        <v/>
      </c>
      <c r="B22" s="23">
        <f>IF(ISBLANK(TAKSIT_PLANI!$A22),"",INDEX(KREDILER!$B$6:$B$1000,MATCH(TAKSIT_PLANI!$B22,KREDILER!$A$6:$A$1000,0)))</f>
        <v/>
      </c>
      <c r="C22" s="21">
        <f>IF(ISBLANK(TAKSIT_PLANI!$A22),"",TAKSIT_PLANI!$D22)</f>
        <v/>
      </c>
      <c r="D22" s="17">
        <f>IF(ISBLANK(TAKSIT_PLANI!$A22),"",TAKSIT_PLANI!$I22)</f>
        <v/>
      </c>
      <c r="E22" s="22">
        <f>IF(ISBLANK(TAKSIT_PLANI!$A22),"",TAKSIT_PLANI!$K22)</f>
        <v/>
      </c>
      <c r="F22" s="14">
        <f>IF(ISBLANK(TAKSIT_PLANI!$A22),"",IF(TAKSIT_PLANI!$K22&lt;0,"Vadesi Geçmiş",IF(TAKSIT_PLANI!$K22&lt;=30,"0-30 Gün",IF(TAKSIT_PLANI!$K22&lt;=60,"31-60 Gün","61 Gün ve Üzeri"))))</f>
        <v/>
      </c>
      <c r="G22" s="14">
        <f>IF(ISBLANK(TAKSIT_PLANI!$A22),"",TAKSIT_PLANI!$J22)</f>
        <v/>
      </c>
    </row>
    <row r="23">
      <c r="A23" s="14">
        <f>IF(ISBLANK(TAKSIT_PLANI!$A23),"",TAKSIT_PLANI!$B23)</f>
        <v/>
      </c>
      <c r="B23" s="23">
        <f>IF(ISBLANK(TAKSIT_PLANI!$A23),"",INDEX(KREDILER!$B$6:$B$1000,MATCH(TAKSIT_PLANI!$B23,KREDILER!$A$6:$A$1000,0)))</f>
        <v/>
      </c>
      <c r="C23" s="21">
        <f>IF(ISBLANK(TAKSIT_PLANI!$A23),"",TAKSIT_PLANI!$D23)</f>
        <v/>
      </c>
      <c r="D23" s="17">
        <f>IF(ISBLANK(TAKSIT_PLANI!$A23),"",TAKSIT_PLANI!$I23)</f>
        <v/>
      </c>
      <c r="E23" s="22">
        <f>IF(ISBLANK(TAKSIT_PLANI!$A23),"",TAKSIT_PLANI!$K23)</f>
        <v/>
      </c>
      <c r="F23" s="14">
        <f>IF(ISBLANK(TAKSIT_PLANI!$A23),"",IF(TAKSIT_PLANI!$K23&lt;0,"Vadesi Geçmiş",IF(TAKSIT_PLANI!$K23&lt;=30,"0-30 Gün",IF(TAKSIT_PLANI!$K23&lt;=60,"31-60 Gün","61 Gün ve Üzeri"))))</f>
        <v/>
      </c>
      <c r="G23" s="14">
        <f>IF(ISBLANK(TAKSIT_PLANI!$A23),"",TAKSIT_PLANI!$J23)</f>
        <v/>
      </c>
    </row>
    <row r="24">
      <c r="A24" s="14">
        <f>IF(ISBLANK(TAKSIT_PLANI!$A24),"",TAKSIT_PLANI!$B24)</f>
        <v/>
      </c>
      <c r="B24" s="23">
        <f>IF(ISBLANK(TAKSIT_PLANI!$A24),"",INDEX(KREDILER!$B$6:$B$1000,MATCH(TAKSIT_PLANI!$B24,KREDILER!$A$6:$A$1000,0)))</f>
        <v/>
      </c>
      <c r="C24" s="21">
        <f>IF(ISBLANK(TAKSIT_PLANI!$A24),"",TAKSIT_PLANI!$D24)</f>
        <v/>
      </c>
      <c r="D24" s="17">
        <f>IF(ISBLANK(TAKSIT_PLANI!$A24),"",TAKSIT_PLANI!$I24)</f>
        <v/>
      </c>
      <c r="E24" s="22">
        <f>IF(ISBLANK(TAKSIT_PLANI!$A24),"",TAKSIT_PLANI!$K24)</f>
        <v/>
      </c>
      <c r="F24" s="14">
        <f>IF(ISBLANK(TAKSIT_PLANI!$A24),"",IF(TAKSIT_PLANI!$K24&lt;0,"Vadesi Geçmiş",IF(TAKSIT_PLANI!$K24&lt;=30,"0-30 Gün",IF(TAKSIT_PLANI!$K24&lt;=60,"31-60 Gün","61 Gün ve Üzeri"))))</f>
        <v/>
      </c>
      <c r="G24" s="14">
        <f>IF(ISBLANK(TAKSIT_PLANI!$A24),"",TAKSIT_PLANI!$J24)</f>
        <v/>
      </c>
    </row>
    <row r="25">
      <c r="A25" s="14">
        <f>IF(ISBLANK(TAKSIT_PLANI!$A25),"",TAKSIT_PLANI!$B25)</f>
        <v/>
      </c>
      <c r="B25" s="23">
        <f>IF(ISBLANK(TAKSIT_PLANI!$A25),"",INDEX(KREDILER!$B$6:$B$1000,MATCH(TAKSIT_PLANI!$B25,KREDILER!$A$6:$A$1000,0)))</f>
        <v/>
      </c>
      <c r="C25" s="21">
        <f>IF(ISBLANK(TAKSIT_PLANI!$A25),"",TAKSIT_PLANI!$D25)</f>
        <v/>
      </c>
      <c r="D25" s="17">
        <f>IF(ISBLANK(TAKSIT_PLANI!$A25),"",TAKSIT_PLANI!$I25)</f>
        <v/>
      </c>
      <c r="E25" s="22">
        <f>IF(ISBLANK(TAKSIT_PLANI!$A25),"",TAKSIT_PLANI!$K25)</f>
        <v/>
      </c>
      <c r="F25" s="14">
        <f>IF(ISBLANK(TAKSIT_PLANI!$A25),"",IF(TAKSIT_PLANI!$K25&lt;0,"Vadesi Geçmiş",IF(TAKSIT_PLANI!$K25&lt;=30,"0-30 Gün",IF(TAKSIT_PLANI!$K25&lt;=60,"31-60 Gün","61 Gün ve Üzeri"))))</f>
        <v/>
      </c>
      <c r="G25" s="14">
        <f>IF(ISBLANK(TAKSIT_PLANI!$A25),"",TAKSIT_PLANI!$J25)</f>
        <v/>
      </c>
    </row>
    <row r="26">
      <c r="A26" s="14">
        <f>IF(ISBLANK(TAKSIT_PLANI!$A26),"",TAKSIT_PLANI!$B26)</f>
        <v/>
      </c>
      <c r="B26" s="23">
        <f>IF(ISBLANK(TAKSIT_PLANI!$A26),"",INDEX(KREDILER!$B$6:$B$1000,MATCH(TAKSIT_PLANI!$B26,KREDILER!$A$6:$A$1000,0)))</f>
        <v/>
      </c>
      <c r="C26" s="21">
        <f>IF(ISBLANK(TAKSIT_PLANI!$A26),"",TAKSIT_PLANI!$D26)</f>
        <v/>
      </c>
      <c r="D26" s="17">
        <f>IF(ISBLANK(TAKSIT_PLANI!$A26),"",TAKSIT_PLANI!$I26)</f>
        <v/>
      </c>
      <c r="E26" s="22">
        <f>IF(ISBLANK(TAKSIT_PLANI!$A26),"",TAKSIT_PLANI!$K26)</f>
        <v/>
      </c>
      <c r="F26" s="14">
        <f>IF(ISBLANK(TAKSIT_PLANI!$A26),"",IF(TAKSIT_PLANI!$K26&lt;0,"Vadesi Geçmiş",IF(TAKSIT_PLANI!$K26&lt;=30,"0-30 Gün",IF(TAKSIT_PLANI!$K26&lt;=60,"31-60 Gün","61 Gün ve Üzeri"))))</f>
        <v/>
      </c>
      <c r="G26" s="14">
        <f>IF(ISBLANK(TAKSIT_PLANI!$A26),"",TAKSIT_PLANI!$J26)</f>
        <v/>
      </c>
    </row>
    <row r="27">
      <c r="A27" s="14">
        <f>IF(ISBLANK(TAKSIT_PLANI!$A27),"",TAKSIT_PLANI!$B27)</f>
        <v/>
      </c>
      <c r="B27" s="23">
        <f>IF(ISBLANK(TAKSIT_PLANI!$A27),"",INDEX(KREDILER!$B$6:$B$1000,MATCH(TAKSIT_PLANI!$B27,KREDILER!$A$6:$A$1000,0)))</f>
        <v/>
      </c>
      <c r="C27" s="21">
        <f>IF(ISBLANK(TAKSIT_PLANI!$A27),"",TAKSIT_PLANI!$D27)</f>
        <v/>
      </c>
      <c r="D27" s="17">
        <f>IF(ISBLANK(TAKSIT_PLANI!$A27),"",TAKSIT_PLANI!$I27)</f>
        <v/>
      </c>
      <c r="E27" s="22">
        <f>IF(ISBLANK(TAKSIT_PLANI!$A27),"",TAKSIT_PLANI!$K27)</f>
        <v/>
      </c>
      <c r="F27" s="14">
        <f>IF(ISBLANK(TAKSIT_PLANI!$A27),"",IF(TAKSIT_PLANI!$K27&lt;0,"Vadesi Geçmiş",IF(TAKSIT_PLANI!$K27&lt;=30,"0-30 Gün",IF(TAKSIT_PLANI!$K27&lt;=60,"31-60 Gün","61 Gün ve Üzeri"))))</f>
        <v/>
      </c>
      <c r="G27" s="14">
        <f>IF(ISBLANK(TAKSIT_PLANI!$A27),"",TAKSIT_PLANI!$J27)</f>
        <v/>
      </c>
    </row>
    <row r="28">
      <c r="A28" s="14">
        <f>IF(ISBLANK(TAKSIT_PLANI!$A28),"",TAKSIT_PLANI!$B28)</f>
        <v/>
      </c>
      <c r="B28" s="23">
        <f>IF(ISBLANK(TAKSIT_PLANI!$A28),"",INDEX(KREDILER!$B$6:$B$1000,MATCH(TAKSIT_PLANI!$B28,KREDILER!$A$6:$A$1000,0)))</f>
        <v/>
      </c>
      <c r="C28" s="21">
        <f>IF(ISBLANK(TAKSIT_PLANI!$A28),"",TAKSIT_PLANI!$D28)</f>
        <v/>
      </c>
      <c r="D28" s="17">
        <f>IF(ISBLANK(TAKSIT_PLANI!$A28),"",TAKSIT_PLANI!$I28)</f>
        <v/>
      </c>
      <c r="E28" s="22">
        <f>IF(ISBLANK(TAKSIT_PLANI!$A28),"",TAKSIT_PLANI!$K28)</f>
        <v/>
      </c>
      <c r="F28" s="14">
        <f>IF(ISBLANK(TAKSIT_PLANI!$A28),"",IF(TAKSIT_PLANI!$K28&lt;0,"Vadesi Geçmiş",IF(TAKSIT_PLANI!$K28&lt;=30,"0-30 Gün",IF(TAKSIT_PLANI!$K28&lt;=60,"31-60 Gün","61 Gün ve Üzeri"))))</f>
        <v/>
      </c>
      <c r="G28" s="14">
        <f>IF(ISBLANK(TAKSIT_PLANI!$A28),"",TAKSIT_PLANI!$J28)</f>
        <v/>
      </c>
    </row>
    <row r="29">
      <c r="A29" s="14">
        <f>IF(ISBLANK(TAKSIT_PLANI!$A29),"",TAKSIT_PLANI!$B29)</f>
        <v/>
      </c>
      <c r="B29" s="23">
        <f>IF(ISBLANK(TAKSIT_PLANI!$A29),"",INDEX(KREDILER!$B$6:$B$1000,MATCH(TAKSIT_PLANI!$B29,KREDILER!$A$6:$A$1000,0)))</f>
        <v/>
      </c>
      <c r="C29" s="21">
        <f>IF(ISBLANK(TAKSIT_PLANI!$A29),"",TAKSIT_PLANI!$D29)</f>
        <v/>
      </c>
      <c r="D29" s="17">
        <f>IF(ISBLANK(TAKSIT_PLANI!$A29),"",TAKSIT_PLANI!$I29)</f>
        <v/>
      </c>
      <c r="E29" s="22">
        <f>IF(ISBLANK(TAKSIT_PLANI!$A29),"",TAKSIT_PLANI!$K29)</f>
        <v/>
      </c>
      <c r="F29" s="14">
        <f>IF(ISBLANK(TAKSIT_PLANI!$A29),"",IF(TAKSIT_PLANI!$K29&lt;0,"Vadesi Geçmiş",IF(TAKSIT_PLANI!$K29&lt;=30,"0-30 Gün",IF(TAKSIT_PLANI!$K29&lt;=60,"31-60 Gün","61 Gün ve Üzeri"))))</f>
        <v/>
      </c>
      <c r="G29" s="14">
        <f>IF(ISBLANK(TAKSIT_PLANI!$A29),"",TAKSIT_PLANI!$J29)</f>
        <v/>
      </c>
    </row>
    <row r="30">
      <c r="A30" s="14">
        <f>IF(ISBLANK(TAKSIT_PLANI!$A30),"",TAKSIT_PLANI!$B30)</f>
        <v/>
      </c>
      <c r="B30" s="23">
        <f>IF(ISBLANK(TAKSIT_PLANI!$A30),"",INDEX(KREDILER!$B$6:$B$1000,MATCH(TAKSIT_PLANI!$B30,KREDILER!$A$6:$A$1000,0)))</f>
        <v/>
      </c>
      <c r="C30" s="21">
        <f>IF(ISBLANK(TAKSIT_PLANI!$A30),"",TAKSIT_PLANI!$D30)</f>
        <v/>
      </c>
      <c r="D30" s="17">
        <f>IF(ISBLANK(TAKSIT_PLANI!$A30),"",TAKSIT_PLANI!$I30)</f>
        <v/>
      </c>
      <c r="E30" s="22">
        <f>IF(ISBLANK(TAKSIT_PLANI!$A30),"",TAKSIT_PLANI!$K30)</f>
        <v/>
      </c>
      <c r="F30" s="14">
        <f>IF(ISBLANK(TAKSIT_PLANI!$A30),"",IF(TAKSIT_PLANI!$K30&lt;0,"Vadesi Geçmiş",IF(TAKSIT_PLANI!$K30&lt;=30,"0-30 Gün",IF(TAKSIT_PLANI!$K30&lt;=60,"31-60 Gün","61 Gün ve Üzeri"))))</f>
        <v/>
      </c>
      <c r="G30" s="14">
        <f>IF(ISBLANK(TAKSIT_PLANI!$A30),"",TAKSIT_PLANI!$J30)</f>
        <v/>
      </c>
    </row>
    <row r="31">
      <c r="A31" s="14">
        <f>IF(ISBLANK(TAKSIT_PLANI!$A31),"",TAKSIT_PLANI!$B31)</f>
        <v/>
      </c>
      <c r="B31" s="23">
        <f>IF(ISBLANK(TAKSIT_PLANI!$A31),"",INDEX(KREDILER!$B$6:$B$1000,MATCH(TAKSIT_PLANI!$B31,KREDILER!$A$6:$A$1000,0)))</f>
        <v/>
      </c>
      <c r="C31" s="21">
        <f>IF(ISBLANK(TAKSIT_PLANI!$A31),"",TAKSIT_PLANI!$D31)</f>
        <v/>
      </c>
      <c r="D31" s="17">
        <f>IF(ISBLANK(TAKSIT_PLANI!$A31),"",TAKSIT_PLANI!$I31)</f>
        <v/>
      </c>
      <c r="E31" s="22">
        <f>IF(ISBLANK(TAKSIT_PLANI!$A31),"",TAKSIT_PLANI!$K31)</f>
        <v/>
      </c>
      <c r="F31" s="14">
        <f>IF(ISBLANK(TAKSIT_PLANI!$A31),"",IF(TAKSIT_PLANI!$K31&lt;0,"Vadesi Geçmiş",IF(TAKSIT_PLANI!$K31&lt;=30,"0-30 Gün",IF(TAKSIT_PLANI!$K31&lt;=60,"31-60 Gün","61 Gün ve Üzeri"))))</f>
        <v/>
      </c>
      <c r="G31" s="14">
        <f>IF(ISBLANK(TAKSIT_PLANI!$A31),"",TAKSIT_PLANI!$J31)</f>
        <v/>
      </c>
    </row>
    <row r="32">
      <c r="A32" s="14">
        <f>IF(ISBLANK(TAKSIT_PLANI!$A32),"",TAKSIT_PLANI!$B32)</f>
        <v/>
      </c>
      <c r="B32" s="23">
        <f>IF(ISBLANK(TAKSIT_PLANI!$A32),"",INDEX(KREDILER!$B$6:$B$1000,MATCH(TAKSIT_PLANI!$B32,KREDILER!$A$6:$A$1000,0)))</f>
        <v/>
      </c>
      <c r="C32" s="21">
        <f>IF(ISBLANK(TAKSIT_PLANI!$A32),"",TAKSIT_PLANI!$D32)</f>
        <v/>
      </c>
      <c r="D32" s="17">
        <f>IF(ISBLANK(TAKSIT_PLANI!$A32),"",TAKSIT_PLANI!$I32)</f>
        <v/>
      </c>
      <c r="E32" s="22">
        <f>IF(ISBLANK(TAKSIT_PLANI!$A32),"",TAKSIT_PLANI!$K32)</f>
        <v/>
      </c>
      <c r="F32" s="14">
        <f>IF(ISBLANK(TAKSIT_PLANI!$A32),"",IF(TAKSIT_PLANI!$K32&lt;0,"Vadesi Geçmiş",IF(TAKSIT_PLANI!$K32&lt;=30,"0-30 Gün",IF(TAKSIT_PLANI!$K32&lt;=60,"31-60 Gün","61 Gün ve Üzeri"))))</f>
        <v/>
      </c>
      <c r="G32" s="14">
        <f>IF(ISBLANK(TAKSIT_PLANI!$A32),"",TAKSIT_PLANI!$J32)</f>
        <v/>
      </c>
    </row>
    <row r="33">
      <c r="A33" s="14">
        <f>IF(ISBLANK(TAKSIT_PLANI!$A33),"",TAKSIT_PLANI!$B33)</f>
        <v/>
      </c>
      <c r="B33" s="23">
        <f>IF(ISBLANK(TAKSIT_PLANI!$A33),"",INDEX(KREDILER!$B$6:$B$1000,MATCH(TAKSIT_PLANI!$B33,KREDILER!$A$6:$A$1000,0)))</f>
        <v/>
      </c>
      <c r="C33" s="21">
        <f>IF(ISBLANK(TAKSIT_PLANI!$A33),"",TAKSIT_PLANI!$D33)</f>
        <v/>
      </c>
      <c r="D33" s="17">
        <f>IF(ISBLANK(TAKSIT_PLANI!$A33),"",TAKSIT_PLANI!$I33)</f>
        <v/>
      </c>
      <c r="E33" s="22">
        <f>IF(ISBLANK(TAKSIT_PLANI!$A33),"",TAKSIT_PLANI!$K33)</f>
        <v/>
      </c>
      <c r="F33" s="14">
        <f>IF(ISBLANK(TAKSIT_PLANI!$A33),"",IF(TAKSIT_PLANI!$K33&lt;0,"Vadesi Geçmiş",IF(TAKSIT_PLANI!$K33&lt;=30,"0-30 Gün",IF(TAKSIT_PLANI!$K33&lt;=60,"31-60 Gün","61 Gün ve Üzeri"))))</f>
        <v/>
      </c>
      <c r="G33" s="14">
        <f>IF(ISBLANK(TAKSIT_PLANI!$A33),"",TAKSIT_PLANI!$J33)</f>
        <v/>
      </c>
    </row>
    <row r="34">
      <c r="A34" s="14">
        <f>IF(ISBLANK(TAKSIT_PLANI!$A34),"",TAKSIT_PLANI!$B34)</f>
        <v/>
      </c>
      <c r="B34" s="23">
        <f>IF(ISBLANK(TAKSIT_PLANI!$A34),"",INDEX(KREDILER!$B$6:$B$1000,MATCH(TAKSIT_PLANI!$B34,KREDILER!$A$6:$A$1000,0)))</f>
        <v/>
      </c>
      <c r="C34" s="21">
        <f>IF(ISBLANK(TAKSIT_PLANI!$A34),"",TAKSIT_PLANI!$D34)</f>
        <v/>
      </c>
      <c r="D34" s="17">
        <f>IF(ISBLANK(TAKSIT_PLANI!$A34),"",TAKSIT_PLANI!$I34)</f>
        <v/>
      </c>
      <c r="E34" s="22">
        <f>IF(ISBLANK(TAKSIT_PLANI!$A34),"",TAKSIT_PLANI!$K34)</f>
        <v/>
      </c>
      <c r="F34" s="14">
        <f>IF(ISBLANK(TAKSIT_PLANI!$A34),"",IF(TAKSIT_PLANI!$K34&lt;0,"Vadesi Geçmiş",IF(TAKSIT_PLANI!$K34&lt;=30,"0-30 Gün",IF(TAKSIT_PLANI!$K34&lt;=60,"31-60 Gün","61 Gün ve Üzeri"))))</f>
        <v/>
      </c>
      <c r="G34" s="14">
        <f>IF(ISBLANK(TAKSIT_PLANI!$A34),"",TAKSIT_PLANI!$J34)</f>
        <v/>
      </c>
    </row>
    <row r="35">
      <c r="A35" s="14">
        <f>IF(ISBLANK(TAKSIT_PLANI!$A35),"",TAKSIT_PLANI!$B35)</f>
        <v/>
      </c>
      <c r="B35" s="23">
        <f>IF(ISBLANK(TAKSIT_PLANI!$A35),"",INDEX(KREDILER!$B$6:$B$1000,MATCH(TAKSIT_PLANI!$B35,KREDILER!$A$6:$A$1000,0)))</f>
        <v/>
      </c>
      <c r="C35" s="21">
        <f>IF(ISBLANK(TAKSIT_PLANI!$A35),"",TAKSIT_PLANI!$D35)</f>
        <v/>
      </c>
      <c r="D35" s="17">
        <f>IF(ISBLANK(TAKSIT_PLANI!$A35),"",TAKSIT_PLANI!$I35)</f>
        <v/>
      </c>
      <c r="E35" s="22">
        <f>IF(ISBLANK(TAKSIT_PLANI!$A35),"",TAKSIT_PLANI!$K35)</f>
        <v/>
      </c>
      <c r="F35" s="14">
        <f>IF(ISBLANK(TAKSIT_PLANI!$A35),"",IF(TAKSIT_PLANI!$K35&lt;0,"Vadesi Geçmiş",IF(TAKSIT_PLANI!$K35&lt;=30,"0-30 Gün",IF(TAKSIT_PLANI!$K35&lt;=60,"31-60 Gün","61 Gün ve Üzeri"))))</f>
        <v/>
      </c>
      <c r="G35" s="14">
        <f>IF(ISBLANK(TAKSIT_PLANI!$A35),"",TAKSIT_PLANI!$J35)</f>
        <v/>
      </c>
    </row>
    <row r="36">
      <c r="A36" s="14">
        <f>IF(ISBLANK(TAKSIT_PLANI!$A36),"",TAKSIT_PLANI!$B36)</f>
        <v/>
      </c>
      <c r="B36" s="23">
        <f>IF(ISBLANK(TAKSIT_PLANI!$A36),"",INDEX(KREDILER!$B$6:$B$1000,MATCH(TAKSIT_PLANI!$B36,KREDILER!$A$6:$A$1000,0)))</f>
        <v/>
      </c>
      <c r="C36" s="21">
        <f>IF(ISBLANK(TAKSIT_PLANI!$A36),"",TAKSIT_PLANI!$D36)</f>
        <v/>
      </c>
      <c r="D36" s="17">
        <f>IF(ISBLANK(TAKSIT_PLANI!$A36),"",TAKSIT_PLANI!$I36)</f>
        <v/>
      </c>
      <c r="E36" s="22">
        <f>IF(ISBLANK(TAKSIT_PLANI!$A36),"",TAKSIT_PLANI!$K36)</f>
        <v/>
      </c>
      <c r="F36" s="14">
        <f>IF(ISBLANK(TAKSIT_PLANI!$A36),"",IF(TAKSIT_PLANI!$K36&lt;0,"Vadesi Geçmiş",IF(TAKSIT_PLANI!$K36&lt;=30,"0-30 Gün",IF(TAKSIT_PLANI!$K36&lt;=60,"31-60 Gün","61 Gün ve Üzeri"))))</f>
        <v/>
      </c>
      <c r="G36" s="14">
        <f>IF(ISBLANK(TAKSIT_PLANI!$A36),"",TAKSIT_PLANI!$J36)</f>
        <v/>
      </c>
    </row>
    <row r="37">
      <c r="A37" s="14">
        <f>IF(ISBLANK(TAKSIT_PLANI!$A37),"",TAKSIT_PLANI!$B37)</f>
        <v/>
      </c>
      <c r="B37" s="23">
        <f>IF(ISBLANK(TAKSIT_PLANI!$A37),"",INDEX(KREDILER!$B$6:$B$1000,MATCH(TAKSIT_PLANI!$B37,KREDILER!$A$6:$A$1000,0)))</f>
        <v/>
      </c>
      <c r="C37" s="21">
        <f>IF(ISBLANK(TAKSIT_PLANI!$A37),"",TAKSIT_PLANI!$D37)</f>
        <v/>
      </c>
      <c r="D37" s="17">
        <f>IF(ISBLANK(TAKSIT_PLANI!$A37),"",TAKSIT_PLANI!$I37)</f>
        <v/>
      </c>
      <c r="E37" s="22">
        <f>IF(ISBLANK(TAKSIT_PLANI!$A37),"",TAKSIT_PLANI!$K37)</f>
        <v/>
      </c>
      <c r="F37" s="14">
        <f>IF(ISBLANK(TAKSIT_PLANI!$A37),"",IF(TAKSIT_PLANI!$K37&lt;0,"Vadesi Geçmiş",IF(TAKSIT_PLANI!$K37&lt;=30,"0-30 Gün",IF(TAKSIT_PLANI!$K37&lt;=60,"31-60 Gün","61 Gün ve Üzeri"))))</f>
        <v/>
      </c>
      <c r="G37" s="14">
        <f>IF(ISBLANK(TAKSIT_PLANI!$A37),"",TAKSIT_PLANI!$J37)</f>
        <v/>
      </c>
    </row>
    <row r="38">
      <c r="A38" s="14">
        <f>IF(ISBLANK(TAKSIT_PLANI!$A38),"",TAKSIT_PLANI!$B38)</f>
        <v/>
      </c>
      <c r="B38" s="23">
        <f>IF(ISBLANK(TAKSIT_PLANI!$A38),"",INDEX(KREDILER!$B$6:$B$1000,MATCH(TAKSIT_PLANI!$B38,KREDILER!$A$6:$A$1000,0)))</f>
        <v/>
      </c>
      <c r="C38" s="21">
        <f>IF(ISBLANK(TAKSIT_PLANI!$A38),"",TAKSIT_PLANI!$D38)</f>
        <v/>
      </c>
      <c r="D38" s="17">
        <f>IF(ISBLANK(TAKSIT_PLANI!$A38),"",TAKSIT_PLANI!$I38)</f>
        <v/>
      </c>
      <c r="E38" s="22">
        <f>IF(ISBLANK(TAKSIT_PLANI!$A38),"",TAKSIT_PLANI!$K38)</f>
        <v/>
      </c>
      <c r="F38" s="14">
        <f>IF(ISBLANK(TAKSIT_PLANI!$A38),"",IF(TAKSIT_PLANI!$K38&lt;0,"Vadesi Geçmiş",IF(TAKSIT_PLANI!$K38&lt;=30,"0-30 Gün",IF(TAKSIT_PLANI!$K38&lt;=60,"31-60 Gün","61 Gün ve Üzeri"))))</f>
        <v/>
      </c>
      <c r="G38" s="14">
        <f>IF(ISBLANK(TAKSIT_PLANI!$A38),"",TAKSIT_PLANI!$J38)</f>
        <v/>
      </c>
    </row>
    <row r="39">
      <c r="A39" s="14">
        <f>IF(ISBLANK(TAKSIT_PLANI!$A39),"",TAKSIT_PLANI!$B39)</f>
        <v/>
      </c>
      <c r="B39" s="23">
        <f>IF(ISBLANK(TAKSIT_PLANI!$A39),"",INDEX(KREDILER!$B$6:$B$1000,MATCH(TAKSIT_PLANI!$B39,KREDILER!$A$6:$A$1000,0)))</f>
        <v/>
      </c>
      <c r="C39" s="21">
        <f>IF(ISBLANK(TAKSIT_PLANI!$A39),"",TAKSIT_PLANI!$D39)</f>
        <v/>
      </c>
      <c r="D39" s="17">
        <f>IF(ISBLANK(TAKSIT_PLANI!$A39),"",TAKSIT_PLANI!$I39)</f>
        <v/>
      </c>
      <c r="E39" s="22">
        <f>IF(ISBLANK(TAKSIT_PLANI!$A39),"",TAKSIT_PLANI!$K39)</f>
        <v/>
      </c>
      <c r="F39" s="14">
        <f>IF(ISBLANK(TAKSIT_PLANI!$A39),"",IF(TAKSIT_PLANI!$K39&lt;0,"Vadesi Geçmiş",IF(TAKSIT_PLANI!$K39&lt;=30,"0-30 Gün",IF(TAKSIT_PLANI!$K39&lt;=60,"31-60 Gün","61 Gün ve Üzeri"))))</f>
        <v/>
      </c>
      <c r="G39" s="14">
        <f>IF(ISBLANK(TAKSIT_PLANI!$A39),"",TAKSIT_PLANI!$J39)</f>
        <v/>
      </c>
    </row>
    <row r="40">
      <c r="A40" s="14">
        <f>IF(ISBLANK(TAKSIT_PLANI!$A40),"",TAKSIT_PLANI!$B40)</f>
        <v/>
      </c>
      <c r="B40" s="23">
        <f>IF(ISBLANK(TAKSIT_PLANI!$A40),"",INDEX(KREDILER!$B$6:$B$1000,MATCH(TAKSIT_PLANI!$B40,KREDILER!$A$6:$A$1000,0)))</f>
        <v/>
      </c>
      <c r="C40" s="21">
        <f>IF(ISBLANK(TAKSIT_PLANI!$A40),"",TAKSIT_PLANI!$D40)</f>
        <v/>
      </c>
      <c r="D40" s="17">
        <f>IF(ISBLANK(TAKSIT_PLANI!$A40),"",TAKSIT_PLANI!$I40)</f>
        <v/>
      </c>
      <c r="E40" s="22">
        <f>IF(ISBLANK(TAKSIT_PLANI!$A40),"",TAKSIT_PLANI!$K40)</f>
        <v/>
      </c>
      <c r="F40" s="14">
        <f>IF(ISBLANK(TAKSIT_PLANI!$A40),"",IF(TAKSIT_PLANI!$K40&lt;0,"Vadesi Geçmiş",IF(TAKSIT_PLANI!$K40&lt;=30,"0-30 Gün",IF(TAKSIT_PLANI!$K40&lt;=60,"31-60 Gün","61 Gün ve Üzeri"))))</f>
        <v/>
      </c>
      <c r="G40" s="14">
        <f>IF(ISBLANK(TAKSIT_PLANI!$A40),"",TAKSIT_PLANI!$J40)</f>
        <v/>
      </c>
    </row>
    <row r="41">
      <c r="A41" s="14">
        <f>IF(ISBLANK(TAKSIT_PLANI!$A41),"",TAKSIT_PLANI!$B41)</f>
        <v/>
      </c>
      <c r="B41" s="23">
        <f>IF(ISBLANK(TAKSIT_PLANI!$A41),"",INDEX(KREDILER!$B$6:$B$1000,MATCH(TAKSIT_PLANI!$B41,KREDILER!$A$6:$A$1000,0)))</f>
        <v/>
      </c>
      <c r="C41" s="21">
        <f>IF(ISBLANK(TAKSIT_PLANI!$A41),"",TAKSIT_PLANI!$D41)</f>
        <v/>
      </c>
      <c r="D41" s="17">
        <f>IF(ISBLANK(TAKSIT_PLANI!$A41),"",TAKSIT_PLANI!$I41)</f>
        <v/>
      </c>
      <c r="E41" s="22">
        <f>IF(ISBLANK(TAKSIT_PLANI!$A41),"",TAKSIT_PLANI!$K41)</f>
        <v/>
      </c>
      <c r="F41" s="14">
        <f>IF(ISBLANK(TAKSIT_PLANI!$A41),"",IF(TAKSIT_PLANI!$K41&lt;0,"Vadesi Geçmiş",IF(TAKSIT_PLANI!$K41&lt;=30,"0-30 Gün",IF(TAKSIT_PLANI!$K41&lt;=60,"31-60 Gün","61 Gün ve Üzeri"))))</f>
        <v/>
      </c>
      <c r="G41" s="14">
        <f>IF(ISBLANK(TAKSIT_PLANI!$A41),"",TAKSIT_PLANI!$J41)</f>
        <v/>
      </c>
    </row>
    <row r="42">
      <c r="A42" s="14">
        <f>IF(ISBLANK(TAKSIT_PLANI!$A42),"",TAKSIT_PLANI!$B42)</f>
        <v/>
      </c>
      <c r="B42" s="23">
        <f>IF(ISBLANK(TAKSIT_PLANI!$A42),"",INDEX(KREDILER!$B$6:$B$1000,MATCH(TAKSIT_PLANI!$B42,KREDILER!$A$6:$A$1000,0)))</f>
        <v/>
      </c>
      <c r="C42" s="21">
        <f>IF(ISBLANK(TAKSIT_PLANI!$A42),"",TAKSIT_PLANI!$D42)</f>
        <v/>
      </c>
      <c r="D42" s="17">
        <f>IF(ISBLANK(TAKSIT_PLANI!$A42),"",TAKSIT_PLANI!$I42)</f>
        <v/>
      </c>
      <c r="E42" s="22">
        <f>IF(ISBLANK(TAKSIT_PLANI!$A42),"",TAKSIT_PLANI!$K42)</f>
        <v/>
      </c>
      <c r="F42" s="14">
        <f>IF(ISBLANK(TAKSIT_PLANI!$A42),"",IF(TAKSIT_PLANI!$K42&lt;0,"Vadesi Geçmiş",IF(TAKSIT_PLANI!$K42&lt;=30,"0-30 Gün",IF(TAKSIT_PLANI!$K42&lt;=60,"31-60 Gün","61 Gün ve Üzeri"))))</f>
        <v/>
      </c>
      <c r="G42" s="14">
        <f>IF(ISBLANK(TAKSIT_PLANI!$A42),"",TAKSIT_PLANI!$J42)</f>
        <v/>
      </c>
    </row>
    <row r="43">
      <c r="A43" s="14">
        <f>IF(ISBLANK(TAKSIT_PLANI!$A43),"",TAKSIT_PLANI!$B43)</f>
        <v/>
      </c>
      <c r="B43" s="23">
        <f>IF(ISBLANK(TAKSIT_PLANI!$A43),"",INDEX(KREDILER!$B$6:$B$1000,MATCH(TAKSIT_PLANI!$B43,KREDILER!$A$6:$A$1000,0)))</f>
        <v/>
      </c>
      <c r="C43" s="21">
        <f>IF(ISBLANK(TAKSIT_PLANI!$A43),"",TAKSIT_PLANI!$D43)</f>
        <v/>
      </c>
      <c r="D43" s="17">
        <f>IF(ISBLANK(TAKSIT_PLANI!$A43),"",TAKSIT_PLANI!$I43)</f>
        <v/>
      </c>
      <c r="E43" s="22">
        <f>IF(ISBLANK(TAKSIT_PLANI!$A43),"",TAKSIT_PLANI!$K43)</f>
        <v/>
      </c>
      <c r="F43" s="14">
        <f>IF(ISBLANK(TAKSIT_PLANI!$A43),"",IF(TAKSIT_PLANI!$K43&lt;0,"Vadesi Geçmiş",IF(TAKSIT_PLANI!$K43&lt;=30,"0-30 Gün",IF(TAKSIT_PLANI!$K43&lt;=60,"31-60 Gün","61 Gün ve Üzeri"))))</f>
        <v/>
      </c>
      <c r="G43" s="14">
        <f>IF(ISBLANK(TAKSIT_PLANI!$A43),"",TAKSIT_PLANI!$J43)</f>
        <v/>
      </c>
    </row>
    <row r="44">
      <c r="A44" s="14">
        <f>IF(ISBLANK(TAKSIT_PLANI!$A44),"",TAKSIT_PLANI!$B44)</f>
        <v/>
      </c>
      <c r="B44" s="23">
        <f>IF(ISBLANK(TAKSIT_PLANI!$A44),"",INDEX(KREDILER!$B$6:$B$1000,MATCH(TAKSIT_PLANI!$B44,KREDILER!$A$6:$A$1000,0)))</f>
        <v/>
      </c>
      <c r="C44" s="21">
        <f>IF(ISBLANK(TAKSIT_PLANI!$A44),"",TAKSIT_PLANI!$D44)</f>
        <v/>
      </c>
      <c r="D44" s="17">
        <f>IF(ISBLANK(TAKSIT_PLANI!$A44),"",TAKSIT_PLANI!$I44)</f>
        <v/>
      </c>
      <c r="E44" s="22">
        <f>IF(ISBLANK(TAKSIT_PLANI!$A44),"",TAKSIT_PLANI!$K44)</f>
        <v/>
      </c>
      <c r="F44" s="14">
        <f>IF(ISBLANK(TAKSIT_PLANI!$A44),"",IF(TAKSIT_PLANI!$K44&lt;0,"Vadesi Geçmiş",IF(TAKSIT_PLANI!$K44&lt;=30,"0-30 Gün",IF(TAKSIT_PLANI!$K44&lt;=60,"31-60 Gün","61 Gün ve Üzeri"))))</f>
        <v/>
      </c>
      <c r="G44" s="14">
        <f>IF(ISBLANK(TAKSIT_PLANI!$A44),"",TAKSIT_PLANI!$J44)</f>
        <v/>
      </c>
    </row>
    <row r="45">
      <c r="A45" s="14">
        <f>IF(ISBLANK(TAKSIT_PLANI!$A45),"",TAKSIT_PLANI!$B45)</f>
        <v/>
      </c>
      <c r="B45" s="23">
        <f>IF(ISBLANK(TAKSIT_PLANI!$A45),"",INDEX(KREDILER!$B$6:$B$1000,MATCH(TAKSIT_PLANI!$B45,KREDILER!$A$6:$A$1000,0)))</f>
        <v/>
      </c>
      <c r="C45" s="21">
        <f>IF(ISBLANK(TAKSIT_PLANI!$A45),"",TAKSIT_PLANI!$D45)</f>
        <v/>
      </c>
      <c r="D45" s="17">
        <f>IF(ISBLANK(TAKSIT_PLANI!$A45),"",TAKSIT_PLANI!$I45)</f>
        <v/>
      </c>
      <c r="E45" s="22">
        <f>IF(ISBLANK(TAKSIT_PLANI!$A45),"",TAKSIT_PLANI!$K45)</f>
        <v/>
      </c>
      <c r="F45" s="14">
        <f>IF(ISBLANK(TAKSIT_PLANI!$A45),"",IF(TAKSIT_PLANI!$K45&lt;0,"Vadesi Geçmiş",IF(TAKSIT_PLANI!$K45&lt;=30,"0-30 Gün",IF(TAKSIT_PLANI!$K45&lt;=60,"31-60 Gün","61 Gün ve Üzeri"))))</f>
        <v/>
      </c>
      <c r="G45" s="14">
        <f>IF(ISBLANK(TAKSIT_PLANI!$A45),"",TAKSIT_PLANI!$J45)</f>
        <v/>
      </c>
    </row>
    <row r="46">
      <c r="A46" s="14">
        <f>IF(ISBLANK(TAKSIT_PLANI!$A46),"",TAKSIT_PLANI!$B46)</f>
        <v/>
      </c>
      <c r="B46" s="23">
        <f>IF(ISBLANK(TAKSIT_PLANI!$A46),"",INDEX(KREDILER!$B$6:$B$1000,MATCH(TAKSIT_PLANI!$B46,KREDILER!$A$6:$A$1000,0)))</f>
        <v/>
      </c>
      <c r="C46" s="21">
        <f>IF(ISBLANK(TAKSIT_PLANI!$A46),"",TAKSIT_PLANI!$D46)</f>
        <v/>
      </c>
      <c r="D46" s="17">
        <f>IF(ISBLANK(TAKSIT_PLANI!$A46),"",TAKSIT_PLANI!$I46)</f>
        <v/>
      </c>
      <c r="E46" s="22">
        <f>IF(ISBLANK(TAKSIT_PLANI!$A46),"",TAKSIT_PLANI!$K46)</f>
        <v/>
      </c>
      <c r="F46" s="14">
        <f>IF(ISBLANK(TAKSIT_PLANI!$A46),"",IF(TAKSIT_PLANI!$K46&lt;0,"Vadesi Geçmiş",IF(TAKSIT_PLANI!$K46&lt;=30,"0-30 Gün",IF(TAKSIT_PLANI!$K46&lt;=60,"31-60 Gün","61 Gün ve Üzeri"))))</f>
        <v/>
      </c>
      <c r="G46" s="14">
        <f>IF(ISBLANK(TAKSIT_PLANI!$A46),"",TAKSIT_PLANI!$J46)</f>
        <v/>
      </c>
    </row>
    <row r="47">
      <c r="A47" s="14">
        <f>IF(ISBLANK(TAKSIT_PLANI!$A47),"",TAKSIT_PLANI!$B47)</f>
        <v/>
      </c>
      <c r="B47" s="23">
        <f>IF(ISBLANK(TAKSIT_PLANI!$A47),"",INDEX(KREDILER!$B$6:$B$1000,MATCH(TAKSIT_PLANI!$B47,KREDILER!$A$6:$A$1000,0)))</f>
        <v/>
      </c>
      <c r="C47" s="21">
        <f>IF(ISBLANK(TAKSIT_PLANI!$A47),"",TAKSIT_PLANI!$D47)</f>
        <v/>
      </c>
      <c r="D47" s="17">
        <f>IF(ISBLANK(TAKSIT_PLANI!$A47),"",TAKSIT_PLANI!$I47)</f>
        <v/>
      </c>
      <c r="E47" s="22">
        <f>IF(ISBLANK(TAKSIT_PLANI!$A47),"",TAKSIT_PLANI!$K47)</f>
        <v/>
      </c>
      <c r="F47" s="14">
        <f>IF(ISBLANK(TAKSIT_PLANI!$A47),"",IF(TAKSIT_PLANI!$K47&lt;0,"Vadesi Geçmiş",IF(TAKSIT_PLANI!$K47&lt;=30,"0-30 Gün",IF(TAKSIT_PLANI!$K47&lt;=60,"31-60 Gün","61 Gün ve Üzeri"))))</f>
        <v/>
      </c>
      <c r="G47" s="14">
        <f>IF(ISBLANK(TAKSIT_PLANI!$A47),"",TAKSIT_PLANI!$J47)</f>
        <v/>
      </c>
    </row>
    <row r="48">
      <c r="A48" s="14">
        <f>IF(ISBLANK(TAKSIT_PLANI!$A48),"",TAKSIT_PLANI!$B48)</f>
        <v/>
      </c>
      <c r="B48" s="23">
        <f>IF(ISBLANK(TAKSIT_PLANI!$A48),"",INDEX(KREDILER!$B$6:$B$1000,MATCH(TAKSIT_PLANI!$B48,KREDILER!$A$6:$A$1000,0)))</f>
        <v/>
      </c>
      <c r="C48" s="21">
        <f>IF(ISBLANK(TAKSIT_PLANI!$A48),"",TAKSIT_PLANI!$D48)</f>
        <v/>
      </c>
      <c r="D48" s="17">
        <f>IF(ISBLANK(TAKSIT_PLANI!$A48),"",TAKSIT_PLANI!$I48)</f>
        <v/>
      </c>
      <c r="E48" s="22">
        <f>IF(ISBLANK(TAKSIT_PLANI!$A48),"",TAKSIT_PLANI!$K48)</f>
        <v/>
      </c>
      <c r="F48" s="14">
        <f>IF(ISBLANK(TAKSIT_PLANI!$A48),"",IF(TAKSIT_PLANI!$K48&lt;0,"Vadesi Geçmiş",IF(TAKSIT_PLANI!$K48&lt;=30,"0-30 Gün",IF(TAKSIT_PLANI!$K48&lt;=60,"31-60 Gün","61 Gün ve Üzeri"))))</f>
        <v/>
      </c>
      <c r="G48" s="14">
        <f>IF(ISBLANK(TAKSIT_PLANI!$A48),"",TAKSIT_PLANI!$J48)</f>
        <v/>
      </c>
    </row>
    <row r="49">
      <c r="A49" s="14">
        <f>IF(ISBLANK(TAKSIT_PLANI!$A49),"",TAKSIT_PLANI!$B49)</f>
        <v/>
      </c>
      <c r="B49" s="23">
        <f>IF(ISBLANK(TAKSIT_PLANI!$A49),"",INDEX(KREDILER!$B$6:$B$1000,MATCH(TAKSIT_PLANI!$B49,KREDILER!$A$6:$A$1000,0)))</f>
        <v/>
      </c>
      <c r="C49" s="21">
        <f>IF(ISBLANK(TAKSIT_PLANI!$A49),"",TAKSIT_PLANI!$D49)</f>
        <v/>
      </c>
      <c r="D49" s="17">
        <f>IF(ISBLANK(TAKSIT_PLANI!$A49),"",TAKSIT_PLANI!$I49)</f>
        <v/>
      </c>
      <c r="E49" s="22">
        <f>IF(ISBLANK(TAKSIT_PLANI!$A49),"",TAKSIT_PLANI!$K49)</f>
        <v/>
      </c>
      <c r="F49" s="14">
        <f>IF(ISBLANK(TAKSIT_PLANI!$A49),"",IF(TAKSIT_PLANI!$K49&lt;0,"Vadesi Geçmiş",IF(TAKSIT_PLANI!$K49&lt;=30,"0-30 Gün",IF(TAKSIT_PLANI!$K49&lt;=60,"31-60 Gün","61 Gün ve Üzeri"))))</f>
        <v/>
      </c>
      <c r="G49" s="14">
        <f>IF(ISBLANK(TAKSIT_PLANI!$A49),"",TAKSIT_PLANI!$J49)</f>
        <v/>
      </c>
    </row>
    <row r="50">
      <c r="A50" s="14">
        <f>IF(ISBLANK(TAKSIT_PLANI!$A50),"",TAKSIT_PLANI!$B50)</f>
        <v/>
      </c>
      <c r="B50" s="23">
        <f>IF(ISBLANK(TAKSIT_PLANI!$A50),"",INDEX(KREDILER!$B$6:$B$1000,MATCH(TAKSIT_PLANI!$B50,KREDILER!$A$6:$A$1000,0)))</f>
        <v/>
      </c>
      <c r="C50" s="21">
        <f>IF(ISBLANK(TAKSIT_PLANI!$A50),"",TAKSIT_PLANI!$D50)</f>
        <v/>
      </c>
      <c r="D50" s="17">
        <f>IF(ISBLANK(TAKSIT_PLANI!$A50),"",TAKSIT_PLANI!$I50)</f>
        <v/>
      </c>
      <c r="E50" s="22">
        <f>IF(ISBLANK(TAKSIT_PLANI!$A50),"",TAKSIT_PLANI!$K50)</f>
        <v/>
      </c>
      <c r="F50" s="14">
        <f>IF(ISBLANK(TAKSIT_PLANI!$A50),"",IF(TAKSIT_PLANI!$K50&lt;0,"Vadesi Geçmiş",IF(TAKSIT_PLANI!$K50&lt;=30,"0-30 Gün",IF(TAKSIT_PLANI!$K50&lt;=60,"31-60 Gün","61 Gün ve Üzeri"))))</f>
        <v/>
      </c>
      <c r="G50" s="14">
        <f>IF(ISBLANK(TAKSIT_PLANI!$A50),"",TAKSIT_PLANI!$J50)</f>
        <v/>
      </c>
    </row>
    <row r="51">
      <c r="A51" s="14">
        <f>IF(ISBLANK(TAKSIT_PLANI!$A51),"",TAKSIT_PLANI!$B51)</f>
        <v/>
      </c>
      <c r="B51" s="23">
        <f>IF(ISBLANK(TAKSIT_PLANI!$A51),"",INDEX(KREDILER!$B$6:$B$1000,MATCH(TAKSIT_PLANI!$B51,KREDILER!$A$6:$A$1000,0)))</f>
        <v/>
      </c>
      <c r="C51" s="21">
        <f>IF(ISBLANK(TAKSIT_PLANI!$A51),"",TAKSIT_PLANI!$D51)</f>
        <v/>
      </c>
      <c r="D51" s="17">
        <f>IF(ISBLANK(TAKSIT_PLANI!$A51),"",TAKSIT_PLANI!$I51)</f>
        <v/>
      </c>
      <c r="E51" s="22">
        <f>IF(ISBLANK(TAKSIT_PLANI!$A51),"",TAKSIT_PLANI!$K51)</f>
        <v/>
      </c>
      <c r="F51" s="14">
        <f>IF(ISBLANK(TAKSIT_PLANI!$A51),"",IF(TAKSIT_PLANI!$K51&lt;0,"Vadesi Geçmiş",IF(TAKSIT_PLANI!$K51&lt;=30,"0-30 Gün",IF(TAKSIT_PLANI!$K51&lt;=60,"31-60 Gün","61 Gün ve Üzeri"))))</f>
        <v/>
      </c>
      <c r="G51" s="14">
        <f>IF(ISBLANK(TAKSIT_PLANI!$A51),"",TAKSIT_PLANI!$J51)</f>
        <v/>
      </c>
    </row>
    <row r="52">
      <c r="A52" s="14">
        <f>IF(ISBLANK(TAKSIT_PLANI!$A52),"",TAKSIT_PLANI!$B52)</f>
        <v/>
      </c>
      <c r="B52" s="23">
        <f>IF(ISBLANK(TAKSIT_PLANI!$A52),"",INDEX(KREDILER!$B$6:$B$1000,MATCH(TAKSIT_PLANI!$B52,KREDILER!$A$6:$A$1000,0)))</f>
        <v/>
      </c>
      <c r="C52" s="21">
        <f>IF(ISBLANK(TAKSIT_PLANI!$A52),"",TAKSIT_PLANI!$D52)</f>
        <v/>
      </c>
      <c r="D52" s="17">
        <f>IF(ISBLANK(TAKSIT_PLANI!$A52),"",TAKSIT_PLANI!$I52)</f>
        <v/>
      </c>
      <c r="E52" s="22">
        <f>IF(ISBLANK(TAKSIT_PLANI!$A52),"",TAKSIT_PLANI!$K52)</f>
        <v/>
      </c>
      <c r="F52" s="14">
        <f>IF(ISBLANK(TAKSIT_PLANI!$A52),"",IF(TAKSIT_PLANI!$K52&lt;0,"Vadesi Geçmiş",IF(TAKSIT_PLANI!$K52&lt;=30,"0-30 Gün",IF(TAKSIT_PLANI!$K52&lt;=60,"31-60 Gün","61 Gün ve Üzeri"))))</f>
        <v/>
      </c>
      <c r="G52" s="14">
        <f>IF(ISBLANK(TAKSIT_PLANI!$A52),"",TAKSIT_PLANI!$J52)</f>
        <v/>
      </c>
    </row>
    <row r="53">
      <c r="A53" s="14">
        <f>IF(ISBLANK(TAKSIT_PLANI!$A53),"",TAKSIT_PLANI!$B53)</f>
        <v/>
      </c>
      <c r="B53" s="23">
        <f>IF(ISBLANK(TAKSIT_PLANI!$A53),"",INDEX(KREDILER!$B$6:$B$1000,MATCH(TAKSIT_PLANI!$B53,KREDILER!$A$6:$A$1000,0)))</f>
        <v/>
      </c>
      <c r="C53" s="21">
        <f>IF(ISBLANK(TAKSIT_PLANI!$A53),"",TAKSIT_PLANI!$D53)</f>
        <v/>
      </c>
      <c r="D53" s="17">
        <f>IF(ISBLANK(TAKSIT_PLANI!$A53),"",TAKSIT_PLANI!$I53)</f>
        <v/>
      </c>
      <c r="E53" s="22">
        <f>IF(ISBLANK(TAKSIT_PLANI!$A53),"",TAKSIT_PLANI!$K53)</f>
        <v/>
      </c>
      <c r="F53" s="14">
        <f>IF(ISBLANK(TAKSIT_PLANI!$A53),"",IF(TAKSIT_PLANI!$K53&lt;0,"Vadesi Geçmiş",IF(TAKSIT_PLANI!$K53&lt;=30,"0-30 Gün",IF(TAKSIT_PLANI!$K53&lt;=60,"31-60 Gün","61 Gün ve Üzeri"))))</f>
        <v/>
      </c>
      <c r="G53" s="14">
        <f>IF(ISBLANK(TAKSIT_PLANI!$A53),"",TAKSIT_PLANI!$J53)</f>
        <v/>
      </c>
    </row>
    <row r="54">
      <c r="A54" s="14">
        <f>IF(ISBLANK(TAKSIT_PLANI!$A54),"",TAKSIT_PLANI!$B54)</f>
        <v/>
      </c>
      <c r="B54" s="23">
        <f>IF(ISBLANK(TAKSIT_PLANI!$A54),"",INDEX(KREDILER!$B$6:$B$1000,MATCH(TAKSIT_PLANI!$B54,KREDILER!$A$6:$A$1000,0)))</f>
        <v/>
      </c>
      <c r="C54" s="21">
        <f>IF(ISBLANK(TAKSIT_PLANI!$A54),"",TAKSIT_PLANI!$D54)</f>
        <v/>
      </c>
      <c r="D54" s="17">
        <f>IF(ISBLANK(TAKSIT_PLANI!$A54),"",TAKSIT_PLANI!$I54)</f>
        <v/>
      </c>
      <c r="E54" s="22">
        <f>IF(ISBLANK(TAKSIT_PLANI!$A54),"",TAKSIT_PLANI!$K54)</f>
        <v/>
      </c>
      <c r="F54" s="14">
        <f>IF(ISBLANK(TAKSIT_PLANI!$A54),"",IF(TAKSIT_PLANI!$K54&lt;0,"Vadesi Geçmiş",IF(TAKSIT_PLANI!$K54&lt;=30,"0-30 Gün",IF(TAKSIT_PLANI!$K54&lt;=60,"31-60 Gün","61 Gün ve Üzeri"))))</f>
        <v/>
      </c>
      <c r="G54" s="14">
        <f>IF(ISBLANK(TAKSIT_PLANI!$A54),"",TAKSIT_PLANI!$J54)</f>
        <v/>
      </c>
    </row>
    <row r="55">
      <c r="A55" s="14">
        <f>IF(ISBLANK(TAKSIT_PLANI!$A55),"",TAKSIT_PLANI!$B55)</f>
        <v/>
      </c>
      <c r="B55" s="23">
        <f>IF(ISBLANK(TAKSIT_PLANI!$A55),"",INDEX(KREDILER!$B$6:$B$1000,MATCH(TAKSIT_PLANI!$B55,KREDILER!$A$6:$A$1000,0)))</f>
        <v/>
      </c>
      <c r="C55" s="21">
        <f>IF(ISBLANK(TAKSIT_PLANI!$A55),"",TAKSIT_PLANI!$D55)</f>
        <v/>
      </c>
      <c r="D55" s="17">
        <f>IF(ISBLANK(TAKSIT_PLANI!$A55),"",TAKSIT_PLANI!$I55)</f>
        <v/>
      </c>
      <c r="E55" s="22">
        <f>IF(ISBLANK(TAKSIT_PLANI!$A55),"",TAKSIT_PLANI!$K55)</f>
        <v/>
      </c>
      <c r="F55" s="14">
        <f>IF(ISBLANK(TAKSIT_PLANI!$A55),"",IF(TAKSIT_PLANI!$K55&lt;0,"Vadesi Geçmiş",IF(TAKSIT_PLANI!$K55&lt;=30,"0-30 Gün",IF(TAKSIT_PLANI!$K55&lt;=60,"31-60 Gün","61 Gün ve Üzeri"))))</f>
        <v/>
      </c>
      <c r="G55" s="14">
        <f>IF(ISBLANK(TAKSIT_PLANI!$A55),"",TAKSIT_PLANI!$J55)</f>
        <v/>
      </c>
    </row>
    <row r="56">
      <c r="A56" s="14">
        <f>IF(ISBLANK(TAKSIT_PLANI!$A56),"",TAKSIT_PLANI!$B56)</f>
        <v/>
      </c>
      <c r="B56" s="23">
        <f>IF(ISBLANK(TAKSIT_PLANI!$A56),"",INDEX(KREDILER!$B$6:$B$1000,MATCH(TAKSIT_PLANI!$B56,KREDILER!$A$6:$A$1000,0)))</f>
        <v/>
      </c>
      <c r="C56" s="21">
        <f>IF(ISBLANK(TAKSIT_PLANI!$A56),"",TAKSIT_PLANI!$D56)</f>
        <v/>
      </c>
      <c r="D56" s="17">
        <f>IF(ISBLANK(TAKSIT_PLANI!$A56),"",TAKSIT_PLANI!$I56)</f>
        <v/>
      </c>
      <c r="E56" s="22">
        <f>IF(ISBLANK(TAKSIT_PLANI!$A56),"",TAKSIT_PLANI!$K56)</f>
        <v/>
      </c>
      <c r="F56" s="14">
        <f>IF(ISBLANK(TAKSIT_PLANI!$A56),"",IF(TAKSIT_PLANI!$K56&lt;0,"Vadesi Geçmiş",IF(TAKSIT_PLANI!$K56&lt;=30,"0-30 Gün",IF(TAKSIT_PLANI!$K56&lt;=60,"31-60 Gün","61 Gün ve Üzeri"))))</f>
        <v/>
      </c>
      <c r="G56" s="14">
        <f>IF(ISBLANK(TAKSIT_PLANI!$A56),"",TAKSIT_PLANI!$J56)</f>
        <v/>
      </c>
    </row>
    <row r="57">
      <c r="A57" s="14">
        <f>IF(ISBLANK(TAKSIT_PLANI!$A57),"",TAKSIT_PLANI!$B57)</f>
        <v/>
      </c>
      <c r="B57" s="23">
        <f>IF(ISBLANK(TAKSIT_PLANI!$A57),"",INDEX(KREDILER!$B$6:$B$1000,MATCH(TAKSIT_PLANI!$B57,KREDILER!$A$6:$A$1000,0)))</f>
        <v/>
      </c>
      <c r="C57" s="21">
        <f>IF(ISBLANK(TAKSIT_PLANI!$A57),"",TAKSIT_PLANI!$D57)</f>
        <v/>
      </c>
      <c r="D57" s="17">
        <f>IF(ISBLANK(TAKSIT_PLANI!$A57),"",TAKSIT_PLANI!$I57)</f>
        <v/>
      </c>
      <c r="E57" s="22">
        <f>IF(ISBLANK(TAKSIT_PLANI!$A57),"",TAKSIT_PLANI!$K57)</f>
        <v/>
      </c>
      <c r="F57" s="14">
        <f>IF(ISBLANK(TAKSIT_PLANI!$A57),"",IF(TAKSIT_PLANI!$K57&lt;0,"Vadesi Geçmiş",IF(TAKSIT_PLANI!$K57&lt;=30,"0-30 Gün",IF(TAKSIT_PLANI!$K57&lt;=60,"31-60 Gün","61 Gün ve Üzeri"))))</f>
        <v/>
      </c>
      <c r="G57" s="14">
        <f>IF(ISBLANK(TAKSIT_PLANI!$A57),"",TAKSIT_PLANI!$J57)</f>
        <v/>
      </c>
    </row>
    <row r="58">
      <c r="A58" s="14">
        <f>IF(ISBLANK(TAKSIT_PLANI!$A58),"",TAKSIT_PLANI!$B58)</f>
        <v/>
      </c>
      <c r="B58" s="23">
        <f>IF(ISBLANK(TAKSIT_PLANI!$A58),"",INDEX(KREDILER!$B$6:$B$1000,MATCH(TAKSIT_PLANI!$B58,KREDILER!$A$6:$A$1000,0)))</f>
        <v/>
      </c>
      <c r="C58" s="21">
        <f>IF(ISBLANK(TAKSIT_PLANI!$A58),"",TAKSIT_PLANI!$D58)</f>
        <v/>
      </c>
      <c r="D58" s="17">
        <f>IF(ISBLANK(TAKSIT_PLANI!$A58),"",TAKSIT_PLANI!$I58)</f>
        <v/>
      </c>
      <c r="E58" s="22">
        <f>IF(ISBLANK(TAKSIT_PLANI!$A58),"",TAKSIT_PLANI!$K58)</f>
        <v/>
      </c>
      <c r="F58" s="14">
        <f>IF(ISBLANK(TAKSIT_PLANI!$A58),"",IF(TAKSIT_PLANI!$K58&lt;0,"Vadesi Geçmiş",IF(TAKSIT_PLANI!$K58&lt;=30,"0-30 Gün",IF(TAKSIT_PLANI!$K58&lt;=60,"31-60 Gün","61 Gün ve Üzeri"))))</f>
        <v/>
      </c>
      <c r="G58" s="14">
        <f>IF(ISBLANK(TAKSIT_PLANI!$A58),"",TAKSIT_PLANI!$J58)</f>
        <v/>
      </c>
    </row>
    <row r="59">
      <c r="A59" s="14">
        <f>IF(ISBLANK(TAKSIT_PLANI!$A59),"",TAKSIT_PLANI!$B59)</f>
        <v/>
      </c>
      <c r="B59" s="23">
        <f>IF(ISBLANK(TAKSIT_PLANI!$A59),"",INDEX(KREDILER!$B$6:$B$1000,MATCH(TAKSIT_PLANI!$B59,KREDILER!$A$6:$A$1000,0)))</f>
        <v/>
      </c>
      <c r="C59" s="21">
        <f>IF(ISBLANK(TAKSIT_PLANI!$A59),"",TAKSIT_PLANI!$D59)</f>
        <v/>
      </c>
      <c r="D59" s="17">
        <f>IF(ISBLANK(TAKSIT_PLANI!$A59),"",TAKSIT_PLANI!$I59)</f>
        <v/>
      </c>
      <c r="E59" s="22">
        <f>IF(ISBLANK(TAKSIT_PLANI!$A59),"",TAKSIT_PLANI!$K59)</f>
        <v/>
      </c>
      <c r="F59" s="14">
        <f>IF(ISBLANK(TAKSIT_PLANI!$A59),"",IF(TAKSIT_PLANI!$K59&lt;0,"Vadesi Geçmiş",IF(TAKSIT_PLANI!$K59&lt;=30,"0-30 Gün",IF(TAKSIT_PLANI!$K59&lt;=60,"31-60 Gün","61 Gün ve Üzeri"))))</f>
        <v/>
      </c>
      <c r="G59" s="14">
        <f>IF(ISBLANK(TAKSIT_PLANI!$A59),"",TAKSIT_PLANI!$J59)</f>
        <v/>
      </c>
    </row>
    <row r="60">
      <c r="A60" s="14">
        <f>IF(ISBLANK(TAKSIT_PLANI!$A60),"",TAKSIT_PLANI!$B60)</f>
        <v/>
      </c>
      <c r="B60" s="23">
        <f>IF(ISBLANK(TAKSIT_PLANI!$A60),"",INDEX(KREDILER!$B$6:$B$1000,MATCH(TAKSIT_PLANI!$B60,KREDILER!$A$6:$A$1000,0)))</f>
        <v/>
      </c>
      <c r="C60" s="21">
        <f>IF(ISBLANK(TAKSIT_PLANI!$A60),"",TAKSIT_PLANI!$D60)</f>
        <v/>
      </c>
      <c r="D60" s="17">
        <f>IF(ISBLANK(TAKSIT_PLANI!$A60),"",TAKSIT_PLANI!$I60)</f>
        <v/>
      </c>
      <c r="E60" s="22">
        <f>IF(ISBLANK(TAKSIT_PLANI!$A60),"",TAKSIT_PLANI!$K60)</f>
        <v/>
      </c>
      <c r="F60" s="14">
        <f>IF(ISBLANK(TAKSIT_PLANI!$A60),"",IF(TAKSIT_PLANI!$K60&lt;0,"Vadesi Geçmiş",IF(TAKSIT_PLANI!$K60&lt;=30,"0-30 Gün",IF(TAKSIT_PLANI!$K60&lt;=60,"31-60 Gün","61 Gün ve Üzeri"))))</f>
        <v/>
      </c>
      <c r="G60" s="14">
        <f>IF(ISBLANK(TAKSIT_PLANI!$A60),"",TAKSIT_PLANI!$J60)</f>
        <v/>
      </c>
    </row>
    <row r="61">
      <c r="A61" s="14">
        <f>IF(ISBLANK(TAKSIT_PLANI!$A61),"",TAKSIT_PLANI!$B61)</f>
        <v/>
      </c>
      <c r="B61" s="23">
        <f>IF(ISBLANK(TAKSIT_PLANI!$A61),"",INDEX(KREDILER!$B$6:$B$1000,MATCH(TAKSIT_PLANI!$B61,KREDILER!$A$6:$A$1000,0)))</f>
        <v/>
      </c>
      <c r="C61" s="21">
        <f>IF(ISBLANK(TAKSIT_PLANI!$A61),"",TAKSIT_PLANI!$D61)</f>
        <v/>
      </c>
      <c r="D61" s="17">
        <f>IF(ISBLANK(TAKSIT_PLANI!$A61),"",TAKSIT_PLANI!$I61)</f>
        <v/>
      </c>
      <c r="E61" s="22">
        <f>IF(ISBLANK(TAKSIT_PLANI!$A61),"",TAKSIT_PLANI!$K61)</f>
        <v/>
      </c>
      <c r="F61" s="14">
        <f>IF(ISBLANK(TAKSIT_PLANI!$A61),"",IF(TAKSIT_PLANI!$K61&lt;0,"Vadesi Geçmiş",IF(TAKSIT_PLANI!$K61&lt;=30,"0-30 Gün",IF(TAKSIT_PLANI!$K61&lt;=60,"31-60 Gün","61 Gün ve Üzeri"))))</f>
        <v/>
      </c>
      <c r="G61" s="14">
        <f>IF(ISBLANK(TAKSIT_PLANI!$A61),"",TAKSIT_PLANI!$J61)</f>
        <v/>
      </c>
    </row>
    <row r="62">
      <c r="A62" s="14">
        <f>IF(ISBLANK(TAKSIT_PLANI!$A62),"",TAKSIT_PLANI!$B62)</f>
        <v/>
      </c>
      <c r="B62" s="23">
        <f>IF(ISBLANK(TAKSIT_PLANI!$A62),"",INDEX(KREDILER!$B$6:$B$1000,MATCH(TAKSIT_PLANI!$B62,KREDILER!$A$6:$A$1000,0)))</f>
        <v/>
      </c>
      <c r="C62" s="21">
        <f>IF(ISBLANK(TAKSIT_PLANI!$A62),"",TAKSIT_PLANI!$D62)</f>
        <v/>
      </c>
      <c r="D62" s="17">
        <f>IF(ISBLANK(TAKSIT_PLANI!$A62),"",TAKSIT_PLANI!$I62)</f>
        <v/>
      </c>
      <c r="E62" s="22">
        <f>IF(ISBLANK(TAKSIT_PLANI!$A62),"",TAKSIT_PLANI!$K62)</f>
        <v/>
      </c>
      <c r="F62" s="14">
        <f>IF(ISBLANK(TAKSIT_PLANI!$A62),"",IF(TAKSIT_PLANI!$K62&lt;0,"Vadesi Geçmiş",IF(TAKSIT_PLANI!$K62&lt;=30,"0-30 Gün",IF(TAKSIT_PLANI!$K62&lt;=60,"31-60 Gün","61 Gün ve Üzeri"))))</f>
        <v/>
      </c>
      <c r="G62" s="14">
        <f>IF(ISBLANK(TAKSIT_PLANI!$A62),"",TAKSIT_PLANI!$J62)</f>
        <v/>
      </c>
    </row>
    <row r="63">
      <c r="A63" s="14">
        <f>IF(ISBLANK(TAKSIT_PLANI!$A63),"",TAKSIT_PLANI!$B63)</f>
        <v/>
      </c>
      <c r="B63" s="23">
        <f>IF(ISBLANK(TAKSIT_PLANI!$A63),"",INDEX(KREDILER!$B$6:$B$1000,MATCH(TAKSIT_PLANI!$B63,KREDILER!$A$6:$A$1000,0)))</f>
        <v/>
      </c>
      <c r="C63" s="21">
        <f>IF(ISBLANK(TAKSIT_PLANI!$A63),"",TAKSIT_PLANI!$D63)</f>
        <v/>
      </c>
      <c r="D63" s="17">
        <f>IF(ISBLANK(TAKSIT_PLANI!$A63),"",TAKSIT_PLANI!$I63)</f>
        <v/>
      </c>
      <c r="E63" s="22">
        <f>IF(ISBLANK(TAKSIT_PLANI!$A63),"",TAKSIT_PLANI!$K63)</f>
        <v/>
      </c>
      <c r="F63" s="14">
        <f>IF(ISBLANK(TAKSIT_PLANI!$A63),"",IF(TAKSIT_PLANI!$K63&lt;0,"Vadesi Geçmiş",IF(TAKSIT_PLANI!$K63&lt;=30,"0-30 Gün",IF(TAKSIT_PLANI!$K63&lt;=60,"31-60 Gün","61 Gün ve Üzeri"))))</f>
        <v/>
      </c>
      <c r="G63" s="14">
        <f>IF(ISBLANK(TAKSIT_PLANI!$A63),"",TAKSIT_PLANI!$J63)</f>
        <v/>
      </c>
    </row>
    <row r="64">
      <c r="A64" s="14">
        <f>IF(ISBLANK(TAKSIT_PLANI!$A64),"",TAKSIT_PLANI!$B64)</f>
        <v/>
      </c>
      <c r="B64" s="23">
        <f>IF(ISBLANK(TAKSIT_PLANI!$A64),"",INDEX(KREDILER!$B$6:$B$1000,MATCH(TAKSIT_PLANI!$B64,KREDILER!$A$6:$A$1000,0)))</f>
        <v/>
      </c>
      <c r="C64" s="21">
        <f>IF(ISBLANK(TAKSIT_PLANI!$A64),"",TAKSIT_PLANI!$D64)</f>
        <v/>
      </c>
      <c r="D64" s="17">
        <f>IF(ISBLANK(TAKSIT_PLANI!$A64),"",TAKSIT_PLANI!$I64)</f>
        <v/>
      </c>
      <c r="E64" s="22">
        <f>IF(ISBLANK(TAKSIT_PLANI!$A64),"",TAKSIT_PLANI!$K64)</f>
        <v/>
      </c>
      <c r="F64" s="14">
        <f>IF(ISBLANK(TAKSIT_PLANI!$A64),"",IF(TAKSIT_PLANI!$K64&lt;0,"Vadesi Geçmiş",IF(TAKSIT_PLANI!$K64&lt;=30,"0-30 Gün",IF(TAKSIT_PLANI!$K64&lt;=60,"31-60 Gün","61 Gün ve Üzeri"))))</f>
        <v/>
      </c>
      <c r="G64" s="14">
        <f>IF(ISBLANK(TAKSIT_PLANI!$A64),"",TAKSIT_PLANI!$J64)</f>
        <v/>
      </c>
    </row>
    <row r="65">
      <c r="A65" s="14">
        <f>IF(ISBLANK(TAKSIT_PLANI!$A65),"",TAKSIT_PLANI!$B65)</f>
        <v/>
      </c>
      <c r="B65" s="23">
        <f>IF(ISBLANK(TAKSIT_PLANI!$A65),"",INDEX(KREDILER!$B$6:$B$1000,MATCH(TAKSIT_PLANI!$B65,KREDILER!$A$6:$A$1000,0)))</f>
        <v/>
      </c>
      <c r="C65" s="21">
        <f>IF(ISBLANK(TAKSIT_PLANI!$A65),"",TAKSIT_PLANI!$D65)</f>
        <v/>
      </c>
      <c r="D65" s="17">
        <f>IF(ISBLANK(TAKSIT_PLANI!$A65),"",TAKSIT_PLANI!$I65)</f>
        <v/>
      </c>
      <c r="E65" s="22">
        <f>IF(ISBLANK(TAKSIT_PLANI!$A65),"",TAKSIT_PLANI!$K65)</f>
        <v/>
      </c>
      <c r="F65" s="14">
        <f>IF(ISBLANK(TAKSIT_PLANI!$A65),"",IF(TAKSIT_PLANI!$K65&lt;0,"Vadesi Geçmiş",IF(TAKSIT_PLANI!$K65&lt;=30,"0-30 Gün",IF(TAKSIT_PLANI!$K65&lt;=60,"31-60 Gün","61 Gün ve Üzeri"))))</f>
        <v/>
      </c>
      <c r="G65" s="14">
        <f>IF(ISBLANK(TAKSIT_PLANI!$A65),"",TAKSIT_PLANI!$J65)</f>
        <v/>
      </c>
    </row>
    <row r="66">
      <c r="A66" s="14">
        <f>IF(ISBLANK(TAKSIT_PLANI!$A66),"",TAKSIT_PLANI!$B66)</f>
        <v/>
      </c>
      <c r="B66" s="23">
        <f>IF(ISBLANK(TAKSIT_PLANI!$A66),"",INDEX(KREDILER!$B$6:$B$1000,MATCH(TAKSIT_PLANI!$B66,KREDILER!$A$6:$A$1000,0)))</f>
        <v/>
      </c>
      <c r="C66" s="21">
        <f>IF(ISBLANK(TAKSIT_PLANI!$A66),"",TAKSIT_PLANI!$D66)</f>
        <v/>
      </c>
      <c r="D66" s="17">
        <f>IF(ISBLANK(TAKSIT_PLANI!$A66),"",TAKSIT_PLANI!$I66)</f>
        <v/>
      </c>
      <c r="E66" s="22">
        <f>IF(ISBLANK(TAKSIT_PLANI!$A66),"",TAKSIT_PLANI!$K66)</f>
        <v/>
      </c>
      <c r="F66" s="14">
        <f>IF(ISBLANK(TAKSIT_PLANI!$A66),"",IF(TAKSIT_PLANI!$K66&lt;0,"Vadesi Geçmiş",IF(TAKSIT_PLANI!$K66&lt;=30,"0-30 Gün",IF(TAKSIT_PLANI!$K66&lt;=60,"31-60 Gün","61 Gün ve Üzeri"))))</f>
        <v/>
      </c>
      <c r="G66" s="14">
        <f>IF(ISBLANK(TAKSIT_PLANI!$A66),"",TAKSIT_PLANI!$J66)</f>
        <v/>
      </c>
    </row>
    <row r="67">
      <c r="A67" s="14">
        <f>IF(ISBLANK(TAKSIT_PLANI!$A67),"",TAKSIT_PLANI!$B67)</f>
        <v/>
      </c>
      <c r="B67" s="23">
        <f>IF(ISBLANK(TAKSIT_PLANI!$A67),"",INDEX(KREDILER!$B$6:$B$1000,MATCH(TAKSIT_PLANI!$B67,KREDILER!$A$6:$A$1000,0)))</f>
        <v/>
      </c>
      <c r="C67" s="21">
        <f>IF(ISBLANK(TAKSIT_PLANI!$A67),"",TAKSIT_PLANI!$D67)</f>
        <v/>
      </c>
      <c r="D67" s="17">
        <f>IF(ISBLANK(TAKSIT_PLANI!$A67),"",TAKSIT_PLANI!$I67)</f>
        <v/>
      </c>
      <c r="E67" s="22">
        <f>IF(ISBLANK(TAKSIT_PLANI!$A67),"",TAKSIT_PLANI!$K67)</f>
        <v/>
      </c>
      <c r="F67" s="14">
        <f>IF(ISBLANK(TAKSIT_PLANI!$A67),"",IF(TAKSIT_PLANI!$K67&lt;0,"Vadesi Geçmiş",IF(TAKSIT_PLANI!$K67&lt;=30,"0-30 Gün",IF(TAKSIT_PLANI!$K67&lt;=60,"31-60 Gün","61 Gün ve Üzeri"))))</f>
        <v/>
      </c>
      <c r="G67" s="14">
        <f>IF(ISBLANK(TAKSIT_PLANI!$A67),"",TAKSIT_PLANI!$J67)</f>
        <v/>
      </c>
    </row>
    <row r="68">
      <c r="A68" s="14">
        <f>IF(ISBLANK(TAKSIT_PLANI!$A68),"",TAKSIT_PLANI!$B68)</f>
        <v/>
      </c>
      <c r="B68" s="23">
        <f>IF(ISBLANK(TAKSIT_PLANI!$A68),"",INDEX(KREDILER!$B$6:$B$1000,MATCH(TAKSIT_PLANI!$B68,KREDILER!$A$6:$A$1000,0)))</f>
        <v/>
      </c>
      <c r="C68" s="21">
        <f>IF(ISBLANK(TAKSIT_PLANI!$A68),"",TAKSIT_PLANI!$D68)</f>
        <v/>
      </c>
      <c r="D68" s="17">
        <f>IF(ISBLANK(TAKSIT_PLANI!$A68),"",TAKSIT_PLANI!$I68)</f>
        <v/>
      </c>
      <c r="E68" s="22">
        <f>IF(ISBLANK(TAKSIT_PLANI!$A68),"",TAKSIT_PLANI!$K68)</f>
        <v/>
      </c>
      <c r="F68" s="14">
        <f>IF(ISBLANK(TAKSIT_PLANI!$A68),"",IF(TAKSIT_PLANI!$K68&lt;0,"Vadesi Geçmiş",IF(TAKSIT_PLANI!$K68&lt;=30,"0-30 Gün",IF(TAKSIT_PLANI!$K68&lt;=60,"31-60 Gün","61 Gün ve Üzeri"))))</f>
        <v/>
      </c>
      <c r="G68" s="14">
        <f>IF(ISBLANK(TAKSIT_PLANI!$A68),"",TAKSIT_PLANI!$J68)</f>
        <v/>
      </c>
    </row>
    <row r="69">
      <c r="A69" s="14">
        <f>IF(ISBLANK(TAKSIT_PLANI!$A69),"",TAKSIT_PLANI!$B69)</f>
        <v/>
      </c>
      <c r="B69" s="23">
        <f>IF(ISBLANK(TAKSIT_PLANI!$A69),"",INDEX(KREDILER!$B$6:$B$1000,MATCH(TAKSIT_PLANI!$B69,KREDILER!$A$6:$A$1000,0)))</f>
        <v/>
      </c>
      <c r="C69" s="21">
        <f>IF(ISBLANK(TAKSIT_PLANI!$A69),"",TAKSIT_PLANI!$D69)</f>
        <v/>
      </c>
      <c r="D69" s="17">
        <f>IF(ISBLANK(TAKSIT_PLANI!$A69),"",TAKSIT_PLANI!$I69)</f>
        <v/>
      </c>
      <c r="E69" s="22">
        <f>IF(ISBLANK(TAKSIT_PLANI!$A69),"",TAKSIT_PLANI!$K69)</f>
        <v/>
      </c>
      <c r="F69" s="14">
        <f>IF(ISBLANK(TAKSIT_PLANI!$A69),"",IF(TAKSIT_PLANI!$K69&lt;0,"Vadesi Geçmiş",IF(TAKSIT_PLANI!$K69&lt;=30,"0-30 Gün",IF(TAKSIT_PLANI!$K69&lt;=60,"31-60 Gün","61 Gün ve Üzeri"))))</f>
        <v/>
      </c>
      <c r="G69" s="14">
        <f>IF(ISBLANK(TAKSIT_PLANI!$A69),"",TAKSIT_PLANI!$J69)</f>
        <v/>
      </c>
    </row>
    <row r="70">
      <c r="A70" s="14">
        <f>IF(ISBLANK(TAKSIT_PLANI!$A70),"",TAKSIT_PLANI!$B70)</f>
        <v/>
      </c>
      <c r="B70" s="23">
        <f>IF(ISBLANK(TAKSIT_PLANI!$A70),"",INDEX(KREDILER!$B$6:$B$1000,MATCH(TAKSIT_PLANI!$B70,KREDILER!$A$6:$A$1000,0)))</f>
        <v/>
      </c>
      <c r="C70" s="21">
        <f>IF(ISBLANK(TAKSIT_PLANI!$A70),"",TAKSIT_PLANI!$D70)</f>
        <v/>
      </c>
      <c r="D70" s="17">
        <f>IF(ISBLANK(TAKSIT_PLANI!$A70),"",TAKSIT_PLANI!$I70)</f>
        <v/>
      </c>
      <c r="E70" s="22">
        <f>IF(ISBLANK(TAKSIT_PLANI!$A70),"",TAKSIT_PLANI!$K70)</f>
        <v/>
      </c>
      <c r="F70" s="14">
        <f>IF(ISBLANK(TAKSIT_PLANI!$A70),"",IF(TAKSIT_PLANI!$K70&lt;0,"Vadesi Geçmiş",IF(TAKSIT_PLANI!$K70&lt;=30,"0-30 Gün",IF(TAKSIT_PLANI!$K70&lt;=60,"31-60 Gün","61 Gün ve Üzeri"))))</f>
        <v/>
      </c>
      <c r="G70" s="14">
        <f>IF(ISBLANK(TAKSIT_PLANI!$A70),"",TAKSIT_PLANI!$J70)</f>
        <v/>
      </c>
    </row>
    <row r="71">
      <c r="A71" s="14">
        <f>IF(ISBLANK(TAKSIT_PLANI!$A71),"",TAKSIT_PLANI!$B71)</f>
        <v/>
      </c>
      <c r="B71" s="23">
        <f>IF(ISBLANK(TAKSIT_PLANI!$A71),"",INDEX(KREDILER!$B$6:$B$1000,MATCH(TAKSIT_PLANI!$B71,KREDILER!$A$6:$A$1000,0)))</f>
        <v/>
      </c>
      <c r="C71" s="21">
        <f>IF(ISBLANK(TAKSIT_PLANI!$A71),"",TAKSIT_PLANI!$D71)</f>
        <v/>
      </c>
      <c r="D71" s="17">
        <f>IF(ISBLANK(TAKSIT_PLANI!$A71),"",TAKSIT_PLANI!$I71)</f>
        <v/>
      </c>
      <c r="E71" s="22">
        <f>IF(ISBLANK(TAKSIT_PLANI!$A71),"",TAKSIT_PLANI!$K71)</f>
        <v/>
      </c>
      <c r="F71" s="14">
        <f>IF(ISBLANK(TAKSIT_PLANI!$A71),"",IF(TAKSIT_PLANI!$K71&lt;0,"Vadesi Geçmiş",IF(TAKSIT_PLANI!$K71&lt;=30,"0-30 Gün",IF(TAKSIT_PLANI!$K71&lt;=60,"31-60 Gün","61 Gün ve Üzeri"))))</f>
        <v/>
      </c>
      <c r="G71" s="14">
        <f>IF(ISBLANK(TAKSIT_PLANI!$A71),"",TAKSIT_PLANI!$J71)</f>
        <v/>
      </c>
    </row>
    <row r="72">
      <c r="A72" s="14">
        <f>IF(ISBLANK(TAKSIT_PLANI!$A72),"",TAKSIT_PLANI!$B72)</f>
        <v/>
      </c>
      <c r="B72" s="23">
        <f>IF(ISBLANK(TAKSIT_PLANI!$A72),"",INDEX(KREDILER!$B$6:$B$1000,MATCH(TAKSIT_PLANI!$B72,KREDILER!$A$6:$A$1000,0)))</f>
        <v/>
      </c>
      <c r="C72" s="21">
        <f>IF(ISBLANK(TAKSIT_PLANI!$A72),"",TAKSIT_PLANI!$D72)</f>
        <v/>
      </c>
      <c r="D72" s="17">
        <f>IF(ISBLANK(TAKSIT_PLANI!$A72),"",TAKSIT_PLANI!$I72)</f>
        <v/>
      </c>
      <c r="E72" s="22">
        <f>IF(ISBLANK(TAKSIT_PLANI!$A72),"",TAKSIT_PLANI!$K72)</f>
        <v/>
      </c>
      <c r="F72" s="14">
        <f>IF(ISBLANK(TAKSIT_PLANI!$A72),"",IF(TAKSIT_PLANI!$K72&lt;0,"Vadesi Geçmiş",IF(TAKSIT_PLANI!$K72&lt;=30,"0-30 Gün",IF(TAKSIT_PLANI!$K72&lt;=60,"31-60 Gün","61 Gün ve Üzeri"))))</f>
        <v/>
      </c>
      <c r="G72" s="14">
        <f>IF(ISBLANK(TAKSIT_PLANI!$A72),"",TAKSIT_PLANI!$J72)</f>
        <v/>
      </c>
    </row>
    <row r="73">
      <c r="A73" s="14">
        <f>IF(ISBLANK(TAKSIT_PLANI!$A73),"",TAKSIT_PLANI!$B73)</f>
        <v/>
      </c>
      <c r="B73" s="23">
        <f>IF(ISBLANK(TAKSIT_PLANI!$A73),"",INDEX(KREDILER!$B$6:$B$1000,MATCH(TAKSIT_PLANI!$B73,KREDILER!$A$6:$A$1000,0)))</f>
        <v/>
      </c>
      <c r="C73" s="21">
        <f>IF(ISBLANK(TAKSIT_PLANI!$A73),"",TAKSIT_PLANI!$D73)</f>
        <v/>
      </c>
      <c r="D73" s="17">
        <f>IF(ISBLANK(TAKSIT_PLANI!$A73),"",TAKSIT_PLANI!$I73)</f>
        <v/>
      </c>
      <c r="E73" s="22">
        <f>IF(ISBLANK(TAKSIT_PLANI!$A73),"",TAKSIT_PLANI!$K73)</f>
        <v/>
      </c>
      <c r="F73" s="14">
        <f>IF(ISBLANK(TAKSIT_PLANI!$A73),"",IF(TAKSIT_PLANI!$K73&lt;0,"Vadesi Geçmiş",IF(TAKSIT_PLANI!$K73&lt;=30,"0-30 Gün",IF(TAKSIT_PLANI!$K73&lt;=60,"31-60 Gün","61 Gün ve Üzeri"))))</f>
        <v/>
      </c>
      <c r="G73" s="14">
        <f>IF(ISBLANK(TAKSIT_PLANI!$A73),"",TAKSIT_PLANI!$J73)</f>
        <v/>
      </c>
    </row>
    <row r="74">
      <c r="A74" s="14">
        <f>IF(ISBLANK(TAKSIT_PLANI!$A74),"",TAKSIT_PLANI!$B74)</f>
        <v/>
      </c>
      <c r="B74" s="23">
        <f>IF(ISBLANK(TAKSIT_PLANI!$A74),"",INDEX(KREDILER!$B$6:$B$1000,MATCH(TAKSIT_PLANI!$B74,KREDILER!$A$6:$A$1000,0)))</f>
        <v/>
      </c>
      <c r="C74" s="21">
        <f>IF(ISBLANK(TAKSIT_PLANI!$A74),"",TAKSIT_PLANI!$D74)</f>
        <v/>
      </c>
      <c r="D74" s="17">
        <f>IF(ISBLANK(TAKSIT_PLANI!$A74),"",TAKSIT_PLANI!$I74)</f>
        <v/>
      </c>
      <c r="E74" s="22">
        <f>IF(ISBLANK(TAKSIT_PLANI!$A74),"",TAKSIT_PLANI!$K74)</f>
        <v/>
      </c>
      <c r="F74" s="14">
        <f>IF(ISBLANK(TAKSIT_PLANI!$A74),"",IF(TAKSIT_PLANI!$K74&lt;0,"Vadesi Geçmiş",IF(TAKSIT_PLANI!$K74&lt;=30,"0-30 Gün",IF(TAKSIT_PLANI!$K74&lt;=60,"31-60 Gün","61 Gün ve Üzeri"))))</f>
        <v/>
      </c>
      <c r="G74" s="14">
        <f>IF(ISBLANK(TAKSIT_PLANI!$A74),"",TAKSIT_PLANI!$J74)</f>
        <v/>
      </c>
    </row>
    <row r="75">
      <c r="A75" s="14">
        <f>IF(ISBLANK(TAKSIT_PLANI!$A75),"",TAKSIT_PLANI!$B75)</f>
        <v/>
      </c>
      <c r="B75" s="23">
        <f>IF(ISBLANK(TAKSIT_PLANI!$A75),"",INDEX(KREDILER!$B$6:$B$1000,MATCH(TAKSIT_PLANI!$B75,KREDILER!$A$6:$A$1000,0)))</f>
        <v/>
      </c>
      <c r="C75" s="21">
        <f>IF(ISBLANK(TAKSIT_PLANI!$A75),"",TAKSIT_PLANI!$D75)</f>
        <v/>
      </c>
      <c r="D75" s="17">
        <f>IF(ISBLANK(TAKSIT_PLANI!$A75),"",TAKSIT_PLANI!$I75)</f>
        <v/>
      </c>
      <c r="E75" s="22">
        <f>IF(ISBLANK(TAKSIT_PLANI!$A75),"",TAKSIT_PLANI!$K75)</f>
        <v/>
      </c>
      <c r="F75" s="14">
        <f>IF(ISBLANK(TAKSIT_PLANI!$A75),"",IF(TAKSIT_PLANI!$K75&lt;0,"Vadesi Geçmiş",IF(TAKSIT_PLANI!$K75&lt;=30,"0-30 Gün",IF(TAKSIT_PLANI!$K75&lt;=60,"31-60 Gün","61 Gün ve Üzeri"))))</f>
        <v/>
      </c>
      <c r="G75" s="14">
        <f>IF(ISBLANK(TAKSIT_PLANI!$A75),"",TAKSIT_PLANI!$J75)</f>
        <v/>
      </c>
    </row>
    <row r="76">
      <c r="A76" s="14">
        <f>IF(ISBLANK(TAKSIT_PLANI!$A76),"",TAKSIT_PLANI!$B76)</f>
        <v/>
      </c>
      <c r="B76" s="23">
        <f>IF(ISBLANK(TAKSIT_PLANI!$A76),"",INDEX(KREDILER!$B$6:$B$1000,MATCH(TAKSIT_PLANI!$B76,KREDILER!$A$6:$A$1000,0)))</f>
        <v/>
      </c>
      <c r="C76" s="21">
        <f>IF(ISBLANK(TAKSIT_PLANI!$A76),"",TAKSIT_PLANI!$D76)</f>
        <v/>
      </c>
      <c r="D76" s="17">
        <f>IF(ISBLANK(TAKSIT_PLANI!$A76),"",TAKSIT_PLANI!$I76)</f>
        <v/>
      </c>
      <c r="E76" s="22">
        <f>IF(ISBLANK(TAKSIT_PLANI!$A76),"",TAKSIT_PLANI!$K76)</f>
        <v/>
      </c>
      <c r="F76" s="14">
        <f>IF(ISBLANK(TAKSIT_PLANI!$A76),"",IF(TAKSIT_PLANI!$K76&lt;0,"Vadesi Geçmiş",IF(TAKSIT_PLANI!$K76&lt;=30,"0-30 Gün",IF(TAKSIT_PLANI!$K76&lt;=60,"31-60 Gün","61 Gün ve Üzeri"))))</f>
        <v/>
      </c>
      <c r="G76" s="14">
        <f>IF(ISBLANK(TAKSIT_PLANI!$A76),"",TAKSIT_PLANI!$J76)</f>
        <v/>
      </c>
    </row>
    <row r="77">
      <c r="A77" s="14">
        <f>IF(ISBLANK(TAKSIT_PLANI!$A77),"",TAKSIT_PLANI!$B77)</f>
        <v/>
      </c>
      <c r="B77" s="23">
        <f>IF(ISBLANK(TAKSIT_PLANI!$A77),"",INDEX(KREDILER!$B$6:$B$1000,MATCH(TAKSIT_PLANI!$B77,KREDILER!$A$6:$A$1000,0)))</f>
        <v/>
      </c>
      <c r="C77" s="21">
        <f>IF(ISBLANK(TAKSIT_PLANI!$A77),"",TAKSIT_PLANI!$D77)</f>
        <v/>
      </c>
      <c r="D77" s="17">
        <f>IF(ISBLANK(TAKSIT_PLANI!$A77),"",TAKSIT_PLANI!$I77)</f>
        <v/>
      </c>
      <c r="E77" s="22">
        <f>IF(ISBLANK(TAKSIT_PLANI!$A77),"",TAKSIT_PLANI!$K77)</f>
        <v/>
      </c>
      <c r="F77" s="14">
        <f>IF(ISBLANK(TAKSIT_PLANI!$A77),"",IF(TAKSIT_PLANI!$K77&lt;0,"Vadesi Geçmiş",IF(TAKSIT_PLANI!$K77&lt;=30,"0-30 Gün",IF(TAKSIT_PLANI!$K77&lt;=60,"31-60 Gün","61 Gün ve Üzeri"))))</f>
        <v/>
      </c>
      <c r="G77" s="14">
        <f>IF(ISBLANK(TAKSIT_PLANI!$A77),"",TAKSIT_PLANI!$J77)</f>
        <v/>
      </c>
    </row>
    <row r="78">
      <c r="A78" s="14">
        <f>IF(ISBLANK(TAKSIT_PLANI!$A78),"",TAKSIT_PLANI!$B78)</f>
        <v/>
      </c>
      <c r="B78" s="23">
        <f>IF(ISBLANK(TAKSIT_PLANI!$A78),"",INDEX(KREDILER!$B$6:$B$1000,MATCH(TAKSIT_PLANI!$B78,KREDILER!$A$6:$A$1000,0)))</f>
        <v/>
      </c>
      <c r="C78" s="21">
        <f>IF(ISBLANK(TAKSIT_PLANI!$A78),"",TAKSIT_PLANI!$D78)</f>
        <v/>
      </c>
      <c r="D78" s="17">
        <f>IF(ISBLANK(TAKSIT_PLANI!$A78),"",TAKSIT_PLANI!$I78)</f>
        <v/>
      </c>
      <c r="E78" s="22">
        <f>IF(ISBLANK(TAKSIT_PLANI!$A78),"",TAKSIT_PLANI!$K78)</f>
        <v/>
      </c>
      <c r="F78" s="14">
        <f>IF(ISBLANK(TAKSIT_PLANI!$A78),"",IF(TAKSIT_PLANI!$K78&lt;0,"Vadesi Geçmiş",IF(TAKSIT_PLANI!$K78&lt;=30,"0-30 Gün",IF(TAKSIT_PLANI!$K78&lt;=60,"31-60 Gün","61 Gün ve Üzeri"))))</f>
        <v/>
      </c>
      <c r="G78" s="14">
        <f>IF(ISBLANK(TAKSIT_PLANI!$A78),"",TAKSIT_PLANI!$J78)</f>
        <v/>
      </c>
    </row>
    <row r="79">
      <c r="A79" s="14">
        <f>IF(ISBLANK(TAKSIT_PLANI!$A79),"",TAKSIT_PLANI!$B79)</f>
        <v/>
      </c>
      <c r="B79" s="23">
        <f>IF(ISBLANK(TAKSIT_PLANI!$A79),"",INDEX(KREDILER!$B$6:$B$1000,MATCH(TAKSIT_PLANI!$B79,KREDILER!$A$6:$A$1000,0)))</f>
        <v/>
      </c>
      <c r="C79" s="21">
        <f>IF(ISBLANK(TAKSIT_PLANI!$A79),"",TAKSIT_PLANI!$D79)</f>
        <v/>
      </c>
      <c r="D79" s="17">
        <f>IF(ISBLANK(TAKSIT_PLANI!$A79),"",TAKSIT_PLANI!$I79)</f>
        <v/>
      </c>
      <c r="E79" s="22">
        <f>IF(ISBLANK(TAKSIT_PLANI!$A79),"",TAKSIT_PLANI!$K79)</f>
        <v/>
      </c>
      <c r="F79" s="14">
        <f>IF(ISBLANK(TAKSIT_PLANI!$A79),"",IF(TAKSIT_PLANI!$K79&lt;0,"Vadesi Geçmiş",IF(TAKSIT_PLANI!$K79&lt;=30,"0-30 Gün",IF(TAKSIT_PLANI!$K79&lt;=60,"31-60 Gün","61 Gün ve Üzeri"))))</f>
        <v/>
      </c>
      <c r="G79" s="14">
        <f>IF(ISBLANK(TAKSIT_PLANI!$A79),"",TAKSIT_PLANI!$J79)</f>
        <v/>
      </c>
    </row>
    <row r="80">
      <c r="A80" s="14">
        <f>IF(ISBLANK(TAKSIT_PLANI!$A80),"",TAKSIT_PLANI!$B80)</f>
        <v/>
      </c>
      <c r="B80" s="23">
        <f>IF(ISBLANK(TAKSIT_PLANI!$A80),"",INDEX(KREDILER!$B$6:$B$1000,MATCH(TAKSIT_PLANI!$B80,KREDILER!$A$6:$A$1000,0)))</f>
        <v/>
      </c>
      <c r="C80" s="21">
        <f>IF(ISBLANK(TAKSIT_PLANI!$A80),"",TAKSIT_PLANI!$D80)</f>
        <v/>
      </c>
      <c r="D80" s="17">
        <f>IF(ISBLANK(TAKSIT_PLANI!$A80),"",TAKSIT_PLANI!$I80)</f>
        <v/>
      </c>
      <c r="E80" s="22">
        <f>IF(ISBLANK(TAKSIT_PLANI!$A80),"",TAKSIT_PLANI!$K80)</f>
        <v/>
      </c>
      <c r="F80" s="14">
        <f>IF(ISBLANK(TAKSIT_PLANI!$A80),"",IF(TAKSIT_PLANI!$K80&lt;0,"Vadesi Geçmiş",IF(TAKSIT_PLANI!$K80&lt;=30,"0-30 Gün",IF(TAKSIT_PLANI!$K80&lt;=60,"31-60 Gün","61 Gün ve Üzeri"))))</f>
        <v/>
      </c>
      <c r="G80" s="14">
        <f>IF(ISBLANK(TAKSIT_PLANI!$A80),"",TAKSIT_PLANI!$J80)</f>
        <v/>
      </c>
    </row>
    <row r="81">
      <c r="A81" s="14">
        <f>IF(ISBLANK(TAKSIT_PLANI!$A81),"",TAKSIT_PLANI!$B81)</f>
        <v/>
      </c>
      <c r="B81" s="23">
        <f>IF(ISBLANK(TAKSIT_PLANI!$A81),"",INDEX(KREDILER!$B$6:$B$1000,MATCH(TAKSIT_PLANI!$B81,KREDILER!$A$6:$A$1000,0)))</f>
        <v/>
      </c>
      <c r="C81" s="21">
        <f>IF(ISBLANK(TAKSIT_PLANI!$A81),"",TAKSIT_PLANI!$D81)</f>
        <v/>
      </c>
      <c r="D81" s="17">
        <f>IF(ISBLANK(TAKSIT_PLANI!$A81),"",TAKSIT_PLANI!$I81)</f>
        <v/>
      </c>
      <c r="E81" s="22">
        <f>IF(ISBLANK(TAKSIT_PLANI!$A81),"",TAKSIT_PLANI!$K81)</f>
        <v/>
      </c>
      <c r="F81" s="14">
        <f>IF(ISBLANK(TAKSIT_PLANI!$A81),"",IF(TAKSIT_PLANI!$K81&lt;0,"Vadesi Geçmiş",IF(TAKSIT_PLANI!$K81&lt;=30,"0-30 Gün",IF(TAKSIT_PLANI!$K81&lt;=60,"31-60 Gün","61 Gün ve Üzeri"))))</f>
        <v/>
      </c>
      <c r="G81" s="14">
        <f>IF(ISBLANK(TAKSIT_PLANI!$A81),"",TAKSIT_PLANI!$J81)</f>
        <v/>
      </c>
    </row>
    <row r="82">
      <c r="A82" s="14">
        <f>IF(ISBLANK(TAKSIT_PLANI!$A82),"",TAKSIT_PLANI!$B82)</f>
        <v/>
      </c>
      <c r="B82" s="23">
        <f>IF(ISBLANK(TAKSIT_PLANI!$A82),"",INDEX(KREDILER!$B$6:$B$1000,MATCH(TAKSIT_PLANI!$B82,KREDILER!$A$6:$A$1000,0)))</f>
        <v/>
      </c>
      <c r="C82" s="21">
        <f>IF(ISBLANK(TAKSIT_PLANI!$A82),"",TAKSIT_PLANI!$D82)</f>
        <v/>
      </c>
      <c r="D82" s="17">
        <f>IF(ISBLANK(TAKSIT_PLANI!$A82),"",TAKSIT_PLANI!$I82)</f>
        <v/>
      </c>
      <c r="E82" s="22">
        <f>IF(ISBLANK(TAKSIT_PLANI!$A82),"",TAKSIT_PLANI!$K82)</f>
        <v/>
      </c>
      <c r="F82" s="14">
        <f>IF(ISBLANK(TAKSIT_PLANI!$A82),"",IF(TAKSIT_PLANI!$K82&lt;0,"Vadesi Geçmiş",IF(TAKSIT_PLANI!$K82&lt;=30,"0-30 Gün",IF(TAKSIT_PLANI!$K82&lt;=60,"31-60 Gün","61 Gün ve Üzeri"))))</f>
        <v/>
      </c>
      <c r="G82" s="14">
        <f>IF(ISBLANK(TAKSIT_PLANI!$A82),"",TAKSIT_PLANI!$J82)</f>
        <v/>
      </c>
    </row>
    <row r="83">
      <c r="A83" s="14">
        <f>IF(ISBLANK(TAKSIT_PLANI!$A83),"",TAKSIT_PLANI!$B83)</f>
        <v/>
      </c>
      <c r="B83" s="23">
        <f>IF(ISBLANK(TAKSIT_PLANI!$A83),"",INDEX(KREDILER!$B$6:$B$1000,MATCH(TAKSIT_PLANI!$B83,KREDILER!$A$6:$A$1000,0)))</f>
        <v/>
      </c>
      <c r="C83" s="21">
        <f>IF(ISBLANK(TAKSIT_PLANI!$A83),"",TAKSIT_PLANI!$D83)</f>
        <v/>
      </c>
      <c r="D83" s="17">
        <f>IF(ISBLANK(TAKSIT_PLANI!$A83),"",TAKSIT_PLANI!$I83)</f>
        <v/>
      </c>
      <c r="E83" s="22">
        <f>IF(ISBLANK(TAKSIT_PLANI!$A83),"",TAKSIT_PLANI!$K83)</f>
        <v/>
      </c>
      <c r="F83" s="14">
        <f>IF(ISBLANK(TAKSIT_PLANI!$A83),"",IF(TAKSIT_PLANI!$K83&lt;0,"Vadesi Geçmiş",IF(TAKSIT_PLANI!$K83&lt;=30,"0-30 Gün",IF(TAKSIT_PLANI!$K83&lt;=60,"31-60 Gün","61 Gün ve Üzeri"))))</f>
        <v/>
      </c>
      <c r="G83" s="14">
        <f>IF(ISBLANK(TAKSIT_PLANI!$A83),"",TAKSIT_PLANI!$J83)</f>
        <v/>
      </c>
    </row>
    <row r="84">
      <c r="A84" s="14">
        <f>IF(ISBLANK(TAKSIT_PLANI!$A84),"",TAKSIT_PLANI!$B84)</f>
        <v/>
      </c>
      <c r="B84" s="23">
        <f>IF(ISBLANK(TAKSIT_PLANI!$A84),"",INDEX(KREDILER!$B$6:$B$1000,MATCH(TAKSIT_PLANI!$B84,KREDILER!$A$6:$A$1000,0)))</f>
        <v/>
      </c>
      <c r="C84" s="21">
        <f>IF(ISBLANK(TAKSIT_PLANI!$A84),"",TAKSIT_PLANI!$D84)</f>
        <v/>
      </c>
      <c r="D84" s="17">
        <f>IF(ISBLANK(TAKSIT_PLANI!$A84),"",TAKSIT_PLANI!$I84)</f>
        <v/>
      </c>
      <c r="E84" s="22">
        <f>IF(ISBLANK(TAKSIT_PLANI!$A84),"",TAKSIT_PLANI!$K84)</f>
        <v/>
      </c>
      <c r="F84" s="14">
        <f>IF(ISBLANK(TAKSIT_PLANI!$A84),"",IF(TAKSIT_PLANI!$K84&lt;0,"Vadesi Geçmiş",IF(TAKSIT_PLANI!$K84&lt;=30,"0-30 Gün",IF(TAKSIT_PLANI!$K84&lt;=60,"31-60 Gün","61 Gün ve Üzeri"))))</f>
        <v/>
      </c>
      <c r="G84" s="14">
        <f>IF(ISBLANK(TAKSIT_PLANI!$A84),"",TAKSIT_PLANI!$J84)</f>
        <v/>
      </c>
    </row>
    <row r="85">
      <c r="A85" s="14">
        <f>IF(ISBLANK(TAKSIT_PLANI!$A85),"",TAKSIT_PLANI!$B85)</f>
        <v/>
      </c>
      <c r="B85" s="23">
        <f>IF(ISBLANK(TAKSIT_PLANI!$A85),"",INDEX(KREDILER!$B$6:$B$1000,MATCH(TAKSIT_PLANI!$B85,KREDILER!$A$6:$A$1000,0)))</f>
        <v/>
      </c>
      <c r="C85" s="21">
        <f>IF(ISBLANK(TAKSIT_PLANI!$A85),"",TAKSIT_PLANI!$D85)</f>
        <v/>
      </c>
      <c r="D85" s="17">
        <f>IF(ISBLANK(TAKSIT_PLANI!$A85),"",TAKSIT_PLANI!$I85)</f>
        <v/>
      </c>
      <c r="E85" s="22">
        <f>IF(ISBLANK(TAKSIT_PLANI!$A85),"",TAKSIT_PLANI!$K85)</f>
        <v/>
      </c>
      <c r="F85" s="14">
        <f>IF(ISBLANK(TAKSIT_PLANI!$A85),"",IF(TAKSIT_PLANI!$K85&lt;0,"Vadesi Geçmiş",IF(TAKSIT_PLANI!$K85&lt;=30,"0-30 Gün",IF(TAKSIT_PLANI!$K85&lt;=60,"31-60 Gün","61 Gün ve Üzeri"))))</f>
        <v/>
      </c>
      <c r="G85" s="14">
        <f>IF(ISBLANK(TAKSIT_PLANI!$A85),"",TAKSIT_PLANI!$J85)</f>
        <v/>
      </c>
    </row>
    <row r="86">
      <c r="A86" s="14">
        <f>IF(ISBLANK(TAKSIT_PLANI!$A86),"",TAKSIT_PLANI!$B86)</f>
        <v/>
      </c>
      <c r="B86" s="23">
        <f>IF(ISBLANK(TAKSIT_PLANI!$A86),"",INDEX(KREDILER!$B$6:$B$1000,MATCH(TAKSIT_PLANI!$B86,KREDILER!$A$6:$A$1000,0)))</f>
        <v/>
      </c>
      <c r="C86" s="21">
        <f>IF(ISBLANK(TAKSIT_PLANI!$A86),"",TAKSIT_PLANI!$D86)</f>
        <v/>
      </c>
      <c r="D86" s="17">
        <f>IF(ISBLANK(TAKSIT_PLANI!$A86),"",TAKSIT_PLANI!$I86)</f>
        <v/>
      </c>
      <c r="E86" s="22">
        <f>IF(ISBLANK(TAKSIT_PLANI!$A86),"",TAKSIT_PLANI!$K86)</f>
        <v/>
      </c>
      <c r="F86" s="14">
        <f>IF(ISBLANK(TAKSIT_PLANI!$A86),"",IF(TAKSIT_PLANI!$K86&lt;0,"Vadesi Geçmiş",IF(TAKSIT_PLANI!$K86&lt;=30,"0-30 Gün",IF(TAKSIT_PLANI!$K86&lt;=60,"31-60 Gün","61 Gün ve Üzeri"))))</f>
        <v/>
      </c>
      <c r="G86" s="14">
        <f>IF(ISBLANK(TAKSIT_PLANI!$A86),"",TAKSIT_PLANI!$J86)</f>
        <v/>
      </c>
    </row>
    <row r="87">
      <c r="A87" s="14">
        <f>IF(ISBLANK(TAKSIT_PLANI!$A87),"",TAKSIT_PLANI!$B87)</f>
        <v/>
      </c>
      <c r="B87" s="23">
        <f>IF(ISBLANK(TAKSIT_PLANI!$A87),"",INDEX(KREDILER!$B$6:$B$1000,MATCH(TAKSIT_PLANI!$B87,KREDILER!$A$6:$A$1000,0)))</f>
        <v/>
      </c>
      <c r="C87" s="21">
        <f>IF(ISBLANK(TAKSIT_PLANI!$A87),"",TAKSIT_PLANI!$D87)</f>
        <v/>
      </c>
      <c r="D87" s="17">
        <f>IF(ISBLANK(TAKSIT_PLANI!$A87),"",TAKSIT_PLANI!$I87)</f>
        <v/>
      </c>
      <c r="E87" s="22">
        <f>IF(ISBLANK(TAKSIT_PLANI!$A87),"",TAKSIT_PLANI!$K87)</f>
        <v/>
      </c>
      <c r="F87" s="14">
        <f>IF(ISBLANK(TAKSIT_PLANI!$A87),"",IF(TAKSIT_PLANI!$K87&lt;0,"Vadesi Geçmiş",IF(TAKSIT_PLANI!$K87&lt;=30,"0-30 Gün",IF(TAKSIT_PLANI!$K87&lt;=60,"31-60 Gün","61 Gün ve Üzeri"))))</f>
        <v/>
      </c>
      <c r="G87" s="14">
        <f>IF(ISBLANK(TAKSIT_PLANI!$A87),"",TAKSIT_PLANI!$J87)</f>
        <v/>
      </c>
    </row>
    <row r="88">
      <c r="A88" s="14">
        <f>IF(ISBLANK(TAKSIT_PLANI!$A88),"",TAKSIT_PLANI!$B88)</f>
        <v/>
      </c>
      <c r="B88" s="23">
        <f>IF(ISBLANK(TAKSIT_PLANI!$A88),"",INDEX(KREDILER!$B$6:$B$1000,MATCH(TAKSIT_PLANI!$B88,KREDILER!$A$6:$A$1000,0)))</f>
        <v/>
      </c>
      <c r="C88" s="21">
        <f>IF(ISBLANK(TAKSIT_PLANI!$A88),"",TAKSIT_PLANI!$D88)</f>
        <v/>
      </c>
      <c r="D88" s="17">
        <f>IF(ISBLANK(TAKSIT_PLANI!$A88),"",TAKSIT_PLANI!$I88)</f>
        <v/>
      </c>
      <c r="E88" s="22">
        <f>IF(ISBLANK(TAKSIT_PLANI!$A88),"",TAKSIT_PLANI!$K88)</f>
        <v/>
      </c>
      <c r="F88" s="14">
        <f>IF(ISBLANK(TAKSIT_PLANI!$A88),"",IF(TAKSIT_PLANI!$K88&lt;0,"Vadesi Geçmiş",IF(TAKSIT_PLANI!$K88&lt;=30,"0-30 Gün",IF(TAKSIT_PLANI!$K88&lt;=60,"31-60 Gün","61 Gün ve Üzeri"))))</f>
        <v/>
      </c>
      <c r="G88" s="14">
        <f>IF(ISBLANK(TAKSIT_PLANI!$A88),"",TAKSIT_PLANI!$J88)</f>
        <v/>
      </c>
    </row>
    <row r="89">
      <c r="A89" s="14">
        <f>IF(ISBLANK(TAKSIT_PLANI!$A89),"",TAKSIT_PLANI!$B89)</f>
        <v/>
      </c>
      <c r="B89" s="23">
        <f>IF(ISBLANK(TAKSIT_PLANI!$A89),"",INDEX(KREDILER!$B$6:$B$1000,MATCH(TAKSIT_PLANI!$B89,KREDILER!$A$6:$A$1000,0)))</f>
        <v/>
      </c>
      <c r="C89" s="21">
        <f>IF(ISBLANK(TAKSIT_PLANI!$A89),"",TAKSIT_PLANI!$D89)</f>
        <v/>
      </c>
      <c r="D89" s="17">
        <f>IF(ISBLANK(TAKSIT_PLANI!$A89),"",TAKSIT_PLANI!$I89)</f>
        <v/>
      </c>
      <c r="E89" s="22">
        <f>IF(ISBLANK(TAKSIT_PLANI!$A89),"",TAKSIT_PLANI!$K89)</f>
        <v/>
      </c>
      <c r="F89" s="14">
        <f>IF(ISBLANK(TAKSIT_PLANI!$A89),"",IF(TAKSIT_PLANI!$K89&lt;0,"Vadesi Geçmiş",IF(TAKSIT_PLANI!$K89&lt;=30,"0-30 Gün",IF(TAKSIT_PLANI!$K89&lt;=60,"31-60 Gün","61 Gün ve Üzeri"))))</f>
        <v/>
      </c>
      <c r="G89" s="14">
        <f>IF(ISBLANK(TAKSIT_PLANI!$A89),"",TAKSIT_PLANI!$J89)</f>
        <v/>
      </c>
    </row>
    <row r="90">
      <c r="A90" s="14">
        <f>IF(ISBLANK(TAKSIT_PLANI!$A90),"",TAKSIT_PLANI!$B90)</f>
        <v/>
      </c>
      <c r="B90" s="23">
        <f>IF(ISBLANK(TAKSIT_PLANI!$A90),"",INDEX(KREDILER!$B$6:$B$1000,MATCH(TAKSIT_PLANI!$B90,KREDILER!$A$6:$A$1000,0)))</f>
        <v/>
      </c>
      <c r="C90" s="21">
        <f>IF(ISBLANK(TAKSIT_PLANI!$A90),"",TAKSIT_PLANI!$D90)</f>
        <v/>
      </c>
      <c r="D90" s="17">
        <f>IF(ISBLANK(TAKSIT_PLANI!$A90),"",TAKSIT_PLANI!$I90)</f>
        <v/>
      </c>
      <c r="E90" s="22">
        <f>IF(ISBLANK(TAKSIT_PLANI!$A90),"",TAKSIT_PLANI!$K90)</f>
        <v/>
      </c>
      <c r="F90" s="14">
        <f>IF(ISBLANK(TAKSIT_PLANI!$A90),"",IF(TAKSIT_PLANI!$K90&lt;0,"Vadesi Geçmiş",IF(TAKSIT_PLANI!$K90&lt;=30,"0-30 Gün",IF(TAKSIT_PLANI!$K90&lt;=60,"31-60 Gün","61 Gün ve Üzeri"))))</f>
        <v/>
      </c>
      <c r="G90" s="14">
        <f>IF(ISBLANK(TAKSIT_PLANI!$A90),"",TAKSIT_PLANI!$J90)</f>
        <v/>
      </c>
    </row>
    <row r="91">
      <c r="A91" s="14">
        <f>IF(ISBLANK(TAKSIT_PLANI!$A91),"",TAKSIT_PLANI!$B91)</f>
        <v/>
      </c>
      <c r="B91" s="23">
        <f>IF(ISBLANK(TAKSIT_PLANI!$A91),"",INDEX(KREDILER!$B$6:$B$1000,MATCH(TAKSIT_PLANI!$B91,KREDILER!$A$6:$A$1000,0)))</f>
        <v/>
      </c>
      <c r="C91" s="21">
        <f>IF(ISBLANK(TAKSIT_PLANI!$A91),"",TAKSIT_PLANI!$D91)</f>
        <v/>
      </c>
      <c r="D91" s="17">
        <f>IF(ISBLANK(TAKSIT_PLANI!$A91),"",TAKSIT_PLANI!$I91)</f>
        <v/>
      </c>
      <c r="E91" s="22">
        <f>IF(ISBLANK(TAKSIT_PLANI!$A91),"",TAKSIT_PLANI!$K91)</f>
        <v/>
      </c>
      <c r="F91" s="14">
        <f>IF(ISBLANK(TAKSIT_PLANI!$A91),"",IF(TAKSIT_PLANI!$K91&lt;0,"Vadesi Geçmiş",IF(TAKSIT_PLANI!$K91&lt;=30,"0-30 Gün",IF(TAKSIT_PLANI!$K91&lt;=60,"31-60 Gün","61 Gün ve Üzeri"))))</f>
        <v/>
      </c>
      <c r="G91" s="14">
        <f>IF(ISBLANK(TAKSIT_PLANI!$A91),"",TAKSIT_PLANI!$J91)</f>
        <v/>
      </c>
    </row>
    <row r="92">
      <c r="A92" s="14">
        <f>IF(ISBLANK(TAKSIT_PLANI!$A92),"",TAKSIT_PLANI!$B92)</f>
        <v/>
      </c>
      <c r="B92" s="23">
        <f>IF(ISBLANK(TAKSIT_PLANI!$A92),"",INDEX(KREDILER!$B$6:$B$1000,MATCH(TAKSIT_PLANI!$B92,KREDILER!$A$6:$A$1000,0)))</f>
        <v/>
      </c>
      <c r="C92" s="21">
        <f>IF(ISBLANK(TAKSIT_PLANI!$A92),"",TAKSIT_PLANI!$D92)</f>
        <v/>
      </c>
      <c r="D92" s="17">
        <f>IF(ISBLANK(TAKSIT_PLANI!$A92),"",TAKSIT_PLANI!$I92)</f>
        <v/>
      </c>
      <c r="E92" s="22">
        <f>IF(ISBLANK(TAKSIT_PLANI!$A92),"",TAKSIT_PLANI!$K92)</f>
        <v/>
      </c>
      <c r="F92" s="14">
        <f>IF(ISBLANK(TAKSIT_PLANI!$A92),"",IF(TAKSIT_PLANI!$K92&lt;0,"Vadesi Geçmiş",IF(TAKSIT_PLANI!$K92&lt;=30,"0-30 Gün",IF(TAKSIT_PLANI!$K92&lt;=60,"31-60 Gün","61 Gün ve Üzeri"))))</f>
        <v/>
      </c>
      <c r="G92" s="14">
        <f>IF(ISBLANK(TAKSIT_PLANI!$A92),"",TAKSIT_PLANI!$J92)</f>
        <v/>
      </c>
    </row>
    <row r="93">
      <c r="A93" s="14">
        <f>IF(ISBLANK(TAKSIT_PLANI!$A93),"",TAKSIT_PLANI!$B93)</f>
        <v/>
      </c>
      <c r="B93" s="23">
        <f>IF(ISBLANK(TAKSIT_PLANI!$A93),"",INDEX(KREDILER!$B$6:$B$1000,MATCH(TAKSIT_PLANI!$B93,KREDILER!$A$6:$A$1000,0)))</f>
        <v/>
      </c>
      <c r="C93" s="21">
        <f>IF(ISBLANK(TAKSIT_PLANI!$A93),"",TAKSIT_PLANI!$D93)</f>
        <v/>
      </c>
      <c r="D93" s="17">
        <f>IF(ISBLANK(TAKSIT_PLANI!$A93),"",TAKSIT_PLANI!$I93)</f>
        <v/>
      </c>
      <c r="E93" s="22">
        <f>IF(ISBLANK(TAKSIT_PLANI!$A93),"",TAKSIT_PLANI!$K93)</f>
        <v/>
      </c>
      <c r="F93" s="14">
        <f>IF(ISBLANK(TAKSIT_PLANI!$A93),"",IF(TAKSIT_PLANI!$K93&lt;0,"Vadesi Geçmiş",IF(TAKSIT_PLANI!$K93&lt;=30,"0-30 Gün",IF(TAKSIT_PLANI!$K93&lt;=60,"31-60 Gün","61 Gün ve Üzeri"))))</f>
        <v/>
      </c>
      <c r="G93" s="14">
        <f>IF(ISBLANK(TAKSIT_PLANI!$A93),"",TAKSIT_PLANI!$J93)</f>
        <v/>
      </c>
    </row>
    <row r="94">
      <c r="A94" s="14">
        <f>IF(ISBLANK(TAKSIT_PLANI!$A94),"",TAKSIT_PLANI!$B94)</f>
        <v/>
      </c>
      <c r="B94" s="23">
        <f>IF(ISBLANK(TAKSIT_PLANI!$A94),"",INDEX(KREDILER!$B$6:$B$1000,MATCH(TAKSIT_PLANI!$B94,KREDILER!$A$6:$A$1000,0)))</f>
        <v/>
      </c>
      <c r="C94" s="21">
        <f>IF(ISBLANK(TAKSIT_PLANI!$A94),"",TAKSIT_PLANI!$D94)</f>
        <v/>
      </c>
      <c r="D94" s="17">
        <f>IF(ISBLANK(TAKSIT_PLANI!$A94),"",TAKSIT_PLANI!$I94)</f>
        <v/>
      </c>
      <c r="E94" s="22">
        <f>IF(ISBLANK(TAKSIT_PLANI!$A94),"",TAKSIT_PLANI!$K94)</f>
        <v/>
      </c>
      <c r="F94" s="14">
        <f>IF(ISBLANK(TAKSIT_PLANI!$A94),"",IF(TAKSIT_PLANI!$K94&lt;0,"Vadesi Geçmiş",IF(TAKSIT_PLANI!$K94&lt;=30,"0-30 Gün",IF(TAKSIT_PLANI!$K94&lt;=60,"31-60 Gün","61 Gün ve Üzeri"))))</f>
        <v/>
      </c>
      <c r="G94" s="14">
        <f>IF(ISBLANK(TAKSIT_PLANI!$A94),"",TAKSIT_PLANI!$J94)</f>
        <v/>
      </c>
    </row>
    <row r="95">
      <c r="A95" s="14">
        <f>IF(ISBLANK(TAKSIT_PLANI!$A95),"",TAKSIT_PLANI!$B95)</f>
        <v/>
      </c>
      <c r="B95" s="23">
        <f>IF(ISBLANK(TAKSIT_PLANI!$A95),"",INDEX(KREDILER!$B$6:$B$1000,MATCH(TAKSIT_PLANI!$B95,KREDILER!$A$6:$A$1000,0)))</f>
        <v/>
      </c>
      <c r="C95" s="21">
        <f>IF(ISBLANK(TAKSIT_PLANI!$A95),"",TAKSIT_PLANI!$D95)</f>
        <v/>
      </c>
      <c r="D95" s="17">
        <f>IF(ISBLANK(TAKSIT_PLANI!$A95),"",TAKSIT_PLANI!$I95)</f>
        <v/>
      </c>
      <c r="E95" s="22">
        <f>IF(ISBLANK(TAKSIT_PLANI!$A95),"",TAKSIT_PLANI!$K95)</f>
        <v/>
      </c>
      <c r="F95" s="14">
        <f>IF(ISBLANK(TAKSIT_PLANI!$A95),"",IF(TAKSIT_PLANI!$K95&lt;0,"Vadesi Geçmiş",IF(TAKSIT_PLANI!$K95&lt;=30,"0-30 Gün",IF(TAKSIT_PLANI!$K95&lt;=60,"31-60 Gün","61 Gün ve Üzeri"))))</f>
        <v/>
      </c>
      <c r="G95" s="14">
        <f>IF(ISBLANK(TAKSIT_PLANI!$A95),"",TAKSIT_PLANI!$J95)</f>
        <v/>
      </c>
    </row>
    <row r="96">
      <c r="A96" s="14">
        <f>IF(ISBLANK(TAKSIT_PLANI!$A96),"",TAKSIT_PLANI!$B96)</f>
        <v/>
      </c>
      <c r="B96" s="23">
        <f>IF(ISBLANK(TAKSIT_PLANI!$A96),"",INDEX(KREDILER!$B$6:$B$1000,MATCH(TAKSIT_PLANI!$B96,KREDILER!$A$6:$A$1000,0)))</f>
        <v/>
      </c>
      <c r="C96" s="21">
        <f>IF(ISBLANK(TAKSIT_PLANI!$A96),"",TAKSIT_PLANI!$D96)</f>
        <v/>
      </c>
      <c r="D96" s="17">
        <f>IF(ISBLANK(TAKSIT_PLANI!$A96),"",TAKSIT_PLANI!$I96)</f>
        <v/>
      </c>
      <c r="E96" s="22">
        <f>IF(ISBLANK(TAKSIT_PLANI!$A96),"",TAKSIT_PLANI!$K96)</f>
        <v/>
      </c>
      <c r="F96" s="14">
        <f>IF(ISBLANK(TAKSIT_PLANI!$A96),"",IF(TAKSIT_PLANI!$K96&lt;0,"Vadesi Geçmiş",IF(TAKSIT_PLANI!$K96&lt;=30,"0-30 Gün",IF(TAKSIT_PLANI!$K96&lt;=60,"31-60 Gün","61 Gün ve Üzeri"))))</f>
        <v/>
      </c>
      <c r="G96" s="14">
        <f>IF(ISBLANK(TAKSIT_PLANI!$A96),"",TAKSIT_PLANI!$J96)</f>
        <v/>
      </c>
    </row>
    <row r="97">
      <c r="A97" s="14">
        <f>IF(ISBLANK(TAKSIT_PLANI!$A97),"",TAKSIT_PLANI!$B97)</f>
        <v/>
      </c>
      <c r="B97" s="23">
        <f>IF(ISBLANK(TAKSIT_PLANI!$A97),"",INDEX(KREDILER!$B$6:$B$1000,MATCH(TAKSIT_PLANI!$B97,KREDILER!$A$6:$A$1000,0)))</f>
        <v/>
      </c>
      <c r="C97" s="21">
        <f>IF(ISBLANK(TAKSIT_PLANI!$A97),"",TAKSIT_PLANI!$D97)</f>
        <v/>
      </c>
      <c r="D97" s="17">
        <f>IF(ISBLANK(TAKSIT_PLANI!$A97),"",TAKSIT_PLANI!$I97)</f>
        <v/>
      </c>
      <c r="E97" s="22">
        <f>IF(ISBLANK(TAKSIT_PLANI!$A97),"",TAKSIT_PLANI!$K97)</f>
        <v/>
      </c>
      <c r="F97" s="14">
        <f>IF(ISBLANK(TAKSIT_PLANI!$A97),"",IF(TAKSIT_PLANI!$K97&lt;0,"Vadesi Geçmiş",IF(TAKSIT_PLANI!$K97&lt;=30,"0-30 Gün",IF(TAKSIT_PLANI!$K97&lt;=60,"31-60 Gün","61 Gün ve Üzeri"))))</f>
        <v/>
      </c>
      <c r="G97" s="14">
        <f>IF(ISBLANK(TAKSIT_PLANI!$A97),"",TAKSIT_PLANI!$J97)</f>
        <v/>
      </c>
    </row>
    <row r="98">
      <c r="A98" s="14">
        <f>IF(ISBLANK(TAKSIT_PLANI!$A98),"",TAKSIT_PLANI!$B98)</f>
        <v/>
      </c>
      <c r="B98" s="23">
        <f>IF(ISBLANK(TAKSIT_PLANI!$A98),"",INDEX(KREDILER!$B$6:$B$1000,MATCH(TAKSIT_PLANI!$B98,KREDILER!$A$6:$A$1000,0)))</f>
        <v/>
      </c>
      <c r="C98" s="21">
        <f>IF(ISBLANK(TAKSIT_PLANI!$A98),"",TAKSIT_PLANI!$D98)</f>
        <v/>
      </c>
      <c r="D98" s="17">
        <f>IF(ISBLANK(TAKSIT_PLANI!$A98),"",TAKSIT_PLANI!$I98)</f>
        <v/>
      </c>
      <c r="E98" s="22">
        <f>IF(ISBLANK(TAKSIT_PLANI!$A98),"",TAKSIT_PLANI!$K98)</f>
        <v/>
      </c>
      <c r="F98" s="14">
        <f>IF(ISBLANK(TAKSIT_PLANI!$A98),"",IF(TAKSIT_PLANI!$K98&lt;0,"Vadesi Geçmiş",IF(TAKSIT_PLANI!$K98&lt;=30,"0-30 Gün",IF(TAKSIT_PLANI!$K98&lt;=60,"31-60 Gün","61 Gün ve Üzeri"))))</f>
        <v/>
      </c>
      <c r="G98" s="14">
        <f>IF(ISBLANK(TAKSIT_PLANI!$A98),"",TAKSIT_PLANI!$J98)</f>
        <v/>
      </c>
    </row>
    <row r="99">
      <c r="A99" s="14">
        <f>IF(ISBLANK(TAKSIT_PLANI!$A99),"",TAKSIT_PLANI!$B99)</f>
        <v/>
      </c>
      <c r="B99" s="23">
        <f>IF(ISBLANK(TAKSIT_PLANI!$A99),"",INDEX(KREDILER!$B$6:$B$1000,MATCH(TAKSIT_PLANI!$B99,KREDILER!$A$6:$A$1000,0)))</f>
        <v/>
      </c>
      <c r="C99" s="21">
        <f>IF(ISBLANK(TAKSIT_PLANI!$A99),"",TAKSIT_PLANI!$D99)</f>
        <v/>
      </c>
      <c r="D99" s="17">
        <f>IF(ISBLANK(TAKSIT_PLANI!$A99),"",TAKSIT_PLANI!$I99)</f>
        <v/>
      </c>
      <c r="E99" s="22">
        <f>IF(ISBLANK(TAKSIT_PLANI!$A99),"",TAKSIT_PLANI!$K99)</f>
        <v/>
      </c>
      <c r="F99" s="14">
        <f>IF(ISBLANK(TAKSIT_PLANI!$A99),"",IF(TAKSIT_PLANI!$K99&lt;0,"Vadesi Geçmiş",IF(TAKSIT_PLANI!$K99&lt;=30,"0-30 Gün",IF(TAKSIT_PLANI!$K99&lt;=60,"31-60 Gün","61 Gün ve Üzeri"))))</f>
        <v/>
      </c>
      <c r="G99" s="14">
        <f>IF(ISBLANK(TAKSIT_PLANI!$A99),"",TAKSIT_PLANI!$J99)</f>
        <v/>
      </c>
    </row>
    <row r="100">
      <c r="A100" s="14">
        <f>IF(ISBLANK(TAKSIT_PLANI!$A100),"",TAKSIT_PLANI!$B100)</f>
        <v/>
      </c>
      <c r="B100" s="23">
        <f>IF(ISBLANK(TAKSIT_PLANI!$A100),"",INDEX(KREDILER!$B$6:$B$1000,MATCH(TAKSIT_PLANI!$B100,KREDILER!$A$6:$A$1000,0)))</f>
        <v/>
      </c>
      <c r="C100" s="21">
        <f>IF(ISBLANK(TAKSIT_PLANI!$A100),"",TAKSIT_PLANI!$D100)</f>
        <v/>
      </c>
      <c r="D100" s="17">
        <f>IF(ISBLANK(TAKSIT_PLANI!$A100),"",TAKSIT_PLANI!$I100)</f>
        <v/>
      </c>
      <c r="E100" s="22">
        <f>IF(ISBLANK(TAKSIT_PLANI!$A100),"",TAKSIT_PLANI!$K100)</f>
        <v/>
      </c>
      <c r="F100" s="14">
        <f>IF(ISBLANK(TAKSIT_PLANI!$A100),"",IF(TAKSIT_PLANI!$K100&lt;0,"Vadesi Geçmiş",IF(TAKSIT_PLANI!$K100&lt;=30,"0-30 Gün",IF(TAKSIT_PLANI!$K100&lt;=60,"31-60 Gün","61 Gün ve Üzeri"))))</f>
        <v/>
      </c>
      <c r="G100" s="14">
        <f>IF(ISBLANK(TAKSIT_PLANI!$A100),"",TAKSIT_PLANI!$J100)</f>
        <v/>
      </c>
    </row>
    <row r="101">
      <c r="A101" s="14">
        <f>IF(ISBLANK(TAKSIT_PLANI!$A101),"",TAKSIT_PLANI!$B101)</f>
        <v/>
      </c>
      <c r="B101" s="23">
        <f>IF(ISBLANK(TAKSIT_PLANI!$A101),"",INDEX(KREDILER!$B$6:$B$1000,MATCH(TAKSIT_PLANI!$B101,KREDILER!$A$6:$A$1000,0)))</f>
        <v/>
      </c>
      <c r="C101" s="21">
        <f>IF(ISBLANK(TAKSIT_PLANI!$A101),"",TAKSIT_PLANI!$D101)</f>
        <v/>
      </c>
      <c r="D101" s="17">
        <f>IF(ISBLANK(TAKSIT_PLANI!$A101),"",TAKSIT_PLANI!$I101)</f>
        <v/>
      </c>
      <c r="E101" s="22">
        <f>IF(ISBLANK(TAKSIT_PLANI!$A101),"",TAKSIT_PLANI!$K101)</f>
        <v/>
      </c>
      <c r="F101" s="14">
        <f>IF(ISBLANK(TAKSIT_PLANI!$A101),"",IF(TAKSIT_PLANI!$K101&lt;0,"Vadesi Geçmiş",IF(TAKSIT_PLANI!$K101&lt;=30,"0-30 Gün",IF(TAKSIT_PLANI!$K101&lt;=60,"31-60 Gün","61 Gün ve Üzeri"))))</f>
        <v/>
      </c>
      <c r="G101" s="14">
        <f>IF(ISBLANK(TAKSIT_PLANI!$A101),"",TAKSIT_PLANI!$J101)</f>
        <v/>
      </c>
    </row>
    <row r="102">
      <c r="A102" s="14">
        <f>IF(ISBLANK(TAKSIT_PLANI!$A102),"",TAKSIT_PLANI!$B102)</f>
        <v/>
      </c>
      <c r="B102" s="23">
        <f>IF(ISBLANK(TAKSIT_PLANI!$A102),"",INDEX(KREDILER!$B$6:$B$1000,MATCH(TAKSIT_PLANI!$B102,KREDILER!$A$6:$A$1000,0)))</f>
        <v/>
      </c>
      <c r="C102" s="21">
        <f>IF(ISBLANK(TAKSIT_PLANI!$A102),"",TAKSIT_PLANI!$D102)</f>
        <v/>
      </c>
      <c r="D102" s="17">
        <f>IF(ISBLANK(TAKSIT_PLANI!$A102),"",TAKSIT_PLANI!$I102)</f>
        <v/>
      </c>
      <c r="E102" s="22">
        <f>IF(ISBLANK(TAKSIT_PLANI!$A102),"",TAKSIT_PLANI!$K102)</f>
        <v/>
      </c>
      <c r="F102" s="14">
        <f>IF(ISBLANK(TAKSIT_PLANI!$A102),"",IF(TAKSIT_PLANI!$K102&lt;0,"Vadesi Geçmiş",IF(TAKSIT_PLANI!$K102&lt;=30,"0-30 Gün",IF(TAKSIT_PLANI!$K102&lt;=60,"31-60 Gün","61 Gün ve Üzeri"))))</f>
        <v/>
      </c>
      <c r="G102" s="14">
        <f>IF(ISBLANK(TAKSIT_PLANI!$A102),"",TAKSIT_PLANI!$J102)</f>
        <v/>
      </c>
    </row>
    <row r="103">
      <c r="A103" s="14">
        <f>IF(ISBLANK(TAKSIT_PLANI!$A103),"",TAKSIT_PLANI!$B103)</f>
        <v/>
      </c>
      <c r="B103" s="23">
        <f>IF(ISBLANK(TAKSIT_PLANI!$A103),"",INDEX(KREDILER!$B$6:$B$1000,MATCH(TAKSIT_PLANI!$B103,KREDILER!$A$6:$A$1000,0)))</f>
        <v/>
      </c>
      <c r="C103" s="21">
        <f>IF(ISBLANK(TAKSIT_PLANI!$A103),"",TAKSIT_PLANI!$D103)</f>
        <v/>
      </c>
      <c r="D103" s="17">
        <f>IF(ISBLANK(TAKSIT_PLANI!$A103),"",TAKSIT_PLANI!$I103)</f>
        <v/>
      </c>
      <c r="E103" s="22">
        <f>IF(ISBLANK(TAKSIT_PLANI!$A103),"",TAKSIT_PLANI!$K103)</f>
        <v/>
      </c>
      <c r="F103" s="14">
        <f>IF(ISBLANK(TAKSIT_PLANI!$A103),"",IF(TAKSIT_PLANI!$K103&lt;0,"Vadesi Geçmiş",IF(TAKSIT_PLANI!$K103&lt;=30,"0-30 Gün",IF(TAKSIT_PLANI!$K103&lt;=60,"31-60 Gün","61 Gün ve Üzeri"))))</f>
        <v/>
      </c>
      <c r="G103" s="14">
        <f>IF(ISBLANK(TAKSIT_PLANI!$A103),"",TAKSIT_PLANI!$J103)</f>
        <v/>
      </c>
    </row>
    <row r="104">
      <c r="A104" s="14">
        <f>IF(ISBLANK(TAKSIT_PLANI!$A104),"",TAKSIT_PLANI!$B104)</f>
        <v/>
      </c>
      <c r="B104" s="23">
        <f>IF(ISBLANK(TAKSIT_PLANI!$A104),"",INDEX(KREDILER!$B$6:$B$1000,MATCH(TAKSIT_PLANI!$B104,KREDILER!$A$6:$A$1000,0)))</f>
        <v/>
      </c>
      <c r="C104" s="21">
        <f>IF(ISBLANK(TAKSIT_PLANI!$A104),"",TAKSIT_PLANI!$D104)</f>
        <v/>
      </c>
      <c r="D104" s="17">
        <f>IF(ISBLANK(TAKSIT_PLANI!$A104),"",TAKSIT_PLANI!$I104)</f>
        <v/>
      </c>
      <c r="E104" s="22">
        <f>IF(ISBLANK(TAKSIT_PLANI!$A104),"",TAKSIT_PLANI!$K104)</f>
        <v/>
      </c>
      <c r="F104" s="14">
        <f>IF(ISBLANK(TAKSIT_PLANI!$A104),"",IF(TAKSIT_PLANI!$K104&lt;0,"Vadesi Geçmiş",IF(TAKSIT_PLANI!$K104&lt;=30,"0-30 Gün",IF(TAKSIT_PLANI!$K104&lt;=60,"31-60 Gün","61 Gün ve Üzeri"))))</f>
        <v/>
      </c>
      <c r="G104" s="14">
        <f>IF(ISBLANK(TAKSIT_PLANI!$A104),"",TAKSIT_PLANI!$J104)</f>
        <v/>
      </c>
    </row>
    <row r="105">
      <c r="A105" s="14">
        <f>IF(ISBLANK(TAKSIT_PLANI!$A105),"",TAKSIT_PLANI!$B105)</f>
        <v/>
      </c>
      <c r="B105" s="23">
        <f>IF(ISBLANK(TAKSIT_PLANI!$A105),"",INDEX(KREDILER!$B$6:$B$1000,MATCH(TAKSIT_PLANI!$B105,KREDILER!$A$6:$A$1000,0)))</f>
        <v/>
      </c>
      <c r="C105" s="21">
        <f>IF(ISBLANK(TAKSIT_PLANI!$A105),"",TAKSIT_PLANI!$D105)</f>
        <v/>
      </c>
      <c r="D105" s="17">
        <f>IF(ISBLANK(TAKSIT_PLANI!$A105),"",TAKSIT_PLANI!$I105)</f>
        <v/>
      </c>
      <c r="E105" s="22">
        <f>IF(ISBLANK(TAKSIT_PLANI!$A105),"",TAKSIT_PLANI!$K105)</f>
        <v/>
      </c>
      <c r="F105" s="14">
        <f>IF(ISBLANK(TAKSIT_PLANI!$A105),"",IF(TAKSIT_PLANI!$K105&lt;0,"Vadesi Geçmiş",IF(TAKSIT_PLANI!$K105&lt;=30,"0-30 Gün",IF(TAKSIT_PLANI!$K105&lt;=60,"31-60 Gün","61 Gün ve Üzeri"))))</f>
        <v/>
      </c>
      <c r="G105" s="14">
        <f>IF(ISBLANK(TAKSIT_PLANI!$A105),"",TAKSIT_PLANI!$J105)</f>
        <v/>
      </c>
    </row>
    <row r="106">
      <c r="A106" s="14">
        <f>IF(ISBLANK(TAKSIT_PLANI!$A106),"",TAKSIT_PLANI!$B106)</f>
        <v/>
      </c>
      <c r="B106" s="23">
        <f>IF(ISBLANK(TAKSIT_PLANI!$A106),"",INDEX(KREDILER!$B$6:$B$1000,MATCH(TAKSIT_PLANI!$B106,KREDILER!$A$6:$A$1000,0)))</f>
        <v/>
      </c>
      <c r="C106" s="21">
        <f>IF(ISBLANK(TAKSIT_PLANI!$A106),"",TAKSIT_PLANI!$D106)</f>
        <v/>
      </c>
      <c r="D106" s="17">
        <f>IF(ISBLANK(TAKSIT_PLANI!$A106),"",TAKSIT_PLANI!$I106)</f>
        <v/>
      </c>
      <c r="E106" s="22">
        <f>IF(ISBLANK(TAKSIT_PLANI!$A106),"",TAKSIT_PLANI!$K106)</f>
        <v/>
      </c>
      <c r="F106" s="14">
        <f>IF(ISBLANK(TAKSIT_PLANI!$A106),"",IF(TAKSIT_PLANI!$K106&lt;0,"Vadesi Geçmiş",IF(TAKSIT_PLANI!$K106&lt;=30,"0-30 Gün",IF(TAKSIT_PLANI!$K106&lt;=60,"31-60 Gün","61 Gün ve Üzeri"))))</f>
        <v/>
      </c>
      <c r="G106" s="14">
        <f>IF(ISBLANK(TAKSIT_PLANI!$A106),"",TAKSIT_PLANI!$J106)</f>
        <v/>
      </c>
    </row>
    <row r="107">
      <c r="A107" s="14">
        <f>IF(ISBLANK(TAKSIT_PLANI!$A107),"",TAKSIT_PLANI!$B107)</f>
        <v/>
      </c>
      <c r="B107" s="23">
        <f>IF(ISBLANK(TAKSIT_PLANI!$A107),"",INDEX(KREDILER!$B$6:$B$1000,MATCH(TAKSIT_PLANI!$B107,KREDILER!$A$6:$A$1000,0)))</f>
        <v/>
      </c>
      <c r="C107" s="21">
        <f>IF(ISBLANK(TAKSIT_PLANI!$A107),"",TAKSIT_PLANI!$D107)</f>
        <v/>
      </c>
      <c r="D107" s="17">
        <f>IF(ISBLANK(TAKSIT_PLANI!$A107),"",TAKSIT_PLANI!$I107)</f>
        <v/>
      </c>
      <c r="E107" s="22">
        <f>IF(ISBLANK(TAKSIT_PLANI!$A107),"",TAKSIT_PLANI!$K107)</f>
        <v/>
      </c>
      <c r="F107" s="14">
        <f>IF(ISBLANK(TAKSIT_PLANI!$A107),"",IF(TAKSIT_PLANI!$K107&lt;0,"Vadesi Geçmiş",IF(TAKSIT_PLANI!$K107&lt;=30,"0-30 Gün",IF(TAKSIT_PLANI!$K107&lt;=60,"31-60 Gün","61 Gün ve Üzeri"))))</f>
        <v/>
      </c>
      <c r="G107" s="14">
        <f>IF(ISBLANK(TAKSIT_PLANI!$A107),"",TAKSIT_PLANI!$J107)</f>
        <v/>
      </c>
    </row>
    <row r="108">
      <c r="A108" s="14">
        <f>IF(ISBLANK(TAKSIT_PLANI!$A108),"",TAKSIT_PLANI!$B108)</f>
        <v/>
      </c>
      <c r="B108" s="23">
        <f>IF(ISBLANK(TAKSIT_PLANI!$A108),"",INDEX(KREDILER!$B$6:$B$1000,MATCH(TAKSIT_PLANI!$B108,KREDILER!$A$6:$A$1000,0)))</f>
        <v/>
      </c>
      <c r="C108" s="21">
        <f>IF(ISBLANK(TAKSIT_PLANI!$A108),"",TAKSIT_PLANI!$D108)</f>
        <v/>
      </c>
      <c r="D108" s="17">
        <f>IF(ISBLANK(TAKSIT_PLANI!$A108),"",TAKSIT_PLANI!$I108)</f>
        <v/>
      </c>
      <c r="E108" s="22">
        <f>IF(ISBLANK(TAKSIT_PLANI!$A108),"",TAKSIT_PLANI!$K108)</f>
        <v/>
      </c>
      <c r="F108" s="14">
        <f>IF(ISBLANK(TAKSIT_PLANI!$A108),"",IF(TAKSIT_PLANI!$K108&lt;0,"Vadesi Geçmiş",IF(TAKSIT_PLANI!$K108&lt;=30,"0-30 Gün",IF(TAKSIT_PLANI!$K108&lt;=60,"31-60 Gün","61 Gün ve Üzeri"))))</f>
        <v/>
      </c>
      <c r="G108" s="14">
        <f>IF(ISBLANK(TAKSIT_PLANI!$A108),"",TAKSIT_PLANI!$J108)</f>
        <v/>
      </c>
    </row>
    <row r="109">
      <c r="A109" s="14">
        <f>IF(ISBLANK(TAKSIT_PLANI!$A109),"",TAKSIT_PLANI!$B109)</f>
        <v/>
      </c>
      <c r="B109" s="23">
        <f>IF(ISBLANK(TAKSIT_PLANI!$A109),"",INDEX(KREDILER!$B$6:$B$1000,MATCH(TAKSIT_PLANI!$B109,KREDILER!$A$6:$A$1000,0)))</f>
        <v/>
      </c>
      <c r="C109" s="21">
        <f>IF(ISBLANK(TAKSIT_PLANI!$A109),"",TAKSIT_PLANI!$D109)</f>
        <v/>
      </c>
      <c r="D109" s="17">
        <f>IF(ISBLANK(TAKSIT_PLANI!$A109),"",TAKSIT_PLANI!$I109)</f>
        <v/>
      </c>
      <c r="E109" s="22">
        <f>IF(ISBLANK(TAKSIT_PLANI!$A109),"",TAKSIT_PLANI!$K109)</f>
        <v/>
      </c>
      <c r="F109" s="14">
        <f>IF(ISBLANK(TAKSIT_PLANI!$A109),"",IF(TAKSIT_PLANI!$K109&lt;0,"Vadesi Geçmiş",IF(TAKSIT_PLANI!$K109&lt;=30,"0-30 Gün",IF(TAKSIT_PLANI!$K109&lt;=60,"31-60 Gün","61 Gün ve Üzeri"))))</f>
        <v/>
      </c>
      <c r="G109" s="14">
        <f>IF(ISBLANK(TAKSIT_PLANI!$A109),"",TAKSIT_PLANI!$J109)</f>
        <v/>
      </c>
    </row>
    <row r="110">
      <c r="A110" s="14">
        <f>IF(ISBLANK(TAKSIT_PLANI!$A110),"",TAKSIT_PLANI!$B110)</f>
        <v/>
      </c>
      <c r="B110" s="23">
        <f>IF(ISBLANK(TAKSIT_PLANI!$A110),"",INDEX(KREDILER!$B$6:$B$1000,MATCH(TAKSIT_PLANI!$B110,KREDILER!$A$6:$A$1000,0)))</f>
        <v/>
      </c>
      <c r="C110" s="21">
        <f>IF(ISBLANK(TAKSIT_PLANI!$A110),"",TAKSIT_PLANI!$D110)</f>
        <v/>
      </c>
      <c r="D110" s="17">
        <f>IF(ISBLANK(TAKSIT_PLANI!$A110),"",TAKSIT_PLANI!$I110)</f>
        <v/>
      </c>
      <c r="E110" s="22">
        <f>IF(ISBLANK(TAKSIT_PLANI!$A110),"",TAKSIT_PLANI!$K110)</f>
        <v/>
      </c>
      <c r="F110" s="14">
        <f>IF(ISBLANK(TAKSIT_PLANI!$A110),"",IF(TAKSIT_PLANI!$K110&lt;0,"Vadesi Geçmiş",IF(TAKSIT_PLANI!$K110&lt;=30,"0-30 Gün",IF(TAKSIT_PLANI!$K110&lt;=60,"31-60 Gün","61 Gün ve Üzeri"))))</f>
        <v/>
      </c>
      <c r="G110" s="14">
        <f>IF(ISBLANK(TAKSIT_PLANI!$A110),"",TAKSIT_PLANI!$J110)</f>
        <v/>
      </c>
    </row>
    <row r="111">
      <c r="A111" s="14">
        <f>IF(ISBLANK(TAKSIT_PLANI!$A111),"",TAKSIT_PLANI!$B111)</f>
        <v/>
      </c>
      <c r="B111" s="23">
        <f>IF(ISBLANK(TAKSIT_PLANI!$A111),"",INDEX(KREDILER!$B$6:$B$1000,MATCH(TAKSIT_PLANI!$B111,KREDILER!$A$6:$A$1000,0)))</f>
        <v/>
      </c>
      <c r="C111" s="21">
        <f>IF(ISBLANK(TAKSIT_PLANI!$A111),"",TAKSIT_PLANI!$D111)</f>
        <v/>
      </c>
      <c r="D111" s="17">
        <f>IF(ISBLANK(TAKSIT_PLANI!$A111),"",TAKSIT_PLANI!$I111)</f>
        <v/>
      </c>
      <c r="E111" s="22">
        <f>IF(ISBLANK(TAKSIT_PLANI!$A111),"",TAKSIT_PLANI!$K111)</f>
        <v/>
      </c>
      <c r="F111" s="14">
        <f>IF(ISBLANK(TAKSIT_PLANI!$A111),"",IF(TAKSIT_PLANI!$K111&lt;0,"Vadesi Geçmiş",IF(TAKSIT_PLANI!$K111&lt;=30,"0-30 Gün",IF(TAKSIT_PLANI!$K111&lt;=60,"31-60 Gün","61 Gün ve Üzeri"))))</f>
        <v/>
      </c>
      <c r="G111" s="14">
        <f>IF(ISBLANK(TAKSIT_PLANI!$A111),"",TAKSIT_PLANI!$J111)</f>
        <v/>
      </c>
    </row>
    <row r="112">
      <c r="A112" s="14">
        <f>IF(ISBLANK(TAKSIT_PLANI!$A112),"",TAKSIT_PLANI!$B112)</f>
        <v/>
      </c>
      <c r="B112" s="23">
        <f>IF(ISBLANK(TAKSIT_PLANI!$A112),"",INDEX(KREDILER!$B$6:$B$1000,MATCH(TAKSIT_PLANI!$B112,KREDILER!$A$6:$A$1000,0)))</f>
        <v/>
      </c>
      <c r="C112" s="21">
        <f>IF(ISBLANK(TAKSIT_PLANI!$A112),"",TAKSIT_PLANI!$D112)</f>
        <v/>
      </c>
      <c r="D112" s="17">
        <f>IF(ISBLANK(TAKSIT_PLANI!$A112),"",TAKSIT_PLANI!$I112)</f>
        <v/>
      </c>
      <c r="E112" s="22">
        <f>IF(ISBLANK(TAKSIT_PLANI!$A112),"",TAKSIT_PLANI!$K112)</f>
        <v/>
      </c>
      <c r="F112" s="14">
        <f>IF(ISBLANK(TAKSIT_PLANI!$A112),"",IF(TAKSIT_PLANI!$K112&lt;0,"Vadesi Geçmiş",IF(TAKSIT_PLANI!$K112&lt;=30,"0-30 Gün",IF(TAKSIT_PLANI!$K112&lt;=60,"31-60 Gün","61 Gün ve Üzeri"))))</f>
        <v/>
      </c>
      <c r="G112" s="14">
        <f>IF(ISBLANK(TAKSIT_PLANI!$A112),"",TAKSIT_PLANI!$J112)</f>
        <v/>
      </c>
    </row>
    <row r="113">
      <c r="A113" s="14">
        <f>IF(ISBLANK(TAKSIT_PLANI!$A113),"",TAKSIT_PLANI!$B113)</f>
        <v/>
      </c>
      <c r="B113" s="23">
        <f>IF(ISBLANK(TAKSIT_PLANI!$A113),"",INDEX(KREDILER!$B$6:$B$1000,MATCH(TAKSIT_PLANI!$B113,KREDILER!$A$6:$A$1000,0)))</f>
        <v/>
      </c>
      <c r="C113" s="21">
        <f>IF(ISBLANK(TAKSIT_PLANI!$A113),"",TAKSIT_PLANI!$D113)</f>
        <v/>
      </c>
      <c r="D113" s="17">
        <f>IF(ISBLANK(TAKSIT_PLANI!$A113),"",TAKSIT_PLANI!$I113)</f>
        <v/>
      </c>
      <c r="E113" s="22">
        <f>IF(ISBLANK(TAKSIT_PLANI!$A113),"",TAKSIT_PLANI!$K113)</f>
        <v/>
      </c>
      <c r="F113" s="14">
        <f>IF(ISBLANK(TAKSIT_PLANI!$A113),"",IF(TAKSIT_PLANI!$K113&lt;0,"Vadesi Geçmiş",IF(TAKSIT_PLANI!$K113&lt;=30,"0-30 Gün",IF(TAKSIT_PLANI!$K113&lt;=60,"31-60 Gün","61 Gün ve Üzeri"))))</f>
        <v/>
      </c>
      <c r="G113" s="14">
        <f>IF(ISBLANK(TAKSIT_PLANI!$A113),"",TAKSIT_PLANI!$J113)</f>
        <v/>
      </c>
    </row>
    <row r="114">
      <c r="A114" s="14">
        <f>IF(ISBLANK(TAKSIT_PLANI!$A114),"",TAKSIT_PLANI!$B114)</f>
        <v/>
      </c>
      <c r="B114" s="23">
        <f>IF(ISBLANK(TAKSIT_PLANI!$A114),"",INDEX(KREDILER!$B$6:$B$1000,MATCH(TAKSIT_PLANI!$B114,KREDILER!$A$6:$A$1000,0)))</f>
        <v/>
      </c>
      <c r="C114" s="21">
        <f>IF(ISBLANK(TAKSIT_PLANI!$A114),"",TAKSIT_PLANI!$D114)</f>
        <v/>
      </c>
      <c r="D114" s="17">
        <f>IF(ISBLANK(TAKSIT_PLANI!$A114),"",TAKSIT_PLANI!$I114)</f>
        <v/>
      </c>
      <c r="E114" s="22">
        <f>IF(ISBLANK(TAKSIT_PLANI!$A114),"",TAKSIT_PLANI!$K114)</f>
        <v/>
      </c>
      <c r="F114" s="14">
        <f>IF(ISBLANK(TAKSIT_PLANI!$A114),"",IF(TAKSIT_PLANI!$K114&lt;0,"Vadesi Geçmiş",IF(TAKSIT_PLANI!$K114&lt;=30,"0-30 Gün",IF(TAKSIT_PLANI!$K114&lt;=60,"31-60 Gün","61 Gün ve Üzeri"))))</f>
        <v/>
      </c>
      <c r="G114" s="14">
        <f>IF(ISBLANK(TAKSIT_PLANI!$A114),"",TAKSIT_PLANI!$J114)</f>
        <v/>
      </c>
    </row>
    <row r="115">
      <c r="A115" s="14">
        <f>IF(ISBLANK(TAKSIT_PLANI!$A115),"",TAKSIT_PLANI!$B115)</f>
        <v/>
      </c>
      <c r="B115" s="23">
        <f>IF(ISBLANK(TAKSIT_PLANI!$A115),"",INDEX(KREDILER!$B$6:$B$1000,MATCH(TAKSIT_PLANI!$B115,KREDILER!$A$6:$A$1000,0)))</f>
        <v/>
      </c>
      <c r="C115" s="21">
        <f>IF(ISBLANK(TAKSIT_PLANI!$A115),"",TAKSIT_PLANI!$D115)</f>
        <v/>
      </c>
      <c r="D115" s="17">
        <f>IF(ISBLANK(TAKSIT_PLANI!$A115),"",TAKSIT_PLANI!$I115)</f>
        <v/>
      </c>
      <c r="E115" s="22">
        <f>IF(ISBLANK(TAKSIT_PLANI!$A115),"",TAKSIT_PLANI!$K115)</f>
        <v/>
      </c>
      <c r="F115" s="14">
        <f>IF(ISBLANK(TAKSIT_PLANI!$A115),"",IF(TAKSIT_PLANI!$K115&lt;0,"Vadesi Geçmiş",IF(TAKSIT_PLANI!$K115&lt;=30,"0-30 Gün",IF(TAKSIT_PLANI!$K115&lt;=60,"31-60 Gün","61 Gün ve Üzeri"))))</f>
        <v/>
      </c>
      <c r="G115" s="14">
        <f>IF(ISBLANK(TAKSIT_PLANI!$A115),"",TAKSIT_PLANI!$J115)</f>
        <v/>
      </c>
    </row>
    <row r="116">
      <c r="A116" s="14">
        <f>IF(ISBLANK(TAKSIT_PLANI!$A116),"",TAKSIT_PLANI!$B116)</f>
        <v/>
      </c>
      <c r="B116" s="23">
        <f>IF(ISBLANK(TAKSIT_PLANI!$A116),"",INDEX(KREDILER!$B$6:$B$1000,MATCH(TAKSIT_PLANI!$B116,KREDILER!$A$6:$A$1000,0)))</f>
        <v/>
      </c>
      <c r="C116" s="21">
        <f>IF(ISBLANK(TAKSIT_PLANI!$A116),"",TAKSIT_PLANI!$D116)</f>
        <v/>
      </c>
      <c r="D116" s="17">
        <f>IF(ISBLANK(TAKSIT_PLANI!$A116),"",TAKSIT_PLANI!$I116)</f>
        <v/>
      </c>
      <c r="E116" s="22">
        <f>IF(ISBLANK(TAKSIT_PLANI!$A116),"",TAKSIT_PLANI!$K116)</f>
        <v/>
      </c>
      <c r="F116" s="14">
        <f>IF(ISBLANK(TAKSIT_PLANI!$A116),"",IF(TAKSIT_PLANI!$K116&lt;0,"Vadesi Geçmiş",IF(TAKSIT_PLANI!$K116&lt;=30,"0-30 Gün",IF(TAKSIT_PLANI!$K116&lt;=60,"31-60 Gün","61 Gün ve Üzeri"))))</f>
        <v/>
      </c>
      <c r="G116" s="14">
        <f>IF(ISBLANK(TAKSIT_PLANI!$A116),"",TAKSIT_PLANI!$J116)</f>
        <v/>
      </c>
    </row>
    <row r="117">
      <c r="A117" s="14">
        <f>IF(ISBLANK(TAKSIT_PLANI!$A117),"",TAKSIT_PLANI!$B117)</f>
        <v/>
      </c>
      <c r="B117" s="23">
        <f>IF(ISBLANK(TAKSIT_PLANI!$A117),"",INDEX(KREDILER!$B$6:$B$1000,MATCH(TAKSIT_PLANI!$B117,KREDILER!$A$6:$A$1000,0)))</f>
        <v/>
      </c>
      <c r="C117" s="21">
        <f>IF(ISBLANK(TAKSIT_PLANI!$A117),"",TAKSIT_PLANI!$D117)</f>
        <v/>
      </c>
      <c r="D117" s="17">
        <f>IF(ISBLANK(TAKSIT_PLANI!$A117),"",TAKSIT_PLANI!$I117)</f>
        <v/>
      </c>
      <c r="E117" s="22">
        <f>IF(ISBLANK(TAKSIT_PLANI!$A117),"",TAKSIT_PLANI!$K117)</f>
        <v/>
      </c>
      <c r="F117" s="14">
        <f>IF(ISBLANK(TAKSIT_PLANI!$A117),"",IF(TAKSIT_PLANI!$K117&lt;0,"Vadesi Geçmiş",IF(TAKSIT_PLANI!$K117&lt;=30,"0-30 Gün",IF(TAKSIT_PLANI!$K117&lt;=60,"31-60 Gün","61 Gün ve Üzeri"))))</f>
        <v/>
      </c>
      <c r="G117" s="14">
        <f>IF(ISBLANK(TAKSIT_PLANI!$A117),"",TAKSIT_PLANI!$J117)</f>
        <v/>
      </c>
    </row>
    <row r="118">
      <c r="A118" s="14">
        <f>IF(ISBLANK(TAKSIT_PLANI!$A118),"",TAKSIT_PLANI!$B118)</f>
        <v/>
      </c>
      <c r="B118" s="23">
        <f>IF(ISBLANK(TAKSIT_PLANI!$A118),"",INDEX(KREDILER!$B$6:$B$1000,MATCH(TAKSIT_PLANI!$B118,KREDILER!$A$6:$A$1000,0)))</f>
        <v/>
      </c>
      <c r="C118" s="21">
        <f>IF(ISBLANK(TAKSIT_PLANI!$A118),"",TAKSIT_PLANI!$D118)</f>
        <v/>
      </c>
      <c r="D118" s="17">
        <f>IF(ISBLANK(TAKSIT_PLANI!$A118),"",TAKSIT_PLANI!$I118)</f>
        <v/>
      </c>
      <c r="E118" s="22">
        <f>IF(ISBLANK(TAKSIT_PLANI!$A118),"",TAKSIT_PLANI!$K118)</f>
        <v/>
      </c>
      <c r="F118" s="14">
        <f>IF(ISBLANK(TAKSIT_PLANI!$A118),"",IF(TAKSIT_PLANI!$K118&lt;0,"Vadesi Geçmiş",IF(TAKSIT_PLANI!$K118&lt;=30,"0-30 Gün",IF(TAKSIT_PLANI!$K118&lt;=60,"31-60 Gün","61 Gün ve Üzeri"))))</f>
        <v/>
      </c>
      <c r="G118" s="14">
        <f>IF(ISBLANK(TAKSIT_PLANI!$A118),"",TAKSIT_PLANI!$J118)</f>
        <v/>
      </c>
    </row>
    <row r="119">
      <c r="A119" s="14">
        <f>IF(ISBLANK(TAKSIT_PLANI!$A119),"",TAKSIT_PLANI!$B119)</f>
        <v/>
      </c>
      <c r="B119" s="23">
        <f>IF(ISBLANK(TAKSIT_PLANI!$A119),"",INDEX(KREDILER!$B$6:$B$1000,MATCH(TAKSIT_PLANI!$B119,KREDILER!$A$6:$A$1000,0)))</f>
        <v/>
      </c>
      <c r="C119" s="21">
        <f>IF(ISBLANK(TAKSIT_PLANI!$A119),"",TAKSIT_PLANI!$D119)</f>
        <v/>
      </c>
      <c r="D119" s="17">
        <f>IF(ISBLANK(TAKSIT_PLANI!$A119),"",TAKSIT_PLANI!$I119)</f>
        <v/>
      </c>
      <c r="E119" s="22">
        <f>IF(ISBLANK(TAKSIT_PLANI!$A119),"",TAKSIT_PLANI!$K119)</f>
        <v/>
      </c>
      <c r="F119" s="14">
        <f>IF(ISBLANK(TAKSIT_PLANI!$A119),"",IF(TAKSIT_PLANI!$K119&lt;0,"Vadesi Geçmiş",IF(TAKSIT_PLANI!$K119&lt;=30,"0-30 Gün",IF(TAKSIT_PLANI!$K119&lt;=60,"31-60 Gün","61 Gün ve Üzeri"))))</f>
        <v/>
      </c>
      <c r="G119" s="14">
        <f>IF(ISBLANK(TAKSIT_PLANI!$A119),"",TAKSIT_PLANI!$J119)</f>
        <v/>
      </c>
    </row>
    <row r="120">
      <c r="A120" s="14">
        <f>IF(ISBLANK(TAKSIT_PLANI!$A120),"",TAKSIT_PLANI!$B120)</f>
        <v/>
      </c>
      <c r="B120" s="23">
        <f>IF(ISBLANK(TAKSIT_PLANI!$A120),"",INDEX(KREDILER!$B$6:$B$1000,MATCH(TAKSIT_PLANI!$B120,KREDILER!$A$6:$A$1000,0)))</f>
        <v/>
      </c>
      <c r="C120" s="21">
        <f>IF(ISBLANK(TAKSIT_PLANI!$A120),"",TAKSIT_PLANI!$D120)</f>
        <v/>
      </c>
      <c r="D120" s="17">
        <f>IF(ISBLANK(TAKSIT_PLANI!$A120),"",TAKSIT_PLANI!$I120)</f>
        <v/>
      </c>
      <c r="E120" s="22">
        <f>IF(ISBLANK(TAKSIT_PLANI!$A120),"",TAKSIT_PLANI!$K120)</f>
        <v/>
      </c>
      <c r="F120" s="14">
        <f>IF(ISBLANK(TAKSIT_PLANI!$A120),"",IF(TAKSIT_PLANI!$K120&lt;0,"Vadesi Geçmiş",IF(TAKSIT_PLANI!$K120&lt;=30,"0-30 Gün",IF(TAKSIT_PLANI!$K120&lt;=60,"31-60 Gün","61 Gün ve Üzeri"))))</f>
        <v/>
      </c>
      <c r="G120" s="14">
        <f>IF(ISBLANK(TAKSIT_PLANI!$A120),"",TAKSIT_PLANI!$J120)</f>
        <v/>
      </c>
    </row>
    <row r="121">
      <c r="A121" s="14">
        <f>IF(ISBLANK(TAKSIT_PLANI!$A121),"",TAKSIT_PLANI!$B121)</f>
        <v/>
      </c>
      <c r="B121" s="23">
        <f>IF(ISBLANK(TAKSIT_PLANI!$A121),"",INDEX(KREDILER!$B$6:$B$1000,MATCH(TAKSIT_PLANI!$B121,KREDILER!$A$6:$A$1000,0)))</f>
        <v/>
      </c>
      <c r="C121" s="21">
        <f>IF(ISBLANK(TAKSIT_PLANI!$A121),"",TAKSIT_PLANI!$D121)</f>
        <v/>
      </c>
      <c r="D121" s="17">
        <f>IF(ISBLANK(TAKSIT_PLANI!$A121),"",TAKSIT_PLANI!$I121)</f>
        <v/>
      </c>
      <c r="E121" s="22">
        <f>IF(ISBLANK(TAKSIT_PLANI!$A121),"",TAKSIT_PLANI!$K121)</f>
        <v/>
      </c>
      <c r="F121" s="14">
        <f>IF(ISBLANK(TAKSIT_PLANI!$A121),"",IF(TAKSIT_PLANI!$K121&lt;0,"Vadesi Geçmiş",IF(TAKSIT_PLANI!$K121&lt;=30,"0-30 Gün",IF(TAKSIT_PLANI!$K121&lt;=60,"31-60 Gün","61 Gün ve Üzeri"))))</f>
        <v/>
      </c>
      <c r="G121" s="14">
        <f>IF(ISBLANK(TAKSIT_PLANI!$A121),"",TAKSIT_PLANI!$J121)</f>
        <v/>
      </c>
    </row>
    <row r="122">
      <c r="A122" s="14">
        <f>IF(ISBLANK(TAKSIT_PLANI!$A122),"",TAKSIT_PLANI!$B122)</f>
        <v/>
      </c>
      <c r="B122" s="23">
        <f>IF(ISBLANK(TAKSIT_PLANI!$A122),"",INDEX(KREDILER!$B$6:$B$1000,MATCH(TAKSIT_PLANI!$B122,KREDILER!$A$6:$A$1000,0)))</f>
        <v/>
      </c>
      <c r="C122" s="21">
        <f>IF(ISBLANK(TAKSIT_PLANI!$A122),"",TAKSIT_PLANI!$D122)</f>
        <v/>
      </c>
      <c r="D122" s="17">
        <f>IF(ISBLANK(TAKSIT_PLANI!$A122),"",TAKSIT_PLANI!$I122)</f>
        <v/>
      </c>
      <c r="E122" s="22">
        <f>IF(ISBLANK(TAKSIT_PLANI!$A122),"",TAKSIT_PLANI!$K122)</f>
        <v/>
      </c>
      <c r="F122" s="14">
        <f>IF(ISBLANK(TAKSIT_PLANI!$A122),"",IF(TAKSIT_PLANI!$K122&lt;0,"Vadesi Geçmiş",IF(TAKSIT_PLANI!$K122&lt;=30,"0-30 Gün",IF(TAKSIT_PLANI!$K122&lt;=60,"31-60 Gün","61 Gün ve Üzeri"))))</f>
        <v/>
      </c>
      <c r="G122" s="14">
        <f>IF(ISBLANK(TAKSIT_PLANI!$A122),"",TAKSIT_PLANI!$J122)</f>
        <v/>
      </c>
    </row>
    <row r="123">
      <c r="A123" s="14">
        <f>IF(ISBLANK(TAKSIT_PLANI!$A123),"",TAKSIT_PLANI!$B123)</f>
        <v/>
      </c>
      <c r="B123" s="23">
        <f>IF(ISBLANK(TAKSIT_PLANI!$A123),"",INDEX(KREDILER!$B$6:$B$1000,MATCH(TAKSIT_PLANI!$B123,KREDILER!$A$6:$A$1000,0)))</f>
        <v/>
      </c>
      <c r="C123" s="21">
        <f>IF(ISBLANK(TAKSIT_PLANI!$A123),"",TAKSIT_PLANI!$D123)</f>
        <v/>
      </c>
      <c r="D123" s="17">
        <f>IF(ISBLANK(TAKSIT_PLANI!$A123),"",TAKSIT_PLANI!$I123)</f>
        <v/>
      </c>
      <c r="E123" s="22">
        <f>IF(ISBLANK(TAKSIT_PLANI!$A123),"",TAKSIT_PLANI!$K123)</f>
        <v/>
      </c>
      <c r="F123" s="14">
        <f>IF(ISBLANK(TAKSIT_PLANI!$A123),"",IF(TAKSIT_PLANI!$K123&lt;0,"Vadesi Geçmiş",IF(TAKSIT_PLANI!$K123&lt;=30,"0-30 Gün",IF(TAKSIT_PLANI!$K123&lt;=60,"31-60 Gün","61 Gün ve Üzeri"))))</f>
        <v/>
      </c>
      <c r="G123" s="14">
        <f>IF(ISBLANK(TAKSIT_PLANI!$A123),"",TAKSIT_PLANI!$J123)</f>
        <v/>
      </c>
    </row>
    <row r="124">
      <c r="A124" s="14">
        <f>IF(ISBLANK(TAKSIT_PLANI!$A124),"",TAKSIT_PLANI!$B124)</f>
        <v/>
      </c>
      <c r="B124" s="23">
        <f>IF(ISBLANK(TAKSIT_PLANI!$A124),"",INDEX(KREDILER!$B$6:$B$1000,MATCH(TAKSIT_PLANI!$B124,KREDILER!$A$6:$A$1000,0)))</f>
        <v/>
      </c>
      <c r="C124" s="21">
        <f>IF(ISBLANK(TAKSIT_PLANI!$A124),"",TAKSIT_PLANI!$D124)</f>
        <v/>
      </c>
      <c r="D124" s="17">
        <f>IF(ISBLANK(TAKSIT_PLANI!$A124),"",TAKSIT_PLANI!$I124)</f>
        <v/>
      </c>
      <c r="E124" s="22">
        <f>IF(ISBLANK(TAKSIT_PLANI!$A124),"",TAKSIT_PLANI!$K124)</f>
        <v/>
      </c>
      <c r="F124" s="14">
        <f>IF(ISBLANK(TAKSIT_PLANI!$A124),"",IF(TAKSIT_PLANI!$K124&lt;0,"Vadesi Geçmiş",IF(TAKSIT_PLANI!$K124&lt;=30,"0-30 Gün",IF(TAKSIT_PLANI!$K124&lt;=60,"31-60 Gün","61 Gün ve Üzeri"))))</f>
        <v/>
      </c>
      <c r="G124" s="14">
        <f>IF(ISBLANK(TAKSIT_PLANI!$A124),"",TAKSIT_PLANI!$J124)</f>
        <v/>
      </c>
    </row>
    <row r="125">
      <c r="A125" s="14">
        <f>IF(ISBLANK(TAKSIT_PLANI!$A125),"",TAKSIT_PLANI!$B125)</f>
        <v/>
      </c>
      <c r="B125" s="23">
        <f>IF(ISBLANK(TAKSIT_PLANI!$A125),"",INDEX(KREDILER!$B$6:$B$1000,MATCH(TAKSIT_PLANI!$B125,KREDILER!$A$6:$A$1000,0)))</f>
        <v/>
      </c>
      <c r="C125" s="21">
        <f>IF(ISBLANK(TAKSIT_PLANI!$A125),"",TAKSIT_PLANI!$D125)</f>
        <v/>
      </c>
      <c r="D125" s="17">
        <f>IF(ISBLANK(TAKSIT_PLANI!$A125),"",TAKSIT_PLANI!$I125)</f>
        <v/>
      </c>
      <c r="E125" s="22">
        <f>IF(ISBLANK(TAKSIT_PLANI!$A125),"",TAKSIT_PLANI!$K125)</f>
        <v/>
      </c>
      <c r="F125" s="14">
        <f>IF(ISBLANK(TAKSIT_PLANI!$A125),"",IF(TAKSIT_PLANI!$K125&lt;0,"Vadesi Geçmiş",IF(TAKSIT_PLANI!$K125&lt;=30,"0-30 Gün",IF(TAKSIT_PLANI!$K125&lt;=60,"31-60 Gün","61 Gün ve Üzeri"))))</f>
        <v/>
      </c>
      <c r="G125" s="14">
        <f>IF(ISBLANK(TAKSIT_PLANI!$A125),"",TAKSIT_PLANI!$J125)</f>
        <v/>
      </c>
    </row>
    <row r="126">
      <c r="A126" s="14">
        <f>IF(ISBLANK(TAKSIT_PLANI!$A126),"",TAKSIT_PLANI!$B126)</f>
        <v/>
      </c>
      <c r="B126" s="23">
        <f>IF(ISBLANK(TAKSIT_PLANI!$A126),"",INDEX(KREDILER!$B$6:$B$1000,MATCH(TAKSIT_PLANI!$B126,KREDILER!$A$6:$A$1000,0)))</f>
        <v/>
      </c>
      <c r="C126" s="21">
        <f>IF(ISBLANK(TAKSIT_PLANI!$A126),"",TAKSIT_PLANI!$D126)</f>
        <v/>
      </c>
      <c r="D126" s="17">
        <f>IF(ISBLANK(TAKSIT_PLANI!$A126),"",TAKSIT_PLANI!$I126)</f>
        <v/>
      </c>
      <c r="E126" s="22">
        <f>IF(ISBLANK(TAKSIT_PLANI!$A126),"",TAKSIT_PLANI!$K126)</f>
        <v/>
      </c>
      <c r="F126" s="14">
        <f>IF(ISBLANK(TAKSIT_PLANI!$A126),"",IF(TAKSIT_PLANI!$K126&lt;0,"Vadesi Geçmiş",IF(TAKSIT_PLANI!$K126&lt;=30,"0-30 Gün",IF(TAKSIT_PLANI!$K126&lt;=60,"31-60 Gün","61 Gün ve Üzeri"))))</f>
        <v/>
      </c>
      <c r="G126" s="14">
        <f>IF(ISBLANK(TAKSIT_PLANI!$A126),"",TAKSIT_PLANI!$J126)</f>
        <v/>
      </c>
    </row>
    <row r="127">
      <c r="A127" s="14">
        <f>IF(ISBLANK(TAKSIT_PLANI!$A127),"",TAKSIT_PLANI!$B127)</f>
        <v/>
      </c>
      <c r="B127" s="23">
        <f>IF(ISBLANK(TAKSIT_PLANI!$A127),"",INDEX(KREDILER!$B$6:$B$1000,MATCH(TAKSIT_PLANI!$B127,KREDILER!$A$6:$A$1000,0)))</f>
        <v/>
      </c>
      <c r="C127" s="21">
        <f>IF(ISBLANK(TAKSIT_PLANI!$A127),"",TAKSIT_PLANI!$D127)</f>
        <v/>
      </c>
      <c r="D127" s="17">
        <f>IF(ISBLANK(TAKSIT_PLANI!$A127),"",TAKSIT_PLANI!$I127)</f>
        <v/>
      </c>
      <c r="E127" s="22">
        <f>IF(ISBLANK(TAKSIT_PLANI!$A127),"",TAKSIT_PLANI!$K127)</f>
        <v/>
      </c>
      <c r="F127" s="14">
        <f>IF(ISBLANK(TAKSIT_PLANI!$A127),"",IF(TAKSIT_PLANI!$K127&lt;0,"Vadesi Geçmiş",IF(TAKSIT_PLANI!$K127&lt;=30,"0-30 Gün",IF(TAKSIT_PLANI!$K127&lt;=60,"31-60 Gün","61 Gün ve Üzeri"))))</f>
        <v/>
      </c>
      <c r="G127" s="14">
        <f>IF(ISBLANK(TAKSIT_PLANI!$A127),"",TAKSIT_PLANI!$J127)</f>
        <v/>
      </c>
    </row>
    <row r="128">
      <c r="A128" s="14">
        <f>IF(ISBLANK(TAKSIT_PLANI!$A128),"",TAKSIT_PLANI!$B128)</f>
        <v/>
      </c>
      <c r="B128" s="23">
        <f>IF(ISBLANK(TAKSIT_PLANI!$A128),"",INDEX(KREDILER!$B$6:$B$1000,MATCH(TAKSIT_PLANI!$B128,KREDILER!$A$6:$A$1000,0)))</f>
        <v/>
      </c>
      <c r="C128" s="21">
        <f>IF(ISBLANK(TAKSIT_PLANI!$A128),"",TAKSIT_PLANI!$D128)</f>
        <v/>
      </c>
      <c r="D128" s="17">
        <f>IF(ISBLANK(TAKSIT_PLANI!$A128),"",TAKSIT_PLANI!$I128)</f>
        <v/>
      </c>
      <c r="E128" s="22">
        <f>IF(ISBLANK(TAKSIT_PLANI!$A128),"",TAKSIT_PLANI!$K128)</f>
        <v/>
      </c>
      <c r="F128" s="14">
        <f>IF(ISBLANK(TAKSIT_PLANI!$A128),"",IF(TAKSIT_PLANI!$K128&lt;0,"Vadesi Geçmiş",IF(TAKSIT_PLANI!$K128&lt;=30,"0-30 Gün",IF(TAKSIT_PLANI!$K128&lt;=60,"31-60 Gün","61 Gün ve Üzeri"))))</f>
        <v/>
      </c>
      <c r="G128" s="14">
        <f>IF(ISBLANK(TAKSIT_PLANI!$A128),"",TAKSIT_PLANI!$J128)</f>
        <v/>
      </c>
    </row>
    <row r="129">
      <c r="A129" s="14">
        <f>IF(ISBLANK(TAKSIT_PLANI!$A129),"",TAKSIT_PLANI!$B129)</f>
        <v/>
      </c>
      <c r="B129" s="23">
        <f>IF(ISBLANK(TAKSIT_PLANI!$A129),"",INDEX(KREDILER!$B$6:$B$1000,MATCH(TAKSIT_PLANI!$B129,KREDILER!$A$6:$A$1000,0)))</f>
        <v/>
      </c>
      <c r="C129" s="21">
        <f>IF(ISBLANK(TAKSIT_PLANI!$A129),"",TAKSIT_PLANI!$D129)</f>
        <v/>
      </c>
      <c r="D129" s="17">
        <f>IF(ISBLANK(TAKSIT_PLANI!$A129),"",TAKSIT_PLANI!$I129)</f>
        <v/>
      </c>
      <c r="E129" s="22">
        <f>IF(ISBLANK(TAKSIT_PLANI!$A129),"",TAKSIT_PLANI!$K129)</f>
        <v/>
      </c>
      <c r="F129" s="14">
        <f>IF(ISBLANK(TAKSIT_PLANI!$A129),"",IF(TAKSIT_PLANI!$K129&lt;0,"Vadesi Geçmiş",IF(TAKSIT_PLANI!$K129&lt;=30,"0-30 Gün",IF(TAKSIT_PLANI!$K129&lt;=60,"31-60 Gün","61 Gün ve Üzeri"))))</f>
        <v/>
      </c>
      <c r="G129" s="14">
        <f>IF(ISBLANK(TAKSIT_PLANI!$A129),"",TAKSIT_PLANI!$J129)</f>
        <v/>
      </c>
    </row>
    <row r="130">
      <c r="A130" s="14">
        <f>IF(ISBLANK(TAKSIT_PLANI!$A130),"",TAKSIT_PLANI!$B130)</f>
        <v/>
      </c>
      <c r="B130" s="23">
        <f>IF(ISBLANK(TAKSIT_PLANI!$A130),"",INDEX(KREDILER!$B$6:$B$1000,MATCH(TAKSIT_PLANI!$B130,KREDILER!$A$6:$A$1000,0)))</f>
        <v/>
      </c>
      <c r="C130" s="21">
        <f>IF(ISBLANK(TAKSIT_PLANI!$A130),"",TAKSIT_PLANI!$D130)</f>
        <v/>
      </c>
      <c r="D130" s="17">
        <f>IF(ISBLANK(TAKSIT_PLANI!$A130),"",TAKSIT_PLANI!$I130)</f>
        <v/>
      </c>
      <c r="E130" s="22">
        <f>IF(ISBLANK(TAKSIT_PLANI!$A130),"",TAKSIT_PLANI!$K130)</f>
        <v/>
      </c>
      <c r="F130" s="14">
        <f>IF(ISBLANK(TAKSIT_PLANI!$A130),"",IF(TAKSIT_PLANI!$K130&lt;0,"Vadesi Geçmiş",IF(TAKSIT_PLANI!$K130&lt;=30,"0-30 Gün",IF(TAKSIT_PLANI!$K130&lt;=60,"31-60 Gün","61 Gün ve Üzeri"))))</f>
        <v/>
      </c>
      <c r="G130" s="14">
        <f>IF(ISBLANK(TAKSIT_PLANI!$A130),"",TAKSIT_PLANI!$J130)</f>
        <v/>
      </c>
    </row>
    <row r="131">
      <c r="A131" s="14">
        <f>IF(ISBLANK(TAKSIT_PLANI!$A131),"",TAKSIT_PLANI!$B131)</f>
        <v/>
      </c>
      <c r="B131" s="23">
        <f>IF(ISBLANK(TAKSIT_PLANI!$A131),"",INDEX(KREDILER!$B$6:$B$1000,MATCH(TAKSIT_PLANI!$B131,KREDILER!$A$6:$A$1000,0)))</f>
        <v/>
      </c>
      <c r="C131" s="21">
        <f>IF(ISBLANK(TAKSIT_PLANI!$A131),"",TAKSIT_PLANI!$D131)</f>
        <v/>
      </c>
      <c r="D131" s="17">
        <f>IF(ISBLANK(TAKSIT_PLANI!$A131),"",TAKSIT_PLANI!$I131)</f>
        <v/>
      </c>
      <c r="E131" s="22">
        <f>IF(ISBLANK(TAKSIT_PLANI!$A131),"",TAKSIT_PLANI!$K131)</f>
        <v/>
      </c>
      <c r="F131" s="14">
        <f>IF(ISBLANK(TAKSIT_PLANI!$A131),"",IF(TAKSIT_PLANI!$K131&lt;0,"Vadesi Geçmiş",IF(TAKSIT_PLANI!$K131&lt;=30,"0-30 Gün",IF(TAKSIT_PLANI!$K131&lt;=60,"31-60 Gün","61 Gün ve Üzeri"))))</f>
        <v/>
      </c>
      <c r="G131" s="14">
        <f>IF(ISBLANK(TAKSIT_PLANI!$A131),"",TAKSIT_PLANI!$J131)</f>
        <v/>
      </c>
    </row>
    <row r="132">
      <c r="A132" s="14">
        <f>IF(ISBLANK(TAKSIT_PLANI!$A132),"",TAKSIT_PLANI!$B132)</f>
        <v/>
      </c>
      <c r="B132" s="23">
        <f>IF(ISBLANK(TAKSIT_PLANI!$A132),"",INDEX(KREDILER!$B$6:$B$1000,MATCH(TAKSIT_PLANI!$B132,KREDILER!$A$6:$A$1000,0)))</f>
        <v/>
      </c>
      <c r="C132" s="21">
        <f>IF(ISBLANK(TAKSIT_PLANI!$A132),"",TAKSIT_PLANI!$D132)</f>
        <v/>
      </c>
      <c r="D132" s="17">
        <f>IF(ISBLANK(TAKSIT_PLANI!$A132),"",TAKSIT_PLANI!$I132)</f>
        <v/>
      </c>
      <c r="E132" s="22">
        <f>IF(ISBLANK(TAKSIT_PLANI!$A132),"",TAKSIT_PLANI!$K132)</f>
        <v/>
      </c>
      <c r="F132" s="14">
        <f>IF(ISBLANK(TAKSIT_PLANI!$A132),"",IF(TAKSIT_PLANI!$K132&lt;0,"Vadesi Geçmiş",IF(TAKSIT_PLANI!$K132&lt;=30,"0-30 Gün",IF(TAKSIT_PLANI!$K132&lt;=60,"31-60 Gün","61 Gün ve Üzeri"))))</f>
        <v/>
      </c>
      <c r="G132" s="14">
        <f>IF(ISBLANK(TAKSIT_PLANI!$A132),"",TAKSIT_PLANI!$J132)</f>
        <v/>
      </c>
    </row>
    <row r="133">
      <c r="A133" s="14">
        <f>IF(ISBLANK(TAKSIT_PLANI!$A133),"",TAKSIT_PLANI!$B133)</f>
        <v/>
      </c>
      <c r="B133" s="23">
        <f>IF(ISBLANK(TAKSIT_PLANI!$A133),"",INDEX(KREDILER!$B$6:$B$1000,MATCH(TAKSIT_PLANI!$B133,KREDILER!$A$6:$A$1000,0)))</f>
        <v/>
      </c>
      <c r="C133" s="21">
        <f>IF(ISBLANK(TAKSIT_PLANI!$A133),"",TAKSIT_PLANI!$D133)</f>
        <v/>
      </c>
      <c r="D133" s="17">
        <f>IF(ISBLANK(TAKSIT_PLANI!$A133),"",TAKSIT_PLANI!$I133)</f>
        <v/>
      </c>
      <c r="E133" s="22">
        <f>IF(ISBLANK(TAKSIT_PLANI!$A133),"",TAKSIT_PLANI!$K133)</f>
        <v/>
      </c>
      <c r="F133" s="14">
        <f>IF(ISBLANK(TAKSIT_PLANI!$A133),"",IF(TAKSIT_PLANI!$K133&lt;0,"Vadesi Geçmiş",IF(TAKSIT_PLANI!$K133&lt;=30,"0-30 Gün",IF(TAKSIT_PLANI!$K133&lt;=60,"31-60 Gün","61 Gün ve Üzeri"))))</f>
        <v/>
      </c>
      <c r="G133" s="14">
        <f>IF(ISBLANK(TAKSIT_PLANI!$A133),"",TAKSIT_PLANI!$J133)</f>
        <v/>
      </c>
    </row>
    <row r="134">
      <c r="A134" s="14">
        <f>IF(ISBLANK(TAKSIT_PLANI!$A134),"",TAKSIT_PLANI!$B134)</f>
        <v/>
      </c>
      <c r="B134" s="23">
        <f>IF(ISBLANK(TAKSIT_PLANI!$A134),"",INDEX(KREDILER!$B$6:$B$1000,MATCH(TAKSIT_PLANI!$B134,KREDILER!$A$6:$A$1000,0)))</f>
        <v/>
      </c>
      <c r="C134" s="21">
        <f>IF(ISBLANK(TAKSIT_PLANI!$A134),"",TAKSIT_PLANI!$D134)</f>
        <v/>
      </c>
      <c r="D134" s="17">
        <f>IF(ISBLANK(TAKSIT_PLANI!$A134),"",TAKSIT_PLANI!$I134)</f>
        <v/>
      </c>
      <c r="E134" s="22">
        <f>IF(ISBLANK(TAKSIT_PLANI!$A134),"",TAKSIT_PLANI!$K134)</f>
        <v/>
      </c>
      <c r="F134" s="14">
        <f>IF(ISBLANK(TAKSIT_PLANI!$A134),"",IF(TAKSIT_PLANI!$K134&lt;0,"Vadesi Geçmiş",IF(TAKSIT_PLANI!$K134&lt;=30,"0-30 Gün",IF(TAKSIT_PLANI!$K134&lt;=60,"31-60 Gün","61 Gün ve Üzeri"))))</f>
        <v/>
      </c>
      <c r="G134" s="14">
        <f>IF(ISBLANK(TAKSIT_PLANI!$A134),"",TAKSIT_PLANI!$J134)</f>
        <v/>
      </c>
    </row>
    <row r="135">
      <c r="A135" s="14">
        <f>IF(ISBLANK(TAKSIT_PLANI!$A135),"",TAKSIT_PLANI!$B135)</f>
        <v/>
      </c>
      <c r="B135" s="23">
        <f>IF(ISBLANK(TAKSIT_PLANI!$A135),"",INDEX(KREDILER!$B$6:$B$1000,MATCH(TAKSIT_PLANI!$B135,KREDILER!$A$6:$A$1000,0)))</f>
        <v/>
      </c>
      <c r="C135" s="21">
        <f>IF(ISBLANK(TAKSIT_PLANI!$A135),"",TAKSIT_PLANI!$D135)</f>
        <v/>
      </c>
      <c r="D135" s="17">
        <f>IF(ISBLANK(TAKSIT_PLANI!$A135),"",TAKSIT_PLANI!$I135)</f>
        <v/>
      </c>
      <c r="E135" s="22">
        <f>IF(ISBLANK(TAKSIT_PLANI!$A135),"",TAKSIT_PLANI!$K135)</f>
        <v/>
      </c>
      <c r="F135" s="14">
        <f>IF(ISBLANK(TAKSIT_PLANI!$A135),"",IF(TAKSIT_PLANI!$K135&lt;0,"Vadesi Geçmiş",IF(TAKSIT_PLANI!$K135&lt;=30,"0-30 Gün",IF(TAKSIT_PLANI!$K135&lt;=60,"31-60 Gün","61 Gün ve Üzeri"))))</f>
        <v/>
      </c>
      <c r="G135" s="14">
        <f>IF(ISBLANK(TAKSIT_PLANI!$A135),"",TAKSIT_PLANI!$J135)</f>
        <v/>
      </c>
    </row>
    <row r="136">
      <c r="A136" s="14">
        <f>IF(ISBLANK(TAKSIT_PLANI!$A136),"",TAKSIT_PLANI!$B136)</f>
        <v/>
      </c>
      <c r="B136" s="23">
        <f>IF(ISBLANK(TAKSIT_PLANI!$A136),"",INDEX(KREDILER!$B$6:$B$1000,MATCH(TAKSIT_PLANI!$B136,KREDILER!$A$6:$A$1000,0)))</f>
        <v/>
      </c>
      <c r="C136" s="21">
        <f>IF(ISBLANK(TAKSIT_PLANI!$A136),"",TAKSIT_PLANI!$D136)</f>
        <v/>
      </c>
      <c r="D136" s="17">
        <f>IF(ISBLANK(TAKSIT_PLANI!$A136),"",TAKSIT_PLANI!$I136)</f>
        <v/>
      </c>
      <c r="E136" s="22">
        <f>IF(ISBLANK(TAKSIT_PLANI!$A136),"",TAKSIT_PLANI!$K136)</f>
        <v/>
      </c>
      <c r="F136" s="14">
        <f>IF(ISBLANK(TAKSIT_PLANI!$A136),"",IF(TAKSIT_PLANI!$K136&lt;0,"Vadesi Geçmiş",IF(TAKSIT_PLANI!$K136&lt;=30,"0-30 Gün",IF(TAKSIT_PLANI!$K136&lt;=60,"31-60 Gün","61 Gün ve Üzeri"))))</f>
        <v/>
      </c>
      <c r="G136" s="14">
        <f>IF(ISBLANK(TAKSIT_PLANI!$A136),"",TAKSIT_PLANI!$J136)</f>
        <v/>
      </c>
    </row>
    <row r="137">
      <c r="A137" s="14">
        <f>IF(ISBLANK(TAKSIT_PLANI!$A137),"",TAKSIT_PLANI!$B137)</f>
        <v/>
      </c>
      <c r="B137" s="23">
        <f>IF(ISBLANK(TAKSIT_PLANI!$A137),"",INDEX(KREDILER!$B$6:$B$1000,MATCH(TAKSIT_PLANI!$B137,KREDILER!$A$6:$A$1000,0)))</f>
        <v/>
      </c>
      <c r="C137" s="21">
        <f>IF(ISBLANK(TAKSIT_PLANI!$A137),"",TAKSIT_PLANI!$D137)</f>
        <v/>
      </c>
      <c r="D137" s="17">
        <f>IF(ISBLANK(TAKSIT_PLANI!$A137),"",TAKSIT_PLANI!$I137)</f>
        <v/>
      </c>
      <c r="E137" s="22">
        <f>IF(ISBLANK(TAKSIT_PLANI!$A137),"",TAKSIT_PLANI!$K137)</f>
        <v/>
      </c>
      <c r="F137" s="14">
        <f>IF(ISBLANK(TAKSIT_PLANI!$A137),"",IF(TAKSIT_PLANI!$K137&lt;0,"Vadesi Geçmiş",IF(TAKSIT_PLANI!$K137&lt;=30,"0-30 Gün",IF(TAKSIT_PLANI!$K137&lt;=60,"31-60 Gün","61 Gün ve Üzeri"))))</f>
        <v/>
      </c>
      <c r="G137" s="14">
        <f>IF(ISBLANK(TAKSIT_PLANI!$A137),"",TAKSIT_PLANI!$J137)</f>
        <v/>
      </c>
    </row>
    <row r="138">
      <c r="A138" s="14">
        <f>IF(ISBLANK(TAKSIT_PLANI!$A138),"",TAKSIT_PLANI!$B138)</f>
        <v/>
      </c>
      <c r="B138" s="23">
        <f>IF(ISBLANK(TAKSIT_PLANI!$A138),"",INDEX(KREDILER!$B$6:$B$1000,MATCH(TAKSIT_PLANI!$B138,KREDILER!$A$6:$A$1000,0)))</f>
        <v/>
      </c>
      <c r="C138" s="21">
        <f>IF(ISBLANK(TAKSIT_PLANI!$A138),"",TAKSIT_PLANI!$D138)</f>
        <v/>
      </c>
      <c r="D138" s="17">
        <f>IF(ISBLANK(TAKSIT_PLANI!$A138),"",TAKSIT_PLANI!$I138)</f>
        <v/>
      </c>
      <c r="E138" s="22">
        <f>IF(ISBLANK(TAKSIT_PLANI!$A138),"",TAKSIT_PLANI!$K138)</f>
        <v/>
      </c>
      <c r="F138" s="14">
        <f>IF(ISBLANK(TAKSIT_PLANI!$A138),"",IF(TAKSIT_PLANI!$K138&lt;0,"Vadesi Geçmiş",IF(TAKSIT_PLANI!$K138&lt;=30,"0-30 Gün",IF(TAKSIT_PLANI!$K138&lt;=60,"31-60 Gün","61 Gün ve Üzeri"))))</f>
        <v/>
      </c>
      <c r="G138" s="14">
        <f>IF(ISBLANK(TAKSIT_PLANI!$A138),"",TAKSIT_PLANI!$J138)</f>
        <v/>
      </c>
    </row>
    <row r="139">
      <c r="A139" s="14">
        <f>IF(ISBLANK(TAKSIT_PLANI!$A139),"",TAKSIT_PLANI!$B139)</f>
        <v/>
      </c>
      <c r="B139" s="23">
        <f>IF(ISBLANK(TAKSIT_PLANI!$A139),"",INDEX(KREDILER!$B$6:$B$1000,MATCH(TAKSIT_PLANI!$B139,KREDILER!$A$6:$A$1000,0)))</f>
        <v/>
      </c>
      <c r="C139" s="21">
        <f>IF(ISBLANK(TAKSIT_PLANI!$A139),"",TAKSIT_PLANI!$D139)</f>
        <v/>
      </c>
      <c r="D139" s="17">
        <f>IF(ISBLANK(TAKSIT_PLANI!$A139),"",TAKSIT_PLANI!$I139)</f>
        <v/>
      </c>
      <c r="E139" s="22">
        <f>IF(ISBLANK(TAKSIT_PLANI!$A139),"",TAKSIT_PLANI!$K139)</f>
        <v/>
      </c>
      <c r="F139" s="14">
        <f>IF(ISBLANK(TAKSIT_PLANI!$A139),"",IF(TAKSIT_PLANI!$K139&lt;0,"Vadesi Geçmiş",IF(TAKSIT_PLANI!$K139&lt;=30,"0-30 Gün",IF(TAKSIT_PLANI!$K139&lt;=60,"31-60 Gün","61 Gün ve Üzeri"))))</f>
        <v/>
      </c>
      <c r="G139" s="14">
        <f>IF(ISBLANK(TAKSIT_PLANI!$A139),"",TAKSIT_PLANI!$J139)</f>
        <v/>
      </c>
    </row>
    <row r="140">
      <c r="A140" s="14">
        <f>IF(ISBLANK(TAKSIT_PLANI!$A140),"",TAKSIT_PLANI!$B140)</f>
        <v/>
      </c>
      <c r="B140" s="23">
        <f>IF(ISBLANK(TAKSIT_PLANI!$A140),"",INDEX(KREDILER!$B$6:$B$1000,MATCH(TAKSIT_PLANI!$B140,KREDILER!$A$6:$A$1000,0)))</f>
        <v/>
      </c>
      <c r="C140" s="21">
        <f>IF(ISBLANK(TAKSIT_PLANI!$A140),"",TAKSIT_PLANI!$D140)</f>
        <v/>
      </c>
      <c r="D140" s="17">
        <f>IF(ISBLANK(TAKSIT_PLANI!$A140),"",TAKSIT_PLANI!$I140)</f>
        <v/>
      </c>
      <c r="E140" s="22">
        <f>IF(ISBLANK(TAKSIT_PLANI!$A140),"",TAKSIT_PLANI!$K140)</f>
        <v/>
      </c>
      <c r="F140" s="14">
        <f>IF(ISBLANK(TAKSIT_PLANI!$A140),"",IF(TAKSIT_PLANI!$K140&lt;0,"Vadesi Geçmiş",IF(TAKSIT_PLANI!$K140&lt;=30,"0-30 Gün",IF(TAKSIT_PLANI!$K140&lt;=60,"31-60 Gün","61 Gün ve Üzeri"))))</f>
        <v/>
      </c>
      <c r="G140" s="14">
        <f>IF(ISBLANK(TAKSIT_PLANI!$A140),"",TAKSIT_PLANI!$J140)</f>
        <v/>
      </c>
    </row>
    <row r="141">
      <c r="A141" s="14">
        <f>IF(ISBLANK(TAKSIT_PLANI!$A141),"",TAKSIT_PLANI!$B141)</f>
        <v/>
      </c>
      <c r="B141" s="23">
        <f>IF(ISBLANK(TAKSIT_PLANI!$A141),"",INDEX(KREDILER!$B$6:$B$1000,MATCH(TAKSIT_PLANI!$B141,KREDILER!$A$6:$A$1000,0)))</f>
        <v/>
      </c>
      <c r="C141" s="21">
        <f>IF(ISBLANK(TAKSIT_PLANI!$A141),"",TAKSIT_PLANI!$D141)</f>
        <v/>
      </c>
      <c r="D141" s="17">
        <f>IF(ISBLANK(TAKSIT_PLANI!$A141),"",TAKSIT_PLANI!$I141)</f>
        <v/>
      </c>
      <c r="E141" s="22">
        <f>IF(ISBLANK(TAKSIT_PLANI!$A141),"",TAKSIT_PLANI!$K141)</f>
        <v/>
      </c>
      <c r="F141" s="14">
        <f>IF(ISBLANK(TAKSIT_PLANI!$A141),"",IF(TAKSIT_PLANI!$K141&lt;0,"Vadesi Geçmiş",IF(TAKSIT_PLANI!$K141&lt;=30,"0-30 Gün",IF(TAKSIT_PLANI!$K141&lt;=60,"31-60 Gün","61 Gün ve Üzeri"))))</f>
        <v/>
      </c>
      <c r="G141" s="14">
        <f>IF(ISBLANK(TAKSIT_PLANI!$A141),"",TAKSIT_PLANI!$J141)</f>
        <v/>
      </c>
    </row>
    <row r="142">
      <c r="A142" s="14">
        <f>IF(ISBLANK(TAKSIT_PLANI!$A142),"",TAKSIT_PLANI!$B142)</f>
        <v/>
      </c>
      <c r="B142" s="23">
        <f>IF(ISBLANK(TAKSIT_PLANI!$A142),"",INDEX(KREDILER!$B$6:$B$1000,MATCH(TAKSIT_PLANI!$B142,KREDILER!$A$6:$A$1000,0)))</f>
        <v/>
      </c>
      <c r="C142" s="21">
        <f>IF(ISBLANK(TAKSIT_PLANI!$A142),"",TAKSIT_PLANI!$D142)</f>
        <v/>
      </c>
      <c r="D142" s="17">
        <f>IF(ISBLANK(TAKSIT_PLANI!$A142),"",TAKSIT_PLANI!$I142)</f>
        <v/>
      </c>
      <c r="E142" s="22">
        <f>IF(ISBLANK(TAKSIT_PLANI!$A142),"",TAKSIT_PLANI!$K142)</f>
        <v/>
      </c>
      <c r="F142" s="14">
        <f>IF(ISBLANK(TAKSIT_PLANI!$A142),"",IF(TAKSIT_PLANI!$K142&lt;0,"Vadesi Geçmiş",IF(TAKSIT_PLANI!$K142&lt;=30,"0-30 Gün",IF(TAKSIT_PLANI!$K142&lt;=60,"31-60 Gün","61 Gün ve Üzeri"))))</f>
        <v/>
      </c>
      <c r="G142" s="14">
        <f>IF(ISBLANK(TAKSIT_PLANI!$A142),"",TAKSIT_PLANI!$J142)</f>
        <v/>
      </c>
    </row>
    <row r="143">
      <c r="A143" s="14">
        <f>IF(ISBLANK(TAKSIT_PLANI!$A143),"",TAKSIT_PLANI!$B143)</f>
        <v/>
      </c>
      <c r="B143" s="23">
        <f>IF(ISBLANK(TAKSIT_PLANI!$A143),"",INDEX(KREDILER!$B$6:$B$1000,MATCH(TAKSIT_PLANI!$B143,KREDILER!$A$6:$A$1000,0)))</f>
        <v/>
      </c>
      <c r="C143" s="21">
        <f>IF(ISBLANK(TAKSIT_PLANI!$A143),"",TAKSIT_PLANI!$D143)</f>
        <v/>
      </c>
      <c r="D143" s="17">
        <f>IF(ISBLANK(TAKSIT_PLANI!$A143),"",TAKSIT_PLANI!$I143)</f>
        <v/>
      </c>
      <c r="E143" s="22">
        <f>IF(ISBLANK(TAKSIT_PLANI!$A143),"",TAKSIT_PLANI!$K143)</f>
        <v/>
      </c>
      <c r="F143" s="14">
        <f>IF(ISBLANK(TAKSIT_PLANI!$A143),"",IF(TAKSIT_PLANI!$K143&lt;0,"Vadesi Geçmiş",IF(TAKSIT_PLANI!$K143&lt;=30,"0-30 Gün",IF(TAKSIT_PLANI!$K143&lt;=60,"31-60 Gün","61 Gün ve Üzeri"))))</f>
        <v/>
      </c>
      <c r="G143" s="14">
        <f>IF(ISBLANK(TAKSIT_PLANI!$A143),"",TAKSIT_PLANI!$J143)</f>
        <v/>
      </c>
    </row>
    <row r="144">
      <c r="A144" s="14">
        <f>IF(ISBLANK(TAKSIT_PLANI!$A144),"",TAKSIT_PLANI!$B144)</f>
        <v/>
      </c>
      <c r="B144" s="23">
        <f>IF(ISBLANK(TAKSIT_PLANI!$A144),"",INDEX(KREDILER!$B$6:$B$1000,MATCH(TAKSIT_PLANI!$B144,KREDILER!$A$6:$A$1000,0)))</f>
        <v/>
      </c>
      <c r="C144" s="21">
        <f>IF(ISBLANK(TAKSIT_PLANI!$A144),"",TAKSIT_PLANI!$D144)</f>
        <v/>
      </c>
      <c r="D144" s="17">
        <f>IF(ISBLANK(TAKSIT_PLANI!$A144),"",TAKSIT_PLANI!$I144)</f>
        <v/>
      </c>
      <c r="E144" s="22">
        <f>IF(ISBLANK(TAKSIT_PLANI!$A144),"",TAKSIT_PLANI!$K144)</f>
        <v/>
      </c>
      <c r="F144" s="14">
        <f>IF(ISBLANK(TAKSIT_PLANI!$A144),"",IF(TAKSIT_PLANI!$K144&lt;0,"Vadesi Geçmiş",IF(TAKSIT_PLANI!$K144&lt;=30,"0-30 Gün",IF(TAKSIT_PLANI!$K144&lt;=60,"31-60 Gün","61 Gün ve Üzeri"))))</f>
        <v/>
      </c>
      <c r="G144" s="14">
        <f>IF(ISBLANK(TAKSIT_PLANI!$A144),"",TAKSIT_PLANI!$J144)</f>
        <v/>
      </c>
    </row>
    <row r="145">
      <c r="A145" s="14">
        <f>IF(ISBLANK(TAKSIT_PLANI!$A145),"",TAKSIT_PLANI!$B145)</f>
        <v/>
      </c>
      <c r="B145" s="23">
        <f>IF(ISBLANK(TAKSIT_PLANI!$A145),"",INDEX(KREDILER!$B$6:$B$1000,MATCH(TAKSIT_PLANI!$B145,KREDILER!$A$6:$A$1000,0)))</f>
        <v/>
      </c>
      <c r="C145" s="21">
        <f>IF(ISBLANK(TAKSIT_PLANI!$A145),"",TAKSIT_PLANI!$D145)</f>
        <v/>
      </c>
      <c r="D145" s="17">
        <f>IF(ISBLANK(TAKSIT_PLANI!$A145),"",TAKSIT_PLANI!$I145)</f>
        <v/>
      </c>
      <c r="E145" s="22">
        <f>IF(ISBLANK(TAKSIT_PLANI!$A145),"",TAKSIT_PLANI!$K145)</f>
        <v/>
      </c>
      <c r="F145" s="14">
        <f>IF(ISBLANK(TAKSIT_PLANI!$A145),"",IF(TAKSIT_PLANI!$K145&lt;0,"Vadesi Geçmiş",IF(TAKSIT_PLANI!$K145&lt;=30,"0-30 Gün",IF(TAKSIT_PLANI!$K145&lt;=60,"31-60 Gün","61 Gün ve Üzeri"))))</f>
        <v/>
      </c>
      <c r="G145" s="14">
        <f>IF(ISBLANK(TAKSIT_PLANI!$A145),"",TAKSIT_PLANI!$J145)</f>
        <v/>
      </c>
    </row>
    <row r="146">
      <c r="A146" s="14">
        <f>IF(ISBLANK(TAKSIT_PLANI!$A146),"",TAKSIT_PLANI!$B146)</f>
        <v/>
      </c>
      <c r="B146" s="23">
        <f>IF(ISBLANK(TAKSIT_PLANI!$A146),"",INDEX(KREDILER!$B$6:$B$1000,MATCH(TAKSIT_PLANI!$B146,KREDILER!$A$6:$A$1000,0)))</f>
        <v/>
      </c>
      <c r="C146" s="21">
        <f>IF(ISBLANK(TAKSIT_PLANI!$A146),"",TAKSIT_PLANI!$D146)</f>
        <v/>
      </c>
      <c r="D146" s="17">
        <f>IF(ISBLANK(TAKSIT_PLANI!$A146),"",TAKSIT_PLANI!$I146)</f>
        <v/>
      </c>
      <c r="E146" s="22">
        <f>IF(ISBLANK(TAKSIT_PLANI!$A146),"",TAKSIT_PLANI!$K146)</f>
        <v/>
      </c>
      <c r="F146" s="14">
        <f>IF(ISBLANK(TAKSIT_PLANI!$A146),"",IF(TAKSIT_PLANI!$K146&lt;0,"Vadesi Geçmiş",IF(TAKSIT_PLANI!$K146&lt;=30,"0-30 Gün",IF(TAKSIT_PLANI!$K146&lt;=60,"31-60 Gün","61 Gün ve Üzeri"))))</f>
        <v/>
      </c>
      <c r="G146" s="14">
        <f>IF(ISBLANK(TAKSIT_PLANI!$A146),"",TAKSIT_PLANI!$J146)</f>
        <v/>
      </c>
    </row>
    <row r="147">
      <c r="A147" s="14">
        <f>IF(ISBLANK(TAKSIT_PLANI!$A147),"",TAKSIT_PLANI!$B147)</f>
        <v/>
      </c>
      <c r="B147" s="23">
        <f>IF(ISBLANK(TAKSIT_PLANI!$A147),"",INDEX(KREDILER!$B$6:$B$1000,MATCH(TAKSIT_PLANI!$B147,KREDILER!$A$6:$A$1000,0)))</f>
        <v/>
      </c>
      <c r="C147" s="21">
        <f>IF(ISBLANK(TAKSIT_PLANI!$A147),"",TAKSIT_PLANI!$D147)</f>
        <v/>
      </c>
      <c r="D147" s="17">
        <f>IF(ISBLANK(TAKSIT_PLANI!$A147),"",TAKSIT_PLANI!$I147)</f>
        <v/>
      </c>
      <c r="E147" s="22">
        <f>IF(ISBLANK(TAKSIT_PLANI!$A147),"",TAKSIT_PLANI!$K147)</f>
        <v/>
      </c>
      <c r="F147" s="14">
        <f>IF(ISBLANK(TAKSIT_PLANI!$A147),"",IF(TAKSIT_PLANI!$K147&lt;0,"Vadesi Geçmiş",IF(TAKSIT_PLANI!$K147&lt;=30,"0-30 Gün",IF(TAKSIT_PLANI!$K147&lt;=60,"31-60 Gün","61 Gün ve Üzeri"))))</f>
        <v/>
      </c>
      <c r="G147" s="14">
        <f>IF(ISBLANK(TAKSIT_PLANI!$A147),"",TAKSIT_PLANI!$J147)</f>
        <v/>
      </c>
    </row>
    <row r="148">
      <c r="A148" s="14">
        <f>IF(ISBLANK(TAKSIT_PLANI!$A148),"",TAKSIT_PLANI!$B148)</f>
        <v/>
      </c>
      <c r="B148" s="23">
        <f>IF(ISBLANK(TAKSIT_PLANI!$A148),"",INDEX(KREDILER!$B$6:$B$1000,MATCH(TAKSIT_PLANI!$B148,KREDILER!$A$6:$A$1000,0)))</f>
        <v/>
      </c>
      <c r="C148" s="21">
        <f>IF(ISBLANK(TAKSIT_PLANI!$A148),"",TAKSIT_PLANI!$D148)</f>
        <v/>
      </c>
      <c r="D148" s="17">
        <f>IF(ISBLANK(TAKSIT_PLANI!$A148),"",TAKSIT_PLANI!$I148)</f>
        <v/>
      </c>
      <c r="E148" s="22">
        <f>IF(ISBLANK(TAKSIT_PLANI!$A148),"",TAKSIT_PLANI!$K148)</f>
        <v/>
      </c>
      <c r="F148" s="14">
        <f>IF(ISBLANK(TAKSIT_PLANI!$A148),"",IF(TAKSIT_PLANI!$K148&lt;0,"Vadesi Geçmiş",IF(TAKSIT_PLANI!$K148&lt;=30,"0-30 Gün",IF(TAKSIT_PLANI!$K148&lt;=60,"31-60 Gün","61 Gün ve Üzeri"))))</f>
        <v/>
      </c>
      <c r="G148" s="14">
        <f>IF(ISBLANK(TAKSIT_PLANI!$A148),"",TAKSIT_PLANI!$J148)</f>
        <v/>
      </c>
    </row>
    <row r="149">
      <c r="A149" s="14">
        <f>IF(ISBLANK(TAKSIT_PLANI!$A149),"",TAKSIT_PLANI!$B149)</f>
        <v/>
      </c>
      <c r="B149" s="23">
        <f>IF(ISBLANK(TAKSIT_PLANI!$A149),"",INDEX(KREDILER!$B$6:$B$1000,MATCH(TAKSIT_PLANI!$B149,KREDILER!$A$6:$A$1000,0)))</f>
        <v/>
      </c>
      <c r="C149" s="21">
        <f>IF(ISBLANK(TAKSIT_PLANI!$A149),"",TAKSIT_PLANI!$D149)</f>
        <v/>
      </c>
      <c r="D149" s="17">
        <f>IF(ISBLANK(TAKSIT_PLANI!$A149),"",TAKSIT_PLANI!$I149)</f>
        <v/>
      </c>
      <c r="E149" s="22">
        <f>IF(ISBLANK(TAKSIT_PLANI!$A149),"",TAKSIT_PLANI!$K149)</f>
        <v/>
      </c>
      <c r="F149" s="14">
        <f>IF(ISBLANK(TAKSIT_PLANI!$A149),"",IF(TAKSIT_PLANI!$K149&lt;0,"Vadesi Geçmiş",IF(TAKSIT_PLANI!$K149&lt;=30,"0-30 Gün",IF(TAKSIT_PLANI!$K149&lt;=60,"31-60 Gün","61 Gün ve Üzeri"))))</f>
        <v/>
      </c>
      <c r="G149" s="14">
        <f>IF(ISBLANK(TAKSIT_PLANI!$A149),"",TAKSIT_PLANI!$J149)</f>
        <v/>
      </c>
    </row>
    <row r="150">
      <c r="A150" s="14">
        <f>IF(ISBLANK(TAKSIT_PLANI!$A150),"",TAKSIT_PLANI!$B150)</f>
        <v/>
      </c>
      <c r="B150" s="23">
        <f>IF(ISBLANK(TAKSIT_PLANI!$A150),"",INDEX(KREDILER!$B$6:$B$1000,MATCH(TAKSIT_PLANI!$B150,KREDILER!$A$6:$A$1000,0)))</f>
        <v/>
      </c>
      <c r="C150" s="21">
        <f>IF(ISBLANK(TAKSIT_PLANI!$A150),"",TAKSIT_PLANI!$D150)</f>
        <v/>
      </c>
      <c r="D150" s="17">
        <f>IF(ISBLANK(TAKSIT_PLANI!$A150),"",TAKSIT_PLANI!$I150)</f>
        <v/>
      </c>
      <c r="E150" s="22">
        <f>IF(ISBLANK(TAKSIT_PLANI!$A150),"",TAKSIT_PLANI!$K150)</f>
        <v/>
      </c>
      <c r="F150" s="14">
        <f>IF(ISBLANK(TAKSIT_PLANI!$A150),"",IF(TAKSIT_PLANI!$K150&lt;0,"Vadesi Geçmiş",IF(TAKSIT_PLANI!$K150&lt;=30,"0-30 Gün",IF(TAKSIT_PLANI!$K150&lt;=60,"31-60 Gün","61 Gün ve Üzeri"))))</f>
        <v/>
      </c>
      <c r="G150" s="14">
        <f>IF(ISBLANK(TAKSIT_PLANI!$A150),"",TAKSIT_PLANI!$J150)</f>
        <v/>
      </c>
    </row>
    <row r="151">
      <c r="A151" s="14">
        <f>IF(ISBLANK(TAKSIT_PLANI!$A151),"",TAKSIT_PLANI!$B151)</f>
        <v/>
      </c>
      <c r="B151" s="23">
        <f>IF(ISBLANK(TAKSIT_PLANI!$A151),"",INDEX(KREDILER!$B$6:$B$1000,MATCH(TAKSIT_PLANI!$B151,KREDILER!$A$6:$A$1000,0)))</f>
        <v/>
      </c>
      <c r="C151" s="21">
        <f>IF(ISBLANK(TAKSIT_PLANI!$A151),"",TAKSIT_PLANI!$D151)</f>
        <v/>
      </c>
      <c r="D151" s="17">
        <f>IF(ISBLANK(TAKSIT_PLANI!$A151),"",TAKSIT_PLANI!$I151)</f>
        <v/>
      </c>
      <c r="E151" s="22">
        <f>IF(ISBLANK(TAKSIT_PLANI!$A151),"",TAKSIT_PLANI!$K151)</f>
        <v/>
      </c>
      <c r="F151" s="14">
        <f>IF(ISBLANK(TAKSIT_PLANI!$A151),"",IF(TAKSIT_PLANI!$K151&lt;0,"Vadesi Geçmiş",IF(TAKSIT_PLANI!$K151&lt;=30,"0-30 Gün",IF(TAKSIT_PLANI!$K151&lt;=60,"31-60 Gün","61 Gün ve Üzeri"))))</f>
        <v/>
      </c>
      <c r="G151" s="14">
        <f>IF(ISBLANK(TAKSIT_PLANI!$A151),"",TAKSIT_PLANI!$J151)</f>
        <v/>
      </c>
    </row>
    <row r="152">
      <c r="A152" s="14">
        <f>IF(ISBLANK(TAKSIT_PLANI!$A152),"",TAKSIT_PLANI!$B152)</f>
        <v/>
      </c>
      <c r="B152" s="23">
        <f>IF(ISBLANK(TAKSIT_PLANI!$A152),"",INDEX(KREDILER!$B$6:$B$1000,MATCH(TAKSIT_PLANI!$B152,KREDILER!$A$6:$A$1000,0)))</f>
        <v/>
      </c>
      <c r="C152" s="21">
        <f>IF(ISBLANK(TAKSIT_PLANI!$A152),"",TAKSIT_PLANI!$D152)</f>
        <v/>
      </c>
      <c r="D152" s="17">
        <f>IF(ISBLANK(TAKSIT_PLANI!$A152),"",TAKSIT_PLANI!$I152)</f>
        <v/>
      </c>
      <c r="E152" s="22">
        <f>IF(ISBLANK(TAKSIT_PLANI!$A152),"",TAKSIT_PLANI!$K152)</f>
        <v/>
      </c>
      <c r="F152" s="14">
        <f>IF(ISBLANK(TAKSIT_PLANI!$A152),"",IF(TAKSIT_PLANI!$K152&lt;0,"Vadesi Geçmiş",IF(TAKSIT_PLANI!$K152&lt;=30,"0-30 Gün",IF(TAKSIT_PLANI!$K152&lt;=60,"31-60 Gün","61 Gün ve Üzeri"))))</f>
        <v/>
      </c>
      <c r="G152" s="14">
        <f>IF(ISBLANK(TAKSIT_PLANI!$A152),"",TAKSIT_PLANI!$J152)</f>
        <v/>
      </c>
    </row>
    <row r="153">
      <c r="A153" s="14">
        <f>IF(ISBLANK(TAKSIT_PLANI!$A153),"",TAKSIT_PLANI!$B153)</f>
        <v/>
      </c>
      <c r="B153" s="23">
        <f>IF(ISBLANK(TAKSIT_PLANI!$A153),"",INDEX(KREDILER!$B$6:$B$1000,MATCH(TAKSIT_PLANI!$B153,KREDILER!$A$6:$A$1000,0)))</f>
        <v/>
      </c>
      <c r="C153" s="21">
        <f>IF(ISBLANK(TAKSIT_PLANI!$A153),"",TAKSIT_PLANI!$D153)</f>
        <v/>
      </c>
      <c r="D153" s="17">
        <f>IF(ISBLANK(TAKSIT_PLANI!$A153),"",TAKSIT_PLANI!$I153)</f>
        <v/>
      </c>
      <c r="E153" s="22">
        <f>IF(ISBLANK(TAKSIT_PLANI!$A153),"",TAKSIT_PLANI!$K153)</f>
        <v/>
      </c>
      <c r="F153" s="14">
        <f>IF(ISBLANK(TAKSIT_PLANI!$A153),"",IF(TAKSIT_PLANI!$K153&lt;0,"Vadesi Geçmiş",IF(TAKSIT_PLANI!$K153&lt;=30,"0-30 Gün",IF(TAKSIT_PLANI!$K153&lt;=60,"31-60 Gün","61 Gün ve Üzeri"))))</f>
        <v/>
      </c>
      <c r="G153" s="14">
        <f>IF(ISBLANK(TAKSIT_PLANI!$A153),"",TAKSIT_PLANI!$J153)</f>
        <v/>
      </c>
    </row>
    <row r="154">
      <c r="A154" s="14">
        <f>IF(ISBLANK(TAKSIT_PLANI!$A154),"",TAKSIT_PLANI!$B154)</f>
        <v/>
      </c>
      <c r="B154" s="23">
        <f>IF(ISBLANK(TAKSIT_PLANI!$A154),"",INDEX(KREDILER!$B$6:$B$1000,MATCH(TAKSIT_PLANI!$B154,KREDILER!$A$6:$A$1000,0)))</f>
        <v/>
      </c>
      <c r="C154" s="21">
        <f>IF(ISBLANK(TAKSIT_PLANI!$A154),"",TAKSIT_PLANI!$D154)</f>
        <v/>
      </c>
      <c r="D154" s="17">
        <f>IF(ISBLANK(TAKSIT_PLANI!$A154),"",TAKSIT_PLANI!$I154)</f>
        <v/>
      </c>
      <c r="E154" s="22">
        <f>IF(ISBLANK(TAKSIT_PLANI!$A154),"",TAKSIT_PLANI!$K154)</f>
        <v/>
      </c>
      <c r="F154" s="14">
        <f>IF(ISBLANK(TAKSIT_PLANI!$A154),"",IF(TAKSIT_PLANI!$K154&lt;0,"Vadesi Geçmiş",IF(TAKSIT_PLANI!$K154&lt;=30,"0-30 Gün",IF(TAKSIT_PLANI!$K154&lt;=60,"31-60 Gün","61 Gün ve Üzeri"))))</f>
        <v/>
      </c>
      <c r="G154" s="14">
        <f>IF(ISBLANK(TAKSIT_PLANI!$A154),"",TAKSIT_PLANI!$J154)</f>
        <v/>
      </c>
    </row>
    <row r="155">
      <c r="A155" s="14">
        <f>IF(ISBLANK(TAKSIT_PLANI!$A155),"",TAKSIT_PLANI!$B155)</f>
        <v/>
      </c>
      <c r="B155" s="23">
        <f>IF(ISBLANK(TAKSIT_PLANI!$A155),"",INDEX(KREDILER!$B$6:$B$1000,MATCH(TAKSIT_PLANI!$B155,KREDILER!$A$6:$A$1000,0)))</f>
        <v/>
      </c>
      <c r="C155" s="21">
        <f>IF(ISBLANK(TAKSIT_PLANI!$A155),"",TAKSIT_PLANI!$D155)</f>
        <v/>
      </c>
      <c r="D155" s="17">
        <f>IF(ISBLANK(TAKSIT_PLANI!$A155),"",TAKSIT_PLANI!$I155)</f>
        <v/>
      </c>
      <c r="E155" s="22">
        <f>IF(ISBLANK(TAKSIT_PLANI!$A155),"",TAKSIT_PLANI!$K155)</f>
        <v/>
      </c>
      <c r="F155" s="14">
        <f>IF(ISBLANK(TAKSIT_PLANI!$A155),"",IF(TAKSIT_PLANI!$K155&lt;0,"Vadesi Geçmiş",IF(TAKSIT_PLANI!$K155&lt;=30,"0-30 Gün",IF(TAKSIT_PLANI!$K155&lt;=60,"31-60 Gün","61 Gün ve Üzeri"))))</f>
        <v/>
      </c>
      <c r="G155" s="14">
        <f>IF(ISBLANK(TAKSIT_PLANI!$A155),"",TAKSIT_PLANI!$J155)</f>
        <v/>
      </c>
    </row>
    <row r="156">
      <c r="A156" s="14">
        <f>IF(ISBLANK(TAKSIT_PLANI!$A156),"",TAKSIT_PLANI!$B156)</f>
        <v/>
      </c>
      <c r="B156" s="23">
        <f>IF(ISBLANK(TAKSIT_PLANI!$A156),"",INDEX(KREDILER!$B$6:$B$1000,MATCH(TAKSIT_PLANI!$B156,KREDILER!$A$6:$A$1000,0)))</f>
        <v/>
      </c>
      <c r="C156" s="21">
        <f>IF(ISBLANK(TAKSIT_PLANI!$A156),"",TAKSIT_PLANI!$D156)</f>
        <v/>
      </c>
      <c r="D156" s="17">
        <f>IF(ISBLANK(TAKSIT_PLANI!$A156),"",TAKSIT_PLANI!$I156)</f>
        <v/>
      </c>
      <c r="E156" s="22">
        <f>IF(ISBLANK(TAKSIT_PLANI!$A156),"",TAKSIT_PLANI!$K156)</f>
        <v/>
      </c>
      <c r="F156" s="14">
        <f>IF(ISBLANK(TAKSIT_PLANI!$A156),"",IF(TAKSIT_PLANI!$K156&lt;0,"Vadesi Geçmiş",IF(TAKSIT_PLANI!$K156&lt;=30,"0-30 Gün",IF(TAKSIT_PLANI!$K156&lt;=60,"31-60 Gün","61 Gün ve Üzeri"))))</f>
        <v/>
      </c>
      <c r="G156" s="14">
        <f>IF(ISBLANK(TAKSIT_PLANI!$A156),"",TAKSIT_PLANI!$J156)</f>
        <v/>
      </c>
    </row>
    <row r="157">
      <c r="A157" s="14">
        <f>IF(ISBLANK(TAKSIT_PLANI!$A157),"",TAKSIT_PLANI!$B157)</f>
        <v/>
      </c>
      <c r="B157" s="23">
        <f>IF(ISBLANK(TAKSIT_PLANI!$A157),"",INDEX(KREDILER!$B$6:$B$1000,MATCH(TAKSIT_PLANI!$B157,KREDILER!$A$6:$A$1000,0)))</f>
        <v/>
      </c>
      <c r="C157" s="21">
        <f>IF(ISBLANK(TAKSIT_PLANI!$A157),"",TAKSIT_PLANI!$D157)</f>
        <v/>
      </c>
      <c r="D157" s="17">
        <f>IF(ISBLANK(TAKSIT_PLANI!$A157),"",TAKSIT_PLANI!$I157)</f>
        <v/>
      </c>
      <c r="E157" s="22">
        <f>IF(ISBLANK(TAKSIT_PLANI!$A157),"",TAKSIT_PLANI!$K157)</f>
        <v/>
      </c>
      <c r="F157" s="14">
        <f>IF(ISBLANK(TAKSIT_PLANI!$A157),"",IF(TAKSIT_PLANI!$K157&lt;0,"Vadesi Geçmiş",IF(TAKSIT_PLANI!$K157&lt;=30,"0-30 Gün",IF(TAKSIT_PLANI!$K157&lt;=60,"31-60 Gün","61 Gün ve Üzeri"))))</f>
        <v/>
      </c>
      <c r="G157" s="14">
        <f>IF(ISBLANK(TAKSIT_PLANI!$A157),"",TAKSIT_PLANI!$J157)</f>
        <v/>
      </c>
    </row>
    <row r="158">
      <c r="A158" s="14">
        <f>IF(ISBLANK(TAKSIT_PLANI!$A158),"",TAKSIT_PLANI!$B158)</f>
        <v/>
      </c>
      <c r="B158" s="23">
        <f>IF(ISBLANK(TAKSIT_PLANI!$A158),"",INDEX(KREDILER!$B$6:$B$1000,MATCH(TAKSIT_PLANI!$B158,KREDILER!$A$6:$A$1000,0)))</f>
        <v/>
      </c>
      <c r="C158" s="21">
        <f>IF(ISBLANK(TAKSIT_PLANI!$A158),"",TAKSIT_PLANI!$D158)</f>
        <v/>
      </c>
      <c r="D158" s="17">
        <f>IF(ISBLANK(TAKSIT_PLANI!$A158),"",TAKSIT_PLANI!$I158)</f>
        <v/>
      </c>
      <c r="E158" s="22">
        <f>IF(ISBLANK(TAKSIT_PLANI!$A158),"",TAKSIT_PLANI!$K158)</f>
        <v/>
      </c>
      <c r="F158" s="14">
        <f>IF(ISBLANK(TAKSIT_PLANI!$A158),"",IF(TAKSIT_PLANI!$K158&lt;0,"Vadesi Geçmiş",IF(TAKSIT_PLANI!$K158&lt;=30,"0-30 Gün",IF(TAKSIT_PLANI!$K158&lt;=60,"31-60 Gün","61 Gün ve Üzeri"))))</f>
        <v/>
      </c>
      <c r="G158" s="14">
        <f>IF(ISBLANK(TAKSIT_PLANI!$A158),"",TAKSIT_PLANI!$J158)</f>
        <v/>
      </c>
    </row>
    <row r="159">
      <c r="A159" s="14">
        <f>IF(ISBLANK(TAKSIT_PLANI!$A159),"",TAKSIT_PLANI!$B159)</f>
        <v/>
      </c>
      <c r="B159" s="23">
        <f>IF(ISBLANK(TAKSIT_PLANI!$A159),"",INDEX(KREDILER!$B$6:$B$1000,MATCH(TAKSIT_PLANI!$B159,KREDILER!$A$6:$A$1000,0)))</f>
        <v/>
      </c>
      <c r="C159" s="21">
        <f>IF(ISBLANK(TAKSIT_PLANI!$A159),"",TAKSIT_PLANI!$D159)</f>
        <v/>
      </c>
      <c r="D159" s="17">
        <f>IF(ISBLANK(TAKSIT_PLANI!$A159),"",TAKSIT_PLANI!$I159)</f>
        <v/>
      </c>
      <c r="E159" s="22">
        <f>IF(ISBLANK(TAKSIT_PLANI!$A159),"",TAKSIT_PLANI!$K159)</f>
        <v/>
      </c>
      <c r="F159" s="14">
        <f>IF(ISBLANK(TAKSIT_PLANI!$A159),"",IF(TAKSIT_PLANI!$K159&lt;0,"Vadesi Geçmiş",IF(TAKSIT_PLANI!$K159&lt;=30,"0-30 Gün",IF(TAKSIT_PLANI!$K159&lt;=60,"31-60 Gün","61 Gün ve Üzeri"))))</f>
        <v/>
      </c>
      <c r="G159" s="14">
        <f>IF(ISBLANK(TAKSIT_PLANI!$A159),"",TAKSIT_PLANI!$J159)</f>
        <v/>
      </c>
    </row>
    <row r="160">
      <c r="A160" s="14">
        <f>IF(ISBLANK(TAKSIT_PLANI!$A160),"",TAKSIT_PLANI!$B160)</f>
        <v/>
      </c>
      <c r="B160" s="23">
        <f>IF(ISBLANK(TAKSIT_PLANI!$A160),"",INDEX(KREDILER!$B$6:$B$1000,MATCH(TAKSIT_PLANI!$B160,KREDILER!$A$6:$A$1000,0)))</f>
        <v/>
      </c>
      <c r="C160" s="21">
        <f>IF(ISBLANK(TAKSIT_PLANI!$A160),"",TAKSIT_PLANI!$D160)</f>
        <v/>
      </c>
      <c r="D160" s="17">
        <f>IF(ISBLANK(TAKSIT_PLANI!$A160),"",TAKSIT_PLANI!$I160)</f>
        <v/>
      </c>
      <c r="E160" s="22">
        <f>IF(ISBLANK(TAKSIT_PLANI!$A160),"",TAKSIT_PLANI!$K160)</f>
        <v/>
      </c>
      <c r="F160" s="14">
        <f>IF(ISBLANK(TAKSIT_PLANI!$A160),"",IF(TAKSIT_PLANI!$K160&lt;0,"Vadesi Geçmiş",IF(TAKSIT_PLANI!$K160&lt;=30,"0-30 Gün",IF(TAKSIT_PLANI!$K160&lt;=60,"31-60 Gün","61 Gün ve Üzeri"))))</f>
        <v/>
      </c>
      <c r="G160" s="14">
        <f>IF(ISBLANK(TAKSIT_PLANI!$A160),"",TAKSIT_PLANI!$J160)</f>
        <v/>
      </c>
    </row>
    <row r="161">
      <c r="A161" s="14">
        <f>IF(ISBLANK(TAKSIT_PLANI!$A161),"",TAKSIT_PLANI!$B161)</f>
        <v/>
      </c>
      <c r="B161" s="23">
        <f>IF(ISBLANK(TAKSIT_PLANI!$A161),"",INDEX(KREDILER!$B$6:$B$1000,MATCH(TAKSIT_PLANI!$B161,KREDILER!$A$6:$A$1000,0)))</f>
        <v/>
      </c>
      <c r="C161" s="21">
        <f>IF(ISBLANK(TAKSIT_PLANI!$A161),"",TAKSIT_PLANI!$D161)</f>
        <v/>
      </c>
      <c r="D161" s="17">
        <f>IF(ISBLANK(TAKSIT_PLANI!$A161),"",TAKSIT_PLANI!$I161)</f>
        <v/>
      </c>
      <c r="E161" s="22">
        <f>IF(ISBLANK(TAKSIT_PLANI!$A161),"",TAKSIT_PLANI!$K161)</f>
        <v/>
      </c>
      <c r="F161" s="14">
        <f>IF(ISBLANK(TAKSIT_PLANI!$A161),"",IF(TAKSIT_PLANI!$K161&lt;0,"Vadesi Geçmiş",IF(TAKSIT_PLANI!$K161&lt;=30,"0-30 Gün",IF(TAKSIT_PLANI!$K161&lt;=60,"31-60 Gün","61 Gün ve Üzeri"))))</f>
        <v/>
      </c>
      <c r="G161" s="14">
        <f>IF(ISBLANK(TAKSIT_PLANI!$A161),"",TAKSIT_PLANI!$J161)</f>
        <v/>
      </c>
    </row>
    <row r="162">
      <c r="A162" s="14">
        <f>IF(ISBLANK(TAKSIT_PLANI!$A162),"",TAKSIT_PLANI!$B162)</f>
        <v/>
      </c>
      <c r="B162" s="23">
        <f>IF(ISBLANK(TAKSIT_PLANI!$A162),"",INDEX(KREDILER!$B$6:$B$1000,MATCH(TAKSIT_PLANI!$B162,KREDILER!$A$6:$A$1000,0)))</f>
        <v/>
      </c>
      <c r="C162" s="21">
        <f>IF(ISBLANK(TAKSIT_PLANI!$A162),"",TAKSIT_PLANI!$D162)</f>
        <v/>
      </c>
      <c r="D162" s="17">
        <f>IF(ISBLANK(TAKSIT_PLANI!$A162),"",TAKSIT_PLANI!$I162)</f>
        <v/>
      </c>
      <c r="E162" s="22">
        <f>IF(ISBLANK(TAKSIT_PLANI!$A162),"",TAKSIT_PLANI!$K162)</f>
        <v/>
      </c>
      <c r="F162" s="14">
        <f>IF(ISBLANK(TAKSIT_PLANI!$A162),"",IF(TAKSIT_PLANI!$K162&lt;0,"Vadesi Geçmiş",IF(TAKSIT_PLANI!$K162&lt;=30,"0-30 Gün",IF(TAKSIT_PLANI!$K162&lt;=60,"31-60 Gün","61 Gün ve Üzeri"))))</f>
        <v/>
      </c>
      <c r="G162" s="14">
        <f>IF(ISBLANK(TAKSIT_PLANI!$A162),"",TAKSIT_PLANI!$J162)</f>
        <v/>
      </c>
    </row>
    <row r="163">
      <c r="A163" s="14">
        <f>IF(ISBLANK(TAKSIT_PLANI!$A163),"",TAKSIT_PLANI!$B163)</f>
        <v/>
      </c>
      <c r="B163" s="23">
        <f>IF(ISBLANK(TAKSIT_PLANI!$A163),"",INDEX(KREDILER!$B$6:$B$1000,MATCH(TAKSIT_PLANI!$B163,KREDILER!$A$6:$A$1000,0)))</f>
        <v/>
      </c>
      <c r="C163" s="21">
        <f>IF(ISBLANK(TAKSIT_PLANI!$A163),"",TAKSIT_PLANI!$D163)</f>
        <v/>
      </c>
      <c r="D163" s="17">
        <f>IF(ISBLANK(TAKSIT_PLANI!$A163),"",TAKSIT_PLANI!$I163)</f>
        <v/>
      </c>
      <c r="E163" s="22">
        <f>IF(ISBLANK(TAKSIT_PLANI!$A163),"",TAKSIT_PLANI!$K163)</f>
        <v/>
      </c>
      <c r="F163" s="14">
        <f>IF(ISBLANK(TAKSIT_PLANI!$A163),"",IF(TAKSIT_PLANI!$K163&lt;0,"Vadesi Geçmiş",IF(TAKSIT_PLANI!$K163&lt;=30,"0-30 Gün",IF(TAKSIT_PLANI!$K163&lt;=60,"31-60 Gün","61 Gün ve Üzeri"))))</f>
        <v/>
      </c>
      <c r="G163" s="14">
        <f>IF(ISBLANK(TAKSIT_PLANI!$A163),"",TAKSIT_PLANI!$J163)</f>
        <v/>
      </c>
    </row>
    <row r="164">
      <c r="A164" s="14">
        <f>IF(ISBLANK(TAKSIT_PLANI!$A164),"",TAKSIT_PLANI!$B164)</f>
        <v/>
      </c>
      <c r="B164" s="23">
        <f>IF(ISBLANK(TAKSIT_PLANI!$A164),"",INDEX(KREDILER!$B$6:$B$1000,MATCH(TAKSIT_PLANI!$B164,KREDILER!$A$6:$A$1000,0)))</f>
        <v/>
      </c>
      <c r="C164" s="21">
        <f>IF(ISBLANK(TAKSIT_PLANI!$A164),"",TAKSIT_PLANI!$D164)</f>
        <v/>
      </c>
      <c r="D164" s="17">
        <f>IF(ISBLANK(TAKSIT_PLANI!$A164),"",TAKSIT_PLANI!$I164)</f>
        <v/>
      </c>
      <c r="E164" s="22">
        <f>IF(ISBLANK(TAKSIT_PLANI!$A164),"",TAKSIT_PLANI!$K164)</f>
        <v/>
      </c>
      <c r="F164" s="14">
        <f>IF(ISBLANK(TAKSIT_PLANI!$A164),"",IF(TAKSIT_PLANI!$K164&lt;0,"Vadesi Geçmiş",IF(TAKSIT_PLANI!$K164&lt;=30,"0-30 Gün",IF(TAKSIT_PLANI!$K164&lt;=60,"31-60 Gün","61 Gün ve Üzeri"))))</f>
        <v/>
      </c>
      <c r="G164" s="14">
        <f>IF(ISBLANK(TAKSIT_PLANI!$A164),"",TAKSIT_PLANI!$J164)</f>
        <v/>
      </c>
    </row>
    <row r="165">
      <c r="A165" s="14">
        <f>IF(ISBLANK(TAKSIT_PLANI!$A165),"",TAKSIT_PLANI!$B165)</f>
        <v/>
      </c>
      <c r="B165" s="23">
        <f>IF(ISBLANK(TAKSIT_PLANI!$A165),"",INDEX(KREDILER!$B$6:$B$1000,MATCH(TAKSIT_PLANI!$B165,KREDILER!$A$6:$A$1000,0)))</f>
        <v/>
      </c>
      <c r="C165" s="21">
        <f>IF(ISBLANK(TAKSIT_PLANI!$A165),"",TAKSIT_PLANI!$D165)</f>
        <v/>
      </c>
      <c r="D165" s="17">
        <f>IF(ISBLANK(TAKSIT_PLANI!$A165),"",TAKSIT_PLANI!$I165)</f>
        <v/>
      </c>
      <c r="E165" s="22">
        <f>IF(ISBLANK(TAKSIT_PLANI!$A165),"",TAKSIT_PLANI!$K165)</f>
        <v/>
      </c>
      <c r="F165" s="14">
        <f>IF(ISBLANK(TAKSIT_PLANI!$A165),"",IF(TAKSIT_PLANI!$K165&lt;0,"Vadesi Geçmiş",IF(TAKSIT_PLANI!$K165&lt;=30,"0-30 Gün",IF(TAKSIT_PLANI!$K165&lt;=60,"31-60 Gün","61 Gün ve Üzeri"))))</f>
        <v/>
      </c>
      <c r="G165" s="14">
        <f>IF(ISBLANK(TAKSIT_PLANI!$A165),"",TAKSIT_PLANI!$J165)</f>
        <v/>
      </c>
    </row>
    <row r="166">
      <c r="A166" s="14">
        <f>IF(ISBLANK(TAKSIT_PLANI!$A166),"",TAKSIT_PLANI!$B166)</f>
        <v/>
      </c>
      <c r="B166" s="23">
        <f>IF(ISBLANK(TAKSIT_PLANI!$A166),"",INDEX(KREDILER!$B$6:$B$1000,MATCH(TAKSIT_PLANI!$B166,KREDILER!$A$6:$A$1000,0)))</f>
        <v/>
      </c>
      <c r="C166" s="21">
        <f>IF(ISBLANK(TAKSIT_PLANI!$A166),"",TAKSIT_PLANI!$D166)</f>
        <v/>
      </c>
      <c r="D166" s="17">
        <f>IF(ISBLANK(TAKSIT_PLANI!$A166),"",TAKSIT_PLANI!$I166)</f>
        <v/>
      </c>
      <c r="E166" s="22">
        <f>IF(ISBLANK(TAKSIT_PLANI!$A166),"",TAKSIT_PLANI!$K166)</f>
        <v/>
      </c>
      <c r="F166" s="14">
        <f>IF(ISBLANK(TAKSIT_PLANI!$A166),"",IF(TAKSIT_PLANI!$K166&lt;0,"Vadesi Geçmiş",IF(TAKSIT_PLANI!$K166&lt;=30,"0-30 Gün",IF(TAKSIT_PLANI!$K166&lt;=60,"31-60 Gün","61 Gün ve Üzeri"))))</f>
        <v/>
      </c>
      <c r="G166" s="14">
        <f>IF(ISBLANK(TAKSIT_PLANI!$A166),"",TAKSIT_PLANI!$J166)</f>
        <v/>
      </c>
    </row>
    <row r="167">
      <c r="A167" s="14">
        <f>IF(ISBLANK(TAKSIT_PLANI!$A167),"",TAKSIT_PLANI!$B167)</f>
        <v/>
      </c>
      <c r="B167" s="23">
        <f>IF(ISBLANK(TAKSIT_PLANI!$A167),"",INDEX(KREDILER!$B$6:$B$1000,MATCH(TAKSIT_PLANI!$B167,KREDILER!$A$6:$A$1000,0)))</f>
        <v/>
      </c>
      <c r="C167" s="21">
        <f>IF(ISBLANK(TAKSIT_PLANI!$A167),"",TAKSIT_PLANI!$D167)</f>
        <v/>
      </c>
      <c r="D167" s="17">
        <f>IF(ISBLANK(TAKSIT_PLANI!$A167),"",TAKSIT_PLANI!$I167)</f>
        <v/>
      </c>
      <c r="E167" s="22">
        <f>IF(ISBLANK(TAKSIT_PLANI!$A167),"",TAKSIT_PLANI!$K167)</f>
        <v/>
      </c>
      <c r="F167" s="14">
        <f>IF(ISBLANK(TAKSIT_PLANI!$A167),"",IF(TAKSIT_PLANI!$K167&lt;0,"Vadesi Geçmiş",IF(TAKSIT_PLANI!$K167&lt;=30,"0-30 Gün",IF(TAKSIT_PLANI!$K167&lt;=60,"31-60 Gün","61 Gün ve Üzeri"))))</f>
        <v/>
      </c>
      <c r="G167" s="14">
        <f>IF(ISBLANK(TAKSIT_PLANI!$A167),"",TAKSIT_PLANI!$J167)</f>
        <v/>
      </c>
    </row>
    <row r="168">
      <c r="A168" s="14">
        <f>IF(ISBLANK(TAKSIT_PLANI!$A168),"",TAKSIT_PLANI!$B168)</f>
        <v/>
      </c>
      <c r="B168" s="23">
        <f>IF(ISBLANK(TAKSIT_PLANI!$A168),"",INDEX(KREDILER!$B$6:$B$1000,MATCH(TAKSIT_PLANI!$B168,KREDILER!$A$6:$A$1000,0)))</f>
        <v/>
      </c>
      <c r="C168" s="21">
        <f>IF(ISBLANK(TAKSIT_PLANI!$A168),"",TAKSIT_PLANI!$D168)</f>
        <v/>
      </c>
      <c r="D168" s="17">
        <f>IF(ISBLANK(TAKSIT_PLANI!$A168),"",TAKSIT_PLANI!$I168)</f>
        <v/>
      </c>
      <c r="E168" s="22">
        <f>IF(ISBLANK(TAKSIT_PLANI!$A168),"",TAKSIT_PLANI!$K168)</f>
        <v/>
      </c>
      <c r="F168" s="14">
        <f>IF(ISBLANK(TAKSIT_PLANI!$A168),"",IF(TAKSIT_PLANI!$K168&lt;0,"Vadesi Geçmiş",IF(TAKSIT_PLANI!$K168&lt;=30,"0-30 Gün",IF(TAKSIT_PLANI!$K168&lt;=60,"31-60 Gün","61 Gün ve Üzeri"))))</f>
        <v/>
      </c>
      <c r="G168" s="14">
        <f>IF(ISBLANK(TAKSIT_PLANI!$A168),"",TAKSIT_PLANI!$J168)</f>
        <v/>
      </c>
    </row>
    <row r="169">
      <c r="A169" s="14">
        <f>IF(ISBLANK(TAKSIT_PLANI!$A169),"",TAKSIT_PLANI!$B169)</f>
        <v/>
      </c>
      <c r="B169" s="23">
        <f>IF(ISBLANK(TAKSIT_PLANI!$A169),"",INDEX(KREDILER!$B$6:$B$1000,MATCH(TAKSIT_PLANI!$B169,KREDILER!$A$6:$A$1000,0)))</f>
        <v/>
      </c>
      <c r="C169" s="21">
        <f>IF(ISBLANK(TAKSIT_PLANI!$A169),"",TAKSIT_PLANI!$D169)</f>
        <v/>
      </c>
      <c r="D169" s="17">
        <f>IF(ISBLANK(TAKSIT_PLANI!$A169),"",TAKSIT_PLANI!$I169)</f>
        <v/>
      </c>
      <c r="E169" s="22">
        <f>IF(ISBLANK(TAKSIT_PLANI!$A169),"",TAKSIT_PLANI!$K169)</f>
        <v/>
      </c>
      <c r="F169" s="14">
        <f>IF(ISBLANK(TAKSIT_PLANI!$A169),"",IF(TAKSIT_PLANI!$K169&lt;0,"Vadesi Geçmiş",IF(TAKSIT_PLANI!$K169&lt;=30,"0-30 Gün",IF(TAKSIT_PLANI!$K169&lt;=60,"31-60 Gün","61 Gün ve Üzeri"))))</f>
        <v/>
      </c>
      <c r="G169" s="14">
        <f>IF(ISBLANK(TAKSIT_PLANI!$A169),"",TAKSIT_PLANI!$J169)</f>
        <v/>
      </c>
    </row>
    <row r="170">
      <c r="A170" s="14">
        <f>IF(ISBLANK(TAKSIT_PLANI!$A170),"",TAKSIT_PLANI!$B170)</f>
        <v/>
      </c>
      <c r="B170" s="23">
        <f>IF(ISBLANK(TAKSIT_PLANI!$A170),"",INDEX(KREDILER!$B$6:$B$1000,MATCH(TAKSIT_PLANI!$B170,KREDILER!$A$6:$A$1000,0)))</f>
        <v/>
      </c>
      <c r="C170" s="21">
        <f>IF(ISBLANK(TAKSIT_PLANI!$A170),"",TAKSIT_PLANI!$D170)</f>
        <v/>
      </c>
      <c r="D170" s="17">
        <f>IF(ISBLANK(TAKSIT_PLANI!$A170),"",TAKSIT_PLANI!$I170)</f>
        <v/>
      </c>
      <c r="E170" s="22">
        <f>IF(ISBLANK(TAKSIT_PLANI!$A170),"",TAKSIT_PLANI!$K170)</f>
        <v/>
      </c>
      <c r="F170" s="14">
        <f>IF(ISBLANK(TAKSIT_PLANI!$A170),"",IF(TAKSIT_PLANI!$K170&lt;0,"Vadesi Geçmiş",IF(TAKSIT_PLANI!$K170&lt;=30,"0-30 Gün",IF(TAKSIT_PLANI!$K170&lt;=60,"31-60 Gün","61 Gün ve Üzeri"))))</f>
        <v/>
      </c>
      <c r="G170" s="14">
        <f>IF(ISBLANK(TAKSIT_PLANI!$A170),"",TAKSIT_PLANI!$J170)</f>
        <v/>
      </c>
    </row>
    <row r="171">
      <c r="A171" s="14">
        <f>IF(ISBLANK(TAKSIT_PLANI!$A171),"",TAKSIT_PLANI!$B171)</f>
        <v/>
      </c>
      <c r="B171" s="23">
        <f>IF(ISBLANK(TAKSIT_PLANI!$A171),"",INDEX(KREDILER!$B$6:$B$1000,MATCH(TAKSIT_PLANI!$B171,KREDILER!$A$6:$A$1000,0)))</f>
        <v/>
      </c>
      <c r="C171" s="21">
        <f>IF(ISBLANK(TAKSIT_PLANI!$A171),"",TAKSIT_PLANI!$D171)</f>
        <v/>
      </c>
      <c r="D171" s="17">
        <f>IF(ISBLANK(TAKSIT_PLANI!$A171),"",TAKSIT_PLANI!$I171)</f>
        <v/>
      </c>
      <c r="E171" s="22">
        <f>IF(ISBLANK(TAKSIT_PLANI!$A171),"",TAKSIT_PLANI!$K171)</f>
        <v/>
      </c>
      <c r="F171" s="14">
        <f>IF(ISBLANK(TAKSIT_PLANI!$A171),"",IF(TAKSIT_PLANI!$K171&lt;0,"Vadesi Geçmiş",IF(TAKSIT_PLANI!$K171&lt;=30,"0-30 Gün",IF(TAKSIT_PLANI!$K171&lt;=60,"31-60 Gün","61 Gün ve Üzeri"))))</f>
        <v/>
      </c>
      <c r="G171" s="14">
        <f>IF(ISBLANK(TAKSIT_PLANI!$A171),"",TAKSIT_PLANI!$J171)</f>
        <v/>
      </c>
    </row>
    <row r="172">
      <c r="A172" s="14">
        <f>IF(ISBLANK(TAKSIT_PLANI!$A172),"",TAKSIT_PLANI!$B172)</f>
        <v/>
      </c>
      <c r="B172" s="23">
        <f>IF(ISBLANK(TAKSIT_PLANI!$A172),"",INDEX(KREDILER!$B$6:$B$1000,MATCH(TAKSIT_PLANI!$B172,KREDILER!$A$6:$A$1000,0)))</f>
        <v/>
      </c>
      <c r="C172" s="21">
        <f>IF(ISBLANK(TAKSIT_PLANI!$A172),"",TAKSIT_PLANI!$D172)</f>
        <v/>
      </c>
      <c r="D172" s="17">
        <f>IF(ISBLANK(TAKSIT_PLANI!$A172),"",TAKSIT_PLANI!$I172)</f>
        <v/>
      </c>
      <c r="E172" s="22">
        <f>IF(ISBLANK(TAKSIT_PLANI!$A172),"",TAKSIT_PLANI!$K172)</f>
        <v/>
      </c>
      <c r="F172" s="14">
        <f>IF(ISBLANK(TAKSIT_PLANI!$A172),"",IF(TAKSIT_PLANI!$K172&lt;0,"Vadesi Geçmiş",IF(TAKSIT_PLANI!$K172&lt;=30,"0-30 Gün",IF(TAKSIT_PLANI!$K172&lt;=60,"31-60 Gün","61 Gün ve Üzeri"))))</f>
        <v/>
      </c>
      <c r="G172" s="14">
        <f>IF(ISBLANK(TAKSIT_PLANI!$A172),"",TAKSIT_PLANI!$J172)</f>
        <v/>
      </c>
    </row>
    <row r="173">
      <c r="A173" s="14">
        <f>IF(ISBLANK(TAKSIT_PLANI!$A173),"",TAKSIT_PLANI!$B173)</f>
        <v/>
      </c>
      <c r="B173" s="23">
        <f>IF(ISBLANK(TAKSIT_PLANI!$A173),"",INDEX(KREDILER!$B$6:$B$1000,MATCH(TAKSIT_PLANI!$B173,KREDILER!$A$6:$A$1000,0)))</f>
        <v/>
      </c>
      <c r="C173" s="21">
        <f>IF(ISBLANK(TAKSIT_PLANI!$A173),"",TAKSIT_PLANI!$D173)</f>
        <v/>
      </c>
      <c r="D173" s="17">
        <f>IF(ISBLANK(TAKSIT_PLANI!$A173),"",TAKSIT_PLANI!$I173)</f>
        <v/>
      </c>
      <c r="E173" s="22">
        <f>IF(ISBLANK(TAKSIT_PLANI!$A173),"",TAKSIT_PLANI!$K173)</f>
        <v/>
      </c>
      <c r="F173" s="14">
        <f>IF(ISBLANK(TAKSIT_PLANI!$A173),"",IF(TAKSIT_PLANI!$K173&lt;0,"Vadesi Geçmiş",IF(TAKSIT_PLANI!$K173&lt;=30,"0-30 Gün",IF(TAKSIT_PLANI!$K173&lt;=60,"31-60 Gün","61 Gün ve Üzeri"))))</f>
        <v/>
      </c>
      <c r="G173" s="14">
        <f>IF(ISBLANK(TAKSIT_PLANI!$A173),"",TAKSIT_PLANI!$J173)</f>
        <v/>
      </c>
    </row>
    <row r="174">
      <c r="A174" s="14">
        <f>IF(ISBLANK(TAKSIT_PLANI!$A174),"",TAKSIT_PLANI!$B174)</f>
        <v/>
      </c>
      <c r="B174" s="23">
        <f>IF(ISBLANK(TAKSIT_PLANI!$A174),"",INDEX(KREDILER!$B$6:$B$1000,MATCH(TAKSIT_PLANI!$B174,KREDILER!$A$6:$A$1000,0)))</f>
        <v/>
      </c>
      <c r="C174" s="21">
        <f>IF(ISBLANK(TAKSIT_PLANI!$A174),"",TAKSIT_PLANI!$D174)</f>
        <v/>
      </c>
      <c r="D174" s="17">
        <f>IF(ISBLANK(TAKSIT_PLANI!$A174),"",TAKSIT_PLANI!$I174)</f>
        <v/>
      </c>
      <c r="E174" s="22">
        <f>IF(ISBLANK(TAKSIT_PLANI!$A174),"",TAKSIT_PLANI!$K174)</f>
        <v/>
      </c>
      <c r="F174" s="14">
        <f>IF(ISBLANK(TAKSIT_PLANI!$A174),"",IF(TAKSIT_PLANI!$K174&lt;0,"Vadesi Geçmiş",IF(TAKSIT_PLANI!$K174&lt;=30,"0-30 Gün",IF(TAKSIT_PLANI!$K174&lt;=60,"31-60 Gün","61 Gün ve Üzeri"))))</f>
        <v/>
      </c>
      <c r="G174" s="14">
        <f>IF(ISBLANK(TAKSIT_PLANI!$A174),"",TAKSIT_PLANI!$J174)</f>
        <v/>
      </c>
    </row>
    <row r="175">
      <c r="A175" s="14">
        <f>IF(ISBLANK(TAKSIT_PLANI!$A175),"",TAKSIT_PLANI!$B175)</f>
        <v/>
      </c>
      <c r="B175" s="23">
        <f>IF(ISBLANK(TAKSIT_PLANI!$A175),"",INDEX(KREDILER!$B$6:$B$1000,MATCH(TAKSIT_PLANI!$B175,KREDILER!$A$6:$A$1000,0)))</f>
        <v/>
      </c>
      <c r="C175" s="21">
        <f>IF(ISBLANK(TAKSIT_PLANI!$A175),"",TAKSIT_PLANI!$D175)</f>
        <v/>
      </c>
      <c r="D175" s="17">
        <f>IF(ISBLANK(TAKSIT_PLANI!$A175),"",TAKSIT_PLANI!$I175)</f>
        <v/>
      </c>
      <c r="E175" s="22">
        <f>IF(ISBLANK(TAKSIT_PLANI!$A175),"",TAKSIT_PLANI!$K175)</f>
        <v/>
      </c>
      <c r="F175" s="14">
        <f>IF(ISBLANK(TAKSIT_PLANI!$A175),"",IF(TAKSIT_PLANI!$K175&lt;0,"Vadesi Geçmiş",IF(TAKSIT_PLANI!$K175&lt;=30,"0-30 Gün",IF(TAKSIT_PLANI!$K175&lt;=60,"31-60 Gün","61 Gün ve Üzeri"))))</f>
        <v/>
      </c>
      <c r="G175" s="14">
        <f>IF(ISBLANK(TAKSIT_PLANI!$A175),"",TAKSIT_PLANI!$J175)</f>
        <v/>
      </c>
    </row>
    <row r="176">
      <c r="A176" s="14">
        <f>IF(ISBLANK(TAKSIT_PLANI!$A176),"",TAKSIT_PLANI!$B176)</f>
        <v/>
      </c>
      <c r="B176" s="23">
        <f>IF(ISBLANK(TAKSIT_PLANI!$A176),"",INDEX(KREDILER!$B$6:$B$1000,MATCH(TAKSIT_PLANI!$B176,KREDILER!$A$6:$A$1000,0)))</f>
        <v/>
      </c>
      <c r="C176" s="21">
        <f>IF(ISBLANK(TAKSIT_PLANI!$A176),"",TAKSIT_PLANI!$D176)</f>
        <v/>
      </c>
      <c r="D176" s="17">
        <f>IF(ISBLANK(TAKSIT_PLANI!$A176),"",TAKSIT_PLANI!$I176)</f>
        <v/>
      </c>
      <c r="E176" s="22">
        <f>IF(ISBLANK(TAKSIT_PLANI!$A176),"",TAKSIT_PLANI!$K176)</f>
        <v/>
      </c>
      <c r="F176" s="14">
        <f>IF(ISBLANK(TAKSIT_PLANI!$A176),"",IF(TAKSIT_PLANI!$K176&lt;0,"Vadesi Geçmiş",IF(TAKSIT_PLANI!$K176&lt;=30,"0-30 Gün",IF(TAKSIT_PLANI!$K176&lt;=60,"31-60 Gün","61 Gün ve Üzeri"))))</f>
        <v/>
      </c>
      <c r="G176" s="14">
        <f>IF(ISBLANK(TAKSIT_PLANI!$A176),"",TAKSIT_PLANI!$J176)</f>
        <v/>
      </c>
    </row>
    <row r="177">
      <c r="A177" s="14">
        <f>IF(ISBLANK(TAKSIT_PLANI!$A177),"",TAKSIT_PLANI!$B177)</f>
        <v/>
      </c>
      <c r="B177" s="23">
        <f>IF(ISBLANK(TAKSIT_PLANI!$A177),"",INDEX(KREDILER!$B$6:$B$1000,MATCH(TAKSIT_PLANI!$B177,KREDILER!$A$6:$A$1000,0)))</f>
        <v/>
      </c>
      <c r="C177" s="21">
        <f>IF(ISBLANK(TAKSIT_PLANI!$A177),"",TAKSIT_PLANI!$D177)</f>
        <v/>
      </c>
      <c r="D177" s="17">
        <f>IF(ISBLANK(TAKSIT_PLANI!$A177),"",TAKSIT_PLANI!$I177)</f>
        <v/>
      </c>
      <c r="E177" s="22">
        <f>IF(ISBLANK(TAKSIT_PLANI!$A177),"",TAKSIT_PLANI!$K177)</f>
        <v/>
      </c>
      <c r="F177" s="14">
        <f>IF(ISBLANK(TAKSIT_PLANI!$A177),"",IF(TAKSIT_PLANI!$K177&lt;0,"Vadesi Geçmiş",IF(TAKSIT_PLANI!$K177&lt;=30,"0-30 Gün",IF(TAKSIT_PLANI!$K177&lt;=60,"31-60 Gün","61 Gün ve Üzeri"))))</f>
        <v/>
      </c>
      <c r="G177" s="14">
        <f>IF(ISBLANK(TAKSIT_PLANI!$A177),"",TAKSIT_PLANI!$J177)</f>
        <v/>
      </c>
    </row>
    <row r="178">
      <c r="A178" s="14">
        <f>IF(ISBLANK(TAKSIT_PLANI!$A178),"",TAKSIT_PLANI!$B178)</f>
        <v/>
      </c>
      <c r="B178" s="23">
        <f>IF(ISBLANK(TAKSIT_PLANI!$A178),"",INDEX(KREDILER!$B$6:$B$1000,MATCH(TAKSIT_PLANI!$B178,KREDILER!$A$6:$A$1000,0)))</f>
        <v/>
      </c>
      <c r="C178" s="21">
        <f>IF(ISBLANK(TAKSIT_PLANI!$A178),"",TAKSIT_PLANI!$D178)</f>
        <v/>
      </c>
      <c r="D178" s="17">
        <f>IF(ISBLANK(TAKSIT_PLANI!$A178),"",TAKSIT_PLANI!$I178)</f>
        <v/>
      </c>
      <c r="E178" s="22">
        <f>IF(ISBLANK(TAKSIT_PLANI!$A178),"",TAKSIT_PLANI!$K178)</f>
        <v/>
      </c>
      <c r="F178" s="14">
        <f>IF(ISBLANK(TAKSIT_PLANI!$A178),"",IF(TAKSIT_PLANI!$K178&lt;0,"Vadesi Geçmiş",IF(TAKSIT_PLANI!$K178&lt;=30,"0-30 Gün",IF(TAKSIT_PLANI!$K178&lt;=60,"31-60 Gün","61 Gün ve Üzeri"))))</f>
        <v/>
      </c>
      <c r="G178" s="14">
        <f>IF(ISBLANK(TAKSIT_PLANI!$A178),"",TAKSIT_PLANI!$J178)</f>
        <v/>
      </c>
    </row>
    <row r="179">
      <c r="A179" s="14">
        <f>IF(ISBLANK(TAKSIT_PLANI!$A179),"",TAKSIT_PLANI!$B179)</f>
        <v/>
      </c>
      <c r="B179" s="23">
        <f>IF(ISBLANK(TAKSIT_PLANI!$A179),"",INDEX(KREDILER!$B$6:$B$1000,MATCH(TAKSIT_PLANI!$B179,KREDILER!$A$6:$A$1000,0)))</f>
        <v/>
      </c>
      <c r="C179" s="21">
        <f>IF(ISBLANK(TAKSIT_PLANI!$A179),"",TAKSIT_PLANI!$D179)</f>
        <v/>
      </c>
      <c r="D179" s="17">
        <f>IF(ISBLANK(TAKSIT_PLANI!$A179),"",TAKSIT_PLANI!$I179)</f>
        <v/>
      </c>
      <c r="E179" s="22">
        <f>IF(ISBLANK(TAKSIT_PLANI!$A179),"",TAKSIT_PLANI!$K179)</f>
        <v/>
      </c>
      <c r="F179" s="14">
        <f>IF(ISBLANK(TAKSIT_PLANI!$A179),"",IF(TAKSIT_PLANI!$K179&lt;0,"Vadesi Geçmiş",IF(TAKSIT_PLANI!$K179&lt;=30,"0-30 Gün",IF(TAKSIT_PLANI!$K179&lt;=60,"31-60 Gün","61 Gün ve Üzeri"))))</f>
        <v/>
      </c>
      <c r="G179" s="14">
        <f>IF(ISBLANK(TAKSIT_PLANI!$A179),"",TAKSIT_PLANI!$J179)</f>
        <v/>
      </c>
    </row>
    <row r="180">
      <c r="A180" s="14">
        <f>IF(ISBLANK(TAKSIT_PLANI!$A180),"",TAKSIT_PLANI!$B180)</f>
        <v/>
      </c>
      <c r="B180" s="23">
        <f>IF(ISBLANK(TAKSIT_PLANI!$A180),"",INDEX(KREDILER!$B$6:$B$1000,MATCH(TAKSIT_PLANI!$B180,KREDILER!$A$6:$A$1000,0)))</f>
        <v/>
      </c>
      <c r="C180" s="21">
        <f>IF(ISBLANK(TAKSIT_PLANI!$A180),"",TAKSIT_PLANI!$D180)</f>
        <v/>
      </c>
      <c r="D180" s="17">
        <f>IF(ISBLANK(TAKSIT_PLANI!$A180),"",TAKSIT_PLANI!$I180)</f>
        <v/>
      </c>
      <c r="E180" s="22">
        <f>IF(ISBLANK(TAKSIT_PLANI!$A180),"",TAKSIT_PLANI!$K180)</f>
        <v/>
      </c>
      <c r="F180" s="14">
        <f>IF(ISBLANK(TAKSIT_PLANI!$A180),"",IF(TAKSIT_PLANI!$K180&lt;0,"Vadesi Geçmiş",IF(TAKSIT_PLANI!$K180&lt;=30,"0-30 Gün",IF(TAKSIT_PLANI!$K180&lt;=60,"31-60 Gün","61 Gün ve Üzeri"))))</f>
        <v/>
      </c>
      <c r="G180" s="14">
        <f>IF(ISBLANK(TAKSIT_PLANI!$A180),"",TAKSIT_PLANI!$J180)</f>
        <v/>
      </c>
    </row>
    <row r="181">
      <c r="A181" s="14">
        <f>IF(ISBLANK(TAKSIT_PLANI!$A181),"",TAKSIT_PLANI!$B181)</f>
        <v/>
      </c>
      <c r="B181" s="23">
        <f>IF(ISBLANK(TAKSIT_PLANI!$A181),"",INDEX(KREDILER!$B$6:$B$1000,MATCH(TAKSIT_PLANI!$B181,KREDILER!$A$6:$A$1000,0)))</f>
        <v/>
      </c>
      <c r="C181" s="21">
        <f>IF(ISBLANK(TAKSIT_PLANI!$A181),"",TAKSIT_PLANI!$D181)</f>
        <v/>
      </c>
      <c r="D181" s="17">
        <f>IF(ISBLANK(TAKSIT_PLANI!$A181),"",TAKSIT_PLANI!$I181)</f>
        <v/>
      </c>
      <c r="E181" s="22">
        <f>IF(ISBLANK(TAKSIT_PLANI!$A181),"",TAKSIT_PLANI!$K181)</f>
        <v/>
      </c>
      <c r="F181" s="14">
        <f>IF(ISBLANK(TAKSIT_PLANI!$A181),"",IF(TAKSIT_PLANI!$K181&lt;0,"Vadesi Geçmiş",IF(TAKSIT_PLANI!$K181&lt;=30,"0-30 Gün",IF(TAKSIT_PLANI!$K181&lt;=60,"31-60 Gün","61 Gün ve Üzeri"))))</f>
        <v/>
      </c>
      <c r="G181" s="14">
        <f>IF(ISBLANK(TAKSIT_PLANI!$A181),"",TAKSIT_PLANI!$J181)</f>
        <v/>
      </c>
    </row>
    <row r="182">
      <c r="A182" s="14">
        <f>IF(ISBLANK(TAKSIT_PLANI!$A182),"",TAKSIT_PLANI!$B182)</f>
        <v/>
      </c>
      <c r="B182" s="23">
        <f>IF(ISBLANK(TAKSIT_PLANI!$A182),"",INDEX(KREDILER!$B$6:$B$1000,MATCH(TAKSIT_PLANI!$B182,KREDILER!$A$6:$A$1000,0)))</f>
        <v/>
      </c>
      <c r="C182" s="21">
        <f>IF(ISBLANK(TAKSIT_PLANI!$A182),"",TAKSIT_PLANI!$D182)</f>
        <v/>
      </c>
      <c r="D182" s="17">
        <f>IF(ISBLANK(TAKSIT_PLANI!$A182),"",TAKSIT_PLANI!$I182)</f>
        <v/>
      </c>
      <c r="E182" s="22">
        <f>IF(ISBLANK(TAKSIT_PLANI!$A182),"",TAKSIT_PLANI!$K182)</f>
        <v/>
      </c>
      <c r="F182" s="14">
        <f>IF(ISBLANK(TAKSIT_PLANI!$A182),"",IF(TAKSIT_PLANI!$K182&lt;0,"Vadesi Geçmiş",IF(TAKSIT_PLANI!$K182&lt;=30,"0-30 Gün",IF(TAKSIT_PLANI!$K182&lt;=60,"31-60 Gün","61 Gün ve Üzeri"))))</f>
        <v/>
      </c>
      <c r="G182" s="14">
        <f>IF(ISBLANK(TAKSIT_PLANI!$A182),"",TAKSIT_PLANI!$J182)</f>
        <v/>
      </c>
    </row>
    <row r="183">
      <c r="A183" s="14">
        <f>IF(ISBLANK(TAKSIT_PLANI!$A183),"",TAKSIT_PLANI!$B183)</f>
        <v/>
      </c>
      <c r="B183" s="23">
        <f>IF(ISBLANK(TAKSIT_PLANI!$A183),"",INDEX(KREDILER!$B$6:$B$1000,MATCH(TAKSIT_PLANI!$B183,KREDILER!$A$6:$A$1000,0)))</f>
        <v/>
      </c>
      <c r="C183" s="21">
        <f>IF(ISBLANK(TAKSIT_PLANI!$A183),"",TAKSIT_PLANI!$D183)</f>
        <v/>
      </c>
      <c r="D183" s="17">
        <f>IF(ISBLANK(TAKSIT_PLANI!$A183),"",TAKSIT_PLANI!$I183)</f>
        <v/>
      </c>
      <c r="E183" s="22">
        <f>IF(ISBLANK(TAKSIT_PLANI!$A183),"",TAKSIT_PLANI!$K183)</f>
        <v/>
      </c>
      <c r="F183" s="14">
        <f>IF(ISBLANK(TAKSIT_PLANI!$A183),"",IF(TAKSIT_PLANI!$K183&lt;0,"Vadesi Geçmiş",IF(TAKSIT_PLANI!$K183&lt;=30,"0-30 Gün",IF(TAKSIT_PLANI!$K183&lt;=60,"31-60 Gün","61 Gün ve Üzeri"))))</f>
        <v/>
      </c>
      <c r="G183" s="14">
        <f>IF(ISBLANK(TAKSIT_PLANI!$A183),"",TAKSIT_PLANI!$J183)</f>
        <v/>
      </c>
    </row>
    <row r="184">
      <c r="A184" s="14">
        <f>IF(ISBLANK(TAKSIT_PLANI!$A184),"",TAKSIT_PLANI!$B184)</f>
        <v/>
      </c>
      <c r="B184" s="23">
        <f>IF(ISBLANK(TAKSIT_PLANI!$A184),"",INDEX(KREDILER!$B$6:$B$1000,MATCH(TAKSIT_PLANI!$B184,KREDILER!$A$6:$A$1000,0)))</f>
        <v/>
      </c>
      <c r="C184" s="21">
        <f>IF(ISBLANK(TAKSIT_PLANI!$A184),"",TAKSIT_PLANI!$D184)</f>
        <v/>
      </c>
      <c r="D184" s="17">
        <f>IF(ISBLANK(TAKSIT_PLANI!$A184),"",TAKSIT_PLANI!$I184)</f>
        <v/>
      </c>
      <c r="E184" s="22">
        <f>IF(ISBLANK(TAKSIT_PLANI!$A184),"",TAKSIT_PLANI!$K184)</f>
        <v/>
      </c>
      <c r="F184" s="14">
        <f>IF(ISBLANK(TAKSIT_PLANI!$A184),"",IF(TAKSIT_PLANI!$K184&lt;0,"Vadesi Geçmiş",IF(TAKSIT_PLANI!$K184&lt;=30,"0-30 Gün",IF(TAKSIT_PLANI!$K184&lt;=60,"31-60 Gün","61 Gün ve Üzeri"))))</f>
        <v/>
      </c>
      <c r="G184" s="14">
        <f>IF(ISBLANK(TAKSIT_PLANI!$A184),"",TAKSIT_PLANI!$J184)</f>
        <v/>
      </c>
    </row>
    <row r="185">
      <c r="A185" s="14">
        <f>IF(ISBLANK(TAKSIT_PLANI!$A185),"",TAKSIT_PLANI!$B185)</f>
        <v/>
      </c>
      <c r="B185" s="23">
        <f>IF(ISBLANK(TAKSIT_PLANI!$A185),"",INDEX(KREDILER!$B$6:$B$1000,MATCH(TAKSIT_PLANI!$B185,KREDILER!$A$6:$A$1000,0)))</f>
        <v/>
      </c>
      <c r="C185" s="21">
        <f>IF(ISBLANK(TAKSIT_PLANI!$A185),"",TAKSIT_PLANI!$D185)</f>
        <v/>
      </c>
      <c r="D185" s="17">
        <f>IF(ISBLANK(TAKSIT_PLANI!$A185),"",TAKSIT_PLANI!$I185)</f>
        <v/>
      </c>
      <c r="E185" s="22">
        <f>IF(ISBLANK(TAKSIT_PLANI!$A185),"",TAKSIT_PLANI!$K185)</f>
        <v/>
      </c>
      <c r="F185" s="14">
        <f>IF(ISBLANK(TAKSIT_PLANI!$A185),"",IF(TAKSIT_PLANI!$K185&lt;0,"Vadesi Geçmiş",IF(TAKSIT_PLANI!$K185&lt;=30,"0-30 Gün",IF(TAKSIT_PLANI!$K185&lt;=60,"31-60 Gün","61 Gün ve Üzeri"))))</f>
        <v/>
      </c>
      <c r="G185" s="14">
        <f>IF(ISBLANK(TAKSIT_PLANI!$A185),"",TAKSIT_PLANI!$J185)</f>
        <v/>
      </c>
    </row>
    <row r="186">
      <c r="A186" s="14">
        <f>IF(ISBLANK(TAKSIT_PLANI!$A186),"",TAKSIT_PLANI!$B186)</f>
        <v/>
      </c>
      <c r="B186" s="23">
        <f>IF(ISBLANK(TAKSIT_PLANI!$A186),"",INDEX(KREDILER!$B$6:$B$1000,MATCH(TAKSIT_PLANI!$B186,KREDILER!$A$6:$A$1000,0)))</f>
        <v/>
      </c>
      <c r="C186" s="21">
        <f>IF(ISBLANK(TAKSIT_PLANI!$A186),"",TAKSIT_PLANI!$D186)</f>
        <v/>
      </c>
      <c r="D186" s="17">
        <f>IF(ISBLANK(TAKSIT_PLANI!$A186),"",TAKSIT_PLANI!$I186)</f>
        <v/>
      </c>
      <c r="E186" s="22">
        <f>IF(ISBLANK(TAKSIT_PLANI!$A186),"",TAKSIT_PLANI!$K186)</f>
        <v/>
      </c>
      <c r="F186" s="14">
        <f>IF(ISBLANK(TAKSIT_PLANI!$A186),"",IF(TAKSIT_PLANI!$K186&lt;0,"Vadesi Geçmiş",IF(TAKSIT_PLANI!$K186&lt;=30,"0-30 Gün",IF(TAKSIT_PLANI!$K186&lt;=60,"31-60 Gün","61 Gün ve Üzeri"))))</f>
        <v/>
      </c>
      <c r="G186" s="14">
        <f>IF(ISBLANK(TAKSIT_PLANI!$A186),"",TAKSIT_PLANI!$J186)</f>
        <v/>
      </c>
    </row>
    <row r="187">
      <c r="A187" s="14">
        <f>IF(ISBLANK(TAKSIT_PLANI!$A187),"",TAKSIT_PLANI!$B187)</f>
        <v/>
      </c>
      <c r="B187" s="23">
        <f>IF(ISBLANK(TAKSIT_PLANI!$A187),"",INDEX(KREDILER!$B$6:$B$1000,MATCH(TAKSIT_PLANI!$B187,KREDILER!$A$6:$A$1000,0)))</f>
        <v/>
      </c>
      <c r="C187" s="21">
        <f>IF(ISBLANK(TAKSIT_PLANI!$A187),"",TAKSIT_PLANI!$D187)</f>
        <v/>
      </c>
      <c r="D187" s="17">
        <f>IF(ISBLANK(TAKSIT_PLANI!$A187),"",TAKSIT_PLANI!$I187)</f>
        <v/>
      </c>
      <c r="E187" s="22">
        <f>IF(ISBLANK(TAKSIT_PLANI!$A187),"",TAKSIT_PLANI!$K187)</f>
        <v/>
      </c>
      <c r="F187" s="14">
        <f>IF(ISBLANK(TAKSIT_PLANI!$A187),"",IF(TAKSIT_PLANI!$K187&lt;0,"Vadesi Geçmiş",IF(TAKSIT_PLANI!$K187&lt;=30,"0-30 Gün",IF(TAKSIT_PLANI!$K187&lt;=60,"31-60 Gün","61 Gün ve Üzeri"))))</f>
        <v/>
      </c>
      <c r="G187" s="14">
        <f>IF(ISBLANK(TAKSIT_PLANI!$A187),"",TAKSIT_PLANI!$J187)</f>
        <v/>
      </c>
    </row>
    <row r="188">
      <c r="A188" s="14">
        <f>IF(ISBLANK(TAKSIT_PLANI!$A188),"",TAKSIT_PLANI!$B188)</f>
        <v/>
      </c>
      <c r="B188" s="23">
        <f>IF(ISBLANK(TAKSIT_PLANI!$A188),"",INDEX(KREDILER!$B$6:$B$1000,MATCH(TAKSIT_PLANI!$B188,KREDILER!$A$6:$A$1000,0)))</f>
        <v/>
      </c>
      <c r="C188" s="21">
        <f>IF(ISBLANK(TAKSIT_PLANI!$A188),"",TAKSIT_PLANI!$D188)</f>
        <v/>
      </c>
      <c r="D188" s="17">
        <f>IF(ISBLANK(TAKSIT_PLANI!$A188),"",TAKSIT_PLANI!$I188)</f>
        <v/>
      </c>
      <c r="E188" s="22">
        <f>IF(ISBLANK(TAKSIT_PLANI!$A188),"",TAKSIT_PLANI!$K188)</f>
        <v/>
      </c>
      <c r="F188" s="14">
        <f>IF(ISBLANK(TAKSIT_PLANI!$A188),"",IF(TAKSIT_PLANI!$K188&lt;0,"Vadesi Geçmiş",IF(TAKSIT_PLANI!$K188&lt;=30,"0-30 Gün",IF(TAKSIT_PLANI!$K188&lt;=60,"31-60 Gün","61 Gün ve Üzeri"))))</f>
        <v/>
      </c>
      <c r="G188" s="14">
        <f>IF(ISBLANK(TAKSIT_PLANI!$A188),"",TAKSIT_PLANI!$J188)</f>
        <v/>
      </c>
    </row>
    <row r="189">
      <c r="A189" s="14">
        <f>IF(ISBLANK(TAKSIT_PLANI!$A189),"",TAKSIT_PLANI!$B189)</f>
        <v/>
      </c>
      <c r="B189" s="23">
        <f>IF(ISBLANK(TAKSIT_PLANI!$A189),"",INDEX(KREDILER!$B$6:$B$1000,MATCH(TAKSIT_PLANI!$B189,KREDILER!$A$6:$A$1000,0)))</f>
        <v/>
      </c>
      <c r="C189" s="21">
        <f>IF(ISBLANK(TAKSIT_PLANI!$A189),"",TAKSIT_PLANI!$D189)</f>
        <v/>
      </c>
      <c r="D189" s="17">
        <f>IF(ISBLANK(TAKSIT_PLANI!$A189),"",TAKSIT_PLANI!$I189)</f>
        <v/>
      </c>
      <c r="E189" s="22">
        <f>IF(ISBLANK(TAKSIT_PLANI!$A189),"",TAKSIT_PLANI!$K189)</f>
        <v/>
      </c>
      <c r="F189" s="14">
        <f>IF(ISBLANK(TAKSIT_PLANI!$A189),"",IF(TAKSIT_PLANI!$K189&lt;0,"Vadesi Geçmiş",IF(TAKSIT_PLANI!$K189&lt;=30,"0-30 Gün",IF(TAKSIT_PLANI!$K189&lt;=60,"31-60 Gün","61 Gün ve Üzeri"))))</f>
        <v/>
      </c>
      <c r="G189" s="14">
        <f>IF(ISBLANK(TAKSIT_PLANI!$A189),"",TAKSIT_PLANI!$J189)</f>
        <v/>
      </c>
    </row>
    <row r="190">
      <c r="A190" s="14">
        <f>IF(ISBLANK(TAKSIT_PLANI!$A190),"",TAKSIT_PLANI!$B190)</f>
        <v/>
      </c>
      <c r="B190" s="23">
        <f>IF(ISBLANK(TAKSIT_PLANI!$A190),"",INDEX(KREDILER!$B$6:$B$1000,MATCH(TAKSIT_PLANI!$B190,KREDILER!$A$6:$A$1000,0)))</f>
        <v/>
      </c>
      <c r="C190" s="21">
        <f>IF(ISBLANK(TAKSIT_PLANI!$A190),"",TAKSIT_PLANI!$D190)</f>
        <v/>
      </c>
      <c r="D190" s="17">
        <f>IF(ISBLANK(TAKSIT_PLANI!$A190),"",TAKSIT_PLANI!$I190)</f>
        <v/>
      </c>
      <c r="E190" s="22">
        <f>IF(ISBLANK(TAKSIT_PLANI!$A190),"",TAKSIT_PLANI!$K190)</f>
        <v/>
      </c>
      <c r="F190" s="14">
        <f>IF(ISBLANK(TAKSIT_PLANI!$A190),"",IF(TAKSIT_PLANI!$K190&lt;0,"Vadesi Geçmiş",IF(TAKSIT_PLANI!$K190&lt;=30,"0-30 Gün",IF(TAKSIT_PLANI!$K190&lt;=60,"31-60 Gün","61 Gün ve Üzeri"))))</f>
        <v/>
      </c>
      <c r="G190" s="14">
        <f>IF(ISBLANK(TAKSIT_PLANI!$A190),"",TAKSIT_PLANI!$J190)</f>
        <v/>
      </c>
    </row>
    <row r="191">
      <c r="A191" s="14">
        <f>IF(ISBLANK(TAKSIT_PLANI!$A191),"",TAKSIT_PLANI!$B191)</f>
        <v/>
      </c>
      <c r="B191" s="23">
        <f>IF(ISBLANK(TAKSIT_PLANI!$A191),"",INDEX(KREDILER!$B$6:$B$1000,MATCH(TAKSIT_PLANI!$B191,KREDILER!$A$6:$A$1000,0)))</f>
        <v/>
      </c>
      <c r="C191" s="21">
        <f>IF(ISBLANK(TAKSIT_PLANI!$A191),"",TAKSIT_PLANI!$D191)</f>
        <v/>
      </c>
      <c r="D191" s="17">
        <f>IF(ISBLANK(TAKSIT_PLANI!$A191),"",TAKSIT_PLANI!$I191)</f>
        <v/>
      </c>
      <c r="E191" s="22">
        <f>IF(ISBLANK(TAKSIT_PLANI!$A191),"",TAKSIT_PLANI!$K191)</f>
        <v/>
      </c>
      <c r="F191" s="14">
        <f>IF(ISBLANK(TAKSIT_PLANI!$A191),"",IF(TAKSIT_PLANI!$K191&lt;0,"Vadesi Geçmiş",IF(TAKSIT_PLANI!$K191&lt;=30,"0-30 Gün",IF(TAKSIT_PLANI!$K191&lt;=60,"31-60 Gün","61 Gün ve Üzeri"))))</f>
        <v/>
      </c>
      <c r="G191" s="14">
        <f>IF(ISBLANK(TAKSIT_PLANI!$A191),"",TAKSIT_PLANI!$J191)</f>
        <v/>
      </c>
    </row>
    <row r="192">
      <c r="A192" s="14">
        <f>IF(ISBLANK(TAKSIT_PLANI!$A192),"",TAKSIT_PLANI!$B192)</f>
        <v/>
      </c>
      <c r="B192" s="23">
        <f>IF(ISBLANK(TAKSIT_PLANI!$A192),"",INDEX(KREDILER!$B$6:$B$1000,MATCH(TAKSIT_PLANI!$B192,KREDILER!$A$6:$A$1000,0)))</f>
        <v/>
      </c>
      <c r="C192" s="21">
        <f>IF(ISBLANK(TAKSIT_PLANI!$A192),"",TAKSIT_PLANI!$D192)</f>
        <v/>
      </c>
      <c r="D192" s="17">
        <f>IF(ISBLANK(TAKSIT_PLANI!$A192),"",TAKSIT_PLANI!$I192)</f>
        <v/>
      </c>
      <c r="E192" s="22">
        <f>IF(ISBLANK(TAKSIT_PLANI!$A192),"",TAKSIT_PLANI!$K192)</f>
        <v/>
      </c>
      <c r="F192" s="14">
        <f>IF(ISBLANK(TAKSIT_PLANI!$A192),"",IF(TAKSIT_PLANI!$K192&lt;0,"Vadesi Geçmiş",IF(TAKSIT_PLANI!$K192&lt;=30,"0-30 Gün",IF(TAKSIT_PLANI!$K192&lt;=60,"31-60 Gün","61 Gün ve Üzeri"))))</f>
        <v/>
      </c>
      <c r="G192" s="14">
        <f>IF(ISBLANK(TAKSIT_PLANI!$A192),"",TAKSIT_PLANI!$J192)</f>
        <v/>
      </c>
    </row>
    <row r="193">
      <c r="A193" s="14">
        <f>IF(ISBLANK(TAKSIT_PLANI!$A193),"",TAKSIT_PLANI!$B193)</f>
        <v/>
      </c>
      <c r="B193" s="23">
        <f>IF(ISBLANK(TAKSIT_PLANI!$A193),"",INDEX(KREDILER!$B$6:$B$1000,MATCH(TAKSIT_PLANI!$B193,KREDILER!$A$6:$A$1000,0)))</f>
        <v/>
      </c>
      <c r="C193" s="21">
        <f>IF(ISBLANK(TAKSIT_PLANI!$A193),"",TAKSIT_PLANI!$D193)</f>
        <v/>
      </c>
      <c r="D193" s="17">
        <f>IF(ISBLANK(TAKSIT_PLANI!$A193),"",TAKSIT_PLANI!$I193)</f>
        <v/>
      </c>
      <c r="E193" s="22">
        <f>IF(ISBLANK(TAKSIT_PLANI!$A193),"",TAKSIT_PLANI!$K193)</f>
        <v/>
      </c>
      <c r="F193" s="14">
        <f>IF(ISBLANK(TAKSIT_PLANI!$A193),"",IF(TAKSIT_PLANI!$K193&lt;0,"Vadesi Geçmiş",IF(TAKSIT_PLANI!$K193&lt;=30,"0-30 Gün",IF(TAKSIT_PLANI!$K193&lt;=60,"31-60 Gün","61 Gün ve Üzeri"))))</f>
        <v/>
      </c>
      <c r="G193" s="14">
        <f>IF(ISBLANK(TAKSIT_PLANI!$A193),"",TAKSIT_PLANI!$J193)</f>
        <v/>
      </c>
    </row>
    <row r="194">
      <c r="A194" s="14">
        <f>IF(ISBLANK(TAKSIT_PLANI!$A194),"",TAKSIT_PLANI!$B194)</f>
        <v/>
      </c>
      <c r="B194" s="23">
        <f>IF(ISBLANK(TAKSIT_PLANI!$A194),"",INDEX(KREDILER!$B$6:$B$1000,MATCH(TAKSIT_PLANI!$B194,KREDILER!$A$6:$A$1000,0)))</f>
        <v/>
      </c>
      <c r="C194" s="21">
        <f>IF(ISBLANK(TAKSIT_PLANI!$A194),"",TAKSIT_PLANI!$D194)</f>
        <v/>
      </c>
      <c r="D194" s="17">
        <f>IF(ISBLANK(TAKSIT_PLANI!$A194),"",TAKSIT_PLANI!$I194)</f>
        <v/>
      </c>
      <c r="E194" s="22">
        <f>IF(ISBLANK(TAKSIT_PLANI!$A194),"",TAKSIT_PLANI!$K194)</f>
        <v/>
      </c>
      <c r="F194" s="14">
        <f>IF(ISBLANK(TAKSIT_PLANI!$A194),"",IF(TAKSIT_PLANI!$K194&lt;0,"Vadesi Geçmiş",IF(TAKSIT_PLANI!$K194&lt;=30,"0-30 Gün",IF(TAKSIT_PLANI!$K194&lt;=60,"31-60 Gün","61 Gün ve Üzeri"))))</f>
        <v/>
      </c>
      <c r="G194" s="14">
        <f>IF(ISBLANK(TAKSIT_PLANI!$A194),"",TAKSIT_PLANI!$J194)</f>
        <v/>
      </c>
    </row>
    <row r="195">
      <c r="A195" s="14">
        <f>IF(ISBLANK(TAKSIT_PLANI!$A195),"",TAKSIT_PLANI!$B195)</f>
        <v/>
      </c>
      <c r="B195" s="23">
        <f>IF(ISBLANK(TAKSIT_PLANI!$A195),"",INDEX(KREDILER!$B$6:$B$1000,MATCH(TAKSIT_PLANI!$B195,KREDILER!$A$6:$A$1000,0)))</f>
        <v/>
      </c>
      <c r="C195" s="21">
        <f>IF(ISBLANK(TAKSIT_PLANI!$A195),"",TAKSIT_PLANI!$D195)</f>
        <v/>
      </c>
      <c r="D195" s="17">
        <f>IF(ISBLANK(TAKSIT_PLANI!$A195),"",TAKSIT_PLANI!$I195)</f>
        <v/>
      </c>
      <c r="E195" s="22">
        <f>IF(ISBLANK(TAKSIT_PLANI!$A195),"",TAKSIT_PLANI!$K195)</f>
        <v/>
      </c>
      <c r="F195" s="14">
        <f>IF(ISBLANK(TAKSIT_PLANI!$A195),"",IF(TAKSIT_PLANI!$K195&lt;0,"Vadesi Geçmiş",IF(TAKSIT_PLANI!$K195&lt;=30,"0-30 Gün",IF(TAKSIT_PLANI!$K195&lt;=60,"31-60 Gün","61 Gün ve Üzeri"))))</f>
        <v/>
      </c>
      <c r="G195" s="14">
        <f>IF(ISBLANK(TAKSIT_PLANI!$A195),"",TAKSIT_PLANI!$J195)</f>
        <v/>
      </c>
    </row>
    <row r="196">
      <c r="A196" s="14">
        <f>IF(ISBLANK(TAKSIT_PLANI!$A196),"",TAKSIT_PLANI!$B196)</f>
        <v/>
      </c>
      <c r="B196" s="23">
        <f>IF(ISBLANK(TAKSIT_PLANI!$A196),"",INDEX(KREDILER!$B$6:$B$1000,MATCH(TAKSIT_PLANI!$B196,KREDILER!$A$6:$A$1000,0)))</f>
        <v/>
      </c>
      <c r="C196" s="21">
        <f>IF(ISBLANK(TAKSIT_PLANI!$A196),"",TAKSIT_PLANI!$D196)</f>
        <v/>
      </c>
      <c r="D196" s="17">
        <f>IF(ISBLANK(TAKSIT_PLANI!$A196),"",TAKSIT_PLANI!$I196)</f>
        <v/>
      </c>
      <c r="E196" s="22">
        <f>IF(ISBLANK(TAKSIT_PLANI!$A196),"",TAKSIT_PLANI!$K196)</f>
        <v/>
      </c>
      <c r="F196" s="14">
        <f>IF(ISBLANK(TAKSIT_PLANI!$A196),"",IF(TAKSIT_PLANI!$K196&lt;0,"Vadesi Geçmiş",IF(TAKSIT_PLANI!$K196&lt;=30,"0-30 Gün",IF(TAKSIT_PLANI!$K196&lt;=60,"31-60 Gün","61 Gün ve Üzeri"))))</f>
        <v/>
      </c>
      <c r="G196" s="14">
        <f>IF(ISBLANK(TAKSIT_PLANI!$A196),"",TAKSIT_PLANI!$J196)</f>
        <v/>
      </c>
    </row>
    <row r="197">
      <c r="A197" s="14">
        <f>IF(ISBLANK(TAKSIT_PLANI!$A197),"",TAKSIT_PLANI!$B197)</f>
        <v/>
      </c>
      <c r="B197" s="23">
        <f>IF(ISBLANK(TAKSIT_PLANI!$A197),"",INDEX(KREDILER!$B$6:$B$1000,MATCH(TAKSIT_PLANI!$B197,KREDILER!$A$6:$A$1000,0)))</f>
        <v/>
      </c>
      <c r="C197" s="21">
        <f>IF(ISBLANK(TAKSIT_PLANI!$A197),"",TAKSIT_PLANI!$D197)</f>
        <v/>
      </c>
      <c r="D197" s="17">
        <f>IF(ISBLANK(TAKSIT_PLANI!$A197),"",TAKSIT_PLANI!$I197)</f>
        <v/>
      </c>
      <c r="E197" s="22">
        <f>IF(ISBLANK(TAKSIT_PLANI!$A197),"",TAKSIT_PLANI!$K197)</f>
        <v/>
      </c>
      <c r="F197" s="14">
        <f>IF(ISBLANK(TAKSIT_PLANI!$A197),"",IF(TAKSIT_PLANI!$K197&lt;0,"Vadesi Geçmiş",IF(TAKSIT_PLANI!$K197&lt;=30,"0-30 Gün",IF(TAKSIT_PLANI!$K197&lt;=60,"31-60 Gün","61 Gün ve Üzeri"))))</f>
        <v/>
      </c>
      <c r="G197" s="14">
        <f>IF(ISBLANK(TAKSIT_PLANI!$A197),"",TAKSIT_PLANI!$J197)</f>
        <v/>
      </c>
    </row>
    <row r="198">
      <c r="A198" s="14">
        <f>IF(ISBLANK(TAKSIT_PLANI!$A198),"",TAKSIT_PLANI!$B198)</f>
        <v/>
      </c>
      <c r="B198" s="23">
        <f>IF(ISBLANK(TAKSIT_PLANI!$A198),"",INDEX(KREDILER!$B$6:$B$1000,MATCH(TAKSIT_PLANI!$B198,KREDILER!$A$6:$A$1000,0)))</f>
        <v/>
      </c>
      <c r="C198" s="21">
        <f>IF(ISBLANK(TAKSIT_PLANI!$A198),"",TAKSIT_PLANI!$D198)</f>
        <v/>
      </c>
      <c r="D198" s="17">
        <f>IF(ISBLANK(TAKSIT_PLANI!$A198),"",TAKSIT_PLANI!$I198)</f>
        <v/>
      </c>
      <c r="E198" s="22">
        <f>IF(ISBLANK(TAKSIT_PLANI!$A198),"",TAKSIT_PLANI!$K198)</f>
        <v/>
      </c>
      <c r="F198" s="14">
        <f>IF(ISBLANK(TAKSIT_PLANI!$A198),"",IF(TAKSIT_PLANI!$K198&lt;0,"Vadesi Geçmiş",IF(TAKSIT_PLANI!$K198&lt;=30,"0-30 Gün",IF(TAKSIT_PLANI!$K198&lt;=60,"31-60 Gün","61 Gün ve Üzeri"))))</f>
        <v/>
      </c>
      <c r="G198" s="14">
        <f>IF(ISBLANK(TAKSIT_PLANI!$A198),"",TAKSIT_PLANI!$J198)</f>
        <v/>
      </c>
    </row>
    <row r="199">
      <c r="A199" s="14">
        <f>IF(ISBLANK(TAKSIT_PLANI!$A199),"",TAKSIT_PLANI!$B199)</f>
        <v/>
      </c>
      <c r="B199" s="23">
        <f>IF(ISBLANK(TAKSIT_PLANI!$A199),"",INDEX(KREDILER!$B$6:$B$1000,MATCH(TAKSIT_PLANI!$B199,KREDILER!$A$6:$A$1000,0)))</f>
        <v/>
      </c>
      <c r="C199" s="21">
        <f>IF(ISBLANK(TAKSIT_PLANI!$A199),"",TAKSIT_PLANI!$D199)</f>
        <v/>
      </c>
      <c r="D199" s="17">
        <f>IF(ISBLANK(TAKSIT_PLANI!$A199),"",TAKSIT_PLANI!$I199)</f>
        <v/>
      </c>
      <c r="E199" s="22">
        <f>IF(ISBLANK(TAKSIT_PLANI!$A199),"",TAKSIT_PLANI!$K199)</f>
        <v/>
      </c>
      <c r="F199" s="14">
        <f>IF(ISBLANK(TAKSIT_PLANI!$A199),"",IF(TAKSIT_PLANI!$K199&lt;0,"Vadesi Geçmiş",IF(TAKSIT_PLANI!$K199&lt;=30,"0-30 Gün",IF(TAKSIT_PLANI!$K199&lt;=60,"31-60 Gün","61 Gün ve Üzeri"))))</f>
        <v/>
      </c>
      <c r="G199" s="14">
        <f>IF(ISBLANK(TAKSIT_PLANI!$A199),"",TAKSIT_PLANI!$J199)</f>
        <v/>
      </c>
    </row>
    <row r="200">
      <c r="A200" s="14">
        <f>IF(ISBLANK(TAKSIT_PLANI!$A200),"",TAKSIT_PLANI!$B200)</f>
        <v/>
      </c>
      <c r="B200" s="23">
        <f>IF(ISBLANK(TAKSIT_PLANI!$A200),"",INDEX(KREDILER!$B$6:$B$1000,MATCH(TAKSIT_PLANI!$B200,KREDILER!$A$6:$A$1000,0)))</f>
        <v/>
      </c>
      <c r="C200" s="21">
        <f>IF(ISBLANK(TAKSIT_PLANI!$A200),"",TAKSIT_PLANI!$D200)</f>
        <v/>
      </c>
      <c r="D200" s="17">
        <f>IF(ISBLANK(TAKSIT_PLANI!$A200),"",TAKSIT_PLANI!$I200)</f>
        <v/>
      </c>
      <c r="E200" s="22">
        <f>IF(ISBLANK(TAKSIT_PLANI!$A200),"",TAKSIT_PLANI!$K200)</f>
        <v/>
      </c>
      <c r="F200" s="14">
        <f>IF(ISBLANK(TAKSIT_PLANI!$A200),"",IF(TAKSIT_PLANI!$K200&lt;0,"Vadesi Geçmiş",IF(TAKSIT_PLANI!$K200&lt;=30,"0-30 Gün",IF(TAKSIT_PLANI!$K200&lt;=60,"31-60 Gün","61 Gün ve Üzeri"))))</f>
        <v/>
      </c>
      <c r="G200" s="14">
        <f>IF(ISBLANK(TAKSIT_PLANI!$A200),"",TAKSIT_PLANI!$J200)</f>
        <v/>
      </c>
    </row>
    <row r="201">
      <c r="A201" s="14">
        <f>IF(ISBLANK(TAKSIT_PLANI!$A201),"",TAKSIT_PLANI!$B201)</f>
        <v/>
      </c>
      <c r="B201" s="23">
        <f>IF(ISBLANK(TAKSIT_PLANI!$A201),"",INDEX(KREDILER!$B$6:$B$1000,MATCH(TAKSIT_PLANI!$B201,KREDILER!$A$6:$A$1000,0)))</f>
        <v/>
      </c>
      <c r="C201" s="21">
        <f>IF(ISBLANK(TAKSIT_PLANI!$A201),"",TAKSIT_PLANI!$D201)</f>
        <v/>
      </c>
      <c r="D201" s="17">
        <f>IF(ISBLANK(TAKSIT_PLANI!$A201),"",TAKSIT_PLANI!$I201)</f>
        <v/>
      </c>
      <c r="E201" s="22">
        <f>IF(ISBLANK(TAKSIT_PLANI!$A201),"",TAKSIT_PLANI!$K201)</f>
        <v/>
      </c>
      <c r="F201" s="14">
        <f>IF(ISBLANK(TAKSIT_PLANI!$A201),"",IF(TAKSIT_PLANI!$K201&lt;0,"Vadesi Geçmiş",IF(TAKSIT_PLANI!$K201&lt;=30,"0-30 Gün",IF(TAKSIT_PLANI!$K201&lt;=60,"31-60 Gün","61 Gün ve Üzeri"))))</f>
        <v/>
      </c>
      <c r="G201" s="14">
        <f>IF(ISBLANK(TAKSIT_PLANI!$A201),"",TAKSIT_PLANI!$J201)</f>
        <v/>
      </c>
    </row>
    <row r="202">
      <c r="A202" s="14">
        <f>IF(ISBLANK(TAKSIT_PLANI!$A202),"",TAKSIT_PLANI!$B202)</f>
        <v/>
      </c>
      <c r="B202" s="23">
        <f>IF(ISBLANK(TAKSIT_PLANI!$A202),"",INDEX(KREDILER!$B$6:$B$1000,MATCH(TAKSIT_PLANI!$B202,KREDILER!$A$6:$A$1000,0)))</f>
        <v/>
      </c>
      <c r="C202" s="21">
        <f>IF(ISBLANK(TAKSIT_PLANI!$A202),"",TAKSIT_PLANI!$D202)</f>
        <v/>
      </c>
      <c r="D202" s="17">
        <f>IF(ISBLANK(TAKSIT_PLANI!$A202),"",TAKSIT_PLANI!$I202)</f>
        <v/>
      </c>
      <c r="E202" s="22">
        <f>IF(ISBLANK(TAKSIT_PLANI!$A202),"",TAKSIT_PLANI!$K202)</f>
        <v/>
      </c>
      <c r="F202" s="14">
        <f>IF(ISBLANK(TAKSIT_PLANI!$A202),"",IF(TAKSIT_PLANI!$K202&lt;0,"Vadesi Geçmiş",IF(TAKSIT_PLANI!$K202&lt;=30,"0-30 Gün",IF(TAKSIT_PLANI!$K202&lt;=60,"31-60 Gün","61 Gün ve Üzeri"))))</f>
        <v/>
      </c>
      <c r="G202" s="14">
        <f>IF(ISBLANK(TAKSIT_PLANI!$A202),"",TAKSIT_PLANI!$J202)</f>
        <v/>
      </c>
    </row>
    <row r="203">
      <c r="A203" s="14">
        <f>IF(ISBLANK(TAKSIT_PLANI!$A203),"",TAKSIT_PLANI!$B203)</f>
        <v/>
      </c>
      <c r="B203" s="23">
        <f>IF(ISBLANK(TAKSIT_PLANI!$A203),"",INDEX(KREDILER!$B$6:$B$1000,MATCH(TAKSIT_PLANI!$B203,KREDILER!$A$6:$A$1000,0)))</f>
        <v/>
      </c>
      <c r="C203" s="21">
        <f>IF(ISBLANK(TAKSIT_PLANI!$A203),"",TAKSIT_PLANI!$D203)</f>
        <v/>
      </c>
      <c r="D203" s="17">
        <f>IF(ISBLANK(TAKSIT_PLANI!$A203),"",TAKSIT_PLANI!$I203)</f>
        <v/>
      </c>
      <c r="E203" s="22">
        <f>IF(ISBLANK(TAKSIT_PLANI!$A203),"",TAKSIT_PLANI!$K203)</f>
        <v/>
      </c>
      <c r="F203" s="14">
        <f>IF(ISBLANK(TAKSIT_PLANI!$A203),"",IF(TAKSIT_PLANI!$K203&lt;0,"Vadesi Geçmiş",IF(TAKSIT_PLANI!$K203&lt;=30,"0-30 Gün",IF(TAKSIT_PLANI!$K203&lt;=60,"31-60 Gün","61 Gün ve Üzeri"))))</f>
        <v/>
      </c>
      <c r="G203" s="14">
        <f>IF(ISBLANK(TAKSIT_PLANI!$A203),"",TAKSIT_PLANI!$J203)</f>
        <v/>
      </c>
    </row>
    <row r="204">
      <c r="A204" s="14">
        <f>IF(ISBLANK(TAKSIT_PLANI!$A204),"",TAKSIT_PLANI!$B204)</f>
        <v/>
      </c>
      <c r="B204" s="23">
        <f>IF(ISBLANK(TAKSIT_PLANI!$A204),"",INDEX(KREDILER!$B$6:$B$1000,MATCH(TAKSIT_PLANI!$B204,KREDILER!$A$6:$A$1000,0)))</f>
        <v/>
      </c>
      <c r="C204" s="21">
        <f>IF(ISBLANK(TAKSIT_PLANI!$A204),"",TAKSIT_PLANI!$D204)</f>
        <v/>
      </c>
      <c r="D204" s="17">
        <f>IF(ISBLANK(TAKSIT_PLANI!$A204),"",TAKSIT_PLANI!$I204)</f>
        <v/>
      </c>
      <c r="E204" s="22">
        <f>IF(ISBLANK(TAKSIT_PLANI!$A204),"",TAKSIT_PLANI!$K204)</f>
        <v/>
      </c>
      <c r="F204" s="14">
        <f>IF(ISBLANK(TAKSIT_PLANI!$A204),"",IF(TAKSIT_PLANI!$K204&lt;0,"Vadesi Geçmiş",IF(TAKSIT_PLANI!$K204&lt;=30,"0-30 Gün",IF(TAKSIT_PLANI!$K204&lt;=60,"31-60 Gün","61 Gün ve Üzeri"))))</f>
        <v/>
      </c>
      <c r="G204" s="14">
        <f>IF(ISBLANK(TAKSIT_PLANI!$A204),"",TAKSIT_PLANI!$J204)</f>
        <v/>
      </c>
    </row>
    <row r="205">
      <c r="A205" s="14">
        <f>IF(ISBLANK(TAKSIT_PLANI!$A205),"",TAKSIT_PLANI!$B205)</f>
        <v/>
      </c>
      <c r="B205" s="23">
        <f>IF(ISBLANK(TAKSIT_PLANI!$A205),"",INDEX(KREDILER!$B$6:$B$1000,MATCH(TAKSIT_PLANI!$B205,KREDILER!$A$6:$A$1000,0)))</f>
        <v/>
      </c>
      <c r="C205" s="21">
        <f>IF(ISBLANK(TAKSIT_PLANI!$A205),"",TAKSIT_PLANI!$D205)</f>
        <v/>
      </c>
      <c r="D205" s="17">
        <f>IF(ISBLANK(TAKSIT_PLANI!$A205),"",TAKSIT_PLANI!$I205)</f>
        <v/>
      </c>
      <c r="E205" s="22">
        <f>IF(ISBLANK(TAKSIT_PLANI!$A205),"",TAKSIT_PLANI!$K205)</f>
        <v/>
      </c>
      <c r="F205" s="14">
        <f>IF(ISBLANK(TAKSIT_PLANI!$A205),"",IF(TAKSIT_PLANI!$K205&lt;0,"Vadesi Geçmiş",IF(TAKSIT_PLANI!$K205&lt;=30,"0-30 Gün",IF(TAKSIT_PLANI!$K205&lt;=60,"31-60 Gün","61 Gün ve Üzeri"))))</f>
        <v/>
      </c>
      <c r="G205" s="14">
        <f>IF(ISBLANK(TAKSIT_PLANI!$A205),"",TAKSIT_PLANI!$J205)</f>
        <v/>
      </c>
    </row>
    <row r="206">
      <c r="A206" s="14">
        <f>IF(ISBLANK(TAKSIT_PLANI!$A206),"",TAKSIT_PLANI!$B206)</f>
        <v/>
      </c>
      <c r="B206" s="23">
        <f>IF(ISBLANK(TAKSIT_PLANI!$A206),"",INDEX(KREDILER!$B$6:$B$1000,MATCH(TAKSIT_PLANI!$B206,KREDILER!$A$6:$A$1000,0)))</f>
        <v/>
      </c>
      <c r="C206" s="21">
        <f>IF(ISBLANK(TAKSIT_PLANI!$A206),"",TAKSIT_PLANI!$D206)</f>
        <v/>
      </c>
      <c r="D206" s="17">
        <f>IF(ISBLANK(TAKSIT_PLANI!$A206),"",TAKSIT_PLANI!$I206)</f>
        <v/>
      </c>
      <c r="E206" s="22">
        <f>IF(ISBLANK(TAKSIT_PLANI!$A206),"",TAKSIT_PLANI!$K206)</f>
        <v/>
      </c>
      <c r="F206" s="14">
        <f>IF(ISBLANK(TAKSIT_PLANI!$A206),"",IF(TAKSIT_PLANI!$K206&lt;0,"Vadesi Geçmiş",IF(TAKSIT_PLANI!$K206&lt;=30,"0-30 Gün",IF(TAKSIT_PLANI!$K206&lt;=60,"31-60 Gün","61 Gün ve Üzeri"))))</f>
        <v/>
      </c>
      <c r="G206" s="14">
        <f>IF(ISBLANK(TAKSIT_PLANI!$A206),"",TAKSIT_PLANI!$J206)</f>
        <v/>
      </c>
    </row>
    <row r="207">
      <c r="A207" s="14">
        <f>IF(ISBLANK(TAKSIT_PLANI!$A207),"",TAKSIT_PLANI!$B207)</f>
        <v/>
      </c>
      <c r="B207" s="23">
        <f>IF(ISBLANK(TAKSIT_PLANI!$A207),"",INDEX(KREDILER!$B$6:$B$1000,MATCH(TAKSIT_PLANI!$B207,KREDILER!$A$6:$A$1000,0)))</f>
        <v/>
      </c>
      <c r="C207" s="21">
        <f>IF(ISBLANK(TAKSIT_PLANI!$A207),"",TAKSIT_PLANI!$D207)</f>
        <v/>
      </c>
      <c r="D207" s="17">
        <f>IF(ISBLANK(TAKSIT_PLANI!$A207),"",TAKSIT_PLANI!$I207)</f>
        <v/>
      </c>
      <c r="E207" s="22">
        <f>IF(ISBLANK(TAKSIT_PLANI!$A207),"",TAKSIT_PLANI!$K207)</f>
        <v/>
      </c>
      <c r="F207" s="14">
        <f>IF(ISBLANK(TAKSIT_PLANI!$A207),"",IF(TAKSIT_PLANI!$K207&lt;0,"Vadesi Geçmiş",IF(TAKSIT_PLANI!$K207&lt;=30,"0-30 Gün",IF(TAKSIT_PLANI!$K207&lt;=60,"31-60 Gün","61 Gün ve Üzeri"))))</f>
        <v/>
      </c>
      <c r="G207" s="14">
        <f>IF(ISBLANK(TAKSIT_PLANI!$A207),"",TAKSIT_PLANI!$J207)</f>
        <v/>
      </c>
    </row>
    <row r="208">
      <c r="A208" s="14">
        <f>IF(ISBLANK(TAKSIT_PLANI!$A208),"",TAKSIT_PLANI!$B208)</f>
        <v/>
      </c>
      <c r="B208" s="23">
        <f>IF(ISBLANK(TAKSIT_PLANI!$A208),"",INDEX(KREDILER!$B$6:$B$1000,MATCH(TAKSIT_PLANI!$B208,KREDILER!$A$6:$A$1000,0)))</f>
        <v/>
      </c>
      <c r="C208" s="21">
        <f>IF(ISBLANK(TAKSIT_PLANI!$A208),"",TAKSIT_PLANI!$D208)</f>
        <v/>
      </c>
      <c r="D208" s="17">
        <f>IF(ISBLANK(TAKSIT_PLANI!$A208),"",TAKSIT_PLANI!$I208)</f>
        <v/>
      </c>
      <c r="E208" s="22">
        <f>IF(ISBLANK(TAKSIT_PLANI!$A208),"",TAKSIT_PLANI!$K208)</f>
        <v/>
      </c>
      <c r="F208" s="14">
        <f>IF(ISBLANK(TAKSIT_PLANI!$A208),"",IF(TAKSIT_PLANI!$K208&lt;0,"Vadesi Geçmiş",IF(TAKSIT_PLANI!$K208&lt;=30,"0-30 Gün",IF(TAKSIT_PLANI!$K208&lt;=60,"31-60 Gün","61 Gün ve Üzeri"))))</f>
        <v/>
      </c>
      <c r="G208" s="14">
        <f>IF(ISBLANK(TAKSIT_PLANI!$A208),"",TAKSIT_PLANI!$J208)</f>
        <v/>
      </c>
    </row>
    <row r="209">
      <c r="A209" s="14">
        <f>IF(ISBLANK(TAKSIT_PLANI!$A209),"",TAKSIT_PLANI!$B209)</f>
        <v/>
      </c>
      <c r="B209" s="23">
        <f>IF(ISBLANK(TAKSIT_PLANI!$A209),"",INDEX(KREDILER!$B$6:$B$1000,MATCH(TAKSIT_PLANI!$B209,KREDILER!$A$6:$A$1000,0)))</f>
        <v/>
      </c>
      <c r="C209" s="21">
        <f>IF(ISBLANK(TAKSIT_PLANI!$A209),"",TAKSIT_PLANI!$D209)</f>
        <v/>
      </c>
      <c r="D209" s="17">
        <f>IF(ISBLANK(TAKSIT_PLANI!$A209),"",TAKSIT_PLANI!$I209)</f>
        <v/>
      </c>
      <c r="E209" s="22">
        <f>IF(ISBLANK(TAKSIT_PLANI!$A209),"",TAKSIT_PLANI!$K209)</f>
        <v/>
      </c>
      <c r="F209" s="14">
        <f>IF(ISBLANK(TAKSIT_PLANI!$A209),"",IF(TAKSIT_PLANI!$K209&lt;0,"Vadesi Geçmiş",IF(TAKSIT_PLANI!$K209&lt;=30,"0-30 Gün",IF(TAKSIT_PLANI!$K209&lt;=60,"31-60 Gün","61 Gün ve Üzeri"))))</f>
        <v/>
      </c>
      <c r="G209" s="14">
        <f>IF(ISBLANK(TAKSIT_PLANI!$A209),"",TAKSIT_PLANI!$J209)</f>
        <v/>
      </c>
    </row>
    <row r="210">
      <c r="A210" s="14">
        <f>IF(ISBLANK(TAKSIT_PLANI!$A210),"",TAKSIT_PLANI!$B210)</f>
        <v/>
      </c>
      <c r="B210" s="23">
        <f>IF(ISBLANK(TAKSIT_PLANI!$A210),"",INDEX(KREDILER!$B$6:$B$1000,MATCH(TAKSIT_PLANI!$B210,KREDILER!$A$6:$A$1000,0)))</f>
        <v/>
      </c>
      <c r="C210" s="21">
        <f>IF(ISBLANK(TAKSIT_PLANI!$A210),"",TAKSIT_PLANI!$D210)</f>
        <v/>
      </c>
      <c r="D210" s="17">
        <f>IF(ISBLANK(TAKSIT_PLANI!$A210),"",TAKSIT_PLANI!$I210)</f>
        <v/>
      </c>
      <c r="E210" s="22">
        <f>IF(ISBLANK(TAKSIT_PLANI!$A210),"",TAKSIT_PLANI!$K210)</f>
        <v/>
      </c>
      <c r="F210" s="14">
        <f>IF(ISBLANK(TAKSIT_PLANI!$A210),"",IF(TAKSIT_PLANI!$K210&lt;0,"Vadesi Geçmiş",IF(TAKSIT_PLANI!$K210&lt;=30,"0-30 Gün",IF(TAKSIT_PLANI!$K210&lt;=60,"31-60 Gün","61 Gün ve Üzeri"))))</f>
        <v/>
      </c>
      <c r="G210" s="14">
        <f>IF(ISBLANK(TAKSIT_PLANI!$A210),"",TAKSIT_PLANI!$J210)</f>
        <v/>
      </c>
    </row>
    <row r="211">
      <c r="A211" s="14">
        <f>IF(ISBLANK(TAKSIT_PLANI!$A211),"",TAKSIT_PLANI!$B211)</f>
        <v/>
      </c>
      <c r="B211" s="23">
        <f>IF(ISBLANK(TAKSIT_PLANI!$A211),"",INDEX(KREDILER!$B$6:$B$1000,MATCH(TAKSIT_PLANI!$B211,KREDILER!$A$6:$A$1000,0)))</f>
        <v/>
      </c>
      <c r="C211" s="21">
        <f>IF(ISBLANK(TAKSIT_PLANI!$A211),"",TAKSIT_PLANI!$D211)</f>
        <v/>
      </c>
      <c r="D211" s="17">
        <f>IF(ISBLANK(TAKSIT_PLANI!$A211),"",TAKSIT_PLANI!$I211)</f>
        <v/>
      </c>
      <c r="E211" s="22">
        <f>IF(ISBLANK(TAKSIT_PLANI!$A211),"",TAKSIT_PLANI!$K211)</f>
        <v/>
      </c>
      <c r="F211" s="14">
        <f>IF(ISBLANK(TAKSIT_PLANI!$A211),"",IF(TAKSIT_PLANI!$K211&lt;0,"Vadesi Geçmiş",IF(TAKSIT_PLANI!$K211&lt;=30,"0-30 Gün",IF(TAKSIT_PLANI!$K211&lt;=60,"31-60 Gün","61 Gün ve Üzeri"))))</f>
        <v/>
      </c>
      <c r="G211" s="14">
        <f>IF(ISBLANK(TAKSIT_PLANI!$A211),"",TAKSIT_PLANI!$J211)</f>
        <v/>
      </c>
    </row>
    <row r="212">
      <c r="A212" s="14">
        <f>IF(ISBLANK(TAKSIT_PLANI!$A212),"",TAKSIT_PLANI!$B212)</f>
        <v/>
      </c>
      <c r="B212" s="23">
        <f>IF(ISBLANK(TAKSIT_PLANI!$A212),"",INDEX(KREDILER!$B$6:$B$1000,MATCH(TAKSIT_PLANI!$B212,KREDILER!$A$6:$A$1000,0)))</f>
        <v/>
      </c>
      <c r="C212" s="21">
        <f>IF(ISBLANK(TAKSIT_PLANI!$A212),"",TAKSIT_PLANI!$D212)</f>
        <v/>
      </c>
      <c r="D212" s="17">
        <f>IF(ISBLANK(TAKSIT_PLANI!$A212),"",TAKSIT_PLANI!$I212)</f>
        <v/>
      </c>
      <c r="E212" s="22">
        <f>IF(ISBLANK(TAKSIT_PLANI!$A212),"",TAKSIT_PLANI!$K212)</f>
        <v/>
      </c>
      <c r="F212" s="14">
        <f>IF(ISBLANK(TAKSIT_PLANI!$A212),"",IF(TAKSIT_PLANI!$K212&lt;0,"Vadesi Geçmiş",IF(TAKSIT_PLANI!$K212&lt;=30,"0-30 Gün",IF(TAKSIT_PLANI!$K212&lt;=60,"31-60 Gün","61 Gün ve Üzeri"))))</f>
        <v/>
      </c>
      <c r="G212" s="14">
        <f>IF(ISBLANK(TAKSIT_PLANI!$A212),"",TAKSIT_PLANI!$J212)</f>
        <v/>
      </c>
    </row>
    <row r="213">
      <c r="A213" s="14">
        <f>IF(ISBLANK(TAKSIT_PLANI!$A213),"",TAKSIT_PLANI!$B213)</f>
        <v/>
      </c>
      <c r="B213" s="23">
        <f>IF(ISBLANK(TAKSIT_PLANI!$A213),"",INDEX(KREDILER!$B$6:$B$1000,MATCH(TAKSIT_PLANI!$B213,KREDILER!$A$6:$A$1000,0)))</f>
        <v/>
      </c>
      <c r="C213" s="21">
        <f>IF(ISBLANK(TAKSIT_PLANI!$A213),"",TAKSIT_PLANI!$D213)</f>
        <v/>
      </c>
      <c r="D213" s="17">
        <f>IF(ISBLANK(TAKSIT_PLANI!$A213),"",TAKSIT_PLANI!$I213)</f>
        <v/>
      </c>
      <c r="E213" s="22">
        <f>IF(ISBLANK(TAKSIT_PLANI!$A213),"",TAKSIT_PLANI!$K213)</f>
        <v/>
      </c>
      <c r="F213" s="14">
        <f>IF(ISBLANK(TAKSIT_PLANI!$A213),"",IF(TAKSIT_PLANI!$K213&lt;0,"Vadesi Geçmiş",IF(TAKSIT_PLANI!$K213&lt;=30,"0-30 Gün",IF(TAKSIT_PLANI!$K213&lt;=60,"31-60 Gün","61 Gün ve Üzeri"))))</f>
        <v/>
      </c>
      <c r="G213" s="14">
        <f>IF(ISBLANK(TAKSIT_PLANI!$A213),"",TAKSIT_PLANI!$J213)</f>
        <v/>
      </c>
    </row>
    <row r="214">
      <c r="A214" s="14">
        <f>IF(ISBLANK(TAKSIT_PLANI!$A214),"",TAKSIT_PLANI!$B214)</f>
        <v/>
      </c>
      <c r="B214" s="23">
        <f>IF(ISBLANK(TAKSIT_PLANI!$A214),"",INDEX(KREDILER!$B$6:$B$1000,MATCH(TAKSIT_PLANI!$B214,KREDILER!$A$6:$A$1000,0)))</f>
        <v/>
      </c>
      <c r="C214" s="21">
        <f>IF(ISBLANK(TAKSIT_PLANI!$A214),"",TAKSIT_PLANI!$D214)</f>
        <v/>
      </c>
      <c r="D214" s="17">
        <f>IF(ISBLANK(TAKSIT_PLANI!$A214),"",TAKSIT_PLANI!$I214)</f>
        <v/>
      </c>
      <c r="E214" s="22">
        <f>IF(ISBLANK(TAKSIT_PLANI!$A214),"",TAKSIT_PLANI!$K214)</f>
        <v/>
      </c>
      <c r="F214" s="14">
        <f>IF(ISBLANK(TAKSIT_PLANI!$A214),"",IF(TAKSIT_PLANI!$K214&lt;0,"Vadesi Geçmiş",IF(TAKSIT_PLANI!$K214&lt;=30,"0-30 Gün",IF(TAKSIT_PLANI!$K214&lt;=60,"31-60 Gün","61 Gün ve Üzeri"))))</f>
        <v/>
      </c>
      <c r="G214" s="14">
        <f>IF(ISBLANK(TAKSIT_PLANI!$A214),"",TAKSIT_PLANI!$J214)</f>
        <v/>
      </c>
    </row>
    <row r="215">
      <c r="A215" s="14">
        <f>IF(ISBLANK(TAKSIT_PLANI!$A215),"",TAKSIT_PLANI!$B215)</f>
        <v/>
      </c>
      <c r="B215" s="23">
        <f>IF(ISBLANK(TAKSIT_PLANI!$A215),"",INDEX(KREDILER!$B$6:$B$1000,MATCH(TAKSIT_PLANI!$B215,KREDILER!$A$6:$A$1000,0)))</f>
        <v/>
      </c>
      <c r="C215" s="21">
        <f>IF(ISBLANK(TAKSIT_PLANI!$A215),"",TAKSIT_PLANI!$D215)</f>
        <v/>
      </c>
      <c r="D215" s="17">
        <f>IF(ISBLANK(TAKSIT_PLANI!$A215),"",TAKSIT_PLANI!$I215)</f>
        <v/>
      </c>
      <c r="E215" s="22">
        <f>IF(ISBLANK(TAKSIT_PLANI!$A215),"",TAKSIT_PLANI!$K215)</f>
        <v/>
      </c>
      <c r="F215" s="14">
        <f>IF(ISBLANK(TAKSIT_PLANI!$A215),"",IF(TAKSIT_PLANI!$K215&lt;0,"Vadesi Geçmiş",IF(TAKSIT_PLANI!$K215&lt;=30,"0-30 Gün",IF(TAKSIT_PLANI!$K215&lt;=60,"31-60 Gün","61 Gün ve Üzeri"))))</f>
        <v/>
      </c>
      <c r="G215" s="14">
        <f>IF(ISBLANK(TAKSIT_PLANI!$A215),"",TAKSIT_PLANI!$J215)</f>
        <v/>
      </c>
    </row>
    <row r="216">
      <c r="A216" s="14">
        <f>IF(ISBLANK(TAKSIT_PLANI!$A216),"",TAKSIT_PLANI!$B216)</f>
        <v/>
      </c>
      <c r="B216" s="23">
        <f>IF(ISBLANK(TAKSIT_PLANI!$A216),"",INDEX(KREDILER!$B$6:$B$1000,MATCH(TAKSIT_PLANI!$B216,KREDILER!$A$6:$A$1000,0)))</f>
        <v/>
      </c>
      <c r="C216" s="21">
        <f>IF(ISBLANK(TAKSIT_PLANI!$A216),"",TAKSIT_PLANI!$D216)</f>
        <v/>
      </c>
      <c r="D216" s="17">
        <f>IF(ISBLANK(TAKSIT_PLANI!$A216),"",TAKSIT_PLANI!$I216)</f>
        <v/>
      </c>
      <c r="E216" s="22">
        <f>IF(ISBLANK(TAKSIT_PLANI!$A216),"",TAKSIT_PLANI!$K216)</f>
        <v/>
      </c>
      <c r="F216" s="14">
        <f>IF(ISBLANK(TAKSIT_PLANI!$A216),"",IF(TAKSIT_PLANI!$K216&lt;0,"Vadesi Geçmiş",IF(TAKSIT_PLANI!$K216&lt;=30,"0-30 Gün",IF(TAKSIT_PLANI!$K216&lt;=60,"31-60 Gün","61 Gün ve Üzeri"))))</f>
        <v/>
      </c>
      <c r="G216" s="14">
        <f>IF(ISBLANK(TAKSIT_PLANI!$A216),"",TAKSIT_PLANI!$J216)</f>
        <v/>
      </c>
    </row>
    <row r="217">
      <c r="A217" s="14">
        <f>IF(ISBLANK(TAKSIT_PLANI!$A217),"",TAKSIT_PLANI!$B217)</f>
        <v/>
      </c>
      <c r="B217" s="23">
        <f>IF(ISBLANK(TAKSIT_PLANI!$A217),"",INDEX(KREDILER!$B$6:$B$1000,MATCH(TAKSIT_PLANI!$B217,KREDILER!$A$6:$A$1000,0)))</f>
        <v/>
      </c>
      <c r="C217" s="21">
        <f>IF(ISBLANK(TAKSIT_PLANI!$A217),"",TAKSIT_PLANI!$D217)</f>
        <v/>
      </c>
      <c r="D217" s="17">
        <f>IF(ISBLANK(TAKSIT_PLANI!$A217),"",TAKSIT_PLANI!$I217)</f>
        <v/>
      </c>
      <c r="E217" s="22">
        <f>IF(ISBLANK(TAKSIT_PLANI!$A217),"",TAKSIT_PLANI!$K217)</f>
        <v/>
      </c>
      <c r="F217" s="14">
        <f>IF(ISBLANK(TAKSIT_PLANI!$A217),"",IF(TAKSIT_PLANI!$K217&lt;0,"Vadesi Geçmiş",IF(TAKSIT_PLANI!$K217&lt;=30,"0-30 Gün",IF(TAKSIT_PLANI!$K217&lt;=60,"31-60 Gün","61 Gün ve Üzeri"))))</f>
        <v/>
      </c>
      <c r="G217" s="14">
        <f>IF(ISBLANK(TAKSIT_PLANI!$A217),"",TAKSIT_PLANI!$J217)</f>
        <v/>
      </c>
    </row>
    <row r="218">
      <c r="A218" s="14">
        <f>IF(ISBLANK(TAKSIT_PLANI!$A218),"",TAKSIT_PLANI!$B218)</f>
        <v/>
      </c>
      <c r="B218" s="23">
        <f>IF(ISBLANK(TAKSIT_PLANI!$A218),"",INDEX(KREDILER!$B$6:$B$1000,MATCH(TAKSIT_PLANI!$B218,KREDILER!$A$6:$A$1000,0)))</f>
        <v/>
      </c>
      <c r="C218" s="21">
        <f>IF(ISBLANK(TAKSIT_PLANI!$A218),"",TAKSIT_PLANI!$D218)</f>
        <v/>
      </c>
      <c r="D218" s="17">
        <f>IF(ISBLANK(TAKSIT_PLANI!$A218),"",TAKSIT_PLANI!$I218)</f>
        <v/>
      </c>
      <c r="E218" s="22">
        <f>IF(ISBLANK(TAKSIT_PLANI!$A218),"",TAKSIT_PLANI!$K218)</f>
        <v/>
      </c>
      <c r="F218" s="14">
        <f>IF(ISBLANK(TAKSIT_PLANI!$A218),"",IF(TAKSIT_PLANI!$K218&lt;0,"Vadesi Geçmiş",IF(TAKSIT_PLANI!$K218&lt;=30,"0-30 Gün",IF(TAKSIT_PLANI!$K218&lt;=60,"31-60 Gün","61 Gün ve Üzeri"))))</f>
        <v/>
      </c>
      <c r="G218" s="14">
        <f>IF(ISBLANK(TAKSIT_PLANI!$A218),"",TAKSIT_PLANI!$J218)</f>
        <v/>
      </c>
    </row>
    <row r="219">
      <c r="A219" s="14">
        <f>IF(ISBLANK(TAKSIT_PLANI!$A219),"",TAKSIT_PLANI!$B219)</f>
        <v/>
      </c>
      <c r="B219" s="23">
        <f>IF(ISBLANK(TAKSIT_PLANI!$A219),"",INDEX(KREDILER!$B$6:$B$1000,MATCH(TAKSIT_PLANI!$B219,KREDILER!$A$6:$A$1000,0)))</f>
        <v/>
      </c>
      <c r="C219" s="21">
        <f>IF(ISBLANK(TAKSIT_PLANI!$A219),"",TAKSIT_PLANI!$D219)</f>
        <v/>
      </c>
      <c r="D219" s="17">
        <f>IF(ISBLANK(TAKSIT_PLANI!$A219),"",TAKSIT_PLANI!$I219)</f>
        <v/>
      </c>
      <c r="E219" s="22">
        <f>IF(ISBLANK(TAKSIT_PLANI!$A219),"",TAKSIT_PLANI!$K219)</f>
        <v/>
      </c>
      <c r="F219" s="14">
        <f>IF(ISBLANK(TAKSIT_PLANI!$A219),"",IF(TAKSIT_PLANI!$K219&lt;0,"Vadesi Geçmiş",IF(TAKSIT_PLANI!$K219&lt;=30,"0-30 Gün",IF(TAKSIT_PLANI!$K219&lt;=60,"31-60 Gün","61 Gün ve Üzeri"))))</f>
        <v/>
      </c>
      <c r="G219" s="14">
        <f>IF(ISBLANK(TAKSIT_PLANI!$A219),"",TAKSIT_PLANI!$J219)</f>
        <v/>
      </c>
    </row>
    <row r="220">
      <c r="A220" s="14">
        <f>IF(ISBLANK(TAKSIT_PLANI!$A220),"",TAKSIT_PLANI!$B220)</f>
        <v/>
      </c>
      <c r="B220" s="23">
        <f>IF(ISBLANK(TAKSIT_PLANI!$A220),"",INDEX(KREDILER!$B$6:$B$1000,MATCH(TAKSIT_PLANI!$B220,KREDILER!$A$6:$A$1000,0)))</f>
        <v/>
      </c>
      <c r="C220" s="21">
        <f>IF(ISBLANK(TAKSIT_PLANI!$A220),"",TAKSIT_PLANI!$D220)</f>
        <v/>
      </c>
      <c r="D220" s="17">
        <f>IF(ISBLANK(TAKSIT_PLANI!$A220),"",TAKSIT_PLANI!$I220)</f>
        <v/>
      </c>
      <c r="E220" s="22">
        <f>IF(ISBLANK(TAKSIT_PLANI!$A220),"",TAKSIT_PLANI!$K220)</f>
        <v/>
      </c>
      <c r="F220" s="14">
        <f>IF(ISBLANK(TAKSIT_PLANI!$A220),"",IF(TAKSIT_PLANI!$K220&lt;0,"Vadesi Geçmiş",IF(TAKSIT_PLANI!$K220&lt;=30,"0-30 Gün",IF(TAKSIT_PLANI!$K220&lt;=60,"31-60 Gün","61 Gün ve Üzeri"))))</f>
        <v/>
      </c>
      <c r="G220" s="14">
        <f>IF(ISBLANK(TAKSIT_PLANI!$A220),"",TAKSIT_PLANI!$J220)</f>
        <v/>
      </c>
    </row>
    <row r="221">
      <c r="A221" s="14">
        <f>IF(ISBLANK(TAKSIT_PLANI!$A221),"",TAKSIT_PLANI!$B221)</f>
        <v/>
      </c>
      <c r="B221" s="23">
        <f>IF(ISBLANK(TAKSIT_PLANI!$A221),"",INDEX(KREDILER!$B$6:$B$1000,MATCH(TAKSIT_PLANI!$B221,KREDILER!$A$6:$A$1000,0)))</f>
        <v/>
      </c>
      <c r="C221" s="21">
        <f>IF(ISBLANK(TAKSIT_PLANI!$A221),"",TAKSIT_PLANI!$D221)</f>
        <v/>
      </c>
      <c r="D221" s="17">
        <f>IF(ISBLANK(TAKSIT_PLANI!$A221),"",TAKSIT_PLANI!$I221)</f>
        <v/>
      </c>
      <c r="E221" s="22">
        <f>IF(ISBLANK(TAKSIT_PLANI!$A221),"",TAKSIT_PLANI!$K221)</f>
        <v/>
      </c>
      <c r="F221" s="14">
        <f>IF(ISBLANK(TAKSIT_PLANI!$A221),"",IF(TAKSIT_PLANI!$K221&lt;0,"Vadesi Geçmiş",IF(TAKSIT_PLANI!$K221&lt;=30,"0-30 Gün",IF(TAKSIT_PLANI!$K221&lt;=60,"31-60 Gün","61 Gün ve Üzeri"))))</f>
        <v/>
      </c>
      <c r="G221" s="14">
        <f>IF(ISBLANK(TAKSIT_PLANI!$A221),"",TAKSIT_PLANI!$J221)</f>
        <v/>
      </c>
    </row>
    <row r="222">
      <c r="A222" s="14">
        <f>IF(ISBLANK(TAKSIT_PLANI!$A222),"",TAKSIT_PLANI!$B222)</f>
        <v/>
      </c>
      <c r="B222" s="23">
        <f>IF(ISBLANK(TAKSIT_PLANI!$A222),"",INDEX(KREDILER!$B$6:$B$1000,MATCH(TAKSIT_PLANI!$B222,KREDILER!$A$6:$A$1000,0)))</f>
        <v/>
      </c>
      <c r="C222" s="21">
        <f>IF(ISBLANK(TAKSIT_PLANI!$A222),"",TAKSIT_PLANI!$D222)</f>
        <v/>
      </c>
      <c r="D222" s="17">
        <f>IF(ISBLANK(TAKSIT_PLANI!$A222),"",TAKSIT_PLANI!$I222)</f>
        <v/>
      </c>
      <c r="E222" s="22">
        <f>IF(ISBLANK(TAKSIT_PLANI!$A222),"",TAKSIT_PLANI!$K222)</f>
        <v/>
      </c>
      <c r="F222" s="14">
        <f>IF(ISBLANK(TAKSIT_PLANI!$A222),"",IF(TAKSIT_PLANI!$K222&lt;0,"Vadesi Geçmiş",IF(TAKSIT_PLANI!$K222&lt;=30,"0-30 Gün",IF(TAKSIT_PLANI!$K222&lt;=60,"31-60 Gün","61 Gün ve Üzeri"))))</f>
        <v/>
      </c>
      <c r="G222" s="14">
        <f>IF(ISBLANK(TAKSIT_PLANI!$A222),"",TAKSIT_PLANI!$J222)</f>
        <v/>
      </c>
    </row>
    <row r="223">
      <c r="A223" s="14">
        <f>IF(ISBLANK(TAKSIT_PLANI!$A223),"",TAKSIT_PLANI!$B223)</f>
        <v/>
      </c>
      <c r="B223" s="23">
        <f>IF(ISBLANK(TAKSIT_PLANI!$A223),"",INDEX(KREDILER!$B$6:$B$1000,MATCH(TAKSIT_PLANI!$B223,KREDILER!$A$6:$A$1000,0)))</f>
        <v/>
      </c>
      <c r="C223" s="21">
        <f>IF(ISBLANK(TAKSIT_PLANI!$A223),"",TAKSIT_PLANI!$D223)</f>
        <v/>
      </c>
      <c r="D223" s="17">
        <f>IF(ISBLANK(TAKSIT_PLANI!$A223),"",TAKSIT_PLANI!$I223)</f>
        <v/>
      </c>
      <c r="E223" s="22">
        <f>IF(ISBLANK(TAKSIT_PLANI!$A223),"",TAKSIT_PLANI!$K223)</f>
        <v/>
      </c>
      <c r="F223" s="14">
        <f>IF(ISBLANK(TAKSIT_PLANI!$A223),"",IF(TAKSIT_PLANI!$K223&lt;0,"Vadesi Geçmiş",IF(TAKSIT_PLANI!$K223&lt;=30,"0-30 Gün",IF(TAKSIT_PLANI!$K223&lt;=60,"31-60 Gün","61 Gün ve Üzeri"))))</f>
        <v/>
      </c>
      <c r="G223" s="14">
        <f>IF(ISBLANK(TAKSIT_PLANI!$A223),"",TAKSIT_PLANI!$J223)</f>
        <v/>
      </c>
    </row>
    <row r="224">
      <c r="A224" s="14">
        <f>IF(ISBLANK(TAKSIT_PLANI!$A224),"",TAKSIT_PLANI!$B224)</f>
        <v/>
      </c>
      <c r="B224" s="23">
        <f>IF(ISBLANK(TAKSIT_PLANI!$A224),"",INDEX(KREDILER!$B$6:$B$1000,MATCH(TAKSIT_PLANI!$B224,KREDILER!$A$6:$A$1000,0)))</f>
        <v/>
      </c>
      <c r="C224" s="21">
        <f>IF(ISBLANK(TAKSIT_PLANI!$A224),"",TAKSIT_PLANI!$D224)</f>
        <v/>
      </c>
      <c r="D224" s="17">
        <f>IF(ISBLANK(TAKSIT_PLANI!$A224),"",TAKSIT_PLANI!$I224)</f>
        <v/>
      </c>
      <c r="E224" s="22">
        <f>IF(ISBLANK(TAKSIT_PLANI!$A224),"",TAKSIT_PLANI!$K224)</f>
        <v/>
      </c>
      <c r="F224" s="14">
        <f>IF(ISBLANK(TAKSIT_PLANI!$A224),"",IF(TAKSIT_PLANI!$K224&lt;0,"Vadesi Geçmiş",IF(TAKSIT_PLANI!$K224&lt;=30,"0-30 Gün",IF(TAKSIT_PLANI!$K224&lt;=60,"31-60 Gün","61 Gün ve Üzeri"))))</f>
        <v/>
      </c>
      <c r="G224" s="14">
        <f>IF(ISBLANK(TAKSIT_PLANI!$A224),"",TAKSIT_PLANI!$J224)</f>
        <v/>
      </c>
    </row>
    <row r="225">
      <c r="A225" s="14">
        <f>IF(ISBLANK(TAKSIT_PLANI!$A225),"",TAKSIT_PLANI!$B225)</f>
        <v/>
      </c>
      <c r="B225" s="23">
        <f>IF(ISBLANK(TAKSIT_PLANI!$A225),"",INDEX(KREDILER!$B$6:$B$1000,MATCH(TAKSIT_PLANI!$B225,KREDILER!$A$6:$A$1000,0)))</f>
        <v/>
      </c>
      <c r="C225" s="21">
        <f>IF(ISBLANK(TAKSIT_PLANI!$A225),"",TAKSIT_PLANI!$D225)</f>
        <v/>
      </c>
      <c r="D225" s="17">
        <f>IF(ISBLANK(TAKSIT_PLANI!$A225),"",TAKSIT_PLANI!$I225)</f>
        <v/>
      </c>
      <c r="E225" s="22">
        <f>IF(ISBLANK(TAKSIT_PLANI!$A225),"",TAKSIT_PLANI!$K225)</f>
        <v/>
      </c>
      <c r="F225" s="14">
        <f>IF(ISBLANK(TAKSIT_PLANI!$A225),"",IF(TAKSIT_PLANI!$K225&lt;0,"Vadesi Geçmiş",IF(TAKSIT_PLANI!$K225&lt;=30,"0-30 Gün",IF(TAKSIT_PLANI!$K225&lt;=60,"31-60 Gün","61 Gün ve Üzeri"))))</f>
        <v/>
      </c>
      <c r="G225" s="14">
        <f>IF(ISBLANK(TAKSIT_PLANI!$A225),"",TAKSIT_PLANI!$J225)</f>
        <v/>
      </c>
    </row>
    <row r="226">
      <c r="A226" s="14">
        <f>IF(ISBLANK(TAKSIT_PLANI!$A226),"",TAKSIT_PLANI!$B226)</f>
        <v/>
      </c>
      <c r="B226" s="23">
        <f>IF(ISBLANK(TAKSIT_PLANI!$A226),"",INDEX(KREDILER!$B$6:$B$1000,MATCH(TAKSIT_PLANI!$B226,KREDILER!$A$6:$A$1000,0)))</f>
        <v/>
      </c>
      <c r="C226" s="21">
        <f>IF(ISBLANK(TAKSIT_PLANI!$A226),"",TAKSIT_PLANI!$D226)</f>
        <v/>
      </c>
      <c r="D226" s="17">
        <f>IF(ISBLANK(TAKSIT_PLANI!$A226),"",TAKSIT_PLANI!$I226)</f>
        <v/>
      </c>
      <c r="E226" s="22">
        <f>IF(ISBLANK(TAKSIT_PLANI!$A226),"",TAKSIT_PLANI!$K226)</f>
        <v/>
      </c>
      <c r="F226" s="14">
        <f>IF(ISBLANK(TAKSIT_PLANI!$A226),"",IF(TAKSIT_PLANI!$K226&lt;0,"Vadesi Geçmiş",IF(TAKSIT_PLANI!$K226&lt;=30,"0-30 Gün",IF(TAKSIT_PLANI!$K226&lt;=60,"31-60 Gün","61 Gün ve Üzeri"))))</f>
        <v/>
      </c>
      <c r="G226" s="14">
        <f>IF(ISBLANK(TAKSIT_PLANI!$A226),"",TAKSIT_PLANI!$J226)</f>
        <v/>
      </c>
    </row>
    <row r="227">
      <c r="A227" s="14">
        <f>IF(ISBLANK(TAKSIT_PLANI!$A227),"",TAKSIT_PLANI!$B227)</f>
        <v/>
      </c>
      <c r="B227" s="23">
        <f>IF(ISBLANK(TAKSIT_PLANI!$A227),"",INDEX(KREDILER!$B$6:$B$1000,MATCH(TAKSIT_PLANI!$B227,KREDILER!$A$6:$A$1000,0)))</f>
        <v/>
      </c>
      <c r="C227" s="21">
        <f>IF(ISBLANK(TAKSIT_PLANI!$A227),"",TAKSIT_PLANI!$D227)</f>
        <v/>
      </c>
      <c r="D227" s="17">
        <f>IF(ISBLANK(TAKSIT_PLANI!$A227),"",TAKSIT_PLANI!$I227)</f>
        <v/>
      </c>
      <c r="E227" s="22">
        <f>IF(ISBLANK(TAKSIT_PLANI!$A227),"",TAKSIT_PLANI!$K227)</f>
        <v/>
      </c>
      <c r="F227" s="14">
        <f>IF(ISBLANK(TAKSIT_PLANI!$A227),"",IF(TAKSIT_PLANI!$K227&lt;0,"Vadesi Geçmiş",IF(TAKSIT_PLANI!$K227&lt;=30,"0-30 Gün",IF(TAKSIT_PLANI!$K227&lt;=60,"31-60 Gün","61 Gün ve Üzeri"))))</f>
        <v/>
      </c>
      <c r="G227" s="14">
        <f>IF(ISBLANK(TAKSIT_PLANI!$A227),"",TAKSIT_PLANI!$J227)</f>
        <v/>
      </c>
    </row>
    <row r="228">
      <c r="A228" s="14">
        <f>IF(ISBLANK(TAKSIT_PLANI!$A228),"",TAKSIT_PLANI!$B228)</f>
        <v/>
      </c>
      <c r="B228" s="23">
        <f>IF(ISBLANK(TAKSIT_PLANI!$A228),"",INDEX(KREDILER!$B$6:$B$1000,MATCH(TAKSIT_PLANI!$B228,KREDILER!$A$6:$A$1000,0)))</f>
        <v/>
      </c>
      <c r="C228" s="21">
        <f>IF(ISBLANK(TAKSIT_PLANI!$A228),"",TAKSIT_PLANI!$D228)</f>
        <v/>
      </c>
      <c r="D228" s="17">
        <f>IF(ISBLANK(TAKSIT_PLANI!$A228),"",TAKSIT_PLANI!$I228)</f>
        <v/>
      </c>
      <c r="E228" s="22">
        <f>IF(ISBLANK(TAKSIT_PLANI!$A228),"",TAKSIT_PLANI!$K228)</f>
        <v/>
      </c>
      <c r="F228" s="14">
        <f>IF(ISBLANK(TAKSIT_PLANI!$A228),"",IF(TAKSIT_PLANI!$K228&lt;0,"Vadesi Geçmiş",IF(TAKSIT_PLANI!$K228&lt;=30,"0-30 Gün",IF(TAKSIT_PLANI!$K228&lt;=60,"31-60 Gün","61 Gün ve Üzeri"))))</f>
        <v/>
      </c>
      <c r="G228" s="14">
        <f>IF(ISBLANK(TAKSIT_PLANI!$A228),"",TAKSIT_PLANI!$J228)</f>
        <v/>
      </c>
    </row>
    <row r="229">
      <c r="A229" s="14">
        <f>IF(ISBLANK(TAKSIT_PLANI!$A229),"",TAKSIT_PLANI!$B229)</f>
        <v/>
      </c>
      <c r="B229" s="23">
        <f>IF(ISBLANK(TAKSIT_PLANI!$A229),"",INDEX(KREDILER!$B$6:$B$1000,MATCH(TAKSIT_PLANI!$B229,KREDILER!$A$6:$A$1000,0)))</f>
        <v/>
      </c>
      <c r="C229" s="21">
        <f>IF(ISBLANK(TAKSIT_PLANI!$A229),"",TAKSIT_PLANI!$D229)</f>
        <v/>
      </c>
      <c r="D229" s="17">
        <f>IF(ISBLANK(TAKSIT_PLANI!$A229),"",TAKSIT_PLANI!$I229)</f>
        <v/>
      </c>
      <c r="E229" s="22">
        <f>IF(ISBLANK(TAKSIT_PLANI!$A229),"",TAKSIT_PLANI!$K229)</f>
        <v/>
      </c>
      <c r="F229" s="14">
        <f>IF(ISBLANK(TAKSIT_PLANI!$A229),"",IF(TAKSIT_PLANI!$K229&lt;0,"Vadesi Geçmiş",IF(TAKSIT_PLANI!$K229&lt;=30,"0-30 Gün",IF(TAKSIT_PLANI!$K229&lt;=60,"31-60 Gün","61 Gün ve Üzeri"))))</f>
        <v/>
      </c>
      <c r="G229" s="14">
        <f>IF(ISBLANK(TAKSIT_PLANI!$A229),"",TAKSIT_PLANI!$J229)</f>
        <v/>
      </c>
    </row>
    <row r="230">
      <c r="A230" s="14">
        <f>IF(ISBLANK(TAKSIT_PLANI!$A230),"",TAKSIT_PLANI!$B230)</f>
        <v/>
      </c>
      <c r="B230" s="23">
        <f>IF(ISBLANK(TAKSIT_PLANI!$A230),"",INDEX(KREDILER!$B$6:$B$1000,MATCH(TAKSIT_PLANI!$B230,KREDILER!$A$6:$A$1000,0)))</f>
        <v/>
      </c>
      <c r="C230" s="21">
        <f>IF(ISBLANK(TAKSIT_PLANI!$A230),"",TAKSIT_PLANI!$D230)</f>
        <v/>
      </c>
      <c r="D230" s="17">
        <f>IF(ISBLANK(TAKSIT_PLANI!$A230),"",TAKSIT_PLANI!$I230)</f>
        <v/>
      </c>
      <c r="E230" s="22">
        <f>IF(ISBLANK(TAKSIT_PLANI!$A230),"",TAKSIT_PLANI!$K230)</f>
        <v/>
      </c>
      <c r="F230" s="14">
        <f>IF(ISBLANK(TAKSIT_PLANI!$A230),"",IF(TAKSIT_PLANI!$K230&lt;0,"Vadesi Geçmiş",IF(TAKSIT_PLANI!$K230&lt;=30,"0-30 Gün",IF(TAKSIT_PLANI!$K230&lt;=60,"31-60 Gün","61 Gün ve Üzeri"))))</f>
        <v/>
      </c>
      <c r="G230" s="14">
        <f>IF(ISBLANK(TAKSIT_PLANI!$A230),"",TAKSIT_PLANI!$J230)</f>
        <v/>
      </c>
    </row>
    <row r="231">
      <c r="A231" s="14">
        <f>IF(ISBLANK(TAKSIT_PLANI!$A231),"",TAKSIT_PLANI!$B231)</f>
        <v/>
      </c>
      <c r="B231" s="23">
        <f>IF(ISBLANK(TAKSIT_PLANI!$A231),"",INDEX(KREDILER!$B$6:$B$1000,MATCH(TAKSIT_PLANI!$B231,KREDILER!$A$6:$A$1000,0)))</f>
        <v/>
      </c>
      <c r="C231" s="21">
        <f>IF(ISBLANK(TAKSIT_PLANI!$A231),"",TAKSIT_PLANI!$D231)</f>
        <v/>
      </c>
      <c r="D231" s="17">
        <f>IF(ISBLANK(TAKSIT_PLANI!$A231),"",TAKSIT_PLANI!$I231)</f>
        <v/>
      </c>
      <c r="E231" s="22">
        <f>IF(ISBLANK(TAKSIT_PLANI!$A231),"",TAKSIT_PLANI!$K231)</f>
        <v/>
      </c>
      <c r="F231" s="14">
        <f>IF(ISBLANK(TAKSIT_PLANI!$A231),"",IF(TAKSIT_PLANI!$K231&lt;0,"Vadesi Geçmiş",IF(TAKSIT_PLANI!$K231&lt;=30,"0-30 Gün",IF(TAKSIT_PLANI!$K231&lt;=60,"31-60 Gün","61 Gün ve Üzeri"))))</f>
        <v/>
      </c>
      <c r="G231" s="14">
        <f>IF(ISBLANK(TAKSIT_PLANI!$A231),"",TAKSIT_PLANI!$J231)</f>
        <v/>
      </c>
    </row>
    <row r="232">
      <c r="A232" s="14">
        <f>IF(ISBLANK(TAKSIT_PLANI!$A232),"",TAKSIT_PLANI!$B232)</f>
        <v/>
      </c>
      <c r="B232" s="23">
        <f>IF(ISBLANK(TAKSIT_PLANI!$A232),"",INDEX(KREDILER!$B$6:$B$1000,MATCH(TAKSIT_PLANI!$B232,KREDILER!$A$6:$A$1000,0)))</f>
        <v/>
      </c>
      <c r="C232" s="21">
        <f>IF(ISBLANK(TAKSIT_PLANI!$A232),"",TAKSIT_PLANI!$D232)</f>
        <v/>
      </c>
      <c r="D232" s="17">
        <f>IF(ISBLANK(TAKSIT_PLANI!$A232),"",TAKSIT_PLANI!$I232)</f>
        <v/>
      </c>
      <c r="E232" s="22">
        <f>IF(ISBLANK(TAKSIT_PLANI!$A232),"",TAKSIT_PLANI!$K232)</f>
        <v/>
      </c>
      <c r="F232" s="14">
        <f>IF(ISBLANK(TAKSIT_PLANI!$A232),"",IF(TAKSIT_PLANI!$K232&lt;0,"Vadesi Geçmiş",IF(TAKSIT_PLANI!$K232&lt;=30,"0-30 Gün",IF(TAKSIT_PLANI!$K232&lt;=60,"31-60 Gün","61 Gün ve Üzeri"))))</f>
        <v/>
      </c>
      <c r="G232" s="14">
        <f>IF(ISBLANK(TAKSIT_PLANI!$A232),"",TAKSIT_PLANI!$J232)</f>
        <v/>
      </c>
    </row>
    <row r="233">
      <c r="A233" s="14">
        <f>IF(ISBLANK(TAKSIT_PLANI!$A233),"",TAKSIT_PLANI!$B233)</f>
        <v/>
      </c>
      <c r="B233" s="23">
        <f>IF(ISBLANK(TAKSIT_PLANI!$A233),"",INDEX(KREDILER!$B$6:$B$1000,MATCH(TAKSIT_PLANI!$B233,KREDILER!$A$6:$A$1000,0)))</f>
        <v/>
      </c>
      <c r="C233" s="21">
        <f>IF(ISBLANK(TAKSIT_PLANI!$A233),"",TAKSIT_PLANI!$D233)</f>
        <v/>
      </c>
      <c r="D233" s="17">
        <f>IF(ISBLANK(TAKSIT_PLANI!$A233),"",TAKSIT_PLANI!$I233)</f>
        <v/>
      </c>
      <c r="E233" s="22">
        <f>IF(ISBLANK(TAKSIT_PLANI!$A233),"",TAKSIT_PLANI!$K233)</f>
        <v/>
      </c>
      <c r="F233" s="14">
        <f>IF(ISBLANK(TAKSIT_PLANI!$A233),"",IF(TAKSIT_PLANI!$K233&lt;0,"Vadesi Geçmiş",IF(TAKSIT_PLANI!$K233&lt;=30,"0-30 Gün",IF(TAKSIT_PLANI!$K233&lt;=60,"31-60 Gün","61 Gün ve Üzeri"))))</f>
        <v/>
      </c>
      <c r="G233" s="14">
        <f>IF(ISBLANK(TAKSIT_PLANI!$A233),"",TAKSIT_PLANI!$J233)</f>
        <v/>
      </c>
    </row>
    <row r="234">
      <c r="A234" s="14">
        <f>IF(ISBLANK(TAKSIT_PLANI!$A234),"",TAKSIT_PLANI!$B234)</f>
        <v/>
      </c>
      <c r="B234" s="23">
        <f>IF(ISBLANK(TAKSIT_PLANI!$A234),"",INDEX(KREDILER!$B$6:$B$1000,MATCH(TAKSIT_PLANI!$B234,KREDILER!$A$6:$A$1000,0)))</f>
        <v/>
      </c>
      <c r="C234" s="21">
        <f>IF(ISBLANK(TAKSIT_PLANI!$A234),"",TAKSIT_PLANI!$D234)</f>
        <v/>
      </c>
      <c r="D234" s="17">
        <f>IF(ISBLANK(TAKSIT_PLANI!$A234),"",TAKSIT_PLANI!$I234)</f>
        <v/>
      </c>
      <c r="E234" s="22">
        <f>IF(ISBLANK(TAKSIT_PLANI!$A234),"",TAKSIT_PLANI!$K234)</f>
        <v/>
      </c>
      <c r="F234" s="14">
        <f>IF(ISBLANK(TAKSIT_PLANI!$A234),"",IF(TAKSIT_PLANI!$K234&lt;0,"Vadesi Geçmiş",IF(TAKSIT_PLANI!$K234&lt;=30,"0-30 Gün",IF(TAKSIT_PLANI!$K234&lt;=60,"31-60 Gün","61 Gün ve Üzeri"))))</f>
        <v/>
      </c>
      <c r="G234" s="14">
        <f>IF(ISBLANK(TAKSIT_PLANI!$A234),"",TAKSIT_PLANI!$J234)</f>
        <v/>
      </c>
    </row>
    <row r="235">
      <c r="A235" s="14">
        <f>IF(ISBLANK(TAKSIT_PLANI!$A235),"",TAKSIT_PLANI!$B235)</f>
        <v/>
      </c>
      <c r="B235" s="23">
        <f>IF(ISBLANK(TAKSIT_PLANI!$A235),"",INDEX(KREDILER!$B$6:$B$1000,MATCH(TAKSIT_PLANI!$B235,KREDILER!$A$6:$A$1000,0)))</f>
        <v/>
      </c>
      <c r="C235" s="21">
        <f>IF(ISBLANK(TAKSIT_PLANI!$A235),"",TAKSIT_PLANI!$D235)</f>
        <v/>
      </c>
      <c r="D235" s="17">
        <f>IF(ISBLANK(TAKSIT_PLANI!$A235),"",TAKSIT_PLANI!$I235)</f>
        <v/>
      </c>
      <c r="E235" s="22">
        <f>IF(ISBLANK(TAKSIT_PLANI!$A235),"",TAKSIT_PLANI!$K235)</f>
        <v/>
      </c>
      <c r="F235" s="14">
        <f>IF(ISBLANK(TAKSIT_PLANI!$A235),"",IF(TAKSIT_PLANI!$K235&lt;0,"Vadesi Geçmiş",IF(TAKSIT_PLANI!$K235&lt;=30,"0-30 Gün",IF(TAKSIT_PLANI!$K235&lt;=60,"31-60 Gün","61 Gün ve Üzeri"))))</f>
        <v/>
      </c>
      <c r="G235" s="14">
        <f>IF(ISBLANK(TAKSIT_PLANI!$A235),"",TAKSIT_PLANI!$J235)</f>
        <v/>
      </c>
    </row>
    <row r="236">
      <c r="A236" s="14">
        <f>IF(ISBLANK(TAKSIT_PLANI!$A236),"",TAKSIT_PLANI!$B236)</f>
        <v/>
      </c>
      <c r="B236" s="23">
        <f>IF(ISBLANK(TAKSIT_PLANI!$A236),"",INDEX(KREDILER!$B$6:$B$1000,MATCH(TAKSIT_PLANI!$B236,KREDILER!$A$6:$A$1000,0)))</f>
        <v/>
      </c>
      <c r="C236" s="21">
        <f>IF(ISBLANK(TAKSIT_PLANI!$A236),"",TAKSIT_PLANI!$D236)</f>
        <v/>
      </c>
      <c r="D236" s="17">
        <f>IF(ISBLANK(TAKSIT_PLANI!$A236),"",TAKSIT_PLANI!$I236)</f>
        <v/>
      </c>
      <c r="E236" s="22">
        <f>IF(ISBLANK(TAKSIT_PLANI!$A236),"",TAKSIT_PLANI!$K236)</f>
        <v/>
      </c>
      <c r="F236" s="14">
        <f>IF(ISBLANK(TAKSIT_PLANI!$A236),"",IF(TAKSIT_PLANI!$K236&lt;0,"Vadesi Geçmiş",IF(TAKSIT_PLANI!$K236&lt;=30,"0-30 Gün",IF(TAKSIT_PLANI!$K236&lt;=60,"31-60 Gün","61 Gün ve Üzeri"))))</f>
        <v/>
      </c>
      <c r="G236" s="14">
        <f>IF(ISBLANK(TAKSIT_PLANI!$A236),"",TAKSIT_PLANI!$J236)</f>
        <v/>
      </c>
    </row>
    <row r="237">
      <c r="A237" s="14">
        <f>IF(ISBLANK(TAKSIT_PLANI!$A237),"",TAKSIT_PLANI!$B237)</f>
        <v/>
      </c>
      <c r="B237" s="23">
        <f>IF(ISBLANK(TAKSIT_PLANI!$A237),"",INDEX(KREDILER!$B$6:$B$1000,MATCH(TAKSIT_PLANI!$B237,KREDILER!$A$6:$A$1000,0)))</f>
        <v/>
      </c>
      <c r="C237" s="21">
        <f>IF(ISBLANK(TAKSIT_PLANI!$A237),"",TAKSIT_PLANI!$D237)</f>
        <v/>
      </c>
      <c r="D237" s="17">
        <f>IF(ISBLANK(TAKSIT_PLANI!$A237),"",TAKSIT_PLANI!$I237)</f>
        <v/>
      </c>
      <c r="E237" s="22">
        <f>IF(ISBLANK(TAKSIT_PLANI!$A237),"",TAKSIT_PLANI!$K237)</f>
        <v/>
      </c>
      <c r="F237" s="14">
        <f>IF(ISBLANK(TAKSIT_PLANI!$A237),"",IF(TAKSIT_PLANI!$K237&lt;0,"Vadesi Geçmiş",IF(TAKSIT_PLANI!$K237&lt;=30,"0-30 Gün",IF(TAKSIT_PLANI!$K237&lt;=60,"31-60 Gün","61 Gün ve Üzeri"))))</f>
        <v/>
      </c>
      <c r="G237" s="14">
        <f>IF(ISBLANK(TAKSIT_PLANI!$A237),"",TAKSIT_PLANI!$J237)</f>
        <v/>
      </c>
    </row>
    <row r="238">
      <c r="A238" s="14">
        <f>IF(ISBLANK(TAKSIT_PLANI!$A238),"",TAKSIT_PLANI!$B238)</f>
        <v/>
      </c>
      <c r="B238" s="23">
        <f>IF(ISBLANK(TAKSIT_PLANI!$A238),"",INDEX(KREDILER!$B$6:$B$1000,MATCH(TAKSIT_PLANI!$B238,KREDILER!$A$6:$A$1000,0)))</f>
        <v/>
      </c>
      <c r="C238" s="21">
        <f>IF(ISBLANK(TAKSIT_PLANI!$A238),"",TAKSIT_PLANI!$D238)</f>
        <v/>
      </c>
      <c r="D238" s="17">
        <f>IF(ISBLANK(TAKSIT_PLANI!$A238),"",TAKSIT_PLANI!$I238)</f>
        <v/>
      </c>
      <c r="E238" s="22">
        <f>IF(ISBLANK(TAKSIT_PLANI!$A238),"",TAKSIT_PLANI!$K238)</f>
        <v/>
      </c>
      <c r="F238" s="14">
        <f>IF(ISBLANK(TAKSIT_PLANI!$A238),"",IF(TAKSIT_PLANI!$K238&lt;0,"Vadesi Geçmiş",IF(TAKSIT_PLANI!$K238&lt;=30,"0-30 Gün",IF(TAKSIT_PLANI!$K238&lt;=60,"31-60 Gün","61 Gün ve Üzeri"))))</f>
        <v/>
      </c>
      <c r="G238" s="14">
        <f>IF(ISBLANK(TAKSIT_PLANI!$A238),"",TAKSIT_PLANI!$J238)</f>
        <v/>
      </c>
    </row>
    <row r="239">
      <c r="A239" s="14">
        <f>IF(ISBLANK(TAKSIT_PLANI!$A239),"",TAKSIT_PLANI!$B239)</f>
        <v/>
      </c>
      <c r="B239" s="23">
        <f>IF(ISBLANK(TAKSIT_PLANI!$A239),"",INDEX(KREDILER!$B$6:$B$1000,MATCH(TAKSIT_PLANI!$B239,KREDILER!$A$6:$A$1000,0)))</f>
        <v/>
      </c>
      <c r="C239" s="21">
        <f>IF(ISBLANK(TAKSIT_PLANI!$A239),"",TAKSIT_PLANI!$D239)</f>
        <v/>
      </c>
      <c r="D239" s="17">
        <f>IF(ISBLANK(TAKSIT_PLANI!$A239),"",TAKSIT_PLANI!$I239)</f>
        <v/>
      </c>
      <c r="E239" s="22">
        <f>IF(ISBLANK(TAKSIT_PLANI!$A239),"",TAKSIT_PLANI!$K239)</f>
        <v/>
      </c>
      <c r="F239" s="14">
        <f>IF(ISBLANK(TAKSIT_PLANI!$A239),"",IF(TAKSIT_PLANI!$K239&lt;0,"Vadesi Geçmiş",IF(TAKSIT_PLANI!$K239&lt;=30,"0-30 Gün",IF(TAKSIT_PLANI!$K239&lt;=60,"31-60 Gün","61 Gün ve Üzeri"))))</f>
        <v/>
      </c>
      <c r="G239" s="14">
        <f>IF(ISBLANK(TAKSIT_PLANI!$A239),"",TAKSIT_PLANI!$J239)</f>
        <v/>
      </c>
    </row>
    <row r="240">
      <c r="A240" s="14">
        <f>IF(ISBLANK(TAKSIT_PLANI!$A240),"",TAKSIT_PLANI!$B240)</f>
        <v/>
      </c>
      <c r="B240" s="23">
        <f>IF(ISBLANK(TAKSIT_PLANI!$A240),"",INDEX(KREDILER!$B$6:$B$1000,MATCH(TAKSIT_PLANI!$B240,KREDILER!$A$6:$A$1000,0)))</f>
        <v/>
      </c>
      <c r="C240" s="21">
        <f>IF(ISBLANK(TAKSIT_PLANI!$A240),"",TAKSIT_PLANI!$D240)</f>
        <v/>
      </c>
      <c r="D240" s="17">
        <f>IF(ISBLANK(TAKSIT_PLANI!$A240),"",TAKSIT_PLANI!$I240)</f>
        <v/>
      </c>
      <c r="E240" s="22">
        <f>IF(ISBLANK(TAKSIT_PLANI!$A240),"",TAKSIT_PLANI!$K240)</f>
        <v/>
      </c>
      <c r="F240" s="14">
        <f>IF(ISBLANK(TAKSIT_PLANI!$A240),"",IF(TAKSIT_PLANI!$K240&lt;0,"Vadesi Geçmiş",IF(TAKSIT_PLANI!$K240&lt;=30,"0-30 Gün",IF(TAKSIT_PLANI!$K240&lt;=60,"31-60 Gün","61 Gün ve Üzeri"))))</f>
        <v/>
      </c>
      <c r="G240" s="14">
        <f>IF(ISBLANK(TAKSIT_PLANI!$A240),"",TAKSIT_PLANI!$J240)</f>
        <v/>
      </c>
    </row>
    <row r="241">
      <c r="A241" s="14">
        <f>IF(ISBLANK(TAKSIT_PLANI!$A241),"",TAKSIT_PLANI!$B241)</f>
        <v/>
      </c>
      <c r="B241" s="23">
        <f>IF(ISBLANK(TAKSIT_PLANI!$A241),"",INDEX(KREDILER!$B$6:$B$1000,MATCH(TAKSIT_PLANI!$B241,KREDILER!$A$6:$A$1000,0)))</f>
        <v/>
      </c>
      <c r="C241" s="21">
        <f>IF(ISBLANK(TAKSIT_PLANI!$A241),"",TAKSIT_PLANI!$D241)</f>
        <v/>
      </c>
      <c r="D241" s="17">
        <f>IF(ISBLANK(TAKSIT_PLANI!$A241),"",TAKSIT_PLANI!$I241)</f>
        <v/>
      </c>
      <c r="E241" s="22">
        <f>IF(ISBLANK(TAKSIT_PLANI!$A241),"",TAKSIT_PLANI!$K241)</f>
        <v/>
      </c>
      <c r="F241" s="14">
        <f>IF(ISBLANK(TAKSIT_PLANI!$A241),"",IF(TAKSIT_PLANI!$K241&lt;0,"Vadesi Geçmiş",IF(TAKSIT_PLANI!$K241&lt;=30,"0-30 Gün",IF(TAKSIT_PLANI!$K241&lt;=60,"31-60 Gün","61 Gün ve Üzeri"))))</f>
        <v/>
      </c>
      <c r="G241" s="14">
        <f>IF(ISBLANK(TAKSIT_PLANI!$A241),"",TAKSIT_PLANI!$J241)</f>
        <v/>
      </c>
    </row>
    <row r="242">
      <c r="A242" s="14">
        <f>IF(ISBLANK(TAKSIT_PLANI!$A242),"",TAKSIT_PLANI!$B242)</f>
        <v/>
      </c>
      <c r="B242" s="23">
        <f>IF(ISBLANK(TAKSIT_PLANI!$A242),"",INDEX(KREDILER!$B$6:$B$1000,MATCH(TAKSIT_PLANI!$B242,KREDILER!$A$6:$A$1000,0)))</f>
        <v/>
      </c>
      <c r="C242" s="21">
        <f>IF(ISBLANK(TAKSIT_PLANI!$A242),"",TAKSIT_PLANI!$D242)</f>
        <v/>
      </c>
      <c r="D242" s="17">
        <f>IF(ISBLANK(TAKSIT_PLANI!$A242),"",TAKSIT_PLANI!$I242)</f>
        <v/>
      </c>
      <c r="E242" s="22">
        <f>IF(ISBLANK(TAKSIT_PLANI!$A242),"",TAKSIT_PLANI!$K242)</f>
        <v/>
      </c>
      <c r="F242" s="14">
        <f>IF(ISBLANK(TAKSIT_PLANI!$A242),"",IF(TAKSIT_PLANI!$K242&lt;0,"Vadesi Geçmiş",IF(TAKSIT_PLANI!$K242&lt;=30,"0-30 Gün",IF(TAKSIT_PLANI!$K242&lt;=60,"31-60 Gün","61 Gün ve Üzeri"))))</f>
        <v/>
      </c>
      <c r="G242" s="14">
        <f>IF(ISBLANK(TAKSIT_PLANI!$A242),"",TAKSIT_PLANI!$J242)</f>
        <v/>
      </c>
    </row>
    <row r="243">
      <c r="A243" s="14">
        <f>IF(ISBLANK(TAKSIT_PLANI!$A243),"",TAKSIT_PLANI!$B243)</f>
        <v/>
      </c>
      <c r="B243" s="23">
        <f>IF(ISBLANK(TAKSIT_PLANI!$A243),"",INDEX(KREDILER!$B$6:$B$1000,MATCH(TAKSIT_PLANI!$B243,KREDILER!$A$6:$A$1000,0)))</f>
        <v/>
      </c>
      <c r="C243" s="21">
        <f>IF(ISBLANK(TAKSIT_PLANI!$A243),"",TAKSIT_PLANI!$D243)</f>
        <v/>
      </c>
      <c r="D243" s="17">
        <f>IF(ISBLANK(TAKSIT_PLANI!$A243),"",TAKSIT_PLANI!$I243)</f>
        <v/>
      </c>
      <c r="E243" s="22">
        <f>IF(ISBLANK(TAKSIT_PLANI!$A243),"",TAKSIT_PLANI!$K243)</f>
        <v/>
      </c>
      <c r="F243" s="14">
        <f>IF(ISBLANK(TAKSIT_PLANI!$A243),"",IF(TAKSIT_PLANI!$K243&lt;0,"Vadesi Geçmiş",IF(TAKSIT_PLANI!$K243&lt;=30,"0-30 Gün",IF(TAKSIT_PLANI!$K243&lt;=60,"31-60 Gün","61 Gün ve Üzeri"))))</f>
        <v/>
      </c>
      <c r="G243" s="14">
        <f>IF(ISBLANK(TAKSIT_PLANI!$A243),"",TAKSIT_PLANI!$J243)</f>
        <v/>
      </c>
    </row>
    <row r="244">
      <c r="A244" s="14">
        <f>IF(ISBLANK(TAKSIT_PLANI!$A244),"",TAKSIT_PLANI!$B244)</f>
        <v/>
      </c>
      <c r="B244" s="23">
        <f>IF(ISBLANK(TAKSIT_PLANI!$A244),"",INDEX(KREDILER!$B$6:$B$1000,MATCH(TAKSIT_PLANI!$B244,KREDILER!$A$6:$A$1000,0)))</f>
        <v/>
      </c>
      <c r="C244" s="21">
        <f>IF(ISBLANK(TAKSIT_PLANI!$A244),"",TAKSIT_PLANI!$D244)</f>
        <v/>
      </c>
      <c r="D244" s="17">
        <f>IF(ISBLANK(TAKSIT_PLANI!$A244),"",TAKSIT_PLANI!$I244)</f>
        <v/>
      </c>
      <c r="E244" s="22">
        <f>IF(ISBLANK(TAKSIT_PLANI!$A244),"",TAKSIT_PLANI!$K244)</f>
        <v/>
      </c>
      <c r="F244" s="14">
        <f>IF(ISBLANK(TAKSIT_PLANI!$A244),"",IF(TAKSIT_PLANI!$K244&lt;0,"Vadesi Geçmiş",IF(TAKSIT_PLANI!$K244&lt;=30,"0-30 Gün",IF(TAKSIT_PLANI!$K244&lt;=60,"31-60 Gün","61 Gün ve Üzeri"))))</f>
        <v/>
      </c>
      <c r="G244" s="14">
        <f>IF(ISBLANK(TAKSIT_PLANI!$A244),"",TAKSIT_PLANI!$J244)</f>
        <v/>
      </c>
    </row>
    <row r="245">
      <c r="A245" s="14">
        <f>IF(ISBLANK(TAKSIT_PLANI!$A245),"",TAKSIT_PLANI!$B245)</f>
        <v/>
      </c>
      <c r="B245" s="23">
        <f>IF(ISBLANK(TAKSIT_PLANI!$A245),"",INDEX(KREDILER!$B$6:$B$1000,MATCH(TAKSIT_PLANI!$B245,KREDILER!$A$6:$A$1000,0)))</f>
        <v/>
      </c>
      <c r="C245" s="21">
        <f>IF(ISBLANK(TAKSIT_PLANI!$A245),"",TAKSIT_PLANI!$D245)</f>
        <v/>
      </c>
      <c r="D245" s="17">
        <f>IF(ISBLANK(TAKSIT_PLANI!$A245),"",TAKSIT_PLANI!$I245)</f>
        <v/>
      </c>
      <c r="E245" s="22">
        <f>IF(ISBLANK(TAKSIT_PLANI!$A245),"",TAKSIT_PLANI!$K245)</f>
        <v/>
      </c>
      <c r="F245" s="14">
        <f>IF(ISBLANK(TAKSIT_PLANI!$A245),"",IF(TAKSIT_PLANI!$K245&lt;0,"Vadesi Geçmiş",IF(TAKSIT_PLANI!$K245&lt;=30,"0-30 Gün",IF(TAKSIT_PLANI!$K245&lt;=60,"31-60 Gün","61 Gün ve Üzeri"))))</f>
        <v/>
      </c>
      <c r="G245" s="14">
        <f>IF(ISBLANK(TAKSIT_PLANI!$A245),"",TAKSIT_PLANI!$J245)</f>
        <v/>
      </c>
    </row>
    <row r="246">
      <c r="A246" s="14">
        <f>IF(ISBLANK(TAKSIT_PLANI!$A246),"",TAKSIT_PLANI!$B246)</f>
        <v/>
      </c>
      <c r="B246" s="23">
        <f>IF(ISBLANK(TAKSIT_PLANI!$A246),"",INDEX(KREDILER!$B$6:$B$1000,MATCH(TAKSIT_PLANI!$B246,KREDILER!$A$6:$A$1000,0)))</f>
        <v/>
      </c>
      <c r="C246" s="21">
        <f>IF(ISBLANK(TAKSIT_PLANI!$A246),"",TAKSIT_PLANI!$D246)</f>
        <v/>
      </c>
      <c r="D246" s="17">
        <f>IF(ISBLANK(TAKSIT_PLANI!$A246),"",TAKSIT_PLANI!$I246)</f>
        <v/>
      </c>
      <c r="E246" s="22">
        <f>IF(ISBLANK(TAKSIT_PLANI!$A246),"",TAKSIT_PLANI!$K246)</f>
        <v/>
      </c>
      <c r="F246" s="14">
        <f>IF(ISBLANK(TAKSIT_PLANI!$A246),"",IF(TAKSIT_PLANI!$K246&lt;0,"Vadesi Geçmiş",IF(TAKSIT_PLANI!$K246&lt;=30,"0-30 Gün",IF(TAKSIT_PLANI!$K246&lt;=60,"31-60 Gün","61 Gün ve Üzeri"))))</f>
        <v/>
      </c>
      <c r="G246" s="14">
        <f>IF(ISBLANK(TAKSIT_PLANI!$A246),"",TAKSIT_PLANI!$J246)</f>
        <v/>
      </c>
    </row>
    <row r="247">
      <c r="A247" s="14">
        <f>IF(ISBLANK(TAKSIT_PLANI!$A247),"",TAKSIT_PLANI!$B247)</f>
        <v/>
      </c>
      <c r="B247" s="23">
        <f>IF(ISBLANK(TAKSIT_PLANI!$A247),"",INDEX(KREDILER!$B$6:$B$1000,MATCH(TAKSIT_PLANI!$B247,KREDILER!$A$6:$A$1000,0)))</f>
        <v/>
      </c>
      <c r="C247" s="21">
        <f>IF(ISBLANK(TAKSIT_PLANI!$A247),"",TAKSIT_PLANI!$D247)</f>
        <v/>
      </c>
      <c r="D247" s="17">
        <f>IF(ISBLANK(TAKSIT_PLANI!$A247),"",TAKSIT_PLANI!$I247)</f>
        <v/>
      </c>
      <c r="E247" s="22">
        <f>IF(ISBLANK(TAKSIT_PLANI!$A247),"",TAKSIT_PLANI!$K247)</f>
        <v/>
      </c>
      <c r="F247" s="14">
        <f>IF(ISBLANK(TAKSIT_PLANI!$A247),"",IF(TAKSIT_PLANI!$K247&lt;0,"Vadesi Geçmiş",IF(TAKSIT_PLANI!$K247&lt;=30,"0-30 Gün",IF(TAKSIT_PLANI!$K247&lt;=60,"31-60 Gün","61 Gün ve Üzeri"))))</f>
        <v/>
      </c>
      <c r="G247" s="14">
        <f>IF(ISBLANK(TAKSIT_PLANI!$A247),"",TAKSIT_PLANI!$J247)</f>
        <v/>
      </c>
    </row>
    <row r="248">
      <c r="A248" s="14">
        <f>IF(ISBLANK(TAKSIT_PLANI!$A248),"",TAKSIT_PLANI!$B248)</f>
        <v/>
      </c>
      <c r="B248" s="23">
        <f>IF(ISBLANK(TAKSIT_PLANI!$A248),"",INDEX(KREDILER!$B$6:$B$1000,MATCH(TAKSIT_PLANI!$B248,KREDILER!$A$6:$A$1000,0)))</f>
        <v/>
      </c>
      <c r="C248" s="21">
        <f>IF(ISBLANK(TAKSIT_PLANI!$A248),"",TAKSIT_PLANI!$D248)</f>
        <v/>
      </c>
      <c r="D248" s="17">
        <f>IF(ISBLANK(TAKSIT_PLANI!$A248),"",TAKSIT_PLANI!$I248)</f>
        <v/>
      </c>
      <c r="E248" s="22">
        <f>IF(ISBLANK(TAKSIT_PLANI!$A248),"",TAKSIT_PLANI!$K248)</f>
        <v/>
      </c>
      <c r="F248" s="14">
        <f>IF(ISBLANK(TAKSIT_PLANI!$A248),"",IF(TAKSIT_PLANI!$K248&lt;0,"Vadesi Geçmiş",IF(TAKSIT_PLANI!$K248&lt;=30,"0-30 Gün",IF(TAKSIT_PLANI!$K248&lt;=60,"31-60 Gün","61 Gün ve Üzeri"))))</f>
        <v/>
      </c>
      <c r="G248" s="14">
        <f>IF(ISBLANK(TAKSIT_PLANI!$A248),"",TAKSIT_PLANI!$J248)</f>
        <v/>
      </c>
    </row>
    <row r="249">
      <c r="A249" s="14">
        <f>IF(ISBLANK(TAKSIT_PLANI!$A249),"",TAKSIT_PLANI!$B249)</f>
        <v/>
      </c>
      <c r="B249" s="23">
        <f>IF(ISBLANK(TAKSIT_PLANI!$A249),"",INDEX(KREDILER!$B$6:$B$1000,MATCH(TAKSIT_PLANI!$B249,KREDILER!$A$6:$A$1000,0)))</f>
        <v/>
      </c>
      <c r="C249" s="21">
        <f>IF(ISBLANK(TAKSIT_PLANI!$A249),"",TAKSIT_PLANI!$D249)</f>
        <v/>
      </c>
      <c r="D249" s="17">
        <f>IF(ISBLANK(TAKSIT_PLANI!$A249),"",TAKSIT_PLANI!$I249)</f>
        <v/>
      </c>
      <c r="E249" s="22">
        <f>IF(ISBLANK(TAKSIT_PLANI!$A249),"",TAKSIT_PLANI!$K249)</f>
        <v/>
      </c>
      <c r="F249" s="14">
        <f>IF(ISBLANK(TAKSIT_PLANI!$A249),"",IF(TAKSIT_PLANI!$K249&lt;0,"Vadesi Geçmiş",IF(TAKSIT_PLANI!$K249&lt;=30,"0-30 Gün",IF(TAKSIT_PLANI!$K249&lt;=60,"31-60 Gün","61 Gün ve Üzeri"))))</f>
        <v/>
      </c>
      <c r="G249" s="14">
        <f>IF(ISBLANK(TAKSIT_PLANI!$A249),"",TAKSIT_PLANI!$J249)</f>
        <v/>
      </c>
    </row>
    <row r="250">
      <c r="A250" s="14">
        <f>IF(ISBLANK(TAKSIT_PLANI!$A250),"",TAKSIT_PLANI!$B250)</f>
        <v/>
      </c>
      <c r="B250" s="23">
        <f>IF(ISBLANK(TAKSIT_PLANI!$A250),"",INDEX(KREDILER!$B$6:$B$1000,MATCH(TAKSIT_PLANI!$B250,KREDILER!$A$6:$A$1000,0)))</f>
        <v/>
      </c>
      <c r="C250" s="21">
        <f>IF(ISBLANK(TAKSIT_PLANI!$A250),"",TAKSIT_PLANI!$D250)</f>
        <v/>
      </c>
      <c r="D250" s="17">
        <f>IF(ISBLANK(TAKSIT_PLANI!$A250),"",TAKSIT_PLANI!$I250)</f>
        <v/>
      </c>
      <c r="E250" s="22">
        <f>IF(ISBLANK(TAKSIT_PLANI!$A250),"",TAKSIT_PLANI!$K250)</f>
        <v/>
      </c>
      <c r="F250" s="14">
        <f>IF(ISBLANK(TAKSIT_PLANI!$A250),"",IF(TAKSIT_PLANI!$K250&lt;0,"Vadesi Geçmiş",IF(TAKSIT_PLANI!$K250&lt;=30,"0-30 Gün",IF(TAKSIT_PLANI!$K250&lt;=60,"31-60 Gün","61 Gün ve Üzeri"))))</f>
        <v/>
      </c>
      <c r="G250" s="14">
        <f>IF(ISBLANK(TAKSIT_PLANI!$A250),"",TAKSIT_PLANI!$J250)</f>
        <v/>
      </c>
    </row>
    <row r="251">
      <c r="A251" s="14">
        <f>IF(ISBLANK(TAKSIT_PLANI!$A251),"",TAKSIT_PLANI!$B251)</f>
        <v/>
      </c>
      <c r="B251" s="23">
        <f>IF(ISBLANK(TAKSIT_PLANI!$A251),"",INDEX(KREDILER!$B$6:$B$1000,MATCH(TAKSIT_PLANI!$B251,KREDILER!$A$6:$A$1000,0)))</f>
        <v/>
      </c>
      <c r="C251" s="21">
        <f>IF(ISBLANK(TAKSIT_PLANI!$A251),"",TAKSIT_PLANI!$D251)</f>
        <v/>
      </c>
      <c r="D251" s="17">
        <f>IF(ISBLANK(TAKSIT_PLANI!$A251),"",TAKSIT_PLANI!$I251)</f>
        <v/>
      </c>
      <c r="E251" s="22">
        <f>IF(ISBLANK(TAKSIT_PLANI!$A251),"",TAKSIT_PLANI!$K251)</f>
        <v/>
      </c>
      <c r="F251" s="14">
        <f>IF(ISBLANK(TAKSIT_PLANI!$A251),"",IF(TAKSIT_PLANI!$K251&lt;0,"Vadesi Geçmiş",IF(TAKSIT_PLANI!$K251&lt;=30,"0-30 Gün",IF(TAKSIT_PLANI!$K251&lt;=60,"31-60 Gün","61 Gün ve Üzeri"))))</f>
        <v/>
      </c>
      <c r="G251" s="14">
        <f>IF(ISBLANK(TAKSIT_PLANI!$A251),"",TAKSIT_PLANI!$J251)</f>
        <v/>
      </c>
    </row>
    <row r="252">
      <c r="A252" s="14">
        <f>IF(ISBLANK(TAKSIT_PLANI!$A252),"",TAKSIT_PLANI!$B252)</f>
        <v/>
      </c>
      <c r="B252" s="23">
        <f>IF(ISBLANK(TAKSIT_PLANI!$A252),"",INDEX(KREDILER!$B$6:$B$1000,MATCH(TAKSIT_PLANI!$B252,KREDILER!$A$6:$A$1000,0)))</f>
        <v/>
      </c>
      <c r="C252" s="21">
        <f>IF(ISBLANK(TAKSIT_PLANI!$A252),"",TAKSIT_PLANI!$D252)</f>
        <v/>
      </c>
      <c r="D252" s="17">
        <f>IF(ISBLANK(TAKSIT_PLANI!$A252),"",TAKSIT_PLANI!$I252)</f>
        <v/>
      </c>
      <c r="E252" s="22">
        <f>IF(ISBLANK(TAKSIT_PLANI!$A252),"",TAKSIT_PLANI!$K252)</f>
        <v/>
      </c>
      <c r="F252" s="14">
        <f>IF(ISBLANK(TAKSIT_PLANI!$A252),"",IF(TAKSIT_PLANI!$K252&lt;0,"Vadesi Geçmiş",IF(TAKSIT_PLANI!$K252&lt;=30,"0-30 Gün",IF(TAKSIT_PLANI!$K252&lt;=60,"31-60 Gün","61 Gün ve Üzeri"))))</f>
        <v/>
      </c>
      <c r="G252" s="14">
        <f>IF(ISBLANK(TAKSIT_PLANI!$A252),"",TAKSIT_PLANI!$J252)</f>
        <v/>
      </c>
    </row>
    <row r="253">
      <c r="A253" s="14">
        <f>IF(ISBLANK(TAKSIT_PLANI!$A253),"",TAKSIT_PLANI!$B253)</f>
        <v/>
      </c>
      <c r="B253" s="23">
        <f>IF(ISBLANK(TAKSIT_PLANI!$A253),"",INDEX(KREDILER!$B$6:$B$1000,MATCH(TAKSIT_PLANI!$B253,KREDILER!$A$6:$A$1000,0)))</f>
        <v/>
      </c>
      <c r="C253" s="21">
        <f>IF(ISBLANK(TAKSIT_PLANI!$A253),"",TAKSIT_PLANI!$D253)</f>
        <v/>
      </c>
      <c r="D253" s="17">
        <f>IF(ISBLANK(TAKSIT_PLANI!$A253),"",TAKSIT_PLANI!$I253)</f>
        <v/>
      </c>
      <c r="E253" s="22">
        <f>IF(ISBLANK(TAKSIT_PLANI!$A253),"",TAKSIT_PLANI!$K253)</f>
        <v/>
      </c>
      <c r="F253" s="14">
        <f>IF(ISBLANK(TAKSIT_PLANI!$A253),"",IF(TAKSIT_PLANI!$K253&lt;0,"Vadesi Geçmiş",IF(TAKSIT_PLANI!$K253&lt;=30,"0-30 Gün",IF(TAKSIT_PLANI!$K253&lt;=60,"31-60 Gün","61 Gün ve Üzeri"))))</f>
        <v/>
      </c>
      <c r="G253" s="14">
        <f>IF(ISBLANK(TAKSIT_PLANI!$A253),"",TAKSIT_PLANI!$J253)</f>
        <v/>
      </c>
    </row>
    <row r="254">
      <c r="A254" s="14">
        <f>IF(ISBLANK(TAKSIT_PLANI!$A254),"",TAKSIT_PLANI!$B254)</f>
        <v/>
      </c>
      <c r="B254" s="23">
        <f>IF(ISBLANK(TAKSIT_PLANI!$A254),"",INDEX(KREDILER!$B$6:$B$1000,MATCH(TAKSIT_PLANI!$B254,KREDILER!$A$6:$A$1000,0)))</f>
        <v/>
      </c>
      <c r="C254" s="21">
        <f>IF(ISBLANK(TAKSIT_PLANI!$A254),"",TAKSIT_PLANI!$D254)</f>
        <v/>
      </c>
      <c r="D254" s="17">
        <f>IF(ISBLANK(TAKSIT_PLANI!$A254),"",TAKSIT_PLANI!$I254)</f>
        <v/>
      </c>
      <c r="E254" s="22">
        <f>IF(ISBLANK(TAKSIT_PLANI!$A254),"",TAKSIT_PLANI!$K254)</f>
        <v/>
      </c>
      <c r="F254" s="14">
        <f>IF(ISBLANK(TAKSIT_PLANI!$A254),"",IF(TAKSIT_PLANI!$K254&lt;0,"Vadesi Geçmiş",IF(TAKSIT_PLANI!$K254&lt;=30,"0-30 Gün",IF(TAKSIT_PLANI!$K254&lt;=60,"31-60 Gün","61 Gün ve Üzeri"))))</f>
        <v/>
      </c>
      <c r="G254" s="14">
        <f>IF(ISBLANK(TAKSIT_PLANI!$A254),"",TAKSIT_PLANI!$J254)</f>
        <v/>
      </c>
    </row>
    <row r="255">
      <c r="A255" s="14">
        <f>IF(ISBLANK(TAKSIT_PLANI!$A255),"",TAKSIT_PLANI!$B255)</f>
        <v/>
      </c>
      <c r="B255" s="23">
        <f>IF(ISBLANK(TAKSIT_PLANI!$A255),"",INDEX(KREDILER!$B$6:$B$1000,MATCH(TAKSIT_PLANI!$B255,KREDILER!$A$6:$A$1000,0)))</f>
        <v/>
      </c>
      <c r="C255" s="21">
        <f>IF(ISBLANK(TAKSIT_PLANI!$A255),"",TAKSIT_PLANI!$D255)</f>
        <v/>
      </c>
      <c r="D255" s="17">
        <f>IF(ISBLANK(TAKSIT_PLANI!$A255),"",TAKSIT_PLANI!$I255)</f>
        <v/>
      </c>
      <c r="E255" s="22">
        <f>IF(ISBLANK(TAKSIT_PLANI!$A255),"",TAKSIT_PLANI!$K255)</f>
        <v/>
      </c>
      <c r="F255" s="14">
        <f>IF(ISBLANK(TAKSIT_PLANI!$A255),"",IF(TAKSIT_PLANI!$K255&lt;0,"Vadesi Geçmiş",IF(TAKSIT_PLANI!$K255&lt;=30,"0-30 Gün",IF(TAKSIT_PLANI!$K255&lt;=60,"31-60 Gün","61 Gün ve Üzeri"))))</f>
        <v/>
      </c>
      <c r="G255" s="14">
        <f>IF(ISBLANK(TAKSIT_PLANI!$A255),"",TAKSIT_PLANI!$J255)</f>
        <v/>
      </c>
    </row>
    <row r="256">
      <c r="A256" s="14">
        <f>IF(ISBLANK(TAKSIT_PLANI!$A256),"",TAKSIT_PLANI!$B256)</f>
        <v/>
      </c>
      <c r="B256" s="23">
        <f>IF(ISBLANK(TAKSIT_PLANI!$A256),"",INDEX(KREDILER!$B$6:$B$1000,MATCH(TAKSIT_PLANI!$B256,KREDILER!$A$6:$A$1000,0)))</f>
        <v/>
      </c>
      <c r="C256" s="21">
        <f>IF(ISBLANK(TAKSIT_PLANI!$A256),"",TAKSIT_PLANI!$D256)</f>
        <v/>
      </c>
      <c r="D256" s="17">
        <f>IF(ISBLANK(TAKSIT_PLANI!$A256),"",TAKSIT_PLANI!$I256)</f>
        <v/>
      </c>
      <c r="E256" s="22">
        <f>IF(ISBLANK(TAKSIT_PLANI!$A256),"",TAKSIT_PLANI!$K256)</f>
        <v/>
      </c>
      <c r="F256" s="14">
        <f>IF(ISBLANK(TAKSIT_PLANI!$A256),"",IF(TAKSIT_PLANI!$K256&lt;0,"Vadesi Geçmiş",IF(TAKSIT_PLANI!$K256&lt;=30,"0-30 Gün",IF(TAKSIT_PLANI!$K256&lt;=60,"31-60 Gün","61 Gün ve Üzeri"))))</f>
        <v/>
      </c>
      <c r="G256" s="14">
        <f>IF(ISBLANK(TAKSIT_PLANI!$A256),"",TAKSIT_PLANI!$J256)</f>
        <v/>
      </c>
    </row>
    <row r="257">
      <c r="A257" s="14">
        <f>IF(ISBLANK(TAKSIT_PLANI!$A257),"",TAKSIT_PLANI!$B257)</f>
        <v/>
      </c>
      <c r="B257" s="23">
        <f>IF(ISBLANK(TAKSIT_PLANI!$A257),"",INDEX(KREDILER!$B$6:$B$1000,MATCH(TAKSIT_PLANI!$B257,KREDILER!$A$6:$A$1000,0)))</f>
        <v/>
      </c>
      <c r="C257" s="21">
        <f>IF(ISBLANK(TAKSIT_PLANI!$A257),"",TAKSIT_PLANI!$D257)</f>
        <v/>
      </c>
      <c r="D257" s="17">
        <f>IF(ISBLANK(TAKSIT_PLANI!$A257),"",TAKSIT_PLANI!$I257)</f>
        <v/>
      </c>
      <c r="E257" s="22">
        <f>IF(ISBLANK(TAKSIT_PLANI!$A257),"",TAKSIT_PLANI!$K257)</f>
        <v/>
      </c>
      <c r="F257" s="14">
        <f>IF(ISBLANK(TAKSIT_PLANI!$A257),"",IF(TAKSIT_PLANI!$K257&lt;0,"Vadesi Geçmiş",IF(TAKSIT_PLANI!$K257&lt;=30,"0-30 Gün",IF(TAKSIT_PLANI!$K257&lt;=60,"31-60 Gün","61 Gün ve Üzeri"))))</f>
        <v/>
      </c>
      <c r="G257" s="14">
        <f>IF(ISBLANK(TAKSIT_PLANI!$A257),"",TAKSIT_PLANI!$J257)</f>
        <v/>
      </c>
    </row>
    <row r="258">
      <c r="A258" s="14">
        <f>IF(ISBLANK(TAKSIT_PLANI!$A258),"",TAKSIT_PLANI!$B258)</f>
        <v/>
      </c>
      <c r="B258" s="23">
        <f>IF(ISBLANK(TAKSIT_PLANI!$A258),"",INDEX(KREDILER!$B$6:$B$1000,MATCH(TAKSIT_PLANI!$B258,KREDILER!$A$6:$A$1000,0)))</f>
        <v/>
      </c>
      <c r="C258" s="21">
        <f>IF(ISBLANK(TAKSIT_PLANI!$A258),"",TAKSIT_PLANI!$D258)</f>
        <v/>
      </c>
      <c r="D258" s="17">
        <f>IF(ISBLANK(TAKSIT_PLANI!$A258),"",TAKSIT_PLANI!$I258)</f>
        <v/>
      </c>
      <c r="E258" s="22">
        <f>IF(ISBLANK(TAKSIT_PLANI!$A258),"",TAKSIT_PLANI!$K258)</f>
        <v/>
      </c>
      <c r="F258" s="14">
        <f>IF(ISBLANK(TAKSIT_PLANI!$A258),"",IF(TAKSIT_PLANI!$K258&lt;0,"Vadesi Geçmiş",IF(TAKSIT_PLANI!$K258&lt;=30,"0-30 Gün",IF(TAKSIT_PLANI!$K258&lt;=60,"31-60 Gün","61 Gün ve Üzeri"))))</f>
        <v/>
      </c>
      <c r="G258" s="14">
        <f>IF(ISBLANK(TAKSIT_PLANI!$A258),"",TAKSIT_PLANI!$J258)</f>
        <v/>
      </c>
    </row>
    <row r="259">
      <c r="A259" s="14">
        <f>IF(ISBLANK(TAKSIT_PLANI!$A259),"",TAKSIT_PLANI!$B259)</f>
        <v/>
      </c>
      <c r="B259" s="23">
        <f>IF(ISBLANK(TAKSIT_PLANI!$A259),"",INDEX(KREDILER!$B$6:$B$1000,MATCH(TAKSIT_PLANI!$B259,KREDILER!$A$6:$A$1000,0)))</f>
        <v/>
      </c>
      <c r="C259" s="21">
        <f>IF(ISBLANK(TAKSIT_PLANI!$A259),"",TAKSIT_PLANI!$D259)</f>
        <v/>
      </c>
      <c r="D259" s="17">
        <f>IF(ISBLANK(TAKSIT_PLANI!$A259),"",TAKSIT_PLANI!$I259)</f>
        <v/>
      </c>
      <c r="E259" s="22">
        <f>IF(ISBLANK(TAKSIT_PLANI!$A259),"",TAKSIT_PLANI!$K259)</f>
        <v/>
      </c>
      <c r="F259" s="14">
        <f>IF(ISBLANK(TAKSIT_PLANI!$A259),"",IF(TAKSIT_PLANI!$K259&lt;0,"Vadesi Geçmiş",IF(TAKSIT_PLANI!$K259&lt;=30,"0-30 Gün",IF(TAKSIT_PLANI!$K259&lt;=60,"31-60 Gün","61 Gün ve Üzeri"))))</f>
        <v/>
      </c>
      <c r="G259" s="14">
        <f>IF(ISBLANK(TAKSIT_PLANI!$A259),"",TAKSIT_PLANI!$J259)</f>
        <v/>
      </c>
    </row>
    <row r="260">
      <c r="A260" s="14">
        <f>IF(ISBLANK(TAKSIT_PLANI!$A260),"",TAKSIT_PLANI!$B260)</f>
        <v/>
      </c>
      <c r="B260" s="23">
        <f>IF(ISBLANK(TAKSIT_PLANI!$A260),"",INDEX(KREDILER!$B$6:$B$1000,MATCH(TAKSIT_PLANI!$B260,KREDILER!$A$6:$A$1000,0)))</f>
        <v/>
      </c>
      <c r="C260" s="21">
        <f>IF(ISBLANK(TAKSIT_PLANI!$A260),"",TAKSIT_PLANI!$D260)</f>
        <v/>
      </c>
      <c r="D260" s="17">
        <f>IF(ISBLANK(TAKSIT_PLANI!$A260),"",TAKSIT_PLANI!$I260)</f>
        <v/>
      </c>
      <c r="E260" s="22">
        <f>IF(ISBLANK(TAKSIT_PLANI!$A260),"",TAKSIT_PLANI!$K260)</f>
        <v/>
      </c>
      <c r="F260" s="14">
        <f>IF(ISBLANK(TAKSIT_PLANI!$A260),"",IF(TAKSIT_PLANI!$K260&lt;0,"Vadesi Geçmiş",IF(TAKSIT_PLANI!$K260&lt;=30,"0-30 Gün",IF(TAKSIT_PLANI!$K260&lt;=60,"31-60 Gün","61 Gün ve Üzeri"))))</f>
        <v/>
      </c>
      <c r="G260" s="14">
        <f>IF(ISBLANK(TAKSIT_PLANI!$A260),"",TAKSIT_PLANI!$J260)</f>
        <v/>
      </c>
    </row>
    <row r="261">
      <c r="A261" s="14">
        <f>IF(ISBLANK(TAKSIT_PLANI!$A261),"",TAKSIT_PLANI!$B261)</f>
        <v/>
      </c>
      <c r="B261" s="23">
        <f>IF(ISBLANK(TAKSIT_PLANI!$A261),"",INDEX(KREDILER!$B$6:$B$1000,MATCH(TAKSIT_PLANI!$B261,KREDILER!$A$6:$A$1000,0)))</f>
        <v/>
      </c>
      <c r="C261" s="21">
        <f>IF(ISBLANK(TAKSIT_PLANI!$A261),"",TAKSIT_PLANI!$D261)</f>
        <v/>
      </c>
      <c r="D261" s="17">
        <f>IF(ISBLANK(TAKSIT_PLANI!$A261),"",TAKSIT_PLANI!$I261)</f>
        <v/>
      </c>
      <c r="E261" s="22">
        <f>IF(ISBLANK(TAKSIT_PLANI!$A261),"",TAKSIT_PLANI!$K261)</f>
        <v/>
      </c>
      <c r="F261" s="14">
        <f>IF(ISBLANK(TAKSIT_PLANI!$A261),"",IF(TAKSIT_PLANI!$K261&lt;0,"Vadesi Geçmiş",IF(TAKSIT_PLANI!$K261&lt;=30,"0-30 Gün",IF(TAKSIT_PLANI!$K261&lt;=60,"31-60 Gün","61 Gün ve Üzeri"))))</f>
        <v/>
      </c>
      <c r="G261" s="14">
        <f>IF(ISBLANK(TAKSIT_PLANI!$A261),"",TAKSIT_PLANI!$J261)</f>
        <v/>
      </c>
    </row>
    <row r="262">
      <c r="A262" s="14">
        <f>IF(ISBLANK(TAKSIT_PLANI!$A262),"",TAKSIT_PLANI!$B262)</f>
        <v/>
      </c>
      <c r="B262" s="23">
        <f>IF(ISBLANK(TAKSIT_PLANI!$A262),"",INDEX(KREDILER!$B$6:$B$1000,MATCH(TAKSIT_PLANI!$B262,KREDILER!$A$6:$A$1000,0)))</f>
        <v/>
      </c>
      <c r="C262" s="21">
        <f>IF(ISBLANK(TAKSIT_PLANI!$A262),"",TAKSIT_PLANI!$D262)</f>
        <v/>
      </c>
      <c r="D262" s="17">
        <f>IF(ISBLANK(TAKSIT_PLANI!$A262),"",TAKSIT_PLANI!$I262)</f>
        <v/>
      </c>
      <c r="E262" s="22">
        <f>IF(ISBLANK(TAKSIT_PLANI!$A262),"",TAKSIT_PLANI!$K262)</f>
        <v/>
      </c>
      <c r="F262" s="14">
        <f>IF(ISBLANK(TAKSIT_PLANI!$A262),"",IF(TAKSIT_PLANI!$K262&lt;0,"Vadesi Geçmiş",IF(TAKSIT_PLANI!$K262&lt;=30,"0-30 Gün",IF(TAKSIT_PLANI!$K262&lt;=60,"31-60 Gün","61 Gün ve Üzeri"))))</f>
        <v/>
      </c>
      <c r="G262" s="14">
        <f>IF(ISBLANK(TAKSIT_PLANI!$A262),"",TAKSIT_PLANI!$J262)</f>
        <v/>
      </c>
    </row>
    <row r="263">
      <c r="A263" s="14">
        <f>IF(ISBLANK(TAKSIT_PLANI!$A263),"",TAKSIT_PLANI!$B263)</f>
        <v/>
      </c>
      <c r="B263" s="23">
        <f>IF(ISBLANK(TAKSIT_PLANI!$A263),"",INDEX(KREDILER!$B$6:$B$1000,MATCH(TAKSIT_PLANI!$B263,KREDILER!$A$6:$A$1000,0)))</f>
        <v/>
      </c>
      <c r="C263" s="21">
        <f>IF(ISBLANK(TAKSIT_PLANI!$A263),"",TAKSIT_PLANI!$D263)</f>
        <v/>
      </c>
      <c r="D263" s="17">
        <f>IF(ISBLANK(TAKSIT_PLANI!$A263),"",TAKSIT_PLANI!$I263)</f>
        <v/>
      </c>
      <c r="E263" s="22">
        <f>IF(ISBLANK(TAKSIT_PLANI!$A263),"",TAKSIT_PLANI!$K263)</f>
        <v/>
      </c>
      <c r="F263" s="14">
        <f>IF(ISBLANK(TAKSIT_PLANI!$A263),"",IF(TAKSIT_PLANI!$K263&lt;0,"Vadesi Geçmiş",IF(TAKSIT_PLANI!$K263&lt;=30,"0-30 Gün",IF(TAKSIT_PLANI!$K263&lt;=60,"31-60 Gün","61 Gün ve Üzeri"))))</f>
        <v/>
      </c>
      <c r="G263" s="14">
        <f>IF(ISBLANK(TAKSIT_PLANI!$A263),"",TAKSIT_PLANI!$J263)</f>
        <v/>
      </c>
    </row>
    <row r="264">
      <c r="A264" s="14">
        <f>IF(ISBLANK(TAKSIT_PLANI!$A264),"",TAKSIT_PLANI!$B264)</f>
        <v/>
      </c>
      <c r="B264" s="23">
        <f>IF(ISBLANK(TAKSIT_PLANI!$A264),"",INDEX(KREDILER!$B$6:$B$1000,MATCH(TAKSIT_PLANI!$B264,KREDILER!$A$6:$A$1000,0)))</f>
        <v/>
      </c>
      <c r="C264" s="21">
        <f>IF(ISBLANK(TAKSIT_PLANI!$A264),"",TAKSIT_PLANI!$D264)</f>
        <v/>
      </c>
      <c r="D264" s="17">
        <f>IF(ISBLANK(TAKSIT_PLANI!$A264),"",TAKSIT_PLANI!$I264)</f>
        <v/>
      </c>
      <c r="E264" s="22">
        <f>IF(ISBLANK(TAKSIT_PLANI!$A264),"",TAKSIT_PLANI!$K264)</f>
        <v/>
      </c>
      <c r="F264" s="14">
        <f>IF(ISBLANK(TAKSIT_PLANI!$A264),"",IF(TAKSIT_PLANI!$K264&lt;0,"Vadesi Geçmiş",IF(TAKSIT_PLANI!$K264&lt;=30,"0-30 Gün",IF(TAKSIT_PLANI!$K264&lt;=60,"31-60 Gün","61 Gün ve Üzeri"))))</f>
        <v/>
      </c>
      <c r="G264" s="14">
        <f>IF(ISBLANK(TAKSIT_PLANI!$A264),"",TAKSIT_PLANI!$J264)</f>
        <v/>
      </c>
    </row>
    <row r="265">
      <c r="A265" s="14">
        <f>IF(ISBLANK(TAKSIT_PLANI!$A265),"",TAKSIT_PLANI!$B265)</f>
        <v/>
      </c>
      <c r="B265" s="23">
        <f>IF(ISBLANK(TAKSIT_PLANI!$A265),"",INDEX(KREDILER!$B$6:$B$1000,MATCH(TAKSIT_PLANI!$B265,KREDILER!$A$6:$A$1000,0)))</f>
        <v/>
      </c>
      <c r="C265" s="21">
        <f>IF(ISBLANK(TAKSIT_PLANI!$A265),"",TAKSIT_PLANI!$D265)</f>
        <v/>
      </c>
      <c r="D265" s="17">
        <f>IF(ISBLANK(TAKSIT_PLANI!$A265),"",TAKSIT_PLANI!$I265)</f>
        <v/>
      </c>
      <c r="E265" s="22">
        <f>IF(ISBLANK(TAKSIT_PLANI!$A265),"",TAKSIT_PLANI!$K265)</f>
        <v/>
      </c>
      <c r="F265" s="14">
        <f>IF(ISBLANK(TAKSIT_PLANI!$A265),"",IF(TAKSIT_PLANI!$K265&lt;0,"Vadesi Geçmiş",IF(TAKSIT_PLANI!$K265&lt;=30,"0-30 Gün",IF(TAKSIT_PLANI!$K265&lt;=60,"31-60 Gün","61 Gün ve Üzeri"))))</f>
        <v/>
      </c>
      <c r="G265" s="14">
        <f>IF(ISBLANK(TAKSIT_PLANI!$A265),"",TAKSIT_PLANI!$J265)</f>
        <v/>
      </c>
    </row>
    <row r="266">
      <c r="A266" s="14">
        <f>IF(ISBLANK(TAKSIT_PLANI!$A266),"",TAKSIT_PLANI!$B266)</f>
        <v/>
      </c>
      <c r="B266" s="23">
        <f>IF(ISBLANK(TAKSIT_PLANI!$A266),"",INDEX(KREDILER!$B$6:$B$1000,MATCH(TAKSIT_PLANI!$B266,KREDILER!$A$6:$A$1000,0)))</f>
        <v/>
      </c>
      <c r="C266" s="21">
        <f>IF(ISBLANK(TAKSIT_PLANI!$A266),"",TAKSIT_PLANI!$D266)</f>
        <v/>
      </c>
      <c r="D266" s="17">
        <f>IF(ISBLANK(TAKSIT_PLANI!$A266),"",TAKSIT_PLANI!$I266)</f>
        <v/>
      </c>
      <c r="E266" s="22">
        <f>IF(ISBLANK(TAKSIT_PLANI!$A266),"",TAKSIT_PLANI!$K266)</f>
        <v/>
      </c>
      <c r="F266" s="14">
        <f>IF(ISBLANK(TAKSIT_PLANI!$A266),"",IF(TAKSIT_PLANI!$K266&lt;0,"Vadesi Geçmiş",IF(TAKSIT_PLANI!$K266&lt;=30,"0-30 Gün",IF(TAKSIT_PLANI!$K266&lt;=60,"31-60 Gün","61 Gün ve Üzeri"))))</f>
        <v/>
      </c>
      <c r="G266" s="14">
        <f>IF(ISBLANK(TAKSIT_PLANI!$A266),"",TAKSIT_PLANI!$J266)</f>
        <v/>
      </c>
    </row>
    <row r="267">
      <c r="A267" s="14">
        <f>IF(ISBLANK(TAKSIT_PLANI!$A267),"",TAKSIT_PLANI!$B267)</f>
        <v/>
      </c>
      <c r="B267" s="23">
        <f>IF(ISBLANK(TAKSIT_PLANI!$A267),"",INDEX(KREDILER!$B$6:$B$1000,MATCH(TAKSIT_PLANI!$B267,KREDILER!$A$6:$A$1000,0)))</f>
        <v/>
      </c>
      <c r="C267" s="21">
        <f>IF(ISBLANK(TAKSIT_PLANI!$A267),"",TAKSIT_PLANI!$D267)</f>
        <v/>
      </c>
      <c r="D267" s="17">
        <f>IF(ISBLANK(TAKSIT_PLANI!$A267),"",TAKSIT_PLANI!$I267)</f>
        <v/>
      </c>
      <c r="E267" s="22">
        <f>IF(ISBLANK(TAKSIT_PLANI!$A267),"",TAKSIT_PLANI!$K267)</f>
        <v/>
      </c>
      <c r="F267" s="14">
        <f>IF(ISBLANK(TAKSIT_PLANI!$A267),"",IF(TAKSIT_PLANI!$K267&lt;0,"Vadesi Geçmiş",IF(TAKSIT_PLANI!$K267&lt;=30,"0-30 Gün",IF(TAKSIT_PLANI!$K267&lt;=60,"31-60 Gün","61 Gün ve Üzeri"))))</f>
        <v/>
      </c>
      <c r="G267" s="14">
        <f>IF(ISBLANK(TAKSIT_PLANI!$A267),"",TAKSIT_PLANI!$J267)</f>
        <v/>
      </c>
    </row>
    <row r="268">
      <c r="A268" s="14">
        <f>IF(ISBLANK(TAKSIT_PLANI!$A268),"",TAKSIT_PLANI!$B268)</f>
        <v/>
      </c>
      <c r="B268" s="23">
        <f>IF(ISBLANK(TAKSIT_PLANI!$A268),"",INDEX(KREDILER!$B$6:$B$1000,MATCH(TAKSIT_PLANI!$B268,KREDILER!$A$6:$A$1000,0)))</f>
        <v/>
      </c>
      <c r="C268" s="21">
        <f>IF(ISBLANK(TAKSIT_PLANI!$A268),"",TAKSIT_PLANI!$D268)</f>
        <v/>
      </c>
      <c r="D268" s="17">
        <f>IF(ISBLANK(TAKSIT_PLANI!$A268),"",TAKSIT_PLANI!$I268)</f>
        <v/>
      </c>
      <c r="E268" s="22">
        <f>IF(ISBLANK(TAKSIT_PLANI!$A268),"",TAKSIT_PLANI!$K268)</f>
        <v/>
      </c>
      <c r="F268" s="14">
        <f>IF(ISBLANK(TAKSIT_PLANI!$A268),"",IF(TAKSIT_PLANI!$K268&lt;0,"Vadesi Geçmiş",IF(TAKSIT_PLANI!$K268&lt;=30,"0-30 Gün",IF(TAKSIT_PLANI!$K268&lt;=60,"31-60 Gün","61 Gün ve Üzeri"))))</f>
        <v/>
      </c>
      <c r="G268" s="14">
        <f>IF(ISBLANK(TAKSIT_PLANI!$A268),"",TAKSIT_PLANI!$J268)</f>
        <v/>
      </c>
    </row>
    <row r="269">
      <c r="A269" s="14">
        <f>IF(ISBLANK(TAKSIT_PLANI!$A269),"",TAKSIT_PLANI!$B269)</f>
        <v/>
      </c>
      <c r="B269" s="23">
        <f>IF(ISBLANK(TAKSIT_PLANI!$A269),"",INDEX(KREDILER!$B$6:$B$1000,MATCH(TAKSIT_PLANI!$B269,KREDILER!$A$6:$A$1000,0)))</f>
        <v/>
      </c>
      <c r="C269" s="21">
        <f>IF(ISBLANK(TAKSIT_PLANI!$A269),"",TAKSIT_PLANI!$D269)</f>
        <v/>
      </c>
      <c r="D269" s="17">
        <f>IF(ISBLANK(TAKSIT_PLANI!$A269),"",TAKSIT_PLANI!$I269)</f>
        <v/>
      </c>
      <c r="E269" s="22">
        <f>IF(ISBLANK(TAKSIT_PLANI!$A269),"",TAKSIT_PLANI!$K269)</f>
        <v/>
      </c>
      <c r="F269" s="14">
        <f>IF(ISBLANK(TAKSIT_PLANI!$A269),"",IF(TAKSIT_PLANI!$K269&lt;0,"Vadesi Geçmiş",IF(TAKSIT_PLANI!$K269&lt;=30,"0-30 Gün",IF(TAKSIT_PLANI!$K269&lt;=60,"31-60 Gün","61 Gün ve Üzeri"))))</f>
        <v/>
      </c>
      <c r="G269" s="14">
        <f>IF(ISBLANK(TAKSIT_PLANI!$A269),"",TAKSIT_PLANI!$J269)</f>
        <v/>
      </c>
    </row>
    <row r="270">
      <c r="A270" s="14">
        <f>IF(ISBLANK(TAKSIT_PLANI!$A270),"",TAKSIT_PLANI!$B270)</f>
        <v/>
      </c>
      <c r="B270" s="23">
        <f>IF(ISBLANK(TAKSIT_PLANI!$A270),"",INDEX(KREDILER!$B$6:$B$1000,MATCH(TAKSIT_PLANI!$B270,KREDILER!$A$6:$A$1000,0)))</f>
        <v/>
      </c>
      <c r="C270" s="21">
        <f>IF(ISBLANK(TAKSIT_PLANI!$A270),"",TAKSIT_PLANI!$D270)</f>
        <v/>
      </c>
      <c r="D270" s="17">
        <f>IF(ISBLANK(TAKSIT_PLANI!$A270),"",TAKSIT_PLANI!$I270)</f>
        <v/>
      </c>
      <c r="E270" s="22">
        <f>IF(ISBLANK(TAKSIT_PLANI!$A270),"",TAKSIT_PLANI!$K270)</f>
        <v/>
      </c>
      <c r="F270" s="14">
        <f>IF(ISBLANK(TAKSIT_PLANI!$A270),"",IF(TAKSIT_PLANI!$K270&lt;0,"Vadesi Geçmiş",IF(TAKSIT_PLANI!$K270&lt;=30,"0-30 Gün",IF(TAKSIT_PLANI!$K270&lt;=60,"31-60 Gün","61 Gün ve Üzeri"))))</f>
        <v/>
      </c>
      <c r="G270" s="14">
        <f>IF(ISBLANK(TAKSIT_PLANI!$A270),"",TAKSIT_PLANI!$J270)</f>
        <v/>
      </c>
    </row>
    <row r="271">
      <c r="A271" s="14">
        <f>IF(ISBLANK(TAKSIT_PLANI!$A271),"",TAKSIT_PLANI!$B271)</f>
        <v/>
      </c>
      <c r="B271" s="23">
        <f>IF(ISBLANK(TAKSIT_PLANI!$A271),"",INDEX(KREDILER!$B$6:$B$1000,MATCH(TAKSIT_PLANI!$B271,KREDILER!$A$6:$A$1000,0)))</f>
        <v/>
      </c>
      <c r="C271" s="21">
        <f>IF(ISBLANK(TAKSIT_PLANI!$A271),"",TAKSIT_PLANI!$D271)</f>
        <v/>
      </c>
      <c r="D271" s="17">
        <f>IF(ISBLANK(TAKSIT_PLANI!$A271),"",TAKSIT_PLANI!$I271)</f>
        <v/>
      </c>
      <c r="E271" s="22">
        <f>IF(ISBLANK(TAKSIT_PLANI!$A271),"",TAKSIT_PLANI!$K271)</f>
        <v/>
      </c>
      <c r="F271" s="14">
        <f>IF(ISBLANK(TAKSIT_PLANI!$A271),"",IF(TAKSIT_PLANI!$K271&lt;0,"Vadesi Geçmiş",IF(TAKSIT_PLANI!$K271&lt;=30,"0-30 Gün",IF(TAKSIT_PLANI!$K271&lt;=60,"31-60 Gün","61 Gün ve Üzeri"))))</f>
        <v/>
      </c>
      <c r="G271" s="14">
        <f>IF(ISBLANK(TAKSIT_PLANI!$A271),"",TAKSIT_PLANI!$J271)</f>
        <v/>
      </c>
    </row>
    <row r="272">
      <c r="A272" s="14">
        <f>IF(ISBLANK(TAKSIT_PLANI!$A272),"",TAKSIT_PLANI!$B272)</f>
        <v/>
      </c>
      <c r="B272" s="23">
        <f>IF(ISBLANK(TAKSIT_PLANI!$A272),"",INDEX(KREDILER!$B$6:$B$1000,MATCH(TAKSIT_PLANI!$B272,KREDILER!$A$6:$A$1000,0)))</f>
        <v/>
      </c>
      <c r="C272" s="21">
        <f>IF(ISBLANK(TAKSIT_PLANI!$A272),"",TAKSIT_PLANI!$D272)</f>
        <v/>
      </c>
      <c r="D272" s="17">
        <f>IF(ISBLANK(TAKSIT_PLANI!$A272),"",TAKSIT_PLANI!$I272)</f>
        <v/>
      </c>
      <c r="E272" s="22">
        <f>IF(ISBLANK(TAKSIT_PLANI!$A272),"",TAKSIT_PLANI!$K272)</f>
        <v/>
      </c>
      <c r="F272" s="14">
        <f>IF(ISBLANK(TAKSIT_PLANI!$A272),"",IF(TAKSIT_PLANI!$K272&lt;0,"Vadesi Geçmiş",IF(TAKSIT_PLANI!$K272&lt;=30,"0-30 Gün",IF(TAKSIT_PLANI!$K272&lt;=60,"31-60 Gün","61 Gün ve Üzeri"))))</f>
        <v/>
      </c>
      <c r="G272" s="14">
        <f>IF(ISBLANK(TAKSIT_PLANI!$A272),"",TAKSIT_PLANI!$J272)</f>
        <v/>
      </c>
    </row>
    <row r="273">
      <c r="A273" s="14">
        <f>IF(ISBLANK(TAKSIT_PLANI!$A273),"",TAKSIT_PLANI!$B273)</f>
        <v/>
      </c>
      <c r="B273" s="23">
        <f>IF(ISBLANK(TAKSIT_PLANI!$A273),"",INDEX(KREDILER!$B$6:$B$1000,MATCH(TAKSIT_PLANI!$B273,KREDILER!$A$6:$A$1000,0)))</f>
        <v/>
      </c>
      <c r="C273" s="21">
        <f>IF(ISBLANK(TAKSIT_PLANI!$A273),"",TAKSIT_PLANI!$D273)</f>
        <v/>
      </c>
      <c r="D273" s="17">
        <f>IF(ISBLANK(TAKSIT_PLANI!$A273),"",TAKSIT_PLANI!$I273)</f>
        <v/>
      </c>
      <c r="E273" s="22">
        <f>IF(ISBLANK(TAKSIT_PLANI!$A273),"",TAKSIT_PLANI!$K273)</f>
        <v/>
      </c>
      <c r="F273" s="14">
        <f>IF(ISBLANK(TAKSIT_PLANI!$A273),"",IF(TAKSIT_PLANI!$K273&lt;0,"Vadesi Geçmiş",IF(TAKSIT_PLANI!$K273&lt;=30,"0-30 Gün",IF(TAKSIT_PLANI!$K273&lt;=60,"31-60 Gün","61 Gün ve Üzeri"))))</f>
        <v/>
      </c>
      <c r="G273" s="14">
        <f>IF(ISBLANK(TAKSIT_PLANI!$A273),"",TAKSIT_PLANI!$J273)</f>
        <v/>
      </c>
    </row>
    <row r="274">
      <c r="A274" s="14">
        <f>IF(ISBLANK(TAKSIT_PLANI!$A274),"",TAKSIT_PLANI!$B274)</f>
        <v/>
      </c>
      <c r="B274" s="23">
        <f>IF(ISBLANK(TAKSIT_PLANI!$A274),"",INDEX(KREDILER!$B$6:$B$1000,MATCH(TAKSIT_PLANI!$B274,KREDILER!$A$6:$A$1000,0)))</f>
        <v/>
      </c>
      <c r="C274" s="21">
        <f>IF(ISBLANK(TAKSIT_PLANI!$A274),"",TAKSIT_PLANI!$D274)</f>
        <v/>
      </c>
      <c r="D274" s="17">
        <f>IF(ISBLANK(TAKSIT_PLANI!$A274),"",TAKSIT_PLANI!$I274)</f>
        <v/>
      </c>
      <c r="E274" s="22">
        <f>IF(ISBLANK(TAKSIT_PLANI!$A274),"",TAKSIT_PLANI!$K274)</f>
        <v/>
      </c>
      <c r="F274" s="14">
        <f>IF(ISBLANK(TAKSIT_PLANI!$A274),"",IF(TAKSIT_PLANI!$K274&lt;0,"Vadesi Geçmiş",IF(TAKSIT_PLANI!$K274&lt;=30,"0-30 Gün",IF(TAKSIT_PLANI!$K274&lt;=60,"31-60 Gün","61 Gün ve Üzeri"))))</f>
        <v/>
      </c>
      <c r="G274" s="14">
        <f>IF(ISBLANK(TAKSIT_PLANI!$A274),"",TAKSIT_PLANI!$J274)</f>
        <v/>
      </c>
    </row>
    <row r="275">
      <c r="A275" s="14">
        <f>IF(ISBLANK(TAKSIT_PLANI!$A275),"",TAKSIT_PLANI!$B275)</f>
        <v/>
      </c>
      <c r="B275" s="23">
        <f>IF(ISBLANK(TAKSIT_PLANI!$A275),"",INDEX(KREDILER!$B$6:$B$1000,MATCH(TAKSIT_PLANI!$B275,KREDILER!$A$6:$A$1000,0)))</f>
        <v/>
      </c>
      <c r="C275" s="21">
        <f>IF(ISBLANK(TAKSIT_PLANI!$A275),"",TAKSIT_PLANI!$D275)</f>
        <v/>
      </c>
      <c r="D275" s="17">
        <f>IF(ISBLANK(TAKSIT_PLANI!$A275),"",TAKSIT_PLANI!$I275)</f>
        <v/>
      </c>
      <c r="E275" s="22">
        <f>IF(ISBLANK(TAKSIT_PLANI!$A275),"",TAKSIT_PLANI!$K275)</f>
        <v/>
      </c>
      <c r="F275" s="14">
        <f>IF(ISBLANK(TAKSIT_PLANI!$A275),"",IF(TAKSIT_PLANI!$K275&lt;0,"Vadesi Geçmiş",IF(TAKSIT_PLANI!$K275&lt;=30,"0-30 Gün",IF(TAKSIT_PLANI!$K275&lt;=60,"31-60 Gün","61 Gün ve Üzeri"))))</f>
        <v/>
      </c>
      <c r="G275" s="14">
        <f>IF(ISBLANK(TAKSIT_PLANI!$A275),"",TAKSIT_PLANI!$J275)</f>
        <v/>
      </c>
    </row>
    <row r="276">
      <c r="A276" s="14">
        <f>IF(ISBLANK(TAKSIT_PLANI!$A276),"",TAKSIT_PLANI!$B276)</f>
        <v/>
      </c>
      <c r="B276" s="23">
        <f>IF(ISBLANK(TAKSIT_PLANI!$A276),"",INDEX(KREDILER!$B$6:$B$1000,MATCH(TAKSIT_PLANI!$B276,KREDILER!$A$6:$A$1000,0)))</f>
        <v/>
      </c>
      <c r="C276" s="21">
        <f>IF(ISBLANK(TAKSIT_PLANI!$A276),"",TAKSIT_PLANI!$D276)</f>
        <v/>
      </c>
      <c r="D276" s="17">
        <f>IF(ISBLANK(TAKSIT_PLANI!$A276),"",TAKSIT_PLANI!$I276)</f>
        <v/>
      </c>
      <c r="E276" s="22">
        <f>IF(ISBLANK(TAKSIT_PLANI!$A276),"",TAKSIT_PLANI!$K276)</f>
        <v/>
      </c>
      <c r="F276" s="14">
        <f>IF(ISBLANK(TAKSIT_PLANI!$A276),"",IF(TAKSIT_PLANI!$K276&lt;0,"Vadesi Geçmiş",IF(TAKSIT_PLANI!$K276&lt;=30,"0-30 Gün",IF(TAKSIT_PLANI!$K276&lt;=60,"31-60 Gün","61 Gün ve Üzeri"))))</f>
        <v/>
      </c>
      <c r="G276" s="14">
        <f>IF(ISBLANK(TAKSIT_PLANI!$A276),"",TAKSIT_PLANI!$J276)</f>
        <v/>
      </c>
    </row>
    <row r="277">
      <c r="A277" s="14">
        <f>IF(ISBLANK(TAKSIT_PLANI!$A277),"",TAKSIT_PLANI!$B277)</f>
        <v/>
      </c>
      <c r="B277" s="23">
        <f>IF(ISBLANK(TAKSIT_PLANI!$A277),"",INDEX(KREDILER!$B$6:$B$1000,MATCH(TAKSIT_PLANI!$B277,KREDILER!$A$6:$A$1000,0)))</f>
        <v/>
      </c>
      <c r="C277" s="21">
        <f>IF(ISBLANK(TAKSIT_PLANI!$A277),"",TAKSIT_PLANI!$D277)</f>
        <v/>
      </c>
      <c r="D277" s="17">
        <f>IF(ISBLANK(TAKSIT_PLANI!$A277),"",TAKSIT_PLANI!$I277)</f>
        <v/>
      </c>
      <c r="E277" s="22">
        <f>IF(ISBLANK(TAKSIT_PLANI!$A277),"",TAKSIT_PLANI!$K277)</f>
        <v/>
      </c>
      <c r="F277" s="14">
        <f>IF(ISBLANK(TAKSIT_PLANI!$A277),"",IF(TAKSIT_PLANI!$K277&lt;0,"Vadesi Geçmiş",IF(TAKSIT_PLANI!$K277&lt;=30,"0-30 Gün",IF(TAKSIT_PLANI!$K277&lt;=60,"31-60 Gün","61 Gün ve Üzeri"))))</f>
        <v/>
      </c>
      <c r="G277" s="14">
        <f>IF(ISBLANK(TAKSIT_PLANI!$A277),"",TAKSIT_PLANI!$J277)</f>
        <v/>
      </c>
    </row>
    <row r="278">
      <c r="A278" s="14">
        <f>IF(ISBLANK(TAKSIT_PLANI!$A278),"",TAKSIT_PLANI!$B278)</f>
        <v/>
      </c>
      <c r="B278" s="23">
        <f>IF(ISBLANK(TAKSIT_PLANI!$A278),"",INDEX(KREDILER!$B$6:$B$1000,MATCH(TAKSIT_PLANI!$B278,KREDILER!$A$6:$A$1000,0)))</f>
        <v/>
      </c>
      <c r="C278" s="21">
        <f>IF(ISBLANK(TAKSIT_PLANI!$A278),"",TAKSIT_PLANI!$D278)</f>
        <v/>
      </c>
      <c r="D278" s="17">
        <f>IF(ISBLANK(TAKSIT_PLANI!$A278),"",TAKSIT_PLANI!$I278)</f>
        <v/>
      </c>
      <c r="E278" s="22">
        <f>IF(ISBLANK(TAKSIT_PLANI!$A278),"",TAKSIT_PLANI!$K278)</f>
        <v/>
      </c>
      <c r="F278" s="14">
        <f>IF(ISBLANK(TAKSIT_PLANI!$A278),"",IF(TAKSIT_PLANI!$K278&lt;0,"Vadesi Geçmiş",IF(TAKSIT_PLANI!$K278&lt;=30,"0-30 Gün",IF(TAKSIT_PLANI!$K278&lt;=60,"31-60 Gün","61 Gün ve Üzeri"))))</f>
        <v/>
      </c>
      <c r="G278" s="14">
        <f>IF(ISBLANK(TAKSIT_PLANI!$A278),"",TAKSIT_PLANI!$J278)</f>
        <v/>
      </c>
    </row>
    <row r="279">
      <c r="A279" s="14">
        <f>IF(ISBLANK(TAKSIT_PLANI!$A279),"",TAKSIT_PLANI!$B279)</f>
        <v/>
      </c>
      <c r="B279" s="23">
        <f>IF(ISBLANK(TAKSIT_PLANI!$A279),"",INDEX(KREDILER!$B$6:$B$1000,MATCH(TAKSIT_PLANI!$B279,KREDILER!$A$6:$A$1000,0)))</f>
        <v/>
      </c>
      <c r="C279" s="21">
        <f>IF(ISBLANK(TAKSIT_PLANI!$A279),"",TAKSIT_PLANI!$D279)</f>
        <v/>
      </c>
      <c r="D279" s="17">
        <f>IF(ISBLANK(TAKSIT_PLANI!$A279),"",TAKSIT_PLANI!$I279)</f>
        <v/>
      </c>
      <c r="E279" s="22">
        <f>IF(ISBLANK(TAKSIT_PLANI!$A279),"",TAKSIT_PLANI!$K279)</f>
        <v/>
      </c>
      <c r="F279" s="14">
        <f>IF(ISBLANK(TAKSIT_PLANI!$A279),"",IF(TAKSIT_PLANI!$K279&lt;0,"Vadesi Geçmiş",IF(TAKSIT_PLANI!$K279&lt;=30,"0-30 Gün",IF(TAKSIT_PLANI!$K279&lt;=60,"31-60 Gün","61 Gün ve Üzeri"))))</f>
        <v/>
      </c>
      <c r="G279" s="14">
        <f>IF(ISBLANK(TAKSIT_PLANI!$A279),"",TAKSIT_PLANI!$J279)</f>
        <v/>
      </c>
    </row>
    <row r="280">
      <c r="A280" s="14">
        <f>IF(ISBLANK(TAKSIT_PLANI!$A280),"",TAKSIT_PLANI!$B280)</f>
        <v/>
      </c>
      <c r="B280" s="23">
        <f>IF(ISBLANK(TAKSIT_PLANI!$A280),"",INDEX(KREDILER!$B$6:$B$1000,MATCH(TAKSIT_PLANI!$B280,KREDILER!$A$6:$A$1000,0)))</f>
        <v/>
      </c>
      <c r="C280" s="21">
        <f>IF(ISBLANK(TAKSIT_PLANI!$A280),"",TAKSIT_PLANI!$D280)</f>
        <v/>
      </c>
      <c r="D280" s="17">
        <f>IF(ISBLANK(TAKSIT_PLANI!$A280),"",TAKSIT_PLANI!$I280)</f>
        <v/>
      </c>
      <c r="E280" s="22">
        <f>IF(ISBLANK(TAKSIT_PLANI!$A280),"",TAKSIT_PLANI!$K280)</f>
        <v/>
      </c>
      <c r="F280" s="14">
        <f>IF(ISBLANK(TAKSIT_PLANI!$A280),"",IF(TAKSIT_PLANI!$K280&lt;0,"Vadesi Geçmiş",IF(TAKSIT_PLANI!$K280&lt;=30,"0-30 Gün",IF(TAKSIT_PLANI!$K280&lt;=60,"31-60 Gün","61 Gün ve Üzeri"))))</f>
        <v/>
      </c>
      <c r="G280" s="14">
        <f>IF(ISBLANK(TAKSIT_PLANI!$A280),"",TAKSIT_PLANI!$J280)</f>
        <v/>
      </c>
    </row>
    <row r="281">
      <c r="A281" s="14">
        <f>IF(ISBLANK(TAKSIT_PLANI!$A281),"",TAKSIT_PLANI!$B281)</f>
        <v/>
      </c>
      <c r="B281" s="23">
        <f>IF(ISBLANK(TAKSIT_PLANI!$A281),"",INDEX(KREDILER!$B$6:$B$1000,MATCH(TAKSIT_PLANI!$B281,KREDILER!$A$6:$A$1000,0)))</f>
        <v/>
      </c>
      <c r="C281" s="21">
        <f>IF(ISBLANK(TAKSIT_PLANI!$A281),"",TAKSIT_PLANI!$D281)</f>
        <v/>
      </c>
      <c r="D281" s="17">
        <f>IF(ISBLANK(TAKSIT_PLANI!$A281),"",TAKSIT_PLANI!$I281)</f>
        <v/>
      </c>
      <c r="E281" s="22">
        <f>IF(ISBLANK(TAKSIT_PLANI!$A281),"",TAKSIT_PLANI!$K281)</f>
        <v/>
      </c>
      <c r="F281" s="14">
        <f>IF(ISBLANK(TAKSIT_PLANI!$A281),"",IF(TAKSIT_PLANI!$K281&lt;0,"Vadesi Geçmiş",IF(TAKSIT_PLANI!$K281&lt;=30,"0-30 Gün",IF(TAKSIT_PLANI!$K281&lt;=60,"31-60 Gün","61 Gün ve Üzeri"))))</f>
        <v/>
      </c>
      <c r="G281" s="14">
        <f>IF(ISBLANK(TAKSIT_PLANI!$A281),"",TAKSIT_PLANI!$J281)</f>
        <v/>
      </c>
    </row>
    <row r="282">
      <c r="A282" s="14">
        <f>IF(ISBLANK(TAKSIT_PLANI!$A282),"",TAKSIT_PLANI!$B282)</f>
        <v/>
      </c>
      <c r="B282" s="23">
        <f>IF(ISBLANK(TAKSIT_PLANI!$A282),"",INDEX(KREDILER!$B$6:$B$1000,MATCH(TAKSIT_PLANI!$B282,KREDILER!$A$6:$A$1000,0)))</f>
        <v/>
      </c>
      <c r="C282" s="21">
        <f>IF(ISBLANK(TAKSIT_PLANI!$A282),"",TAKSIT_PLANI!$D282)</f>
        <v/>
      </c>
      <c r="D282" s="17">
        <f>IF(ISBLANK(TAKSIT_PLANI!$A282),"",TAKSIT_PLANI!$I282)</f>
        <v/>
      </c>
      <c r="E282" s="22">
        <f>IF(ISBLANK(TAKSIT_PLANI!$A282),"",TAKSIT_PLANI!$K282)</f>
        <v/>
      </c>
      <c r="F282" s="14">
        <f>IF(ISBLANK(TAKSIT_PLANI!$A282),"",IF(TAKSIT_PLANI!$K282&lt;0,"Vadesi Geçmiş",IF(TAKSIT_PLANI!$K282&lt;=30,"0-30 Gün",IF(TAKSIT_PLANI!$K282&lt;=60,"31-60 Gün","61 Gün ve Üzeri"))))</f>
        <v/>
      </c>
      <c r="G282" s="14">
        <f>IF(ISBLANK(TAKSIT_PLANI!$A282),"",TAKSIT_PLANI!$J282)</f>
        <v/>
      </c>
    </row>
    <row r="283">
      <c r="A283" s="14">
        <f>IF(ISBLANK(TAKSIT_PLANI!$A283),"",TAKSIT_PLANI!$B283)</f>
        <v/>
      </c>
      <c r="B283" s="23">
        <f>IF(ISBLANK(TAKSIT_PLANI!$A283),"",INDEX(KREDILER!$B$6:$B$1000,MATCH(TAKSIT_PLANI!$B283,KREDILER!$A$6:$A$1000,0)))</f>
        <v/>
      </c>
      <c r="C283" s="21">
        <f>IF(ISBLANK(TAKSIT_PLANI!$A283),"",TAKSIT_PLANI!$D283)</f>
        <v/>
      </c>
      <c r="D283" s="17">
        <f>IF(ISBLANK(TAKSIT_PLANI!$A283),"",TAKSIT_PLANI!$I283)</f>
        <v/>
      </c>
      <c r="E283" s="22">
        <f>IF(ISBLANK(TAKSIT_PLANI!$A283),"",TAKSIT_PLANI!$K283)</f>
        <v/>
      </c>
      <c r="F283" s="14">
        <f>IF(ISBLANK(TAKSIT_PLANI!$A283),"",IF(TAKSIT_PLANI!$K283&lt;0,"Vadesi Geçmiş",IF(TAKSIT_PLANI!$K283&lt;=30,"0-30 Gün",IF(TAKSIT_PLANI!$K283&lt;=60,"31-60 Gün","61 Gün ve Üzeri"))))</f>
        <v/>
      </c>
      <c r="G283" s="14">
        <f>IF(ISBLANK(TAKSIT_PLANI!$A283),"",TAKSIT_PLANI!$J283)</f>
        <v/>
      </c>
    </row>
    <row r="284">
      <c r="A284" s="14">
        <f>IF(ISBLANK(TAKSIT_PLANI!$A284),"",TAKSIT_PLANI!$B284)</f>
        <v/>
      </c>
      <c r="B284" s="23">
        <f>IF(ISBLANK(TAKSIT_PLANI!$A284),"",INDEX(KREDILER!$B$6:$B$1000,MATCH(TAKSIT_PLANI!$B284,KREDILER!$A$6:$A$1000,0)))</f>
        <v/>
      </c>
      <c r="C284" s="21">
        <f>IF(ISBLANK(TAKSIT_PLANI!$A284),"",TAKSIT_PLANI!$D284)</f>
        <v/>
      </c>
      <c r="D284" s="17">
        <f>IF(ISBLANK(TAKSIT_PLANI!$A284),"",TAKSIT_PLANI!$I284)</f>
        <v/>
      </c>
      <c r="E284" s="22">
        <f>IF(ISBLANK(TAKSIT_PLANI!$A284),"",TAKSIT_PLANI!$K284)</f>
        <v/>
      </c>
      <c r="F284" s="14">
        <f>IF(ISBLANK(TAKSIT_PLANI!$A284),"",IF(TAKSIT_PLANI!$K284&lt;0,"Vadesi Geçmiş",IF(TAKSIT_PLANI!$K284&lt;=30,"0-30 Gün",IF(TAKSIT_PLANI!$K284&lt;=60,"31-60 Gün","61 Gün ve Üzeri"))))</f>
        <v/>
      </c>
      <c r="G284" s="14">
        <f>IF(ISBLANK(TAKSIT_PLANI!$A284),"",TAKSIT_PLANI!$J284)</f>
        <v/>
      </c>
    </row>
    <row r="285">
      <c r="A285" s="14">
        <f>IF(ISBLANK(TAKSIT_PLANI!$A285),"",TAKSIT_PLANI!$B285)</f>
        <v/>
      </c>
      <c r="B285" s="23">
        <f>IF(ISBLANK(TAKSIT_PLANI!$A285),"",INDEX(KREDILER!$B$6:$B$1000,MATCH(TAKSIT_PLANI!$B285,KREDILER!$A$6:$A$1000,0)))</f>
        <v/>
      </c>
      <c r="C285" s="21">
        <f>IF(ISBLANK(TAKSIT_PLANI!$A285),"",TAKSIT_PLANI!$D285)</f>
        <v/>
      </c>
      <c r="D285" s="17">
        <f>IF(ISBLANK(TAKSIT_PLANI!$A285),"",TAKSIT_PLANI!$I285)</f>
        <v/>
      </c>
      <c r="E285" s="22">
        <f>IF(ISBLANK(TAKSIT_PLANI!$A285),"",TAKSIT_PLANI!$K285)</f>
        <v/>
      </c>
      <c r="F285" s="14">
        <f>IF(ISBLANK(TAKSIT_PLANI!$A285),"",IF(TAKSIT_PLANI!$K285&lt;0,"Vadesi Geçmiş",IF(TAKSIT_PLANI!$K285&lt;=30,"0-30 Gün",IF(TAKSIT_PLANI!$K285&lt;=60,"31-60 Gün","61 Gün ve Üzeri"))))</f>
        <v/>
      </c>
      <c r="G285" s="14">
        <f>IF(ISBLANK(TAKSIT_PLANI!$A285),"",TAKSIT_PLANI!$J285)</f>
        <v/>
      </c>
    </row>
    <row r="286">
      <c r="A286" s="14">
        <f>IF(ISBLANK(TAKSIT_PLANI!$A286),"",TAKSIT_PLANI!$B286)</f>
        <v/>
      </c>
      <c r="B286" s="23">
        <f>IF(ISBLANK(TAKSIT_PLANI!$A286),"",INDEX(KREDILER!$B$6:$B$1000,MATCH(TAKSIT_PLANI!$B286,KREDILER!$A$6:$A$1000,0)))</f>
        <v/>
      </c>
      <c r="C286" s="21">
        <f>IF(ISBLANK(TAKSIT_PLANI!$A286),"",TAKSIT_PLANI!$D286)</f>
        <v/>
      </c>
      <c r="D286" s="17">
        <f>IF(ISBLANK(TAKSIT_PLANI!$A286),"",TAKSIT_PLANI!$I286)</f>
        <v/>
      </c>
      <c r="E286" s="22">
        <f>IF(ISBLANK(TAKSIT_PLANI!$A286),"",TAKSIT_PLANI!$K286)</f>
        <v/>
      </c>
      <c r="F286" s="14">
        <f>IF(ISBLANK(TAKSIT_PLANI!$A286),"",IF(TAKSIT_PLANI!$K286&lt;0,"Vadesi Geçmiş",IF(TAKSIT_PLANI!$K286&lt;=30,"0-30 Gün",IF(TAKSIT_PLANI!$K286&lt;=60,"31-60 Gün","61 Gün ve Üzeri"))))</f>
        <v/>
      </c>
      <c r="G286" s="14">
        <f>IF(ISBLANK(TAKSIT_PLANI!$A286),"",TAKSIT_PLANI!$J286)</f>
        <v/>
      </c>
    </row>
    <row r="287">
      <c r="A287" s="14">
        <f>IF(ISBLANK(TAKSIT_PLANI!$A287),"",TAKSIT_PLANI!$B287)</f>
        <v/>
      </c>
      <c r="B287" s="23">
        <f>IF(ISBLANK(TAKSIT_PLANI!$A287),"",INDEX(KREDILER!$B$6:$B$1000,MATCH(TAKSIT_PLANI!$B287,KREDILER!$A$6:$A$1000,0)))</f>
        <v/>
      </c>
      <c r="C287" s="21">
        <f>IF(ISBLANK(TAKSIT_PLANI!$A287),"",TAKSIT_PLANI!$D287)</f>
        <v/>
      </c>
      <c r="D287" s="17">
        <f>IF(ISBLANK(TAKSIT_PLANI!$A287),"",TAKSIT_PLANI!$I287)</f>
        <v/>
      </c>
      <c r="E287" s="22">
        <f>IF(ISBLANK(TAKSIT_PLANI!$A287),"",TAKSIT_PLANI!$K287)</f>
        <v/>
      </c>
      <c r="F287" s="14">
        <f>IF(ISBLANK(TAKSIT_PLANI!$A287),"",IF(TAKSIT_PLANI!$K287&lt;0,"Vadesi Geçmiş",IF(TAKSIT_PLANI!$K287&lt;=30,"0-30 Gün",IF(TAKSIT_PLANI!$K287&lt;=60,"31-60 Gün","61 Gün ve Üzeri"))))</f>
        <v/>
      </c>
      <c r="G287" s="14">
        <f>IF(ISBLANK(TAKSIT_PLANI!$A287),"",TAKSIT_PLANI!$J287)</f>
        <v/>
      </c>
    </row>
    <row r="288">
      <c r="A288" s="14">
        <f>IF(ISBLANK(TAKSIT_PLANI!$A288),"",TAKSIT_PLANI!$B288)</f>
        <v/>
      </c>
      <c r="B288" s="23">
        <f>IF(ISBLANK(TAKSIT_PLANI!$A288),"",INDEX(KREDILER!$B$6:$B$1000,MATCH(TAKSIT_PLANI!$B288,KREDILER!$A$6:$A$1000,0)))</f>
        <v/>
      </c>
      <c r="C288" s="21">
        <f>IF(ISBLANK(TAKSIT_PLANI!$A288),"",TAKSIT_PLANI!$D288)</f>
        <v/>
      </c>
      <c r="D288" s="17">
        <f>IF(ISBLANK(TAKSIT_PLANI!$A288),"",TAKSIT_PLANI!$I288)</f>
        <v/>
      </c>
      <c r="E288" s="22">
        <f>IF(ISBLANK(TAKSIT_PLANI!$A288),"",TAKSIT_PLANI!$K288)</f>
        <v/>
      </c>
      <c r="F288" s="14">
        <f>IF(ISBLANK(TAKSIT_PLANI!$A288),"",IF(TAKSIT_PLANI!$K288&lt;0,"Vadesi Geçmiş",IF(TAKSIT_PLANI!$K288&lt;=30,"0-30 Gün",IF(TAKSIT_PLANI!$K288&lt;=60,"31-60 Gün","61 Gün ve Üzeri"))))</f>
        <v/>
      </c>
      <c r="G288" s="14">
        <f>IF(ISBLANK(TAKSIT_PLANI!$A288),"",TAKSIT_PLANI!$J288)</f>
        <v/>
      </c>
    </row>
    <row r="289">
      <c r="A289" s="14">
        <f>IF(ISBLANK(TAKSIT_PLANI!$A289),"",TAKSIT_PLANI!$B289)</f>
        <v/>
      </c>
      <c r="B289" s="23">
        <f>IF(ISBLANK(TAKSIT_PLANI!$A289),"",INDEX(KREDILER!$B$6:$B$1000,MATCH(TAKSIT_PLANI!$B289,KREDILER!$A$6:$A$1000,0)))</f>
        <v/>
      </c>
      <c r="C289" s="21">
        <f>IF(ISBLANK(TAKSIT_PLANI!$A289),"",TAKSIT_PLANI!$D289)</f>
        <v/>
      </c>
      <c r="D289" s="17">
        <f>IF(ISBLANK(TAKSIT_PLANI!$A289),"",TAKSIT_PLANI!$I289)</f>
        <v/>
      </c>
      <c r="E289" s="22">
        <f>IF(ISBLANK(TAKSIT_PLANI!$A289),"",TAKSIT_PLANI!$K289)</f>
        <v/>
      </c>
      <c r="F289" s="14">
        <f>IF(ISBLANK(TAKSIT_PLANI!$A289),"",IF(TAKSIT_PLANI!$K289&lt;0,"Vadesi Geçmiş",IF(TAKSIT_PLANI!$K289&lt;=30,"0-30 Gün",IF(TAKSIT_PLANI!$K289&lt;=60,"31-60 Gün","61 Gün ve Üzeri"))))</f>
        <v/>
      </c>
      <c r="G289" s="14">
        <f>IF(ISBLANK(TAKSIT_PLANI!$A289),"",TAKSIT_PLANI!$J289)</f>
        <v/>
      </c>
    </row>
    <row r="290">
      <c r="A290" s="14">
        <f>IF(ISBLANK(TAKSIT_PLANI!$A290),"",TAKSIT_PLANI!$B290)</f>
        <v/>
      </c>
      <c r="B290" s="23">
        <f>IF(ISBLANK(TAKSIT_PLANI!$A290),"",INDEX(KREDILER!$B$6:$B$1000,MATCH(TAKSIT_PLANI!$B290,KREDILER!$A$6:$A$1000,0)))</f>
        <v/>
      </c>
      <c r="C290" s="21">
        <f>IF(ISBLANK(TAKSIT_PLANI!$A290),"",TAKSIT_PLANI!$D290)</f>
        <v/>
      </c>
      <c r="D290" s="17">
        <f>IF(ISBLANK(TAKSIT_PLANI!$A290),"",TAKSIT_PLANI!$I290)</f>
        <v/>
      </c>
      <c r="E290" s="22">
        <f>IF(ISBLANK(TAKSIT_PLANI!$A290),"",TAKSIT_PLANI!$K290)</f>
        <v/>
      </c>
      <c r="F290" s="14">
        <f>IF(ISBLANK(TAKSIT_PLANI!$A290),"",IF(TAKSIT_PLANI!$K290&lt;0,"Vadesi Geçmiş",IF(TAKSIT_PLANI!$K290&lt;=30,"0-30 Gün",IF(TAKSIT_PLANI!$K290&lt;=60,"31-60 Gün","61 Gün ve Üzeri"))))</f>
        <v/>
      </c>
      <c r="G290" s="14">
        <f>IF(ISBLANK(TAKSIT_PLANI!$A290),"",TAKSIT_PLANI!$J290)</f>
        <v/>
      </c>
    </row>
    <row r="291">
      <c r="A291" s="14">
        <f>IF(ISBLANK(TAKSIT_PLANI!$A291),"",TAKSIT_PLANI!$B291)</f>
        <v/>
      </c>
      <c r="B291" s="23">
        <f>IF(ISBLANK(TAKSIT_PLANI!$A291),"",INDEX(KREDILER!$B$6:$B$1000,MATCH(TAKSIT_PLANI!$B291,KREDILER!$A$6:$A$1000,0)))</f>
        <v/>
      </c>
      <c r="C291" s="21">
        <f>IF(ISBLANK(TAKSIT_PLANI!$A291),"",TAKSIT_PLANI!$D291)</f>
        <v/>
      </c>
      <c r="D291" s="17">
        <f>IF(ISBLANK(TAKSIT_PLANI!$A291),"",TAKSIT_PLANI!$I291)</f>
        <v/>
      </c>
      <c r="E291" s="22">
        <f>IF(ISBLANK(TAKSIT_PLANI!$A291),"",TAKSIT_PLANI!$K291)</f>
        <v/>
      </c>
      <c r="F291" s="14">
        <f>IF(ISBLANK(TAKSIT_PLANI!$A291),"",IF(TAKSIT_PLANI!$K291&lt;0,"Vadesi Geçmiş",IF(TAKSIT_PLANI!$K291&lt;=30,"0-30 Gün",IF(TAKSIT_PLANI!$K291&lt;=60,"31-60 Gün","61 Gün ve Üzeri"))))</f>
        <v/>
      </c>
      <c r="G291" s="14">
        <f>IF(ISBLANK(TAKSIT_PLANI!$A291),"",TAKSIT_PLANI!$J291)</f>
        <v/>
      </c>
    </row>
    <row r="292">
      <c r="A292" s="14">
        <f>IF(ISBLANK(TAKSIT_PLANI!$A292),"",TAKSIT_PLANI!$B292)</f>
        <v/>
      </c>
      <c r="B292" s="23">
        <f>IF(ISBLANK(TAKSIT_PLANI!$A292),"",INDEX(KREDILER!$B$6:$B$1000,MATCH(TAKSIT_PLANI!$B292,KREDILER!$A$6:$A$1000,0)))</f>
        <v/>
      </c>
      <c r="C292" s="21">
        <f>IF(ISBLANK(TAKSIT_PLANI!$A292),"",TAKSIT_PLANI!$D292)</f>
        <v/>
      </c>
      <c r="D292" s="17">
        <f>IF(ISBLANK(TAKSIT_PLANI!$A292),"",TAKSIT_PLANI!$I292)</f>
        <v/>
      </c>
      <c r="E292" s="22">
        <f>IF(ISBLANK(TAKSIT_PLANI!$A292),"",TAKSIT_PLANI!$K292)</f>
        <v/>
      </c>
      <c r="F292" s="14">
        <f>IF(ISBLANK(TAKSIT_PLANI!$A292),"",IF(TAKSIT_PLANI!$K292&lt;0,"Vadesi Geçmiş",IF(TAKSIT_PLANI!$K292&lt;=30,"0-30 Gün",IF(TAKSIT_PLANI!$K292&lt;=60,"31-60 Gün","61 Gün ve Üzeri"))))</f>
        <v/>
      </c>
      <c r="G292" s="14">
        <f>IF(ISBLANK(TAKSIT_PLANI!$A292),"",TAKSIT_PLANI!$J292)</f>
        <v/>
      </c>
    </row>
    <row r="293">
      <c r="A293" s="14">
        <f>IF(ISBLANK(TAKSIT_PLANI!$A293),"",TAKSIT_PLANI!$B293)</f>
        <v/>
      </c>
      <c r="B293" s="23">
        <f>IF(ISBLANK(TAKSIT_PLANI!$A293),"",INDEX(KREDILER!$B$6:$B$1000,MATCH(TAKSIT_PLANI!$B293,KREDILER!$A$6:$A$1000,0)))</f>
        <v/>
      </c>
      <c r="C293" s="21">
        <f>IF(ISBLANK(TAKSIT_PLANI!$A293),"",TAKSIT_PLANI!$D293)</f>
        <v/>
      </c>
      <c r="D293" s="17">
        <f>IF(ISBLANK(TAKSIT_PLANI!$A293),"",TAKSIT_PLANI!$I293)</f>
        <v/>
      </c>
      <c r="E293" s="22">
        <f>IF(ISBLANK(TAKSIT_PLANI!$A293),"",TAKSIT_PLANI!$K293)</f>
        <v/>
      </c>
      <c r="F293" s="14">
        <f>IF(ISBLANK(TAKSIT_PLANI!$A293),"",IF(TAKSIT_PLANI!$K293&lt;0,"Vadesi Geçmiş",IF(TAKSIT_PLANI!$K293&lt;=30,"0-30 Gün",IF(TAKSIT_PLANI!$K293&lt;=60,"31-60 Gün","61 Gün ve Üzeri"))))</f>
        <v/>
      </c>
      <c r="G293" s="14">
        <f>IF(ISBLANK(TAKSIT_PLANI!$A293),"",TAKSIT_PLANI!$J293)</f>
        <v/>
      </c>
    </row>
    <row r="294">
      <c r="A294" s="14">
        <f>IF(ISBLANK(TAKSIT_PLANI!$A294),"",TAKSIT_PLANI!$B294)</f>
        <v/>
      </c>
      <c r="B294" s="23">
        <f>IF(ISBLANK(TAKSIT_PLANI!$A294),"",INDEX(KREDILER!$B$6:$B$1000,MATCH(TAKSIT_PLANI!$B294,KREDILER!$A$6:$A$1000,0)))</f>
        <v/>
      </c>
      <c r="C294" s="21">
        <f>IF(ISBLANK(TAKSIT_PLANI!$A294),"",TAKSIT_PLANI!$D294)</f>
        <v/>
      </c>
      <c r="D294" s="17">
        <f>IF(ISBLANK(TAKSIT_PLANI!$A294),"",TAKSIT_PLANI!$I294)</f>
        <v/>
      </c>
      <c r="E294" s="22">
        <f>IF(ISBLANK(TAKSIT_PLANI!$A294),"",TAKSIT_PLANI!$K294)</f>
        <v/>
      </c>
      <c r="F294" s="14">
        <f>IF(ISBLANK(TAKSIT_PLANI!$A294),"",IF(TAKSIT_PLANI!$K294&lt;0,"Vadesi Geçmiş",IF(TAKSIT_PLANI!$K294&lt;=30,"0-30 Gün",IF(TAKSIT_PLANI!$K294&lt;=60,"31-60 Gün","61 Gün ve Üzeri"))))</f>
        <v/>
      </c>
      <c r="G294" s="14">
        <f>IF(ISBLANK(TAKSIT_PLANI!$A294),"",TAKSIT_PLANI!$J294)</f>
        <v/>
      </c>
    </row>
    <row r="295">
      <c r="A295" s="14">
        <f>IF(ISBLANK(TAKSIT_PLANI!$A295),"",TAKSIT_PLANI!$B295)</f>
        <v/>
      </c>
      <c r="B295" s="23">
        <f>IF(ISBLANK(TAKSIT_PLANI!$A295),"",INDEX(KREDILER!$B$6:$B$1000,MATCH(TAKSIT_PLANI!$B295,KREDILER!$A$6:$A$1000,0)))</f>
        <v/>
      </c>
      <c r="C295" s="21">
        <f>IF(ISBLANK(TAKSIT_PLANI!$A295),"",TAKSIT_PLANI!$D295)</f>
        <v/>
      </c>
      <c r="D295" s="17">
        <f>IF(ISBLANK(TAKSIT_PLANI!$A295),"",TAKSIT_PLANI!$I295)</f>
        <v/>
      </c>
      <c r="E295" s="22">
        <f>IF(ISBLANK(TAKSIT_PLANI!$A295),"",TAKSIT_PLANI!$K295)</f>
        <v/>
      </c>
      <c r="F295" s="14">
        <f>IF(ISBLANK(TAKSIT_PLANI!$A295),"",IF(TAKSIT_PLANI!$K295&lt;0,"Vadesi Geçmiş",IF(TAKSIT_PLANI!$K295&lt;=30,"0-30 Gün",IF(TAKSIT_PLANI!$K295&lt;=60,"31-60 Gün","61 Gün ve Üzeri"))))</f>
        <v/>
      </c>
      <c r="G295" s="14">
        <f>IF(ISBLANK(TAKSIT_PLANI!$A295),"",TAKSIT_PLANI!$J295)</f>
        <v/>
      </c>
    </row>
    <row r="296">
      <c r="A296" s="14">
        <f>IF(ISBLANK(TAKSIT_PLANI!$A296),"",TAKSIT_PLANI!$B296)</f>
        <v/>
      </c>
      <c r="B296" s="23">
        <f>IF(ISBLANK(TAKSIT_PLANI!$A296),"",INDEX(KREDILER!$B$6:$B$1000,MATCH(TAKSIT_PLANI!$B296,KREDILER!$A$6:$A$1000,0)))</f>
        <v/>
      </c>
      <c r="C296" s="21">
        <f>IF(ISBLANK(TAKSIT_PLANI!$A296),"",TAKSIT_PLANI!$D296)</f>
        <v/>
      </c>
      <c r="D296" s="17">
        <f>IF(ISBLANK(TAKSIT_PLANI!$A296),"",TAKSIT_PLANI!$I296)</f>
        <v/>
      </c>
      <c r="E296" s="22">
        <f>IF(ISBLANK(TAKSIT_PLANI!$A296),"",TAKSIT_PLANI!$K296)</f>
        <v/>
      </c>
      <c r="F296" s="14">
        <f>IF(ISBLANK(TAKSIT_PLANI!$A296),"",IF(TAKSIT_PLANI!$K296&lt;0,"Vadesi Geçmiş",IF(TAKSIT_PLANI!$K296&lt;=30,"0-30 Gün",IF(TAKSIT_PLANI!$K296&lt;=60,"31-60 Gün","61 Gün ve Üzeri"))))</f>
        <v/>
      </c>
      <c r="G296" s="14">
        <f>IF(ISBLANK(TAKSIT_PLANI!$A296),"",TAKSIT_PLANI!$J296)</f>
        <v/>
      </c>
    </row>
    <row r="297">
      <c r="A297" s="14">
        <f>IF(ISBLANK(TAKSIT_PLANI!$A297),"",TAKSIT_PLANI!$B297)</f>
        <v/>
      </c>
      <c r="B297" s="23">
        <f>IF(ISBLANK(TAKSIT_PLANI!$A297),"",INDEX(KREDILER!$B$6:$B$1000,MATCH(TAKSIT_PLANI!$B297,KREDILER!$A$6:$A$1000,0)))</f>
        <v/>
      </c>
      <c r="C297" s="21">
        <f>IF(ISBLANK(TAKSIT_PLANI!$A297),"",TAKSIT_PLANI!$D297)</f>
        <v/>
      </c>
      <c r="D297" s="17">
        <f>IF(ISBLANK(TAKSIT_PLANI!$A297),"",TAKSIT_PLANI!$I297)</f>
        <v/>
      </c>
      <c r="E297" s="22">
        <f>IF(ISBLANK(TAKSIT_PLANI!$A297),"",TAKSIT_PLANI!$K297)</f>
        <v/>
      </c>
      <c r="F297" s="14">
        <f>IF(ISBLANK(TAKSIT_PLANI!$A297),"",IF(TAKSIT_PLANI!$K297&lt;0,"Vadesi Geçmiş",IF(TAKSIT_PLANI!$K297&lt;=30,"0-30 Gün",IF(TAKSIT_PLANI!$K297&lt;=60,"31-60 Gün","61 Gün ve Üzeri"))))</f>
        <v/>
      </c>
      <c r="G297" s="14">
        <f>IF(ISBLANK(TAKSIT_PLANI!$A297),"",TAKSIT_PLANI!$J297)</f>
        <v/>
      </c>
    </row>
    <row r="298">
      <c r="A298" s="14">
        <f>IF(ISBLANK(TAKSIT_PLANI!$A298),"",TAKSIT_PLANI!$B298)</f>
        <v/>
      </c>
      <c r="B298" s="23">
        <f>IF(ISBLANK(TAKSIT_PLANI!$A298),"",INDEX(KREDILER!$B$6:$B$1000,MATCH(TAKSIT_PLANI!$B298,KREDILER!$A$6:$A$1000,0)))</f>
        <v/>
      </c>
      <c r="C298" s="21">
        <f>IF(ISBLANK(TAKSIT_PLANI!$A298),"",TAKSIT_PLANI!$D298)</f>
        <v/>
      </c>
      <c r="D298" s="17">
        <f>IF(ISBLANK(TAKSIT_PLANI!$A298),"",TAKSIT_PLANI!$I298)</f>
        <v/>
      </c>
      <c r="E298" s="22">
        <f>IF(ISBLANK(TAKSIT_PLANI!$A298),"",TAKSIT_PLANI!$K298)</f>
        <v/>
      </c>
      <c r="F298" s="14">
        <f>IF(ISBLANK(TAKSIT_PLANI!$A298),"",IF(TAKSIT_PLANI!$K298&lt;0,"Vadesi Geçmiş",IF(TAKSIT_PLANI!$K298&lt;=30,"0-30 Gün",IF(TAKSIT_PLANI!$K298&lt;=60,"31-60 Gün","61 Gün ve Üzeri"))))</f>
        <v/>
      </c>
      <c r="G298" s="14">
        <f>IF(ISBLANK(TAKSIT_PLANI!$A298),"",TAKSIT_PLANI!$J298)</f>
        <v/>
      </c>
    </row>
    <row r="299">
      <c r="A299" s="14">
        <f>IF(ISBLANK(TAKSIT_PLANI!$A299),"",TAKSIT_PLANI!$B299)</f>
        <v/>
      </c>
      <c r="B299" s="23">
        <f>IF(ISBLANK(TAKSIT_PLANI!$A299),"",INDEX(KREDILER!$B$6:$B$1000,MATCH(TAKSIT_PLANI!$B299,KREDILER!$A$6:$A$1000,0)))</f>
        <v/>
      </c>
      <c r="C299" s="21">
        <f>IF(ISBLANK(TAKSIT_PLANI!$A299),"",TAKSIT_PLANI!$D299)</f>
        <v/>
      </c>
      <c r="D299" s="17">
        <f>IF(ISBLANK(TAKSIT_PLANI!$A299),"",TAKSIT_PLANI!$I299)</f>
        <v/>
      </c>
      <c r="E299" s="22">
        <f>IF(ISBLANK(TAKSIT_PLANI!$A299),"",TAKSIT_PLANI!$K299)</f>
        <v/>
      </c>
      <c r="F299" s="14">
        <f>IF(ISBLANK(TAKSIT_PLANI!$A299),"",IF(TAKSIT_PLANI!$K299&lt;0,"Vadesi Geçmiş",IF(TAKSIT_PLANI!$K299&lt;=30,"0-30 Gün",IF(TAKSIT_PLANI!$K299&lt;=60,"31-60 Gün","61 Gün ve Üzeri"))))</f>
        <v/>
      </c>
      <c r="G299" s="14">
        <f>IF(ISBLANK(TAKSIT_PLANI!$A299),"",TAKSIT_PLANI!$J299)</f>
        <v/>
      </c>
    </row>
    <row r="300">
      <c r="A300" s="14">
        <f>IF(ISBLANK(TAKSIT_PLANI!$A300),"",TAKSIT_PLANI!$B300)</f>
        <v/>
      </c>
      <c r="B300" s="23">
        <f>IF(ISBLANK(TAKSIT_PLANI!$A300),"",INDEX(KREDILER!$B$6:$B$1000,MATCH(TAKSIT_PLANI!$B300,KREDILER!$A$6:$A$1000,0)))</f>
        <v/>
      </c>
      <c r="C300" s="21">
        <f>IF(ISBLANK(TAKSIT_PLANI!$A300),"",TAKSIT_PLANI!$D300)</f>
        <v/>
      </c>
      <c r="D300" s="17">
        <f>IF(ISBLANK(TAKSIT_PLANI!$A300),"",TAKSIT_PLANI!$I300)</f>
        <v/>
      </c>
      <c r="E300" s="22">
        <f>IF(ISBLANK(TAKSIT_PLANI!$A300),"",TAKSIT_PLANI!$K300)</f>
        <v/>
      </c>
      <c r="F300" s="14">
        <f>IF(ISBLANK(TAKSIT_PLANI!$A300),"",IF(TAKSIT_PLANI!$K300&lt;0,"Vadesi Geçmiş",IF(TAKSIT_PLANI!$K300&lt;=30,"0-30 Gün",IF(TAKSIT_PLANI!$K300&lt;=60,"31-60 Gün","61 Gün ve Üzeri"))))</f>
        <v/>
      </c>
      <c r="G300" s="14">
        <f>IF(ISBLANK(TAKSIT_PLANI!$A300),"",TAKSIT_PLANI!$J300)</f>
        <v/>
      </c>
    </row>
    <row r="301">
      <c r="A301" s="14">
        <f>IF(ISBLANK(TAKSIT_PLANI!$A301),"",TAKSIT_PLANI!$B301)</f>
        <v/>
      </c>
      <c r="B301" s="23">
        <f>IF(ISBLANK(TAKSIT_PLANI!$A301),"",INDEX(KREDILER!$B$6:$B$1000,MATCH(TAKSIT_PLANI!$B301,KREDILER!$A$6:$A$1000,0)))</f>
        <v/>
      </c>
      <c r="C301" s="21">
        <f>IF(ISBLANK(TAKSIT_PLANI!$A301),"",TAKSIT_PLANI!$D301)</f>
        <v/>
      </c>
      <c r="D301" s="17">
        <f>IF(ISBLANK(TAKSIT_PLANI!$A301),"",TAKSIT_PLANI!$I301)</f>
        <v/>
      </c>
      <c r="E301" s="22">
        <f>IF(ISBLANK(TAKSIT_PLANI!$A301),"",TAKSIT_PLANI!$K301)</f>
        <v/>
      </c>
      <c r="F301" s="14">
        <f>IF(ISBLANK(TAKSIT_PLANI!$A301),"",IF(TAKSIT_PLANI!$K301&lt;0,"Vadesi Geçmiş",IF(TAKSIT_PLANI!$K301&lt;=30,"0-30 Gün",IF(TAKSIT_PLANI!$K301&lt;=60,"31-60 Gün","61 Gün ve Üzeri"))))</f>
        <v/>
      </c>
      <c r="G301" s="14">
        <f>IF(ISBLANK(TAKSIT_PLANI!$A301),"",TAKSIT_PLANI!$J301)</f>
        <v/>
      </c>
    </row>
    <row r="302">
      <c r="A302" s="14">
        <f>IF(ISBLANK(TAKSIT_PLANI!$A302),"",TAKSIT_PLANI!$B302)</f>
        <v/>
      </c>
      <c r="B302" s="23">
        <f>IF(ISBLANK(TAKSIT_PLANI!$A302),"",INDEX(KREDILER!$B$6:$B$1000,MATCH(TAKSIT_PLANI!$B302,KREDILER!$A$6:$A$1000,0)))</f>
        <v/>
      </c>
      <c r="C302" s="21">
        <f>IF(ISBLANK(TAKSIT_PLANI!$A302),"",TAKSIT_PLANI!$D302)</f>
        <v/>
      </c>
      <c r="D302" s="17">
        <f>IF(ISBLANK(TAKSIT_PLANI!$A302),"",TAKSIT_PLANI!$I302)</f>
        <v/>
      </c>
      <c r="E302" s="22">
        <f>IF(ISBLANK(TAKSIT_PLANI!$A302),"",TAKSIT_PLANI!$K302)</f>
        <v/>
      </c>
      <c r="F302" s="14">
        <f>IF(ISBLANK(TAKSIT_PLANI!$A302),"",IF(TAKSIT_PLANI!$K302&lt;0,"Vadesi Geçmiş",IF(TAKSIT_PLANI!$K302&lt;=30,"0-30 Gün",IF(TAKSIT_PLANI!$K302&lt;=60,"31-60 Gün","61 Gün ve Üzeri"))))</f>
        <v/>
      </c>
      <c r="G302" s="14">
        <f>IF(ISBLANK(TAKSIT_PLANI!$A302),"",TAKSIT_PLANI!$J302)</f>
        <v/>
      </c>
    </row>
    <row r="303">
      <c r="A303" s="14">
        <f>IF(ISBLANK(TAKSIT_PLANI!$A303),"",TAKSIT_PLANI!$B303)</f>
        <v/>
      </c>
      <c r="B303" s="23">
        <f>IF(ISBLANK(TAKSIT_PLANI!$A303),"",INDEX(KREDILER!$B$6:$B$1000,MATCH(TAKSIT_PLANI!$B303,KREDILER!$A$6:$A$1000,0)))</f>
        <v/>
      </c>
      <c r="C303" s="21">
        <f>IF(ISBLANK(TAKSIT_PLANI!$A303),"",TAKSIT_PLANI!$D303)</f>
        <v/>
      </c>
      <c r="D303" s="17">
        <f>IF(ISBLANK(TAKSIT_PLANI!$A303),"",TAKSIT_PLANI!$I303)</f>
        <v/>
      </c>
      <c r="E303" s="22">
        <f>IF(ISBLANK(TAKSIT_PLANI!$A303),"",TAKSIT_PLANI!$K303)</f>
        <v/>
      </c>
      <c r="F303" s="14">
        <f>IF(ISBLANK(TAKSIT_PLANI!$A303),"",IF(TAKSIT_PLANI!$K303&lt;0,"Vadesi Geçmiş",IF(TAKSIT_PLANI!$K303&lt;=30,"0-30 Gün",IF(TAKSIT_PLANI!$K303&lt;=60,"31-60 Gün","61 Gün ve Üzeri"))))</f>
        <v/>
      </c>
      <c r="G303" s="14">
        <f>IF(ISBLANK(TAKSIT_PLANI!$A303),"",TAKSIT_PLANI!$J303)</f>
        <v/>
      </c>
    </row>
    <row r="304">
      <c r="A304" s="14">
        <f>IF(ISBLANK(TAKSIT_PLANI!$A304),"",TAKSIT_PLANI!$B304)</f>
        <v/>
      </c>
      <c r="B304" s="23">
        <f>IF(ISBLANK(TAKSIT_PLANI!$A304),"",INDEX(KREDILER!$B$6:$B$1000,MATCH(TAKSIT_PLANI!$B304,KREDILER!$A$6:$A$1000,0)))</f>
        <v/>
      </c>
      <c r="C304" s="21">
        <f>IF(ISBLANK(TAKSIT_PLANI!$A304),"",TAKSIT_PLANI!$D304)</f>
        <v/>
      </c>
      <c r="D304" s="17">
        <f>IF(ISBLANK(TAKSIT_PLANI!$A304),"",TAKSIT_PLANI!$I304)</f>
        <v/>
      </c>
      <c r="E304" s="22">
        <f>IF(ISBLANK(TAKSIT_PLANI!$A304),"",TAKSIT_PLANI!$K304)</f>
        <v/>
      </c>
      <c r="F304" s="14">
        <f>IF(ISBLANK(TAKSIT_PLANI!$A304),"",IF(TAKSIT_PLANI!$K304&lt;0,"Vadesi Geçmiş",IF(TAKSIT_PLANI!$K304&lt;=30,"0-30 Gün",IF(TAKSIT_PLANI!$K304&lt;=60,"31-60 Gün","61 Gün ve Üzeri"))))</f>
        <v/>
      </c>
      <c r="G304" s="14">
        <f>IF(ISBLANK(TAKSIT_PLANI!$A304),"",TAKSIT_PLANI!$J304)</f>
        <v/>
      </c>
    </row>
    <row r="305">
      <c r="A305" s="14">
        <f>IF(ISBLANK(TAKSIT_PLANI!$A305),"",TAKSIT_PLANI!$B305)</f>
        <v/>
      </c>
      <c r="B305" s="23">
        <f>IF(ISBLANK(TAKSIT_PLANI!$A305),"",INDEX(KREDILER!$B$6:$B$1000,MATCH(TAKSIT_PLANI!$B305,KREDILER!$A$6:$A$1000,0)))</f>
        <v/>
      </c>
      <c r="C305" s="21">
        <f>IF(ISBLANK(TAKSIT_PLANI!$A305),"",TAKSIT_PLANI!$D305)</f>
        <v/>
      </c>
      <c r="D305" s="17">
        <f>IF(ISBLANK(TAKSIT_PLANI!$A305),"",TAKSIT_PLANI!$I305)</f>
        <v/>
      </c>
      <c r="E305" s="22">
        <f>IF(ISBLANK(TAKSIT_PLANI!$A305),"",TAKSIT_PLANI!$K305)</f>
        <v/>
      </c>
      <c r="F305" s="14">
        <f>IF(ISBLANK(TAKSIT_PLANI!$A305),"",IF(TAKSIT_PLANI!$K305&lt;0,"Vadesi Geçmiş",IF(TAKSIT_PLANI!$K305&lt;=30,"0-30 Gün",IF(TAKSIT_PLANI!$K305&lt;=60,"31-60 Gün","61 Gün ve Üzeri"))))</f>
        <v/>
      </c>
      <c r="G305" s="14">
        <f>IF(ISBLANK(TAKSIT_PLANI!$A305),"",TAKSIT_PLANI!$J305)</f>
        <v/>
      </c>
    </row>
    <row r="306">
      <c r="A306" s="14">
        <f>IF(ISBLANK(TAKSIT_PLANI!$A306),"",TAKSIT_PLANI!$B306)</f>
        <v/>
      </c>
      <c r="B306" s="23">
        <f>IF(ISBLANK(TAKSIT_PLANI!$A306),"",INDEX(KREDILER!$B$6:$B$1000,MATCH(TAKSIT_PLANI!$B306,KREDILER!$A$6:$A$1000,0)))</f>
        <v/>
      </c>
      <c r="C306" s="21">
        <f>IF(ISBLANK(TAKSIT_PLANI!$A306),"",TAKSIT_PLANI!$D306)</f>
        <v/>
      </c>
      <c r="D306" s="17">
        <f>IF(ISBLANK(TAKSIT_PLANI!$A306),"",TAKSIT_PLANI!$I306)</f>
        <v/>
      </c>
      <c r="E306" s="22">
        <f>IF(ISBLANK(TAKSIT_PLANI!$A306),"",TAKSIT_PLANI!$K306)</f>
        <v/>
      </c>
      <c r="F306" s="14">
        <f>IF(ISBLANK(TAKSIT_PLANI!$A306),"",IF(TAKSIT_PLANI!$K306&lt;0,"Vadesi Geçmiş",IF(TAKSIT_PLANI!$K306&lt;=30,"0-30 Gün",IF(TAKSIT_PLANI!$K306&lt;=60,"31-60 Gün","61 Gün ve Üzeri"))))</f>
        <v/>
      </c>
      <c r="G306" s="14">
        <f>IF(ISBLANK(TAKSIT_PLANI!$A306),"",TAKSIT_PLANI!$J306)</f>
        <v/>
      </c>
    </row>
    <row r="307">
      <c r="A307" s="14">
        <f>IF(ISBLANK(TAKSIT_PLANI!$A307),"",TAKSIT_PLANI!$B307)</f>
        <v/>
      </c>
      <c r="B307" s="23">
        <f>IF(ISBLANK(TAKSIT_PLANI!$A307),"",INDEX(KREDILER!$B$6:$B$1000,MATCH(TAKSIT_PLANI!$B307,KREDILER!$A$6:$A$1000,0)))</f>
        <v/>
      </c>
      <c r="C307" s="21">
        <f>IF(ISBLANK(TAKSIT_PLANI!$A307),"",TAKSIT_PLANI!$D307)</f>
        <v/>
      </c>
      <c r="D307" s="17">
        <f>IF(ISBLANK(TAKSIT_PLANI!$A307),"",TAKSIT_PLANI!$I307)</f>
        <v/>
      </c>
      <c r="E307" s="22">
        <f>IF(ISBLANK(TAKSIT_PLANI!$A307),"",TAKSIT_PLANI!$K307)</f>
        <v/>
      </c>
      <c r="F307" s="14">
        <f>IF(ISBLANK(TAKSIT_PLANI!$A307),"",IF(TAKSIT_PLANI!$K307&lt;0,"Vadesi Geçmiş",IF(TAKSIT_PLANI!$K307&lt;=30,"0-30 Gün",IF(TAKSIT_PLANI!$K307&lt;=60,"31-60 Gün","61 Gün ve Üzeri"))))</f>
        <v/>
      </c>
      <c r="G307" s="14">
        <f>IF(ISBLANK(TAKSIT_PLANI!$A307),"",TAKSIT_PLANI!$J307)</f>
        <v/>
      </c>
    </row>
    <row r="308">
      <c r="A308" s="14">
        <f>IF(ISBLANK(TAKSIT_PLANI!$A308),"",TAKSIT_PLANI!$B308)</f>
        <v/>
      </c>
      <c r="B308" s="23">
        <f>IF(ISBLANK(TAKSIT_PLANI!$A308),"",INDEX(KREDILER!$B$6:$B$1000,MATCH(TAKSIT_PLANI!$B308,KREDILER!$A$6:$A$1000,0)))</f>
        <v/>
      </c>
      <c r="C308" s="21">
        <f>IF(ISBLANK(TAKSIT_PLANI!$A308),"",TAKSIT_PLANI!$D308)</f>
        <v/>
      </c>
      <c r="D308" s="17">
        <f>IF(ISBLANK(TAKSIT_PLANI!$A308),"",TAKSIT_PLANI!$I308)</f>
        <v/>
      </c>
      <c r="E308" s="22">
        <f>IF(ISBLANK(TAKSIT_PLANI!$A308),"",TAKSIT_PLANI!$K308)</f>
        <v/>
      </c>
      <c r="F308" s="14">
        <f>IF(ISBLANK(TAKSIT_PLANI!$A308),"",IF(TAKSIT_PLANI!$K308&lt;0,"Vadesi Geçmiş",IF(TAKSIT_PLANI!$K308&lt;=30,"0-30 Gün",IF(TAKSIT_PLANI!$K308&lt;=60,"31-60 Gün","61 Gün ve Üzeri"))))</f>
        <v/>
      </c>
      <c r="G308" s="14">
        <f>IF(ISBLANK(TAKSIT_PLANI!$A308),"",TAKSIT_PLANI!$J308)</f>
        <v/>
      </c>
    </row>
    <row r="309">
      <c r="A309" s="14">
        <f>IF(ISBLANK(TAKSIT_PLANI!$A309),"",TAKSIT_PLANI!$B309)</f>
        <v/>
      </c>
      <c r="B309" s="23">
        <f>IF(ISBLANK(TAKSIT_PLANI!$A309),"",INDEX(KREDILER!$B$6:$B$1000,MATCH(TAKSIT_PLANI!$B309,KREDILER!$A$6:$A$1000,0)))</f>
        <v/>
      </c>
      <c r="C309" s="21">
        <f>IF(ISBLANK(TAKSIT_PLANI!$A309),"",TAKSIT_PLANI!$D309)</f>
        <v/>
      </c>
      <c r="D309" s="17">
        <f>IF(ISBLANK(TAKSIT_PLANI!$A309),"",TAKSIT_PLANI!$I309)</f>
        <v/>
      </c>
      <c r="E309" s="22">
        <f>IF(ISBLANK(TAKSIT_PLANI!$A309),"",TAKSIT_PLANI!$K309)</f>
        <v/>
      </c>
      <c r="F309" s="14">
        <f>IF(ISBLANK(TAKSIT_PLANI!$A309),"",IF(TAKSIT_PLANI!$K309&lt;0,"Vadesi Geçmiş",IF(TAKSIT_PLANI!$K309&lt;=30,"0-30 Gün",IF(TAKSIT_PLANI!$K309&lt;=60,"31-60 Gün","61 Gün ve Üzeri"))))</f>
        <v/>
      </c>
      <c r="G309" s="14">
        <f>IF(ISBLANK(TAKSIT_PLANI!$A309),"",TAKSIT_PLANI!$J309)</f>
        <v/>
      </c>
    </row>
    <row r="310">
      <c r="A310" s="14">
        <f>IF(ISBLANK(TAKSIT_PLANI!$A310),"",TAKSIT_PLANI!$B310)</f>
        <v/>
      </c>
      <c r="B310" s="23">
        <f>IF(ISBLANK(TAKSIT_PLANI!$A310),"",INDEX(KREDILER!$B$6:$B$1000,MATCH(TAKSIT_PLANI!$B310,KREDILER!$A$6:$A$1000,0)))</f>
        <v/>
      </c>
      <c r="C310" s="21">
        <f>IF(ISBLANK(TAKSIT_PLANI!$A310),"",TAKSIT_PLANI!$D310)</f>
        <v/>
      </c>
      <c r="D310" s="17">
        <f>IF(ISBLANK(TAKSIT_PLANI!$A310),"",TAKSIT_PLANI!$I310)</f>
        <v/>
      </c>
      <c r="E310" s="22">
        <f>IF(ISBLANK(TAKSIT_PLANI!$A310),"",TAKSIT_PLANI!$K310)</f>
        <v/>
      </c>
      <c r="F310" s="14">
        <f>IF(ISBLANK(TAKSIT_PLANI!$A310),"",IF(TAKSIT_PLANI!$K310&lt;0,"Vadesi Geçmiş",IF(TAKSIT_PLANI!$K310&lt;=30,"0-30 Gün",IF(TAKSIT_PLANI!$K310&lt;=60,"31-60 Gün","61 Gün ve Üzeri"))))</f>
        <v/>
      </c>
      <c r="G310" s="14">
        <f>IF(ISBLANK(TAKSIT_PLANI!$A310),"",TAKSIT_PLANI!$J310)</f>
        <v/>
      </c>
    </row>
    <row r="311">
      <c r="A311" s="14">
        <f>IF(ISBLANK(TAKSIT_PLANI!$A311),"",TAKSIT_PLANI!$B311)</f>
        <v/>
      </c>
      <c r="B311" s="23">
        <f>IF(ISBLANK(TAKSIT_PLANI!$A311),"",INDEX(KREDILER!$B$6:$B$1000,MATCH(TAKSIT_PLANI!$B311,KREDILER!$A$6:$A$1000,0)))</f>
        <v/>
      </c>
      <c r="C311" s="21">
        <f>IF(ISBLANK(TAKSIT_PLANI!$A311),"",TAKSIT_PLANI!$D311)</f>
        <v/>
      </c>
      <c r="D311" s="17">
        <f>IF(ISBLANK(TAKSIT_PLANI!$A311),"",TAKSIT_PLANI!$I311)</f>
        <v/>
      </c>
      <c r="E311" s="22">
        <f>IF(ISBLANK(TAKSIT_PLANI!$A311),"",TAKSIT_PLANI!$K311)</f>
        <v/>
      </c>
      <c r="F311" s="14">
        <f>IF(ISBLANK(TAKSIT_PLANI!$A311),"",IF(TAKSIT_PLANI!$K311&lt;0,"Vadesi Geçmiş",IF(TAKSIT_PLANI!$K311&lt;=30,"0-30 Gün",IF(TAKSIT_PLANI!$K311&lt;=60,"31-60 Gün","61 Gün ve Üzeri"))))</f>
        <v/>
      </c>
      <c r="G311" s="14">
        <f>IF(ISBLANK(TAKSIT_PLANI!$A311),"",TAKSIT_PLANI!$J311)</f>
        <v/>
      </c>
    </row>
    <row r="312">
      <c r="A312" s="14">
        <f>IF(ISBLANK(TAKSIT_PLANI!$A312),"",TAKSIT_PLANI!$B312)</f>
        <v/>
      </c>
      <c r="B312" s="23">
        <f>IF(ISBLANK(TAKSIT_PLANI!$A312),"",INDEX(KREDILER!$B$6:$B$1000,MATCH(TAKSIT_PLANI!$B312,KREDILER!$A$6:$A$1000,0)))</f>
        <v/>
      </c>
      <c r="C312" s="21">
        <f>IF(ISBLANK(TAKSIT_PLANI!$A312),"",TAKSIT_PLANI!$D312)</f>
        <v/>
      </c>
      <c r="D312" s="17">
        <f>IF(ISBLANK(TAKSIT_PLANI!$A312),"",TAKSIT_PLANI!$I312)</f>
        <v/>
      </c>
      <c r="E312" s="22">
        <f>IF(ISBLANK(TAKSIT_PLANI!$A312),"",TAKSIT_PLANI!$K312)</f>
        <v/>
      </c>
      <c r="F312" s="14">
        <f>IF(ISBLANK(TAKSIT_PLANI!$A312),"",IF(TAKSIT_PLANI!$K312&lt;0,"Vadesi Geçmiş",IF(TAKSIT_PLANI!$K312&lt;=30,"0-30 Gün",IF(TAKSIT_PLANI!$K312&lt;=60,"31-60 Gün","61 Gün ve Üzeri"))))</f>
        <v/>
      </c>
      <c r="G312" s="14">
        <f>IF(ISBLANK(TAKSIT_PLANI!$A312),"",TAKSIT_PLANI!$J312)</f>
        <v/>
      </c>
    </row>
    <row r="313">
      <c r="A313" s="14">
        <f>IF(ISBLANK(TAKSIT_PLANI!$A313),"",TAKSIT_PLANI!$B313)</f>
        <v/>
      </c>
      <c r="B313" s="23">
        <f>IF(ISBLANK(TAKSIT_PLANI!$A313),"",INDEX(KREDILER!$B$6:$B$1000,MATCH(TAKSIT_PLANI!$B313,KREDILER!$A$6:$A$1000,0)))</f>
        <v/>
      </c>
      <c r="C313" s="21">
        <f>IF(ISBLANK(TAKSIT_PLANI!$A313),"",TAKSIT_PLANI!$D313)</f>
        <v/>
      </c>
      <c r="D313" s="17">
        <f>IF(ISBLANK(TAKSIT_PLANI!$A313),"",TAKSIT_PLANI!$I313)</f>
        <v/>
      </c>
      <c r="E313" s="22">
        <f>IF(ISBLANK(TAKSIT_PLANI!$A313),"",TAKSIT_PLANI!$K313)</f>
        <v/>
      </c>
      <c r="F313" s="14">
        <f>IF(ISBLANK(TAKSIT_PLANI!$A313),"",IF(TAKSIT_PLANI!$K313&lt;0,"Vadesi Geçmiş",IF(TAKSIT_PLANI!$K313&lt;=30,"0-30 Gün",IF(TAKSIT_PLANI!$K313&lt;=60,"31-60 Gün","61 Gün ve Üzeri"))))</f>
        <v/>
      </c>
      <c r="G313" s="14">
        <f>IF(ISBLANK(TAKSIT_PLANI!$A313),"",TAKSIT_PLANI!$J313)</f>
        <v/>
      </c>
    </row>
    <row r="314">
      <c r="A314" s="14">
        <f>IF(ISBLANK(TAKSIT_PLANI!$A314),"",TAKSIT_PLANI!$B314)</f>
        <v/>
      </c>
      <c r="B314" s="23">
        <f>IF(ISBLANK(TAKSIT_PLANI!$A314),"",INDEX(KREDILER!$B$6:$B$1000,MATCH(TAKSIT_PLANI!$B314,KREDILER!$A$6:$A$1000,0)))</f>
        <v/>
      </c>
      <c r="C314" s="21">
        <f>IF(ISBLANK(TAKSIT_PLANI!$A314),"",TAKSIT_PLANI!$D314)</f>
        <v/>
      </c>
      <c r="D314" s="17">
        <f>IF(ISBLANK(TAKSIT_PLANI!$A314),"",TAKSIT_PLANI!$I314)</f>
        <v/>
      </c>
      <c r="E314" s="22">
        <f>IF(ISBLANK(TAKSIT_PLANI!$A314),"",TAKSIT_PLANI!$K314)</f>
        <v/>
      </c>
      <c r="F314" s="14">
        <f>IF(ISBLANK(TAKSIT_PLANI!$A314),"",IF(TAKSIT_PLANI!$K314&lt;0,"Vadesi Geçmiş",IF(TAKSIT_PLANI!$K314&lt;=30,"0-30 Gün",IF(TAKSIT_PLANI!$K314&lt;=60,"31-60 Gün","61 Gün ve Üzeri"))))</f>
        <v/>
      </c>
      <c r="G314" s="14">
        <f>IF(ISBLANK(TAKSIT_PLANI!$A314),"",TAKSIT_PLANI!$J314)</f>
        <v/>
      </c>
    </row>
    <row r="315">
      <c r="A315" s="14">
        <f>IF(ISBLANK(TAKSIT_PLANI!$A315),"",TAKSIT_PLANI!$B315)</f>
        <v/>
      </c>
      <c r="B315" s="23">
        <f>IF(ISBLANK(TAKSIT_PLANI!$A315),"",INDEX(KREDILER!$B$6:$B$1000,MATCH(TAKSIT_PLANI!$B315,KREDILER!$A$6:$A$1000,0)))</f>
        <v/>
      </c>
      <c r="C315" s="21">
        <f>IF(ISBLANK(TAKSIT_PLANI!$A315),"",TAKSIT_PLANI!$D315)</f>
        <v/>
      </c>
      <c r="D315" s="17">
        <f>IF(ISBLANK(TAKSIT_PLANI!$A315),"",TAKSIT_PLANI!$I315)</f>
        <v/>
      </c>
      <c r="E315" s="22">
        <f>IF(ISBLANK(TAKSIT_PLANI!$A315),"",TAKSIT_PLANI!$K315)</f>
        <v/>
      </c>
      <c r="F315" s="14">
        <f>IF(ISBLANK(TAKSIT_PLANI!$A315),"",IF(TAKSIT_PLANI!$K315&lt;0,"Vadesi Geçmiş",IF(TAKSIT_PLANI!$K315&lt;=30,"0-30 Gün",IF(TAKSIT_PLANI!$K315&lt;=60,"31-60 Gün","61 Gün ve Üzeri"))))</f>
        <v/>
      </c>
      <c r="G315" s="14">
        <f>IF(ISBLANK(TAKSIT_PLANI!$A315),"",TAKSIT_PLANI!$J315)</f>
        <v/>
      </c>
    </row>
    <row r="316">
      <c r="A316" s="14">
        <f>IF(ISBLANK(TAKSIT_PLANI!$A316),"",TAKSIT_PLANI!$B316)</f>
        <v/>
      </c>
      <c r="B316" s="23">
        <f>IF(ISBLANK(TAKSIT_PLANI!$A316),"",INDEX(KREDILER!$B$6:$B$1000,MATCH(TAKSIT_PLANI!$B316,KREDILER!$A$6:$A$1000,0)))</f>
        <v/>
      </c>
      <c r="C316" s="21">
        <f>IF(ISBLANK(TAKSIT_PLANI!$A316),"",TAKSIT_PLANI!$D316)</f>
        <v/>
      </c>
      <c r="D316" s="17">
        <f>IF(ISBLANK(TAKSIT_PLANI!$A316),"",TAKSIT_PLANI!$I316)</f>
        <v/>
      </c>
      <c r="E316" s="22">
        <f>IF(ISBLANK(TAKSIT_PLANI!$A316),"",TAKSIT_PLANI!$K316)</f>
        <v/>
      </c>
      <c r="F316" s="14">
        <f>IF(ISBLANK(TAKSIT_PLANI!$A316),"",IF(TAKSIT_PLANI!$K316&lt;0,"Vadesi Geçmiş",IF(TAKSIT_PLANI!$K316&lt;=30,"0-30 Gün",IF(TAKSIT_PLANI!$K316&lt;=60,"31-60 Gün","61 Gün ve Üzeri"))))</f>
        <v/>
      </c>
      <c r="G316" s="14">
        <f>IF(ISBLANK(TAKSIT_PLANI!$A316),"",TAKSIT_PLANI!$J316)</f>
        <v/>
      </c>
    </row>
    <row r="317">
      <c r="A317" s="14">
        <f>IF(ISBLANK(TAKSIT_PLANI!$A317),"",TAKSIT_PLANI!$B317)</f>
        <v/>
      </c>
      <c r="B317" s="23">
        <f>IF(ISBLANK(TAKSIT_PLANI!$A317),"",INDEX(KREDILER!$B$6:$B$1000,MATCH(TAKSIT_PLANI!$B317,KREDILER!$A$6:$A$1000,0)))</f>
        <v/>
      </c>
      <c r="C317" s="21">
        <f>IF(ISBLANK(TAKSIT_PLANI!$A317),"",TAKSIT_PLANI!$D317)</f>
        <v/>
      </c>
      <c r="D317" s="17">
        <f>IF(ISBLANK(TAKSIT_PLANI!$A317),"",TAKSIT_PLANI!$I317)</f>
        <v/>
      </c>
      <c r="E317" s="22">
        <f>IF(ISBLANK(TAKSIT_PLANI!$A317),"",TAKSIT_PLANI!$K317)</f>
        <v/>
      </c>
      <c r="F317" s="14">
        <f>IF(ISBLANK(TAKSIT_PLANI!$A317),"",IF(TAKSIT_PLANI!$K317&lt;0,"Vadesi Geçmiş",IF(TAKSIT_PLANI!$K317&lt;=30,"0-30 Gün",IF(TAKSIT_PLANI!$K317&lt;=60,"31-60 Gün","61 Gün ve Üzeri"))))</f>
        <v/>
      </c>
      <c r="G317" s="14">
        <f>IF(ISBLANK(TAKSIT_PLANI!$A317),"",TAKSIT_PLANI!$J317)</f>
        <v/>
      </c>
    </row>
    <row r="318">
      <c r="A318" s="14">
        <f>IF(ISBLANK(TAKSIT_PLANI!$A318),"",TAKSIT_PLANI!$B318)</f>
        <v/>
      </c>
      <c r="B318" s="23">
        <f>IF(ISBLANK(TAKSIT_PLANI!$A318),"",INDEX(KREDILER!$B$6:$B$1000,MATCH(TAKSIT_PLANI!$B318,KREDILER!$A$6:$A$1000,0)))</f>
        <v/>
      </c>
      <c r="C318" s="21">
        <f>IF(ISBLANK(TAKSIT_PLANI!$A318),"",TAKSIT_PLANI!$D318)</f>
        <v/>
      </c>
      <c r="D318" s="17">
        <f>IF(ISBLANK(TAKSIT_PLANI!$A318),"",TAKSIT_PLANI!$I318)</f>
        <v/>
      </c>
      <c r="E318" s="22">
        <f>IF(ISBLANK(TAKSIT_PLANI!$A318),"",TAKSIT_PLANI!$K318)</f>
        <v/>
      </c>
      <c r="F318" s="14">
        <f>IF(ISBLANK(TAKSIT_PLANI!$A318),"",IF(TAKSIT_PLANI!$K318&lt;0,"Vadesi Geçmiş",IF(TAKSIT_PLANI!$K318&lt;=30,"0-30 Gün",IF(TAKSIT_PLANI!$K318&lt;=60,"31-60 Gün","61 Gün ve Üzeri"))))</f>
        <v/>
      </c>
      <c r="G318" s="14">
        <f>IF(ISBLANK(TAKSIT_PLANI!$A318),"",TAKSIT_PLANI!$J318)</f>
        <v/>
      </c>
    </row>
    <row r="319">
      <c r="A319" s="14">
        <f>IF(ISBLANK(TAKSIT_PLANI!$A319),"",TAKSIT_PLANI!$B319)</f>
        <v/>
      </c>
      <c r="B319" s="23">
        <f>IF(ISBLANK(TAKSIT_PLANI!$A319),"",INDEX(KREDILER!$B$6:$B$1000,MATCH(TAKSIT_PLANI!$B319,KREDILER!$A$6:$A$1000,0)))</f>
        <v/>
      </c>
      <c r="C319" s="21">
        <f>IF(ISBLANK(TAKSIT_PLANI!$A319),"",TAKSIT_PLANI!$D319)</f>
        <v/>
      </c>
      <c r="D319" s="17">
        <f>IF(ISBLANK(TAKSIT_PLANI!$A319),"",TAKSIT_PLANI!$I319)</f>
        <v/>
      </c>
      <c r="E319" s="22">
        <f>IF(ISBLANK(TAKSIT_PLANI!$A319),"",TAKSIT_PLANI!$K319)</f>
        <v/>
      </c>
      <c r="F319" s="14">
        <f>IF(ISBLANK(TAKSIT_PLANI!$A319),"",IF(TAKSIT_PLANI!$K319&lt;0,"Vadesi Geçmiş",IF(TAKSIT_PLANI!$K319&lt;=30,"0-30 Gün",IF(TAKSIT_PLANI!$K319&lt;=60,"31-60 Gün","61 Gün ve Üzeri"))))</f>
        <v/>
      </c>
      <c r="G319" s="14">
        <f>IF(ISBLANK(TAKSIT_PLANI!$A319),"",TAKSIT_PLANI!$J319)</f>
        <v/>
      </c>
    </row>
    <row r="320">
      <c r="A320" s="14">
        <f>IF(ISBLANK(TAKSIT_PLANI!$A320),"",TAKSIT_PLANI!$B320)</f>
        <v/>
      </c>
      <c r="B320" s="23">
        <f>IF(ISBLANK(TAKSIT_PLANI!$A320),"",INDEX(KREDILER!$B$6:$B$1000,MATCH(TAKSIT_PLANI!$B320,KREDILER!$A$6:$A$1000,0)))</f>
        <v/>
      </c>
      <c r="C320" s="21">
        <f>IF(ISBLANK(TAKSIT_PLANI!$A320),"",TAKSIT_PLANI!$D320)</f>
        <v/>
      </c>
      <c r="D320" s="17">
        <f>IF(ISBLANK(TAKSIT_PLANI!$A320),"",TAKSIT_PLANI!$I320)</f>
        <v/>
      </c>
      <c r="E320" s="22">
        <f>IF(ISBLANK(TAKSIT_PLANI!$A320),"",TAKSIT_PLANI!$K320)</f>
        <v/>
      </c>
      <c r="F320" s="14">
        <f>IF(ISBLANK(TAKSIT_PLANI!$A320),"",IF(TAKSIT_PLANI!$K320&lt;0,"Vadesi Geçmiş",IF(TAKSIT_PLANI!$K320&lt;=30,"0-30 Gün",IF(TAKSIT_PLANI!$K320&lt;=60,"31-60 Gün","61 Gün ve Üzeri"))))</f>
        <v/>
      </c>
      <c r="G320" s="14">
        <f>IF(ISBLANK(TAKSIT_PLANI!$A320),"",TAKSIT_PLANI!$J320)</f>
        <v/>
      </c>
    </row>
    <row r="321">
      <c r="A321" s="14">
        <f>IF(ISBLANK(TAKSIT_PLANI!$A321),"",TAKSIT_PLANI!$B321)</f>
        <v/>
      </c>
      <c r="B321" s="23">
        <f>IF(ISBLANK(TAKSIT_PLANI!$A321),"",INDEX(KREDILER!$B$6:$B$1000,MATCH(TAKSIT_PLANI!$B321,KREDILER!$A$6:$A$1000,0)))</f>
        <v/>
      </c>
      <c r="C321" s="21">
        <f>IF(ISBLANK(TAKSIT_PLANI!$A321),"",TAKSIT_PLANI!$D321)</f>
        <v/>
      </c>
      <c r="D321" s="17">
        <f>IF(ISBLANK(TAKSIT_PLANI!$A321),"",TAKSIT_PLANI!$I321)</f>
        <v/>
      </c>
      <c r="E321" s="22">
        <f>IF(ISBLANK(TAKSIT_PLANI!$A321),"",TAKSIT_PLANI!$K321)</f>
        <v/>
      </c>
      <c r="F321" s="14">
        <f>IF(ISBLANK(TAKSIT_PLANI!$A321),"",IF(TAKSIT_PLANI!$K321&lt;0,"Vadesi Geçmiş",IF(TAKSIT_PLANI!$K321&lt;=30,"0-30 Gün",IF(TAKSIT_PLANI!$K321&lt;=60,"31-60 Gün","61 Gün ve Üzeri"))))</f>
        <v/>
      </c>
      <c r="G321" s="14">
        <f>IF(ISBLANK(TAKSIT_PLANI!$A321),"",TAKSIT_PLANI!$J321)</f>
        <v/>
      </c>
    </row>
    <row r="322">
      <c r="A322" s="14">
        <f>IF(ISBLANK(TAKSIT_PLANI!$A322),"",TAKSIT_PLANI!$B322)</f>
        <v/>
      </c>
      <c r="B322" s="23">
        <f>IF(ISBLANK(TAKSIT_PLANI!$A322),"",INDEX(KREDILER!$B$6:$B$1000,MATCH(TAKSIT_PLANI!$B322,KREDILER!$A$6:$A$1000,0)))</f>
        <v/>
      </c>
      <c r="C322" s="21">
        <f>IF(ISBLANK(TAKSIT_PLANI!$A322),"",TAKSIT_PLANI!$D322)</f>
        <v/>
      </c>
      <c r="D322" s="17">
        <f>IF(ISBLANK(TAKSIT_PLANI!$A322),"",TAKSIT_PLANI!$I322)</f>
        <v/>
      </c>
      <c r="E322" s="22">
        <f>IF(ISBLANK(TAKSIT_PLANI!$A322),"",TAKSIT_PLANI!$K322)</f>
        <v/>
      </c>
      <c r="F322" s="14">
        <f>IF(ISBLANK(TAKSIT_PLANI!$A322),"",IF(TAKSIT_PLANI!$K322&lt;0,"Vadesi Geçmiş",IF(TAKSIT_PLANI!$K322&lt;=30,"0-30 Gün",IF(TAKSIT_PLANI!$K322&lt;=60,"31-60 Gün","61 Gün ve Üzeri"))))</f>
        <v/>
      </c>
      <c r="G322" s="14">
        <f>IF(ISBLANK(TAKSIT_PLANI!$A322),"",TAKSIT_PLANI!$J322)</f>
        <v/>
      </c>
    </row>
    <row r="323">
      <c r="A323" s="14">
        <f>IF(ISBLANK(TAKSIT_PLANI!$A323),"",TAKSIT_PLANI!$B323)</f>
        <v/>
      </c>
      <c r="B323" s="23">
        <f>IF(ISBLANK(TAKSIT_PLANI!$A323),"",INDEX(KREDILER!$B$6:$B$1000,MATCH(TAKSIT_PLANI!$B323,KREDILER!$A$6:$A$1000,0)))</f>
        <v/>
      </c>
      <c r="C323" s="21">
        <f>IF(ISBLANK(TAKSIT_PLANI!$A323),"",TAKSIT_PLANI!$D323)</f>
        <v/>
      </c>
      <c r="D323" s="17">
        <f>IF(ISBLANK(TAKSIT_PLANI!$A323),"",TAKSIT_PLANI!$I323)</f>
        <v/>
      </c>
      <c r="E323" s="22">
        <f>IF(ISBLANK(TAKSIT_PLANI!$A323),"",TAKSIT_PLANI!$K323)</f>
        <v/>
      </c>
      <c r="F323" s="14">
        <f>IF(ISBLANK(TAKSIT_PLANI!$A323),"",IF(TAKSIT_PLANI!$K323&lt;0,"Vadesi Geçmiş",IF(TAKSIT_PLANI!$K323&lt;=30,"0-30 Gün",IF(TAKSIT_PLANI!$K323&lt;=60,"31-60 Gün","61 Gün ve Üzeri"))))</f>
        <v/>
      </c>
      <c r="G323" s="14">
        <f>IF(ISBLANK(TAKSIT_PLANI!$A323),"",TAKSIT_PLANI!$J323)</f>
        <v/>
      </c>
    </row>
    <row r="324">
      <c r="A324" s="14">
        <f>IF(ISBLANK(TAKSIT_PLANI!$A324),"",TAKSIT_PLANI!$B324)</f>
        <v/>
      </c>
      <c r="B324" s="23">
        <f>IF(ISBLANK(TAKSIT_PLANI!$A324),"",INDEX(KREDILER!$B$6:$B$1000,MATCH(TAKSIT_PLANI!$B324,KREDILER!$A$6:$A$1000,0)))</f>
        <v/>
      </c>
      <c r="C324" s="21">
        <f>IF(ISBLANK(TAKSIT_PLANI!$A324),"",TAKSIT_PLANI!$D324)</f>
        <v/>
      </c>
      <c r="D324" s="17">
        <f>IF(ISBLANK(TAKSIT_PLANI!$A324),"",TAKSIT_PLANI!$I324)</f>
        <v/>
      </c>
      <c r="E324" s="22">
        <f>IF(ISBLANK(TAKSIT_PLANI!$A324),"",TAKSIT_PLANI!$K324)</f>
        <v/>
      </c>
      <c r="F324" s="14">
        <f>IF(ISBLANK(TAKSIT_PLANI!$A324),"",IF(TAKSIT_PLANI!$K324&lt;0,"Vadesi Geçmiş",IF(TAKSIT_PLANI!$K324&lt;=30,"0-30 Gün",IF(TAKSIT_PLANI!$K324&lt;=60,"31-60 Gün","61 Gün ve Üzeri"))))</f>
        <v/>
      </c>
      <c r="G324" s="14">
        <f>IF(ISBLANK(TAKSIT_PLANI!$A324),"",TAKSIT_PLANI!$J324)</f>
        <v/>
      </c>
    </row>
    <row r="325">
      <c r="A325" s="14">
        <f>IF(ISBLANK(TAKSIT_PLANI!$A325),"",TAKSIT_PLANI!$B325)</f>
        <v/>
      </c>
      <c r="B325" s="23">
        <f>IF(ISBLANK(TAKSIT_PLANI!$A325),"",INDEX(KREDILER!$B$6:$B$1000,MATCH(TAKSIT_PLANI!$B325,KREDILER!$A$6:$A$1000,0)))</f>
        <v/>
      </c>
      <c r="C325" s="21">
        <f>IF(ISBLANK(TAKSIT_PLANI!$A325),"",TAKSIT_PLANI!$D325)</f>
        <v/>
      </c>
      <c r="D325" s="17">
        <f>IF(ISBLANK(TAKSIT_PLANI!$A325),"",TAKSIT_PLANI!$I325)</f>
        <v/>
      </c>
      <c r="E325" s="22">
        <f>IF(ISBLANK(TAKSIT_PLANI!$A325),"",TAKSIT_PLANI!$K325)</f>
        <v/>
      </c>
      <c r="F325" s="14">
        <f>IF(ISBLANK(TAKSIT_PLANI!$A325),"",IF(TAKSIT_PLANI!$K325&lt;0,"Vadesi Geçmiş",IF(TAKSIT_PLANI!$K325&lt;=30,"0-30 Gün",IF(TAKSIT_PLANI!$K325&lt;=60,"31-60 Gün","61 Gün ve Üzeri"))))</f>
        <v/>
      </c>
      <c r="G325" s="14">
        <f>IF(ISBLANK(TAKSIT_PLANI!$A325),"",TAKSIT_PLANI!$J325)</f>
        <v/>
      </c>
    </row>
    <row r="326">
      <c r="A326" s="14">
        <f>IF(ISBLANK(TAKSIT_PLANI!$A326),"",TAKSIT_PLANI!$B326)</f>
        <v/>
      </c>
      <c r="B326" s="23">
        <f>IF(ISBLANK(TAKSIT_PLANI!$A326),"",INDEX(KREDILER!$B$6:$B$1000,MATCH(TAKSIT_PLANI!$B326,KREDILER!$A$6:$A$1000,0)))</f>
        <v/>
      </c>
      <c r="C326" s="21">
        <f>IF(ISBLANK(TAKSIT_PLANI!$A326),"",TAKSIT_PLANI!$D326)</f>
        <v/>
      </c>
      <c r="D326" s="17">
        <f>IF(ISBLANK(TAKSIT_PLANI!$A326),"",TAKSIT_PLANI!$I326)</f>
        <v/>
      </c>
      <c r="E326" s="22">
        <f>IF(ISBLANK(TAKSIT_PLANI!$A326),"",TAKSIT_PLANI!$K326)</f>
        <v/>
      </c>
      <c r="F326" s="14">
        <f>IF(ISBLANK(TAKSIT_PLANI!$A326),"",IF(TAKSIT_PLANI!$K326&lt;0,"Vadesi Geçmiş",IF(TAKSIT_PLANI!$K326&lt;=30,"0-30 Gün",IF(TAKSIT_PLANI!$K326&lt;=60,"31-60 Gün","61 Gün ve Üzeri"))))</f>
        <v/>
      </c>
      <c r="G326" s="14">
        <f>IF(ISBLANK(TAKSIT_PLANI!$A326),"",TAKSIT_PLANI!$J326)</f>
        <v/>
      </c>
    </row>
    <row r="327">
      <c r="A327" s="14">
        <f>IF(ISBLANK(TAKSIT_PLANI!$A327),"",TAKSIT_PLANI!$B327)</f>
        <v/>
      </c>
      <c r="B327" s="23">
        <f>IF(ISBLANK(TAKSIT_PLANI!$A327),"",INDEX(KREDILER!$B$6:$B$1000,MATCH(TAKSIT_PLANI!$B327,KREDILER!$A$6:$A$1000,0)))</f>
        <v/>
      </c>
      <c r="C327" s="21">
        <f>IF(ISBLANK(TAKSIT_PLANI!$A327),"",TAKSIT_PLANI!$D327)</f>
        <v/>
      </c>
      <c r="D327" s="17">
        <f>IF(ISBLANK(TAKSIT_PLANI!$A327),"",TAKSIT_PLANI!$I327)</f>
        <v/>
      </c>
      <c r="E327" s="22">
        <f>IF(ISBLANK(TAKSIT_PLANI!$A327),"",TAKSIT_PLANI!$K327)</f>
        <v/>
      </c>
      <c r="F327" s="14">
        <f>IF(ISBLANK(TAKSIT_PLANI!$A327),"",IF(TAKSIT_PLANI!$K327&lt;0,"Vadesi Geçmiş",IF(TAKSIT_PLANI!$K327&lt;=30,"0-30 Gün",IF(TAKSIT_PLANI!$K327&lt;=60,"31-60 Gün","61 Gün ve Üzeri"))))</f>
        <v/>
      </c>
      <c r="G327" s="14">
        <f>IF(ISBLANK(TAKSIT_PLANI!$A327),"",TAKSIT_PLANI!$J327)</f>
        <v/>
      </c>
    </row>
    <row r="328">
      <c r="A328" s="14">
        <f>IF(ISBLANK(TAKSIT_PLANI!$A328),"",TAKSIT_PLANI!$B328)</f>
        <v/>
      </c>
      <c r="B328" s="23">
        <f>IF(ISBLANK(TAKSIT_PLANI!$A328),"",INDEX(KREDILER!$B$6:$B$1000,MATCH(TAKSIT_PLANI!$B328,KREDILER!$A$6:$A$1000,0)))</f>
        <v/>
      </c>
      <c r="C328" s="21">
        <f>IF(ISBLANK(TAKSIT_PLANI!$A328),"",TAKSIT_PLANI!$D328)</f>
        <v/>
      </c>
      <c r="D328" s="17">
        <f>IF(ISBLANK(TAKSIT_PLANI!$A328),"",TAKSIT_PLANI!$I328)</f>
        <v/>
      </c>
      <c r="E328" s="22">
        <f>IF(ISBLANK(TAKSIT_PLANI!$A328),"",TAKSIT_PLANI!$K328)</f>
        <v/>
      </c>
      <c r="F328" s="14">
        <f>IF(ISBLANK(TAKSIT_PLANI!$A328),"",IF(TAKSIT_PLANI!$K328&lt;0,"Vadesi Geçmiş",IF(TAKSIT_PLANI!$K328&lt;=30,"0-30 Gün",IF(TAKSIT_PLANI!$K328&lt;=60,"31-60 Gün","61 Gün ve Üzeri"))))</f>
        <v/>
      </c>
      <c r="G328" s="14">
        <f>IF(ISBLANK(TAKSIT_PLANI!$A328),"",TAKSIT_PLANI!$J328)</f>
        <v/>
      </c>
    </row>
    <row r="329">
      <c r="A329" s="14">
        <f>IF(ISBLANK(TAKSIT_PLANI!$A329),"",TAKSIT_PLANI!$B329)</f>
        <v/>
      </c>
      <c r="B329" s="23">
        <f>IF(ISBLANK(TAKSIT_PLANI!$A329),"",INDEX(KREDILER!$B$6:$B$1000,MATCH(TAKSIT_PLANI!$B329,KREDILER!$A$6:$A$1000,0)))</f>
        <v/>
      </c>
      <c r="C329" s="21">
        <f>IF(ISBLANK(TAKSIT_PLANI!$A329),"",TAKSIT_PLANI!$D329)</f>
        <v/>
      </c>
      <c r="D329" s="17">
        <f>IF(ISBLANK(TAKSIT_PLANI!$A329),"",TAKSIT_PLANI!$I329)</f>
        <v/>
      </c>
      <c r="E329" s="22">
        <f>IF(ISBLANK(TAKSIT_PLANI!$A329),"",TAKSIT_PLANI!$K329)</f>
        <v/>
      </c>
      <c r="F329" s="14">
        <f>IF(ISBLANK(TAKSIT_PLANI!$A329),"",IF(TAKSIT_PLANI!$K329&lt;0,"Vadesi Geçmiş",IF(TAKSIT_PLANI!$K329&lt;=30,"0-30 Gün",IF(TAKSIT_PLANI!$K329&lt;=60,"31-60 Gün","61 Gün ve Üzeri"))))</f>
        <v/>
      </c>
      <c r="G329" s="14">
        <f>IF(ISBLANK(TAKSIT_PLANI!$A329),"",TAKSIT_PLANI!$J329)</f>
        <v/>
      </c>
    </row>
    <row r="330">
      <c r="A330" s="14">
        <f>IF(ISBLANK(TAKSIT_PLANI!$A330),"",TAKSIT_PLANI!$B330)</f>
        <v/>
      </c>
      <c r="B330" s="23">
        <f>IF(ISBLANK(TAKSIT_PLANI!$A330),"",INDEX(KREDILER!$B$6:$B$1000,MATCH(TAKSIT_PLANI!$B330,KREDILER!$A$6:$A$1000,0)))</f>
        <v/>
      </c>
      <c r="C330" s="21">
        <f>IF(ISBLANK(TAKSIT_PLANI!$A330),"",TAKSIT_PLANI!$D330)</f>
        <v/>
      </c>
      <c r="D330" s="17">
        <f>IF(ISBLANK(TAKSIT_PLANI!$A330),"",TAKSIT_PLANI!$I330)</f>
        <v/>
      </c>
      <c r="E330" s="22">
        <f>IF(ISBLANK(TAKSIT_PLANI!$A330),"",TAKSIT_PLANI!$K330)</f>
        <v/>
      </c>
      <c r="F330" s="14">
        <f>IF(ISBLANK(TAKSIT_PLANI!$A330),"",IF(TAKSIT_PLANI!$K330&lt;0,"Vadesi Geçmiş",IF(TAKSIT_PLANI!$K330&lt;=30,"0-30 Gün",IF(TAKSIT_PLANI!$K330&lt;=60,"31-60 Gün","61 Gün ve Üzeri"))))</f>
        <v/>
      </c>
      <c r="G330" s="14">
        <f>IF(ISBLANK(TAKSIT_PLANI!$A330),"",TAKSIT_PLANI!$J330)</f>
        <v/>
      </c>
    </row>
    <row r="331">
      <c r="A331" s="14">
        <f>IF(ISBLANK(TAKSIT_PLANI!$A331),"",TAKSIT_PLANI!$B331)</f>
        <v/>
      </c>
      <c r="B331" s="23">
        <f>IF(ISBLANK(TAKSIT_PLANI!$A331),"",INDEX(KREDILER!$B$6:$B$1000,MATCH(TAKSIT_PLANI!$B331,KREDILER!$A$6:$A$1000,0)))</f>
        <v/>
      </c>
      <c r="C331" s="21">
        <f>IF(ISBLANK(TAKSIT_PLANI!$A331),"",TAKSIT_PLANI!$D331)</f>
        <v/>
      </c>
      <c r="D331" s="17">
        <f>IF(ISBLANK(TAKSIT_PLANI!$A331),"",TAKSIT_PLANI!$I331)</f>
        <v/>
      </c>
      <c r="E331" s="22">
        <f>IF(ISBLANK(TAKSIT_PLANI!$A331),"",TAKSIT_PLANI!$K331)</f>
        <v/>
      </c>
      <c r="F331" s="14">
        <f>IF(ISBLANK(TAKSIT_PLANI!$A331),"",IF(TAKSIT_PLANI!$K331&lt;0,"Vadesi Geçmiş",IF(TAKSIT_PLANI!$K331&lt;=30,"0-30 Gün",IF(TAKSIT_PLANI!$K331&lt;=60,"31-60 Gün","61 Gün ve Üzeri"))))</f>
        <v/>
      </c>
      <c r="G331" s="14">
        <f>IF(ISBLANK(TAKSIT_PLANI!$A331),"",TAKSIT_PLANI!$J331)</f>
        <v/>
      </c>
    </row>
    <row r="332">
      <c r="A332" s="14">
        <f>IF(ISBLANK(TAKSIT_PLANI!$A332),"",TAKSIT_PLANI!$B332)</f>
        <v/>
      </c>
      <c r="B332" s="23">
        <f>IF(ISBLANK(TAKSIT_PLANI!$A332),"",INDEX(KREDILER!$B$6:$B$1000,MATCH(TAKSIT_PLANI!$B332,KREDILER!$A$6:$A$1000,0)))</f>
        <v/>
      </c>
      <c r="C332" s="21">
        <f>IF(ISBLANK(TAKSIT_PLANI!$A332),"",TAKSIT_PLANI!$D332)</f>
        <v/>
      </c>
      <c r="D332" s="17">
        <f>IF(ISBLANK(TAKSIT_PLANI!$A332),"",TAKSIT_PLANI!$I332)</f>
        <v/>
      </c>
      <c r="E332" s="22">
        <f>IF(ISBLANK(TAKSIT_PLANI!$A332),"",TAKSIT_PLANI!$K332)</f>
        <v/>
      </c>
      <c r="F332" s="14">
        <f>IF(ISBLANK(TAKSIT_PLANI!$A332),"",IF(TAKSIT_PLANI!$K332&lt;0,"Vadesi Geçmiş",IF(TAKSIT_PLANI!$K332&lt;=30,"0-30 Gün",IF(TAKSIT_PLANI!$K332&lt;=60,"31-60 Gün","61 Gün ve Üzeri"))))</f>
        <v/>
      </c>
      <c r="G332" s="14">
        <f>IF(ISBLANK(TAKSIT_PLANI!$A332),"",TAKSIT_PLANI!$J332)</f>
        <v/>
      </c>
    </row>
    <row r="333">
      <c r="A333" s="14">
        <f>IF(ISBLANK(TAKSIT_PLANI!$A333),"",TAKSIT_PLANI!$B333)</f>
        <v/>
      </c>
      <c r="B333" s="23">
        <f>IF(ISBLANK(TAKSIT_PLANI!$A333),"",INDEX(KREDILER!$B$6:$B$1000,MATCH(TAKSIT_PLANI!$B333,KREDILER!$A$6:$A$1000,0)))</f>
        <v/>
      </c>
      <c r="C333" s="21">
        <f>IF(ISBLANK(TAKSIT_PLANI!$A333),"",TAKSIT_PLANI!$D333)</f>
        <v/>
      </c>
      <c r="D333" s="17">
        <f>IF(ISBLANK(TAKSIT_PLANI!$A333),"",TAKSIT_PLANI!$I333)</f>
        <v/>
      </c>
      <c r="E333" s="22">
        <f>IF(ISBLANK(TAKSIT_PLANI!$A333),"",TAKSIT_PLANI!$K333)</f>
        <v/>
      </c>
      <c r="F333" s="14">
        <f>IF(ISBLANK(TAKSIT_PLANI!$A333),"",IF(TAKSIT_PLANI!$K333&lt;0,"Vadesi Geçmiş",IF(TAKSIT_PLANI!$K333&lt;=30,"0-30 Gün",IF(TAKSIT_PLANI!$K333&lt;=60,"31-60 Gün","61 Gün ve Üzeri"))))</f>
        <v/>
      </c>
      <c r="G333" s="14">
        <f>IF(ISBLANK(TAKSIT_PLANI!$A333),"",TAKSIT_PLANI!$J333)</f>
        <v/>
      </c>
    </row>
    <row r="334">
      <c r="A334" s="14">
        <f>IF(ISBLANK(TAKSIT_PLANI!$A334),"",TAKSIT_PLANI!$B334)</f>
        <v/>
      </c>
      <c r="B334" s="23">
        <f>IF(ISBLANK(TAKSIT_PLANI!$A334),"",INDEX(KREDILER!$B$6:$B$1000,MATCH(TAKSIT_PLANI!$B334,KREDILER!$A$6:$A$1000,0)))</f>
        <v/>
      </c>
      <c r="C334" s="21">
        <f>IF(ISBLANK(TAKSIT_PLANI!$A334),"",TAKSIT_PLANI!$D334)</f>
        <v/>
      </c>
      <c r="D334" s="17">
        <f>IF(ISBLANK(TAKSIT_PLANI!$A334),"",TAKSIT_PLANI!$I334)</f>
        <v/>
      </c>
      <c r="E334" s="22">
        <f>IF(ISBLANK(TAKSIT_PLANI!$A334),"",TAKSIT_PLANI!$K334)</f>
        <v/>
      </c>
      <c r="F334" s="14">
        <f>IF(ISBLANK(TAKSIT_PLANI!$A334),"",IF(TAKSIT_PLANI!$K334&lt;0,"Vadesi Geçmiş",IF(TAKSIT_PLANI!$K334&lt;=30,"0-30 Gün",IF(TAKSIT_PLANI!$K334&lt;=60,"31-60 Gün","61 Gün ve Üzeri"))))</f>
        <v/>
      </c>
      <c r="G334" s="14">
        <f>IF(ISBLANK(TAKSIT_PLANI!$A334),"",TAKSIT_PLANI!$J334)</f>
        <v/>
      </c>
    </row>
    <row r="335">
      <c r="A335" s="14">
        <f>IF(ISBLANK(TAKSIT_PLANI!$A335),"",TAKSIT_PLANI!$B335)</f>
        <v/>
      </c>
      <c r="B335" s="23">
        <f>IF(ISBLANK(TAKSIT_PLANI!$A335),"",INDEX(KREDILER!$B$6:$B$1000,MATCH(TAKSIT_PLANI!$B335,KREDILER!$A$6:$A$1000,0)))</f>
        <v/>
      </c>
      <c r="C335" s="21">
        <f>IF(ISBLANK(TAKSIT_PLANI!$A335),"",TAKSIT_PLANI!$D335)</f>
        <v/>
      </c>
      <c r="D335" s="17">
        <f>IF(ISBLANK(TAKSIT_PLANI!$A335),"",TAKSIT_PLANI!$I335)</f>
        <v/>
      </c>
      <c r="E335" s="22">
        <f>IF(ISBLANK(TAKSIT_PLANI!$A335),"",TAKSIT_PLANI!$K335)</f>
        <v/>
      </c>
      <c r="F335" s="14">
        <f>IF(ISBLANK(TAKSIT_PLANI!$A335),"",IF(TAKSIT_PLANI!$K335&lt;0,"Vadesi Geçmiş",IF(TAKSIT_PLANI!$K335&lt;=30,"0-30 Gün",IF(TAKSIT_PLANI!$K335&lt;=60,"31-60 Gün","61 Gün ve Üzeri"))))</f>
        <v/>
      </c>
      <c r="G335" s="14">
        <f>IF(ISBLANK(TAKSIT_PLANI!$A335),"",TAKSIT_PLANI!$J335)</f>
        <v/>
      </c>
    </row>
    <row r="336">
      <c r="A336" s="14">
        <f>IF(ISBLANK(TAKSIT_PLANI!$A336),"",TAKSIT_PLANI!$B336)</f>
        <v/>
      </c>
      <c r="B336" s="23">
        <f>IF(ISBLANK(TAKSIT_PLANI!$A336),"",INDEX(KREDILER!$B$6:$B$1000,MATCH(TAKSIT_PLANI!$B336,KREDILER!$A$6:$A$1000,0)))</f>
        <v/>
      </c>
      <c r="C336" s="21">
        <f>IF(ISBLANK(TAKSIT_PLANI!$A336),"",TAKSIT_PLANI!$D336)</f>
        <v/>
      </c>
      <c r="D336" s="17">
        <f>IF(ISBLANK(TAKSIT_PLANI!$A336),"",TAKSIT_PLANI!$I336)</f>
        <v/>
      </c>
      <c r="E336" s="22">
        <f>IF(ISBLANK(TAKSIT_PLANI!$A336),"",TAKSIT_PLANI!$K336)</f>
        <v/>
      </c>
      <c r="F336" s="14">
        <f>IF(ISBLANK(TAKSIT_PLANI!$A336),"",IF(TAKSIT_PLANI!$K336&lt;0,"Vadesi Geçmiş",IF(TAKSIT_PLANI!$K336&lt;=30,"0-30 Gün",IF(TAKSIT_PLANI!$K336&lt;=60,"31-60 Gün","61 Gün ve Üzeri"))))</f>
        <v/>
      </c>
      <c r="G336" s="14">
        <f>IF(ISBLANK(TAKSIT_PLANI!$A336),"",TAKSIT_PLANI!$J336)</f>
        <v/>
      </c>
    </row>
    <row r="337">
      <c r="A337" s="14">
        <f>IF(ISBLANK(TAKSIT_PLANI!$A337),"",TAKSIT_PLANI!$B337)</f>
        <v/>
      </c>
      <c r="B337" s="23">
        <f>IF(ISBLANK(TAKSIT_PLANI!$A337),"",INDEX(KREDILER!$B$6:$B$1000,MATCH(TAKSIT_PLANI!$B337,KREDILER!$A$6:$A$1000,0)))</f>
        <v/>
      </c>
      <c r="C337" s="21">
        <f>IF(ISBLANK(TAKSIT_PLANI!$A337),"",TAKSIT_PLANI!$D337)</f>
        <v/>
      </c>
      <c r="D337" s="17">
        <f>IF(ISBLANK(TAKSIT_PLANI!$A337),"",TAKSIT_PLANI!$I337)</f>
        <v/>
      </c>
      <c r="E337" s="22">
        <f>IF(ISBLANK(TAKSIT_PLANI!$A337),"",TAKSIT_PLANI!$K337)</f>
        <v/>
      </c>
      <c r="F337" s="14">
        <f>IF(ISBLANK(TAKSIT_PLANI!$A337),"",IF(TAKSIT_PLANI!$K337&lt;0,"Vadesi Geçmiş",IF(TAKSIT_PLANI!$K337&lt;=30,"0-30 Gün",IF(TAKSIT_PLANI!$K337&lt;=60,"31-60 Gün","61 Gün ve Üzeri"))))</f>
        <v/>
      </c>
      <c r="G337" s="14">
        <f>IF(ISBLANK(TAKSIT_PLANI!$A337),"",TAKSIT_PLANI!$J337)</f>
        <v/>
      </c>
    </row>
    <row r="338">
      <c r="A338" s="14">
        <f>IF(ISBLANK(TAKSIT_PLANI!$A338),"",TAKSIT_PLANI!$B338)</f>
        <v/>
      </c>
      <c r="B338" s="23">
        <f>IF(ISBLANK(TAKSIT_PLANI!$A338),"",INDEX(KREDILER!$B$6:$B$1000,MATCH(TAKSIT_PLANI!$B338,KREDILER!$A$6:$A$1000,0)))</f>
        <v/>
      </c>
      <c r="C338" s="21">
        <f>IF(ISBLANK(TAKSIT_PLANI!$A338),"",TAKSIT_PLANI!$D338)</f>
        <v/>
      </c>
      <c r="D338" s="17">
        <f>IF(ISBLANK(TAKSIT_PLANI!$A338),"",TAKSIT_PLANI!$I338)</f>
        <v/>
      </c>
      <c r="E338" s="22">
        <f>IF(ISBLANK(TAKSIT_PLANI!$A338),"",TAKSIT_PLANI!$K338)</f>
        <v/>
      </c>
      <c r="F338" s="14">
        <f>IF(ISBLANK(TAKSIT_PLANI!$A338),"",IF(TAKSIT_PLANI!$K338&lt;0,"Vadesi Geçmiş",IF(TAKSIT_PLANI!$K338&lt;=30,"0-30 Gün",IF(TAKSIT_PLANI!$K338&lt;=60,"31-60 Gün","61 Gün ve Üzeri"))))</f>
        <v/>
      </c>
      <c r="G338" s="14">
        <f>IF(ISBLANK(TAKSIT_PLANI!$A338),"",TAKSIT_PLANI!$J338)</f>
        <v/>
      </c>
    </row>
    <row r="339">
      <c r="A339" s="14">
        <f>IF(ISBLANK(TAKSIT_PLANI!$A339),"",TAKSIT_PLANI!$B339)</f>
        <v/>
      </c>
      <c r="B339" s="23">
        <f>IF(ISBLANK(TAKSIT_PLANI!$A339),"",INDEX(KREDILER!$B$6:$B$1000,MATCH(TAKSIT_PLANI!$B339,KREDILER!$A$6:$A$1000,0)))</f>
        <v/>
      </c>
      <c r="C339" s="21">
        <f>IF(ISBLANK(TAKSIT_PLANI!$A339),"",TAKSIT_PLANI!$D339)</f>
        <v/>
      </c>
      <c r="D339" s="17">
        <f>IF(ISBLANK(TAKSIT_PLANI!$A339),"",TAKSIT_PLANI!$I339)</f>
        <v/>
      </c>
      <c r="E339" s="22">
        <f>IF(ISBLANK(TAKSIT_PLANI!$A339),"",TAKSIT_PLANI!$K339)</f>
        <v/>
      </c>
      <c r="F339" s="14">
        <f>IF(ISBLANK(TAKSIT_PLANI!$A339),"",IF(TAKSIT_PLANI!$K339&lt;0,"Vadesi Geçmiş",IF(TAKSIT_PLANI!$K339&lt;=30,"0-30 Gün",IF(TAKSIT_PLANI!$K339&lt;=60,"31-60 Gün","61 Gün ve Üzeri"))))</f>
        <v/>
      </c>
      <c r="G339" s="14">
        <f>IF(ISBLANK(TAKSIT_PLANI!$A339),"",TAKSIT_PLANI!$J339)</f>
        <v/>
      </c>
    </row>
    <row r="340">
      <c r="A340" s="14">
        <f>IF(ISBLANK(TAKSIT_PLANI!$A340),"",TAKSIT_PLANI!$B340)</f>
        <v/>
      </c>
      <c r="B340" s="23">
        <f>IF(ISBLANK(TAKSIT_PLANI!$A340),"",INDEX(KREDILER!$B$6:$B$1000,MATCH(TAKSIT_PLANI!$B340,KREDILER!$A$6:$A$1000,0)))</f>
        <v/>
      </c>
      <c r="C340" s="21">
        <f>IF(ISBLANK(TAKSIT_PLANI!$A340),"",TAKSIT_PLANI!$D340)</f>
        <v/>
      </c>
      <c r="D340" s="17">
        <f>IF(ISBLANK(TAKSIT_PLANI!$A340),"",TAKSIT_PLANI!$I340)</f>
        <v/>
      </c>
      <c r="E340" s="22">
        <f>IF(ISBLANK(TAKSIT_PLANI!$A340),"",TAKSIT_PLANI!$K340)</f>
        <v/>
      </c>
      <c r="F340" s="14">
        <f>IF(ISBLANK(TAKSIT_PLANI!$A340),"",IF(TAKSIT_PLANI!$K340&lt;0,"Vadesi Geçmiş",IF(TAKSIT_PLANI!$K340&lt;=30,"0-30 Gün",IF(TAKSIT_PLANI!$K340&lt;=60,"31-60 Gün","61 Gün ve Üzeri"))))</f>
        <v/>
      </c>
      <c r="G340" s="14">
        <f>IF(ISBLANK(TAKSIT_PLANI!$A340),"",TAKSIT_PLANI!$J340)</f>
        <v/>
      </c>
    </row>
    <row r="341">
      <c r="A341" s="14">
        <f>IF(ISBLANK(TAKSIT_PLANI!$A341),"",TAKSIT_PLANI!$B341)</f>
        <v/>
      </c>
      <c r="B341" s="23">
        <f>IF(ISBLANK(TAKSIT_PLANI!$A341),"",INDEX(KREDILER!$B$6:$B$1000,MATCH(TAKSIT_PLANI!$B341,KREDILER!$A$6:$A$1000,0)))</f>
        <v/>
      </c>
      <c r="C341" s="21">
        <f>IF(ISBLANK(TAKSIT_PLANI!$A341),"",TAKSIT_PLANI!$D341)</f>
        <v/>
      </c>
      <c r="D341" s="17">
        <f>IF(ISBLANK(TAKSIT_PLANI!$A341),"",TAKSIT_PLANI!$I341)</f>
        <v/>
      </c>
      <c r="E341" s="22">
        <f>IF(ISBLANK(TAKSIT_PLANI!$A341),"",TAKSIT_PLANI!$K341)</f>
        <v/>
      </c>
      <c r="F341" s="14">
        <f>IF(ISBLANK(TAKSIT_PLANI!$A341),"",IF(TAKSIT_PLANI!$K341&lt;0,"Vadesi Geçmiş",IF(TAKSIT_PLANI!$K341&lt;=30,"0-30 Gün",IF(TAKSIT_PLANI!$K341&lt;=60,"31-60 Gün","61 Gün ve Üzeri"))))</f>
        <v/>
      </c>
      <c r="G341" s="14">
        <f>IF(ISBLANK(TAKSIT_PLANI!$A341),"",TAKSIT_PLANI!$J341)</f>
        <v/>
      </c>
    </row>
    <row r="342">
      <c r="A342" s="14">
        <f>IF(ISBLANK(TAKSIT_PLANI!$A342),"",TAKSIT_PLANI!$B342)</f>
        <v/>
      </c>
      <c r="B342" s="23">
        <f>IF(ISBLANK(TAKSIT_PLANI!$A342),"",INDEX(KREDILER!$B$6:$B$1000,MATCH(TAKSIT_PLANI!$B342,KREDILER!$A$6:$A$1000,0)))</f>
        <v/>
      </c>
      <c r="C342" s="21">
        <f>IF(ISBLANK(TAKSIT_PLANI!$A342),"",TAKSIT_PLANI!$D342)</f>
        <v/>
      </c>
      <c r="D342" s="17">
        <f>IF(ISBLANK(TAKSIT_PLANI!$A342),"",TAKSIT_PLANI!$I342)</f>
        <v/>
      </c>
      <c r="E342" s="22">
        <f>IF(ISBLANK(TAKSIT_PLANI!$A342),"",TAKSIT_PLANI!$K342)</f>
        <v/>
      </c>
      <c r="F342" s="14">
        <f>IF(ISBLANK(TAKSIT_PLANI!$A342),"",IF(TAKSIT_PLANI!$K342&lt;0,"Vadesi Geçmiş",IF(TAKSIT_PLANI!$K342&lt;=30,"0-30 Gün",IF(TAKSIT_PLANI!$K342&lt;=60,"31-60 Gün","61 Gün ve Üzeri"))))</f>
        <v/>
      </c>
      <c r="G342" s="14">
        <f>IF(ISBLANK(TAKSIT_PLANI!$A342),"",TAKSIT_PLANI!$J342)</f>
        <v/>
      </c>
    </row>
    <row r="343">
      <c r="A343" s="14">
        <f>IF(ISBLANK(TAKSIT_PLANI!$A343),"",TAKSIT_PLANI!$B343)</f>
        <v/>
      </c>
      <c r="B343" s="23">
        <f>IF(ISBLANK(TAKSIT_PLANI!$A343),"",INDEX(KREDILER!$B$6:$B$1000,MATCH(TAKSIT_PLANI!$B343,KREDILER!$A$6:$A$1000,0)))</f>
        <v/>
      </c>
      <c r="C343" s="21">
        <f>IF(ISBLANK(TAKSIT_PLANI!$A343),"",TAKSIT_PLANI!$D343)</f>
        <v/>
      </c>
      <c r="D343" s="17">
        <f>IF(ISBLANK(TAKSIT_PLANI!$A343),"",TAKSIT_PLANI!$I343)</f>
        <v/>
      </c>
      <c r="E343" s="22">
        <f>IF(ISBLANK(TAKSIT_PLANI!$A343),"",TAKSIT_PLANI!$K343)</f>
        <v/>
      </c>
      <c r="F343" s="14">
        <f>IF(ISBLANK(TAKSIT_PLANI!$A343),"",IF(TAKSIT_PLANI!$K343&lt;0,"Vadesi Geçmiş",IF(TAKSIT_PLANI!$K343&lt;=30,"0-30 Gün",IF(TAKSIT_PLANI!$K343&lt;=60,"31-60 Gün","61 Gün ve Üzeri"))))</f>
        <v/>
      </c>
      <c r="G343" s="14">
        <f>IF(ISBLANK(TAKSIT_PLANI!$A343),"",TAKSIT_PLANI!$J343)</f>
        <v/>
      </c>
    </row>
    <row r="344">
      <c r="A344" s="14">
        <f>IF(ISBLANK(TAKSIT_PLANI!$A344),"",TAKSIT_PLANI!$B344)</f>
        <v/>
      </c>
      <c r="B344" s="23">
        <f>IF(ISBLANK(TAKSIT_PLANI!$A344),"",INDEX(KREDILER!$B$6:$B$1000,MATCH(TAKSIT_PLANI!$B344,KREDILER!$A$6:$A$1000,0)))</f>
        <v/>
      </c>
      <c r="C344" s="21">
        <f>IF(ISBLANK(TAKSIT_PLANI!$A344),"",TAKSIT_PLANI!$D344)</f>
        <v/>
      </c>
      <c r="D344" s="17">
        <f>IF(ISBLANK(TAKSIT_PLANI!$A344),"",TAKSIT_PLANI!$I344)</f>
        <v/>
      </c>
      <c r="E344" s="22">
        <f>IF(ISBLANK(TAKSIT_PLANI!$A344),"",TAKSIT_PLANI!$K344)</f>
        <v/>
      </c>
      <c r="F344" s="14">
        <f>IF(ISBLANK(TAKSIT_PLANI!$A344),"",IF(TAKSIT_PLANI!$K344&lt;0,"Vadesi Geçmiş",IF(TAKSIT_PLANI!$K344&lt;=30,"0-30 Gün",IF(TAKSIT_PLANI!$K344&lt;=60,"31-60 Gün","61 Gün ve Üzeri"))))</f>
        <v/>
      </c>
      <c r="G344" s="14">
        <f>IF(ISBLANK(TAKSIT_PLANI!$A344),"",TAKSIT_PLANI!$J344)</f>
        <v/>
      </c>
    </row>
    <row r="345">
      <c r="A345" s="14">
        <f>IF(ISBLANK(TAKSIT_PLANI!$A345),"",TAKSIT_PLANI!$B345)</f>
        <v/>
      </c>
      <c r="B345" s="23">
        <f>IF(ISBLANK(TAKSIT_PLANI!$A345),"",INDEX(KREDILER!$B$6:$B$1000,MATCH(TAKSIT_PLANI!$B345,KREDILER!$A$6:$A$1000,0)))</f>
        <v/>
      </c>
      <c r="C345" s="21">
        <f>IF(ISBLANK(TAKSIT_PLANI!$A345),"",TAKSIT_PLANI!$D345)</f>
        <v/>
      </c>
      <c r="D345" s="17">
        <f>IF(ISBLANK(TAKSIT_PLANI!$A345),"",TAKSIT_PLANI!$I345)</f>
        <v/>
      </c>
      <c r="E345" s="22">
        <f>IF(ISBLANK(TAKSIT_PLANI!$A345),"",TAKSIT_PLANI!$K345)</f>
        <v/>
      </c>
      <c r="F345" s="14">
        <f>IF(ISBLANK(TAKSIT_PLANI!$A345),"",IF(TAKSIT_PLANI!$K345&lt;0,"Vadesi Geçmiş",IF(TAKSIT_PLANI!$K345&lt;=30,"0-30 Gün",IF(TAKSIT_PLANI!$K345&lt;=60,"31-60 Gün","61 Gün ve Üzeri"))))</f>
        <v/>
      </c>
      <c r="G345" s="14">
        <f>IF(ISBLANK(TAKSIT_PLANI!$A345),"",TAKSIT_PLANI!$J345)</f>
        <v/>
      </c>
    </row>
    <row r="346">
      <c r="A346" s="14">
        <f>IF(ISBLANK(TAKSIT_PLANI!$A346),"",TAKSIT_PLANI!$B346)</f>
        <v/>
      </c>
      <c r="B346" s="23">
        <f>IF(ISBLANK(TAKSIT_PLANI!$A346),"",INDEX(KREDILER!$B$6:$B$1000,MATCH(TAKSIT_PLANI!$B346,KREDILER!$A$6:$A$1000,0)))</f>
        <v/>
      </c>
      <c r="C346" s="21">
        <f>IF(ISBLANK(TAKSIT_PLANI!$A346),"",TAKSIT_PLANI!$D346)</f>
        <v/>
      </c>
      <c r="D346" s="17">
        <f>IF(ISBLANK(TAKSIT_PLANI!$A346),"",TAKSIT_PLANI!$I346)</f>
        <v/>
      </c>
      <c r="E346" s="22">
        <f>IF(ISBLANK(TAKSIT_PLANI!$A346),"",TAKSIT_PLANI!$K346)</f>
        <v/>
      </c>
      <c r="F346" s="14">
        <f>IF(ISBLANK(TAKSIT_PLANI!$A346),"",IF(TAKSIT_PLANI!$K346&lt;0,"Vadesi Geçmiş",IF(TAKSIT_PLANI!$K346&lt;=30,"0-30 Gün",IF(TAKSIT_PLANI!$K346&lt;=60,"31-60 Gün","61 Gün ve Üzeri"))))</f>
        <v/>
      </c>
      <c r="G346" s="14">
        <f>IF(ISBLANK(TAKSIT_PLANI!$A346),"",TAKSIT_PLANI!$J346)</f>
        <v/>
      </c>
    </row>
    <row r="347">
      <c r="A347" s="14">
        <f>IF(ISBLANK(TAKSIT_PLANI!$A347),"",TAKSIT_PLANI!$B347)</f>
        <v/>
      </c>
      <c r="B347" s="23">
        <f>IF(ISBLANK(TAKSIT_PLANI!$A347),"",INDEX(KREDILER!$B$6:$B$1000,MATCH(TAKSIT_PLANI!$B347,KREDILER!$A$6:$A$1000,0)))</f>
        <v/>
      </c>
      <c r="C347" s="21">
        <f>IF(ISBLANK(TAKSIT_PLANI!$A347),"",TAKSIT_PLANI!$D347)</f>
        <v/>
      </c>
      <c r="D347" s="17">
        <f>IF(ISBLANK(TAKSIT_PLANI!$A347),"",TAKSIT_PLANI!$I347)</f>
        <v/>
      </c>
      <c r="E347" s="22">
        <f>IF(ISBLANK(TAKSIT_PLANI!$A347),"",TAKSIT_PLANI!$K347)</f>
        <v/>
      </c>
      <c r="F347" s="14">
        <f>IF(ISBLANK(TAKSIT_PLANI!$A347),"",IF(TAKSIT_PLANI!$K347&lt;0,"Vadesi Geçmiş",IF(TAKSIT_PLANI!$K347&lt;=30,"0-30 Gün",IF(TAKSIT_PLANI!$K347&lt;=60,"31-60 Gün","61 Gün ve Üzeri"))))</f>
        <v/>
      </c>
      <c r="G347" s="14">
        <f>IF(ISBLANK(TAKSIT_PLANI!$A347),"",TAKSIT_PLANI!$J347)</f>
        <v/>
      </c>
    </row>
    <row r="348">
      <c r="A348" s="14">
        <f>IF(ISBLANK(TAKSIT_PLANI!$A348),"",TAKSIT_PLANI!$B348)</f>
        <v/>
      </c>
      <c r="B348" s="23">
        <f>IF(ISBLANK(TAKSIT_PLANI!$A348),"",INDEX(KREDILER!$B$6:$B$1000,MATCH(TAKSIT_PLANI!$B348,KREDILER!$A$6:$A$1000,0)))</f>
        <v/>
      </c>
      <c r="C348" s="21">
        <f>IF(ISBLANK(TAKSIT_PLANI!$A348),"",TAKSIT_PLANI!$D348)</f>
        <v/>
      </c>
      <c r="D348" s="17">
        <f>IF(ISBLANK(TAKSIT_PLANI!$A348),"",TAKSIT_PLANI!$I348)</f>
        <v/>
      </c>
      <c r="E348" s="22">
        <f>IF(ISBLANK(TAKSIT_PLANI!$A348),"",TAKSIT_PLANI!$K348)</f>
        <v/>
      </c>
      <c r="F348" s="14">
        <f>IF(ISBLANK(TAKSIT_PLANI!$A348),"",IF(TAKSIT_PLANI!$K348&lt;0,"Vadesi Geçmiş",IF(TAKSIT_PLANI!$K348&lt;=30,"0-30 Gün",IF(TAKSIT_PLANI!$K348&lt;=60,"31-60 Gün","61 Gün ve Üzeri"))))</f>
        <v/>
      </c>
      <c r="G348" s="14">
        <f>IF(ISBLANK(TAKSIT_PLANI!$A348),"",TAKSIT_PLANI!$J348)</f>
        <v/>
      </c>
    </row>
    <row r="349">
      <c r="A349" s="14">
        <f>IF(ISBLANK(TAKSIT_PLANI!$A349),"",TAKSIT_PLANI!$B349)</f>
        <v/>
      </c>
      <c r="B349" s="23">
        <f>IF(ISBLANK(TAKSIT_PLANI!$A349),"",INDEX(KREDILER!$B$6:$B$1000,MATCH(TAKSIT_PLANI!$B349,KREDILER!$A$6:$A$1000,0)))</f>
        <v/>
      </c>
      <c r="C349" s="21">
        <f>IF(ISBLANK(TAKSIT_PLANI!$A349),"",TAKSIT_PLANI!$D349)</f>
        <v/>
      </c>
      <c r="D349" s="17">
        <f>IF(ISBLANK(TAKSIT_PLANI!$A349),"",TAKSIT_PLANI!$I349)</f>
        <v/>
      </c>
      <c r="E349" s="22">
        <f>IF(ISBLANK(TAKSIT_PLANI!$A349),"",TAKSIT_PLANI!$K349)</f>
        <v/>
      </c>
      <c r="F349" s="14">
        <f>IF(ISBLANK(TAKSIT_PLANI!$A349),"",IF(TAKSIT_PLANI!$K349&lt;0,"Vadesi Geçmiş",IF(TAKSIT_PLANI!$K349&lt;=30,"0-30 Gün",IF(TAKSIT_PLANI!$K349&lt;=60,"31-60 Gün","61 Gün ve Üzeri"))))</f>
        <v/>
      </c>
      <c r="G349" s="14">
        <f>IF(ISBLANK(TAKSIT_PLANI!$A349),"",TAKSIT_PLANI!$J349)</f>
        <v/>
      </c>
    </row>
    <row r="350">
      <c r="A350" s="14">
        <f>IF(ISBLANK(TAKSIT_PLANI!$A350),"",TAKSIT_PLANI!$B350)</f>
        <v/>
      </c>
      <c r="B350" s="23">
        <f>IF(ISBLANK(TAKSIT_PLANI!$A350),"",INDEX(KREDILER!$B$6:$B$1000,MATCH(TAKSIT_PLANI!$B350,KREDILER!$A$6:$A$1000,0)))</f>
        <v/>
      </c>
      <c r="C350" s="21">
        <f>IF(ISBLANK(TAKSIT_PLANI!$A350),"",TAKSIT_PLANI!$D350)</f>
        <v/>
      </c>
      <c r="D350" s="17">
        <f>IF(ISBLANK(TAKSIT_PLANI!$A350),"",TAKSIT_PLANI!$I350)</f>
        <v/>
      </c>
      <c r="E350" s="22">
        <f>IF(ISBLANK(TAKSIT_PLANI!$A350),"",TAKSIT_PLANI!$K350)</f>
        <v/>
      </c>
      <c r="F350" s="14">
        <f>IF(ISBLANK(TAKSIT_PLANI!$A350),"",IF(TAKSIT_PLANI!$K350&lt;0,"Vadesi Geçmiş",IF(TAKSIT_PLANI!$K350&lt;=30,"0-30 Gün",IF(TAKSIT_PLANI!$K350&lt;=60,"31-60 Gün","61 Gün ve Üzeri"))))</f>
        <v/>
      </c>
      <c r="G350" s="14">
        <f>IF(ISBLANK(TAKSIT_PLANI!$A350),"",TAKSIT_PLANI!$J350)</f>
        <v/>
      </c>
    </row>
    <row r="351">
      <c r="A351" s="14">
        <f>IF(ISBLANK(TAKSIT_PLANI!$A351),"",TAKSIT_PLANI!$B351)</f>
        <v/>
      </c>
      <c r="B351" s="23">
        <f>IF(ISBLANK(TAKSIT_PLANI!$A351),"",INDEX(KREDILER!$B$6:$B$1000,MATCH(TAKSIT_PLANI!$B351,KREDILER!$A$6:$A$1000,0)))</f>
        <v/>
      </c>
      <c r="C351" s="21">
        <f>IF(ISBLANK(TAKSIT_PLANI!$A351),"",TAKSIT_PLANI!$D351)</f>
        <v/>
      </c>
      <c r="D351" s="17">
        <f>IF(ISBLANK(TAKSIT_PLANI!$A351),"",TAKSIT_PLANI!$I351)</f>
        <v/>
      </c>
      <c r="E351" s="22">
        <f>IF(ISBLANK(TAKSIT_PLANI!$A351),"",TAKSIT_PLANI!$K351)</f>
        <v/>
      </c>
      <c r="F351" s="14">
        <f>IF(ISBLANK(TAKSIT_PLANI!$A351),"",IF(TAKSIT_PLANI!$K351&lt;0,"Vadesi Geçmiş",IF(TAKSIT_PLANI!$K351&lt;=30,"0-30 Gün",IF(TAKSIT_PLANI!$K351&lt;=60,"31-60 Gün","61 Gün ve Üzeri"))))</f>
        <v/>
      </c>
      <c r="G351" s="14">
        <f>IF(ISBLANK(TAKSIT_PLANI!$A351),"",TAKSIT_PLANI!$J351)</f>
        <v/>
      </c>
    </row>
    <row r="352">
      <c r="A352" s="14">
        <f>IF(ISBLANK(TAKSIT_PLANI!$A352),"",TAKSIT_PLANI!$B352)</f>
        <v/>
      </c>
      <c r="B352" s="23">
        <f>IF(ISBLANK(TAKSIT_PLANI!$A352),"",INDEX(KREDILER!$B$6:$B$1000,MATCH(TAKSIT_PLANI!$B352,KREDILER!$A$6:$A$1000,0)))</f>
        <v/>
      </c>
      <c r="C352" s="21">
        <f>IF(ISBLANK(TAKSIT_PLANI!$A352),"",TAKSIT_PLANI!$D352)</f>
        <v/>
      </c>
      <c r="D352" s="17">
        <f>IF(ISBLANK(TAKSIT_PLANI!$A352),"",TAKSIT_PLANI!$I352)</f>
        <v/>
      </c>
      <c r="E352" s="22">
        <f>IF(ISBLANK(TAKSIT_PLANI!$A352),"",TAKSIT_PLANI!$K352)</f>
        <v/>
      </c>
      <c r="F352" s="14">
        <f>IF(ISBLANK(TAKSIT_PLANI!$A352),"",IF(TAKSIT_PLANI!$K352&lt;0,"Vadesi Geçmiş",IF(TAKSIT_PLANI!$K352&lt;=30,"0-30 Gün",IF(TAKSIT_PLANI!$K352&lt;=60,"31-60 Gün","61 Gün ve Üzeri"))))</f>
        <v/>
      </c>
      <c r="G352" s="14">
        <f>IF(ISBLANK(TAKSIT_PLANI!$A352),"",TAKSIT_PLANI!$J352)</f>
        <v/>
      </c>
    </row>
    <row r="353">
      <c r="A353" s="14">
        <f>IF(ISBLANK(TAKSIT_PLANI!$A353),"",TAKSIT_PLANI!$B353)</f>
        <v/>
      </c>
      <c r="B353" s="23">
        <f>IF(ISBLANK(TAKSIT_PLANI!$A353),"",INDEX(KREDILER!$B$6:$B$1000,MATCH(TAKSIT_PLANI!$B353,KREDILER!$A$6:$A$1000,0)))</f>
        <v/>
      </c>
      <c r="C353" s="21">
        <f>IF(ISBLANK(TAKSIT_PLANI!$A353),"",TAKSIT_PLANI!$D353)</f>
        <v/>
      </c>
      <c r="D353" s="17">
        <f>IF(ISBLANK(TAKSIT_PLANI!$A353),"",TAKSIT_PLANI!$I353)</f>
        <v/>
      </c>
      <c r="E353" s="22">
        <f>IF(ISBLANK(TAKSIT_PLANI!$A353),"",TAKSIT_PLANI!$K353)</f>
        <v/>
      </c>
      <c r="F353" s="14">
        <f>IF(ISBLANK(TAKSIT_PLANI!$A353),"",IF(TAKSIT_PLANI!$K353&lt;0,"Vadesi Geçmiş",IF(TAKSIT_PLANI!$K353&lt;=30,"0-30 Gün",IF(TAKSIT_PLANI!$K353&lt;=60,"31-60 Gün","61 Gün ve Üzeri"))))</f>
        <v/>
      </c>
      <c r="G353" s="14">
        <f>IF(ISBLANK(TAKSIT_PLANI!$A353),"",TAKSIT_PLANI!$J353)</f>
        <v/>
      </c>
    </row>
    <row r="354">
      <c r="A354" s="14">
        <f>IF(ISBLANK(TAKSIT_PLANI!$A354),"",TAKSIT_PLANI!$B354)</f>
        <v/>
      </c>
      <c r="B354" s="23">
        <f>IF(ISBLANK(TAKSIT_PLANI!$A354),"",INDEX(KREDILER!$B$6:$B$1000,MATCH(TAKSIT_PLANI!$B354,KREDILER!$A$6:$A$1000,0)))</f>
        <v/>
      </c>
      <c r="C354" s="21">
        <f>IF(ISBLANK(TAKSIT_PLANI!$A354),"",TAKSIT_PLANI!$D354)</f>
        <v/>
      </c>
      <c r="D354" s="17">
        <f>IF(ISBLANK(TAKSIT_PLANI!$A354),"",TAKSIT_PLANI!$I354)</f>
        <v/>
      </c>
      <c r="E354" s="22">
        <f>IF(ISBLANK(TAKSIT_PLANI!$A354),"",TAKSIT_PLANI!$K354)</f>
        <v/>
      </c>
      <c r="F354" s="14">
        <f>IF(ISBLANK(TAKSIT_PLANI!$A354),"",IF(TAKSIT_PLANI!$K354&lt;0,"Vadesi Geçmiş",IF(TAKSIT_PLANI!$K354&lt;=30,"0-30 Gün",IF(TAKSIT_PLANI!$K354&lt;=60,"31-60 Gün","61 Gün ve Üzeri"))))</f>
        <v/>
      </c>
      <c r="G354" s="14">
        <f>IF(ISBLANK(TAKSIT_PLANI!$A354),"",TAKSIT_PLANI!$J354)</f>
        <v/>
      </c>
    </row>
    <row r="355">
      <c r="A355" s="14">
        <f>IF(ISBLANK(TAKSIT_PLANI!$A355),"",TAKSIT_PLANI!$B355)</f>
        <v/>
      </c>
      <c r="B355" s="23">
        <f>IF(ISBLANK(TAKSIT_PLANI!$A355),"",INDEX(KREDILER!$B$6:$B$1000,MATCH(TAKSIT_PLANI!$B355,KREDILER!$A$6:$A$1000,0)))</f>
        <v/>
      </c>
      <c r="C355" s="21">
        <f>IF(ISBLANK(TAKSIT_PLANI!$A355),"",TAKSIT_PLANI!$D355)</f>
        <v/>
      </c>
      <c r="D355" s="17">
        <f>IF(ISBLANK(TAKSIT_PLANI!$A355),"",TAKSIT_PLANI!$I355)</f>
        <v/>
      </c>
      <c r="E355" s="22">
        <f>IF(ISBLANK(TAKSIT_PLANI!$A355),"",TAKSIT_PLANI!$K355)</f>
        <v/>
      </c>
      <c r="F355" s="14">
        <f>IF(ISBLANK(TAKSIT_PLANI!$A355),"",IF(TAKSIT_PLANI!$K355&lt;0,"Vadesi Geçmiş",IF(TAKSIT_PLANI!$K355&lt;=30,"0-30 Gün",IF(TAKSIT_PLANI!$K355&lt;=60,"31-60 Gün","61 Gün ve Üzeri"))))</f>
        <v/>
      </c>
      <c r="G355" s="14">
        <f>IF(ISBLANK(TAKSIT_PLANI!$A355),"",TAKSIT_PLANI!$J355)</f>
        <v/>
      </c>
    </row>
    <row r="356">
      <c r="A356" s="14">
        <f>IF(ISBLANK(TAKSIT_PLANI!$A356),"",TAKSIT_PLANI!$B356)</f>
        <v/>
      </c>
      <c r="B356" s="23">
        <f>IF(ISBLANK(TAKSIT_PLANI!$A356),"",INDEX(KREDILER!$B$6:$B$1000,MATCH(TAKSIT_PLANI!$B356,KREDILER!$A$6:$A$1000,0)))</f>
        <v/>
      </c>
      <c r="C356" s="21">
        <f>IF(ISBLANK(TAKSIT_PLANI!$A356),"",TAKSIT_PLANI!$D356)</f>
        <v/>
      </c>
      <c r="D356" s="17">
        <f>IF(ISBLANK(TAKSIT_PLANI!$A356),"",TAKSIT_PLANI!$I356)</f>
        <v/>
      </c>
      <c r="E356" s="22">
        <f>IF(ISBLANK(TAKSIT_PLANI!$A356),"",TAKSIT_PLANI!$K356)</f>
        <v/>
      </c>
      <c r="F356" s="14">
        <f>IF(ISBLANK(TAKSIT_PLANI!$A356),"",IF(TAKSIT_PLANI!$K356&lt;0,"Vadesi Geçmiş",IF(TAKSIT_PLANI!$K356&lt;=30,"0-30 Gün",IF(TAKSIT_PLANI!$K356&lt;=60,"31-60 Gün","61 Gün ve Üzeri"))))</f>
        <v/>
      </c>
      <c r="G356" s="14">
        <f>IF(ISBLANK(TAKSIT_PLANI!$A356),"",TAKSIT_PLANI!$J356)</f>
        <v/>
      </c>
    </row>
    <row r="357">
      <c r="A357" s="14">
        <f>IF(ISBLANK(TAKSIT_PLANI!$A357),"",TAKSIT_PLANI!$B357)</f>
        <v/>
      </c>
      <c r="B357" s="23">
        <f>IF(ISBLANK(TAKSIT_PLANI!$A357),"",INDEX(KREDILER!$B$6:$B$1000,MATCH(TAKSIT_PLANI!$B357,KREDILER!$A$6:$A$1000,0)))</f>
        <v/>
      </c>
      <c r="C357" s="21">
        <f>IF(ISBLANK(TAKSIT_PLANI!$A357),"",TAKSIT_PLANI!$D357)</f>
        <v/>
      </c>
      <c r="D357" s="17">
        <f>IF(ISBLANK(TAKSIT_PLANI!$A357),"",TAKSIT_PLANI!$I357)</f>
        <v/>
      </c>
      <c r="E357" s="22">
        <f>IF(ISBLANK(TAKSIT_PLANI!$A357),"",TAKSIT_PLANI!$K357)</f>
        <v/>
      </c>
      <c r="F357" s="14">
        <f>IF(ISBLANK(TAKSIT_PLANI!$A357),"",IF(TAKSIT_PLANI!$K357&lt;0,"Vadesi Geçmiş",IF(TAKSIT_PLANI!$K357&lt;=30,"0-30 Gün",IF(TAKSIT_PLANI!$K357&lt;=60,"31-60 Gün","61 Gün ve Üzeri"))))</f>
        <v/>
      </c>
      <c r="G357" s="14">
        <f>IF(ISBLANK(TAKSIT_PLANI!$A357),"",TAKSIT_PLANI!$J357)</f>
        <v/>
      </c>
    </row>
    <row r="358">
      <c r="A358" s="14">
        <f>IF(ISBLANK(TAKSIT_PLANI!$A358),"",TAKSIT_PLANI!$B358)</f>
        <v/>
      </c>
      <c r="B358" s="23">
        <f>IF(ISBLANK(TAKSIT_PLANI!$A358),"",INDEX(KREDILER!$B$6:$B$1000,MATCH(TAKSIT_PLANI!$B358,KREDILER!$A$6:$A$1000,0)))</f>
        <v/>
      </c>
      <c r="C358" s="21">
        <f>IF(ISBLANK(TAKSIT_PLANI!$A358),"",TAKSIT_PLANI!$D358)</f>
        <v/>
      </c>
      <c r="D358" s="17">
        <f>IF(ISBLANK(TAKSIT_PLANI!$A358),"",TAKSIT_PLANI!$I358)</f>
        <v/>
      </c>
      <c r="E358" s="22">
        <f>IF(ISBLANK(TAKSIT_PLANI!$A358),"",TAKSIT_PLANI!$K358)</f>
        <v/>
      </c>
      <c r="F358" s="14">
        <f>IF(ISBLANK(TAKSIT_PLANI!$A358),"",IF(TAKSIT_PLANI!$K358&lt;0,"Vadesi Geçmiş",IF(TAKSIT_PLANI!$K358&lt;=30,"0-30 Gün",IF(TAKSIT_PLANI!$K358&lt;=60,"31-60 Gün","61 Gün ve Üzeri"))))</f>
        <v/>
      </c>
      <c r="G358" s="14">
        <f>IF(ISBLANK(TAKSIT_PLANI!$A358),"",TAKSIT_PLANI!$J358)</f>
        <v/>
      </c>
    </row>
    <row r="359">
      <c r="A359" s="14">
        <f>IF(ISBLANK(TAKSIT_PLANI!$A359),"",TAKSIT_PLANI!$B359)</f>
        <v/>
      </c>
      <c r="B359" s="23">
        <f>IF(ISBLANK(TAKSIT_PLANI!$A359),"",INDEX(KREDILER!$B$6:$B$1000,MATCH(TAKSIT_PLANI!$B359,KREDILER!$A$6:$A$1000,0)))</f>
        <v/>
      </c>
      <c r="C359" s="21">
        <f>IF(ISBLANK(TAKSIT_PLANI!$A359),"",TAKSIT_PLANI!$D359)</f>
        <v/>
      </c>
      <c r="D359" s="17">
        <f>IF(ISBLANK(TAKSIT_PLANI!$A359),"",TAKSIT_PLANI!$I359)</f>
        <v/>
      </c>
      <c r="E359" s="22">
        <f>IF(ISBLANK(TAKSIT_PLANI!$A359),"",TAKSIT_PLANI!$K359)</f>
        <v/>
      </c>
      <c r="F359" s="14">
        <f>IF(ISBLANK(TAKSIT_PLANI!$A359),"",IF(TAKSIT_PLANI!$K359&lt;0,"Vadesi Geçmiş",IF(TAKSIT_PLANI!$K359&lt;=30,"0-30 Gün",IF(TAKSIT_PLANI!$K359&lt;=60,"31-60 Gün","61 Gün ve Üzeri"))))</f>
        <v/>
      </c>
      <c r="G359" s="14">
        <f>IF(ISBLANK(TAKSIT_PLANI!$A359),"",TAKSIT_PLANI!$J359)</f>
        <v/>
      </c>
    </row>
    <row r="360">
      <c r="A360" s="14">
        <f>IF(ISBLANK(TAKSIT_PLANI!$A360),"",TAKSIT_PLANI!$B360)</f>
        <v/>
      </c>
      <c r="B360" s="23">
        <f>IF(ISBLANK(TAKSIT_PLANI!$A360),"",INDEX(KREDILER!$B$6:$B$1000,MATCH(TAKSIT_PLANI!$B360,KREDILER!$A$6:$A$1000,0)))</f>
        <v/>
      </c>
      <c r="C360" s="21">
        <f>IF(ISBLANK(TAKSIT_PLANI!$A360),"",TAKSIT_PLANI!$D360)</f>
        <v/>
      </c>
      <c r="D360" s="17">
        <f>IF(ISBLANK(TAKSIT_PLANI!$A360),"",TAKSIT_PLANI!$I360)</f>
        <v/>
      </c>
      <c r="E360" s="22">
        <f>IF(ISBLANK(TAKSIT_PLANI!$A360),"",TAKSIT_PLANI!$K360)</f>
        <v/>
      </c>
      <c r="F360" s="14">
        <f>IF(ISBLANK(TAKSIT_PLANI!$A360),"",IF(TAKSIT_PLANI!$K360&lt;0,"Vadesi Geçmiş",IF(TAKSIT_PLANI!$K360&lt;=30,"0-30 Gün",IF(TAKSIT_PLANI!$K360&lt;=60,"31-60 Gün","61 Gün ve Üzeri"))))</f>
        <v/>
      </c>
      <c r="G360" s="14">
        <f>IF(ISBLANK(TAKSIT_PLANI!$A360),"",TAKSIT_PLANI!$J360)</f>
        <v/>
      </c>
    </row>
    <row r="361">
      <c r="A361" s="14">
        <f>IF(ISBLANK(TAKSIT_PLANI!$A361),"",TAKSIT_PLANI!$B361)</f>
        <v/>
      </c>
      <c r="B361" s="23">
        <f>IF(ISBLANK(TAKSIT_PLANI!$A361),"",INDEX(KREDILER!$B$6:$B$1000,MATCH(TAKSIT_PLANI!$B361,KREDILER!$A$6:$A$1000,0)))</f>
        <v/>
      </c>
      <c r="C361" s="21">
        <f>IF(ISBLANK(TAKSIT_PLANI!$A361),"",TAKSIT_PLANI!$D361)</f>
        <v/>
      </c>
      <c r="D361" s="17">
        <f>IF(ISBLANK(TAKSIT_PLANI!$A361),"",TAKSIT_PLANI!$I361)</f>
        <v/>
      </c>
      <c r="E361" s="22">
        <f>IF(ISBLANK(TAKSIT_PLANI!$A361),"",TAKSIT_PLANI!$K361)</f>
        <v/>
      </c>
      <c r="F361" s="14">
        <f>IF(ISBLANK(TAKSIT_PLANI!$A361),"",IF(TAKSIT_PLANI!$K361&lt;0,"Vadesi Geçmiş",IF(TAKSIT_PLANI!$K361&lt;=30,"0-30 Gün",IF(TAKSIT_PLANI!$K361&lt;=60,"31-60 Gün","61 Gün ve Üzeri"))))</f>
        <v/>
      </c>
      <c r="G361" s="14">
        <f>IF(ISBLANK(TAKSIT_PLANI!$A361),"",TAKSIT_PLANI!$J361)</f>
        <v/>
      </c>
    </row>
    <row r="362">
      <c r="A362" s="14">
        <f>IF(ISBLANK(TAKSIT_PLANI!$A362),"",TAKSIT_PLANI!$B362)</f>
        <v/>
      </c>
      <c r="B362" s="23">
        <f>IF(ISBLANK(TAKSIT_PLANI!$A362),"",INDEX(KREDILER!$B$6:$B$1000,MATCH(TAKSIT_PLANI!$B362,KREDILER!$A$6:$A$1000,0)))</f>
        <v/>
      </c>
      <c r="C362" s="21">
        <f>IF(ISBLANK(TAKSIT_PLANI!$A362),"",TAKSIT_PLANI!$D362)</f>
        <v/>
      </c>
      <c r="D362" s="17">
        <f>IF(ISBLANK(TAKSIT_PLANI!$A362),"",TAKSIT_PLANI!$I362)</f>
        <v/>
      </c>
      <c r="E362" s="22">
        <f>IF(ISBLANK(TAKSIT_PLANI!$A362),"",TAKSIT_PLANI!$K362)</f>
        <v/>
      </c>
      <c r="F362" s="14">
        <f>IF(ISBLANK(TAKSIT_PLANI!$A362),"",IF(TAKSIT_PLANI!$K362&lt;0,"Vadesi Geçmiş",IF(TAKSIT_PLANI!$K362&lt;=30,"0-30 Gün",IF(TAKSIT_PLANI!$K362&lt;=60,"31-60 Gün","61 Gün ve Üzeri"))))</f>
        <v/>
      </c>
      <c r="G362" s="14">
        <f>IF(ISBLANK(TAKSIT_PLANI!$A362),"",TAKSIT_PLANI!$J362)</f>
        <v/>
      </c>
    </row>
    <row r="363">
      <c r="A363" s="14">
        <f>IF(ISBLANK(TAKSIT_PLANI!$A363),"",TAKSIT_PLANI!$B363)</f>
        <v/>
      </c>
      <c r="B363" s="23">
        <f>IF(ISBLANK(TAKSIT_PLANI!$A363),"",INDEX(KREDILER!$B$6:$B$1000,MATCH(TAKSIT_PLANI!$B363,KREDILER!$A$6:$A$1000,0)))</f>
        <v/>
      </c>
      <c r="C363" s="21">
        <f>IF(ISBLANK(TAKSIT_PLANI!$A363),"",TAKSIT_PLANI!$D363)</f>
        <v/>
      </c>
      <c r="D363" s="17">
        <f>IF(ISBLANK(TAKSIT_PLANI!$A363),"",TAKSIT_PLANI!$I363)</f>
        <v/>
      </c>
      <c r="E363" s="22">
        <f>IF(ISBLANK(TAKSIT_PLANI!$A363),"",TAKSIT_PLANI!$K363)</f>
        <v/>
      </c>
      <c r="F363" s="14">
        <f>IF(ISBLANK(TAKSIT_PLANI!$A363),"",IF(TAKSIT_PLANI!$K363&lt;0,"Vadesi Geçmiş",IF(TAKSIT_PLANI!$K363&lt;=30,"0-30 Gün",IF(TAKSIT_PLANI!$K363&lt;=60,"31-60 Gün","61 Gün ve Üzeri"))))</f>
        <v/>
      </c>
      <c r="G363" s="14">
        <f>IF(ISBLANK(TAKSIT_PLANI!$A363),"",TAKSIT_PLANI!$J363)</f>
        <v/>
      </c>
    </row>
    <row r="364">
      <c r="A364" s="14">
        <f>IF(ISBLANK(TAKSIT_PLANI!$A364),"",TAKSIT_PLANI!$B364)</f>
        <v/>
      </c>
      <c r="B364" s="23">
        <f>IF(ISBLANK(TAKSIT_PLANI!$A364),"",INDEX(KREDILER!$B$6:$B$1000,MATCH(TAKSIT_PLANI!$B364,KREDILER!$A$6:$A$1000,0)))</f>
        <v/>
      </c>
      <c r="C364" s="21">
        <f>IF(ISBLANK(TAKSIT_PLANI!$A364),"",TAKSIT_PLANI!$D364)</f>
        <v/>
      </c>
      <c r="D364" s="17">
        <f>IF(ISBLANK(TAKSIT_PLANI!$A364),"",TAKSIT_PLANI!$I364)</f>
        <v/>
      </c>
      <c r="E364" s="22">
        <f>IF(ISBLANK(TAKSIT_PLANI!$A364),"",TAKSIT_PLANI!$K364)</f>
        <v/>
      </c>
      <c r="F364" s="14">
        <f>IF(ISBLANK(TAKSIT_PLANI!$A364),"",IF(TAKSIT_PLANI!$K364&lt;0,"Vadesi Geçmiş",IF(TAKSIT_PLANI!$K364&lt;=30,"0-30 Gün",IF(TAKSIT_PLANI!$K364&lt;=60,"31-60 Gün","61 Gün ve Üzeri"))))</f>
        <v/>
      </c>
      <c r="G364" s="14">
        <f>IF(ISBLANK(TAKSIT_PLANI!$A364),"",TAKSIT_PLANI!$J364)</f>
        <v/>
      </c>
    </row>
    <row r="365">
      <c r="A365" s="14">
        <f>IF(ISBLANK(TAKSIT_PLANI!$A365),"",TAKSIT_PLANI!$B365)</f>
        <v/>
      </c>
      <c r="B365" s="23">
        <f>IF(ISBLANK(TAKSIT_PLANI!$A365),"",INDEX(KREDILER!$B$6:$B$1000,MATCH(TAKSIT_PLANI!$B365,KREDILER!$A$6:$A$1000,0)))</f>
        <v/>
      </c>
      <c r="C365" s="21">
        <f>IF(ISBLANK(TAKSIT_PLANI!$A365),"",TAKSIT_PLANI!$D365)</f>
        <v/>
      </c>
      <c r="D365" s="17">
        <f>IF(ISBLANK(TAKSIT_PLANI!$A365),"",TAKSIT_PLANI!$I365)</f>
        <v/>
      </c>
      <c r="E365" s="22">
        <f>IF(ISBLANK(TAKSIT_PLANI!$A365),"",TAKSIT_PLANI!$K365)</f>
        <v/>
      </c>
      <c r="F365" s="14">
        <f>IF(ISBLANK(TAKSIT_PLANI!$A365),"",IF(TAKSIT_PLANI!$K365&lt;0,"Vadesi Geçmiş",IF(TAKSIT_PLANI!$K365&lt;=30,"0-30 Gün",IF(TAKSIT_PLANI!$K365&lt;=60,"31-60 Gün","61 Gün ve Üzeri"))))</f>
        <v/>
      </c>
      <c r="G365" s="14">
        <f>IF(ISBLANK(TAKSIT_PLANI!$A365),"",TAKSIT_PLANI!$J365)</f>
        <v/>
      </c>
    </row>
    <row r="366">
      <c r="A366" s="14">
        <f>IF(ISBLANK(TAKSIT_PLANI!$A366),"",TAKSIT_PLANI!$B366)</f>
        <v/>
      </c>
      <c r="B366" s="23">
        <f>IF(ISBLANK(TAKSIT_PLANI!$A366),"",INDEX(KREDILER!$B$6:$B$1000,MATCH(TAKSIT_PLANI!$B366,KREDILER!$A$6:$A$1000,0)))</f>
        <v/>
      </c>
      <c r="C366" s="21">
        <f>IF(ISBLANK(TAKSIT_PLANI!$A366),"",TAKSIT_PLANI!$D366)</f>
        <v/>
      </c>
      <c r="D366" s="17">
        <f>IF(ISBLANK(TAKSIT_PLANI!$A366),"",TAKSIT_PLANI!$I366)</f>
        <v/>
      </c>
      <c r="E366" s="22">
        <f>IF(ISBLANK(TAKSIT_PLANI!$A366),"",TAKSIT_PLANI!$K366)</f>
        <v/>
      </c>
      <c r="F366" s="14">
        <f>IF(ISBLANK(TAKSIT_PLANI!$A366),"",IF(TAKSIT_PLANI!$K366&lt;0,"Vadesi Geçmiş",IF(TAKSIT_PLANI!$K366&lt;=30,"0-30 Gün",IF(TAKSIT_PLANI!$K366&lt;=60,"31-60 Gün","61 Gün ve Üzeri"))))</f>
        <v/>
      </c>
      <c r="G366" s="14">
        <f>IF(ISBLANK(TAKSIT_PLANI!$A366),"",TAKSIT_PLANI!$J366)</f>
        <v/>
      </c>
    </row>
    <row r="367">
      <c r="A367" s="14">
        <f>IF(ISBLANK(TAKSIT_PLANI!$A367),"",TAKSIT_PLANI!$B367)</f>
        <v/>
      </c>
      <c r="B367" s="23">
        <f>IF(ISBLANK(TAKSIT_PLANI!$A367),"",INDEX(KREDILER!$B$6:$B$1000,MATCH(TAKSIT_PLANI!$B367,KREDILER!$A$6:$A$1000,0)))</f>
        <v/>
      </c>
      <c r="C367" s="21">
        <f>IF(ISBLANK(TAKSIT_PLANI!$A367),"",TAKSIT_PLANI!$D367)</f>
        <v/>
      </c>
      <c r="D367" s="17">
        <f>IF(ISBLANK(TAKSIT_PLANI!$A367),"",TAKSIT_PLANI!$I367)</f>
        <v/>
      </c>
      <c r="E367" s="22">
        <f>IF(ISBLANK(TAKSIT_PLANI!$A367),"",TAKSIT_PLANI!$K367)</f>
        <v/>
      </c>
      <c r="F367" s="14">
        <f>IF(ISBLANK(TAKSIT_PLANI!$A367),"",IF(TAKSIT_PLANI!$K367&lt;0,"Vadesi Geçmiş",IF(TAKSIT_PLANI!$K367&lt;=30,"0-30 Gün",IF(TAKSIT_PLANI!$K367&lt;=60,"31-60 Gün","61 Gün ve Üzeri"))))</f>
        <v/>
      </c>
      <c r="G367" s="14">
        <f>IF(ISBLANK(TAKSIT_PLANI!$A367),"",TAKSIT_PLANI!$J367)</f>
        <v/>
      </c>
    </row>
    <row r="368">
      <c r="A368" s="14">
        <f>IF(ISBLANK(TAKSIT_PLANI!$A368),"",TAKSIT_PLANI!$B368)</f>
        <v/>
      </c>
      <c r="B368" s="23">
        <f>IF(ISBLANK(TAKSIT_PLANI!$A368),"",INDEX(KREDILER!$B$6:$B$1000,MATCH(TAKSIT_PLANI!$B368,KREDILER!$A$6:$A$1000,0)))</f>
        <v/>
      </c>
      <c r="C368" s="21">
        <f>IF(ISBLANK(TAKSIT_PLANI!$A368),"",TAKSIT_PLANI!$D368)</f>
        <v/>
      </c>
      <c r="D368" s="17">
        <f>IF(ISBLANK(TAKSIT_PLANI!$A368),"",TAKSIT_PLANI!$I368)</f>
        <v/>
      </c>
      <c r="E368" s="22">
        <f>IF(ISBLANK(TAKSIT_PLANI!$A368),"",TAKSIT_PLANI!$K368)</f>
        <v/>
      </c>
      <c r="F368" s="14">
        <f>IF(ISBLANK(TAKSIT_PLANI!$A368),"",IF(TAKSIT_PLANI!$K368&lt;0,"Vadesi Geçmiş",IF(TAKSIT_PLANI!$K368&lt;=30,"0-30 Gün",IF(TAKSIT_PLANI!$K368&lt;=60,"31-60 Gün","61 Gün ve Üzeri"))))</f>
        <v/>
      </c>
      <c r="G368" s="14">
        <f>IF(ISBLANK(TAKSIT_PLANI!$A368),"",TAKSIT_PLANI!$J368)</f>
        <v/>
      </c>
    </row>
    <row r="369">
      <c r="A369" s="14">
        <f>IF(ISBLANK(TAKSIT_PLANI!$A369),"",TAKSIT_PLANI!$B369)</f>
        <v/>
      </c>
      <c r="B369" s="23">
        <f>IF(ISBLANK(TAKSIT_PLANI!$A369),"",INDEX(KREDILER!$B$6:$B$1000,MATCH(TAKSIT_PLANI!$B369,KREDILER!$A$6:$A$1000,0)))</f>
        <v/>
      </c>
      <c r="C369" s="21">
        <f>IF(ISBLANK(TAKSIT_PLANI!$A369),"",TAKSIT_PLANI!$D369)</f>
        <v/>
      </c>
      <c r="D369" s="17">
        <f>IF(ISBLANK(TAKSIT_PLANI!$A369),"",TAKSIT_PLANI!$I369)</f>
        <v/>
      </c>
      <c r="E369" s="22">
        <f>IF(ISBLANK(TAKSIT_PLANI!$A369),"",TAKSIT_PLANI!$K369)</f>
        <v/>
      </c>
      <c r="F369" s="14">
        <f>IF(ISBLANK(TAKSIT_PLANI!$A369),"",IF(TAKSIT_PLANI!$K369&lt;0,"Vadesi Geçmiş",IF(TAKSIT_PLANI!$K369&lt;=30,"0-30 Gün",IF(TAKSIT_PLANI!$K369&lt;=60,"31-60 Gün","61 Gün ve Üzeri"))))</f>
        <v/>
      </c>
      <c r="G369" s="14">
        <f>IF(ISBLANK(TAKSIT_PLANI!$A369),"",TAKSIT_PLANI!$J369)</f>
        <v/>
      </c>
    </row>
    <row r="370">
      <c r="A370" s="14">
        <f>IF(ISBLANK(TAKSIT_PLANI!$A370),"",TAKSIT_PLANI!$B370)</f>
        <v/>
      </c>
      <c r="B370" s="23">
        <f>IF(ISBLANK(TAKSIT_PLANI!$A370),"",INDEX(KREDILER!$B$6:$B$1000,MATCH(TAKSIT_PLANI!$B370,KREDILER!$A$6:$A$1000,0)))</f>
        <v/>
      </c>
      <c r="C370" s="21">
        <f>IF(ISBLANK(TAKSIT_PLANI!$A370),"",TAKSIT_PLANI!$D370)</f>
        <v/>
      </c>
      <c r="D370" s="17">
        <f>IF(ISBLANK(TAKSIT_PLANI!$A370),"",TAKSIT_PLANI!$I370)</f>
        <v/>
      </c>
      <c r="E370" s="22">
        <f>IF(ISBLANK(TAKSIT_PLANI!$A370),"",TAKSIT_PLANI!$K370)</f>
        <v/>
      </c>
      <c r="F370" s="14">
        <f>IF(ISBLANK(TAKSIT_PLANI!$A370),"",IF(TAKSIT_PLANI!$K370&lt;0,"Vadesi Geçmiş",IF(TAKSIT_PLANI!$K370&lt;=30,"0-30 Gün",IF(TAKSIT_PLANI!$K370&lt;=60,"31-60 Gün","61 Gün ve Üzeri"))))</f>
        <v/>
      </c>
      <c r="G370" s="14">
        <f>IF(ISBLANK(TAKSIT_PLANI!$A370),"",TAKSIT_PLANI!$J370)</f>
        <v/>
      </c>
    </row>
    <row r="371">
      <c r="A371" s="14">
        <f>IF(ISBLANK(TAKSIT_PLANI!$A371),"",TAKSIT_PLANI!$B371)</f>
        <v/>
      </c>
      <c r="B371" s="23">
        <f>IF(ISBLANK(TAKSIT_PLANI!$A371),"",INDEX(KREDILER!$B$6:$B$1000,MATCH(TAKSIT_PLANI!$B371,KREDILER!$A$6:$A$1000,0)))</f>
        <v/>
      </c>
      <c r="C371" s="21">
        <f>IF(ISBLANK(TAKSIT_PLANI!$A371),"",TAKSIT_PLANI!$D371)</f>
        <v/>
      </c>
      <c r="D371" s="17">
        <f>IF(ISBLANK(TAKSIT_PLANI!$A371),"",TAKSIT_PLANI!$I371)</f>
        <v/>
      </c>
      <c r="E371" s="22">
        <f>IF(ISBLANK(TAKSIT_PLANI!$A371),"",TAKSIT_PLANI!$K371)</f>
        <v/>
      </c>
      <c r="F371" s="14">
        <f>IF(ISBLANK(TAKSIT_PLANI!$A371),"",IF(TAKSIT_PLANI!$K371&lt;0,"Vadesi Geçmiş",IF(TAKSIT_PLANI!$K371&lt;=30,"0-30 Gün",IF(TAKSIT_PLANI!$K371&lt;=60,"31-60 Gün","61 Gün ve Üzeri"))))</f>
        <v/>
      </c>
      <c r="G371" s="14">
        <f>IF(ISBLANK(TAKSIT_PLANI!$A371),"",TAKSIT_PLANI!$J371)</f>
        <v/>
      </c>
    </row>
    <row r="372">
      <c r="A372" s="14">
        <f>IF(ISBLANK(TAKSIT_PLANI!$A372),"",TAKSIT_PLANI!$B372)</f>
        <v/>
      </c>
      <c r="B372" s="23">
        <f>IF(ISBLANK(TAKSIT_PLANI!$A372),"",INDEX(KREDILER!$B$6:$B$1000,MATCH(TAKSIT_PLANI!$B372,KREDILER!$A$6:$A$1000,0)))</f>
        <v/>
      </c>
      <c r="C372" s="21">
        <f>IF(ISBLANK(TAKSIT_PLANI!$A372),"",TAKSIT_PLANI!$D372)</f>
        <v/>
      </c>
      <c r="D372" s="17">
        <f>IF(ISBLANK(TAKSIT_PLANI!$A372),"",TAKSIT_PLANI!$I372)</f>
        <v/>
      </c>
      <c r="E372" s="22">
        <f>IF(ISBLANK(TAKSIT_PLANI!$A372),"",TAKSIT_PLANI!$K372)</f>
        <v/>
      </c>
      <c r="F372" s="14">
        <f>IF(ISBLANK(TAKSIT_PLANI!$A372),"",IF(TAKSIT_PLANI!$K372&lt;0,"Vadesi Geçmiş",IF(TAKSIT_PLANI!$K372&lt;=30,"0-30 Gün",IF(TAKSIT_PLANI!$K372&lt;=60,"31-60 Gün","61 Gün ve Üzeri"))))</f>
        <v/>
      </c>
      <c r="G372" s="14">
        <f>IF(ISBLANK(TAKSIT_PLANI!$A372),"",TAKSIT_PLANI!$J372)</f>
        <v/>
      </c>
    </row>
    <row r="373">
      <c r="A373" s="14">
        <f>IF(ISBLANK(TAKSIT_PLANI!$A373),"",TAKSIT_PLANI!$B373)</f>
        <v/>
      </c>
      <c r="B373" s="23">
        <f>IF(ISBLANK(TAKSIT_PLANI!$A373),"",INDEX(KREDILER!$B$6:$B$1000,MATCH(TAKSIT_PLANI!$B373,KREDILER!$A$6:$A$1000,0)))</f>
        <v/>
      </c>
      <c r="C373" s="21">
        <f>IF(ISBLANK(TAKSIT_PLANI!$A373),"",TAKSIT_PLANI!$D373)</f>
        <v/>
      </c>
      <c r="D373" s="17">
        <f>IF(ISBLANK(TAKSIT_PLANI!$A373),"",TAKSIT_PLANI!$I373)</f>
        <v/>
      </c>
      <c r="E373" s="22">
        <f>IF(ISBLANK(TAKSIT_PLANI!$A373),"",TAKSIT_PLANI!$K373)</f>
        <v/>
      </c>
      <c r="F373" s="14">
        <f>IF(ISBLANK(TAKSIT_PLANI!$A373),"",IF(TAKSIT_PLANI!$K373&lt;0,"Vadesi Geçmiş",IF(TAKSIT_PLANI!$K373&lt;=30,"0-30 Gün",IF(TAKSIT_PLANI!$K373&lt;=60,"31-60 Gün","61 Gün ve Üzeri"))))</f>
        <v/>
      </c>
      <c r="G373" s="14">
        <f>IF(ISBLANK(TAKSIT_PLANI!$A373),"",TAKSIT_PLANI!$J373)</f>
        <v/>
      </c>
    </row>
    <row r="374">
      <c r="A374" s="14">
        <f>IF(ISBLANK(TAKSIT_PLANI!$A374),"",TAKSIT_PLANI!$B374)</f>
        <v/>
      </c>
      <c r="B374" s="23">
        <f>IF(ISBLANK(TAKSIT_PLANI!$A374),"",INDEX(KREDILER!$B$6:$B$1000,MATCH(TAKSIT_PLANI!$B374,KREDILER!$A$6:$A$1000,0)))</f>
        <v/>
      </c>
      <c r="C374" s="21">
        <f>IF(ISBLANK(TAKSIT_PLANI!$A374),"",TAKSIT_PLANI!$D374)</f>
        <v/>
      </c>
      <c r="D374" s="17">
        <f>IF(ISBLANK(TAKSIT_PLANI!$A374),"",TAKSIT_PLANI!$I374)</f>
        <v/>
      </c>
      <c r="E374" s="22">
        <f>IF(ISBLANK(TAKSIT_PLANI!$A374),"",TAKSIT_PLANI!$K374)</f>
        <v/>
      </c>
      <c r="F374" s="14">
        <f>IF(ISBLANK(TAKSIT_PLANI!$A374),"",IF(TAKSIT_PLANI!$K374&lt;0,"Vadesi Geçmiş",IF(TAKSIT_PLANI!$K374&lt;=30,"0-30 Gün",IF(TAKSIT_PLANI!$K374&lt;=60,"31-60 Gün","61 Gün ve Üzeri"))))</f>
        <v/>
      </c>
      <c r="G374" s="14">
        <f>IF(ISBLANK(TAKSIT_PLANI!$A374),"",TAKSIT_PLANI!$J374)</f>
        <v/>
      </c>
    </row>
    <row r="375">
      <c r="A375" s="14">
        <f>IF(ISBLANK(TAKSIT_PLANI!$A375),"",TAKSIT_PLANI!$B375)</f>
        <v/>
      </c>
      <c r="B375" s="23">
        <f>IF(ISBLANK(TAKSIT_PLANI!$A375),"",INDEX(KREDILER!$B$6:$B$1000,MATCH(TAKSIT_PLANI!$B375,KREDILER!$A$6:$A$1000,0)))</f>
        <v/>
      </c>
      <c r="C375" s="21">
        <f>IF(ISBLANK(TAKSIT_PLANI!$A375),"",TAKSIT_PLANI!$D375)</f>
        <v/>
      </c>
      <c r="D375" s="17">
        <f>IF(ISBLANK(TAKSIT_PLANI!$A375),"",TAKSIT_PLANI!$I375)</f>
        <v/>
      </c>
      <c r="E375" s="22">
        <f>IF(ISBLANK(TAKSIT_PLANI!$A375),"",TAKSIT_PLANI!$K375)</f>
        <v/>
      </c>
      <c r="F375" s="14">
        <f>IF(ISBLANK(TAKSIT_PLANI!$A375),"",IF(TAKSIT_PLANI!$K375&lt;0,"Vadesi Geçmiş",IF(TAKSIT_PLANI!$K375&lt;=30,"0-30 Gün",IF(TAKSIT_PLANI!$K375&lt;=60,"31-60 Gün","61 Gün ve Üzeri"))))</f>
        <v/>
      </c>
      <c r="G375" s="14">
        <f>IF(ISBLANK(TAKSIT_PLANI!$A375),"",TAKSIT_PLANI!$J375)</f>
        <v/>
      </c>
    </row>
    <row r="376">
      <c r="A376" s="14">
        <f>IF(ISBLANK(TAKSIT_PLANI!$A376),"",TAKSIT_PLANI!$B376)</f>
        <v/>
      </c>
      <c r="B376" s="23">
        <f>IF(ISBLANK(TAKSIT_PLANI!$A376),"",INDEX(KREDILER!$B$6:$B$1000,MATCH(TAKSIT_PLANI!$B376,KREDILER!$A$6:$A$1000,0)))</f>
        <v/>
      </c>
      <c r="C376" s="21">
        <f>IF(ISBLANK(TAKSIT_PLANI!$A376),"",TAKSIT_PLANI!$D376)</f>
        <v/>
      </c>
      <c r="D376" s="17">
        <f>IF(ISBLANK(TAKSIT_PLANI!$A376),"",TAKSIT_PLANI!$I376)</f>
        <v/>
      </c>
      <c r="E376" s="22">
        <f>IF(ISBLANK(TAKSIT_PLANI!$A376),"",TAKSIT_PLANI!$K376)</f>
        <v/>
      </c>
      <c r="F376" s="14">
        <f>IF(ISBLANK(TAKSIT_PLANI!$A376),"",IF(TAKSIT_PLANI!$K376&lt;0,"Vadesi Geçmiş",IF(TAKSIT_PLANI!$K376&lt;=30,"0-30 Gün",IF(TAKSIT_PLANI!$K376&lt;=60,"31-60 Gün","61 Gün ve Üzeri"))))</f>
        <v/>
      </c>
      <c r="G376" s="14">
        <f>IF(ISBLANK(TAKSIT_PLANI!$A376),"",TAKSIT_PLANI!$J376)</f>
        <v/>
      </c>
    </row>
    <row r="377">
      <c r="A377" s="14">
        <f>IF(ISBLANK(TAKSIT_PLANI!$A377),"",TAKSIT_PLANI!$B377)</f>
        <v/>
      </c>
      <c r="B377" s="23">
        <f>IF(ISBLANK(TAKSIT_PLANI!$A377),"",INDEX(KREDILER!$B$6:$B$1000,MATCH(TAKSIT_PLANI!$B377,KREDILER!$A$6:$A$1000,0)))</f>
        <v/>
      </c>
      <c r="C377" s="21">
        <f>IF(ISBLANK(TAKSIT_PLANI!$A377),"",TAKSIT_PLANI!$D377)</f>
        <v/>
      </c>
      <c r="D377" s="17">
        <f>IF(ISBLANK(TAKSIT_PLANI!$A377),"",TAKSIT_PLANI!$I377)</f>
        <v/>
      </c>
      <c r="E377" s="22">
        <f>IF(ISBLANK(TAKSIT_PLANI!$A377),"",TAKSIT_PLANI!$K377)</f>
        <v/>
      </c>
      <c r="F377" s="14">
        <f>IF(ISBLANK(TAKSIT_PLANI!$A377),"",IF(TAKSIT_PLANI!$K377&lt;0,"Vadesi Geçmiş",IF(TAKSIT_PLANI!$K377&lt;=30,"0-30 Gün",IF(TAKSIT_PLANI!$K377&lt;=60,"31-60 Gün","61 Gün ve Üzeri"))))</f>
        <v/>
      </c>
      <c r="G377" s="14">
        <f>IF(ISBLANK(TAKSIT_PLANI!$A377),"",TAKSIT_PLANI!$J377)</f>
        <v/>
      </c>
    </row>
    <row r="378">
      <c r="A378" s="14">
        <f>IF(ISBLANK(TAKSIT_PLANI!$A378),"",TAKSIT_PLANI!$B378)</f>
        <v/>
      </c>
      <c r="B378" s="23">
        <f>IF(ISBLANK(TAKSIT_PLANI!$A378),"",INDEX(KREDILER!$B$6:$B$1000,MATCH(TAKSIT_PLANI!$B378,KREDILER!$A$6:$A$1000,0)))</f>
        <v/>
      </c>
      <c r="C378" s="21">
        <f>IF(ISBLANK(TAKSIT_PLANI!$A378),"",TAKSIT_PLANI!$D378)</f>
        <v/>
      </c>
      <c r="D378" s="17">
        <f>IF(ISBLANK(TAKSIT_PLANI!$A378),"",TAKSIT_PLANI!$I378)</f>
        <v/>
      </c>
      <c r="E378" s="22">
        <f>IF(ISBLANK(TAKSIT_PLANI!$A378),"",TAKSIT_PLANI!$K378)</f>
        <v/>
      </c>
      <c r="F378" s="14">
        <f>IF(ISBLANK(TAKSIT_PLANI!$A378),"",IF(TAKSIT_PLANI!$K378&lt;0,"Vadesi Geçmiş",IF(TAKSIT_PLANI!$K378&lt;=30,"0-30 Gün",IF(TAKSIT_PLANI!$K378&lt;=60,"31-60 Gün","61 Gün ve Üzeri"))))</f>
        <v/>
      </c>
      <c r="G378" s="14">
        <f>IF(ISBLANK(TAKSIT_PLANI!$A378),"",TAKSIT_PLANI!$J378)</f>
        <v/>
      </c>
    </row>
    <row r="379">
      <c r="A379" s="14">
        <f>IF(ISBLANK(TAKSIT_PLANI!$A379),"",TAKSIT_PLANI!$B379)</f>
        <v/>
      </c>
      <c r="B379" s="23">
        <f>IF(ISBLANK(TAKSIT_PLANI!$A379),"",INDEX(KREDILER!$B$6:$B$1000,MATCH(TAKSIT_PLANI!$B379,KREDILER!$A$6:$A$1000,0)))</f>
        <v/>
      </c>
      <c r="C379" s="21">
        <f>IF(ISBLANK(TAKSIT_PLANI!$A379),"",TAKSIT_PLANI!$D379)</f>
        <v/>
      </c>
      <c r="D379" s="17">
        <f>IF(ISBLANK(TAKSIT_PLANI!$A379),"",TAKSIT_PLANI!$I379)</f>
        <v/>
      </c>
      <c r="E379" s="22">
        <f>IF(ISBLANK(TAKSIT_PLANI!$A379),"",TAKSIT_PLANI!$K379)</f>
        <v/>
      </c>
      <c r="F379" s="14">
        <f>IF(ISBLANK(TAKSIT_PLANI!$A379),"",IF(TAKSIT_PLANI!$K379&lt;0,"Vadesi Geçmiş",IF(TAKSIT_PLANI!$K379&lt;=30,"0-30 Gün",IF(TAKSIT_PLANI!$K379&lt;=60,"31-60 Gün","61 Gün ve Üzeri"))))</f>
        <v/>
      </c>
      <c r="G379" s="14">
        <f>IF(ISBLANK(TAKSIT_PLANI!$A379),"",TAKSIT_PLANI!$J379)</f>
        <v/>
      </c>
    </row>
    <row r="380">
      <c r="A380" s="14">
        <f>IF(ISBLANK(TAKSIT_PLANI!$A380),"",TAKSIT_PLANI!$B380)</f>
        <v/>
      </c>
      <c r="B380" s="23">
        <f>IF(ISBLANK(TAKSIT_PLANI!$A380),"",INDEX(KREDILER!$B$6:$B$1000,MATCH(TAKSIT_PLANI!$B380,KREDILER!$A$6:$A$1000,0)))</f>
        <v/>
      </c>
      <c r="C380" s="21">
        <f>IF(ISBLANK(TAKSIT_PLANI!$A380),"",TAKSIT_PLANI!$D380)</f>
        <v/>
      </c>
      <c r="D380" s="17">
        <f>IF(ISBLANK(TAKSIT_PLANI!$A380),"",TAKSIT_PLANI!$I380)</f>
        <v/>
      </c>
      <c r="E380" s="22">
        <f>IF(ISBLANK(TAKSIT_PLANI!$A380),"",TAKSIT_PLANI!$K380)</f>
        <v/>
      </c>
      <c r="F380" s="14">
        <f>IF(ISBLANK(TAKSIT_PLANI!$A380),"",IF(TAKSIT_PLANI!$K380&lt;0,"Vadesi Geçmiş",IF(TAKSIT_PLANI!$K380&lt;=30,"0-30 Gün",IF(TAKSIT_PLANI!$K380&lt;=60,"31-60 Gün","61 Gün ve Üzeri"))))</f>
        <v/>
      </c>
      <c r="G380" s="14">
        <f>IF(ISBLANK(TAKSIT_PLANI!$A380),"",TAKSIT_PLANI!$J380)</f>
        <v/>
      </c>
    </row>
    <row r="381">
      <c r="A381" s="14">
        <f>IF(ISBLANK(TAKSIT_PLANI!$A381),"",TAKSIT_PLANI!$B381)</f>
        <v/>
      </c>
      <c r="B381" s="23">
        <f>IF(ISBLANK(TAKSIT_PLANI!$A381),"",INDEX(KREDILER!$B$6:$B$1000,MATCH(TAKSIT_PLANI!$B381,KREDILER!$A$6:$A$1000,0)))</f>
        <v/>
      </c>
      <c r="C381" s="21">
        <f>IF(ISBLANK(TAKSIT_PLANI!$A381),"",TAKSIT_PLANI!$D381)</f>
        <v/>
      </c>
      <c r="D381" s="17">
        <f>IF(ISBLANK(TAKSIT_PLANI!$A381),"",TAKSIT_PLANI!$I381)</f>
        <v/>
      </c>
      <c r="E381" s="22">
        <f>IF(ISBLANK(TAKSIT_PLANI!$A381),"",TAKSIT_PLANI!$K381)</f>
        <v/>
      </c>
      <c r="F381" s="14">
        <f>IF(ISBLANK(TAKSIT_PLANI!$A381),"",IF(TAKSIT_PLANI!$K381&lt;0,"Vadesi Geçmiş",IF(TAKSIT_PLANI!$K381&lt;=30,"0-30 Gün",IF(TAKSIT_PLANI!$K381&lt;=60,"31-60 Gün","61 Gün ve Üzeri"))))</f>
        <v/>
      </c>
      <c r="G381" s="14">
        <f>IF(ISBLANK(TAKSIT_PLANI!$A381),"",TAKSIT_PLANI!$J381)</f>
        <v/>
      </c>
    </row>
    <row r="382">
      <c r="A382" s="14">
        <f>IF(ISBLANK(TAKSIT_PLANI!$A382),"",TAKSIT_PLANI!$B382)</f>
        <v/>
      </c>
      <c r="B382" s="23">
        <f>IF(ISBLANK(TAKSIT_PLANI!$A382),"",INDEX(KREDILER!$B$6:$B$1000,MATCH(TAKSIT_PLANI!$B382,KREDILER!$A$6:$A$1000,0)))</f>
        <v/>
      </c>
      <c r="C382" s="21">
        <f>IF(ISBLANK(TAKSIT_PLANI!$A382),"",TAKSIT_PLANI!$D382)</f>
        <v/>
      </c>
      <c r="D382" s="17">
        <f>IF(ISBLANK(TAKSIT_PLANI!$A382),"",TAKSIT_PLANI!$I382)</f>
        <v/>
      </c>
      <c r="E382" s="22">
        <f>IF(ISBLANK(TAKSIT_PLANI!$A382),"",TAKSIT_PLANI!$K382)</f>
        <v/>
      </c>
      <c r="F382" s="14">
        <f>IF(ISBLANK(TAKSIT_PLANI!$A382),"",IF(TAKSIT_PLANI!$K382&lt;0,"Vadesi Geçmiş",IF(TAKSIT_PLANI!$K382&lt;=30,"0-30 Gün",IF(TAKSIT_PLANI!$K382&lt;=60,"31-60 Gün","61 Gün ve Üzeri"))))</f>
        <v/>
      </c>
      <c r="G382" s="14">
        <f>IF(ISBLANK(TAKSIT_PLANI!$A382),"",TAKSIT_PLANI!$J382)</f>
        <v/>
      </c>
    </row>
    <row r="383">
      <c r="A383" s="14">
        <f>IF(ISBLANK(TAKSIT_PLANI!$A383),"",TAKSIT_PLANI!$B383)</f>
        <v/>
      </c>
      <c r="B383" s="23">
        <f>IF(ISBLANK(TAKSIT_PLANI!$A383),"",INDEX(KREDILER!$B$6:$B$1000,MATCH(TAKSIT_PLANI!$B383,KREDILER!$A$6:$A$1000,0)))</f>
        <v/>
      </c>
      <c r="C383" s="21">
        <f>IF(ISBLANK(TAKSIT_PLANI!$A383),"",TAKSIT_PLANI!$D383)</f>
        <v/>
      </c>
      <c r="D383" s="17">
        <f>IF(ISBLANK(TAKSIT_PLANI!$A383),"",TAKSIT_PLANI!$I383)</f>
        <v/>
      </c>
      <c r="E383" s="22">
        <f>IF(ISBLANK(TAKSIT_PLANI!$A383),"",TAKSIT_PLANI!$K383)</f>
        <v/>
      </c>
      <c r="F383" s="14">
        <f>IF(ISBLANK(TAKSIT_PLANI!$A383),"",IF(TAKSIT_PLANI!$K383&lt;0,"Vadesi Geçmiş",IF(TAKSIT_PLANI!$K383&lt;=30,"0-30 Gün",IF(TAKSIT_PLANI!$K383&lt;=60,"31-60 Gün","61 Gün ve Üzeri"))))</f>
        <v/>
      </c>
      <c r="G383" s="14">
        <f>IF(ISBLANK(TAKSIT_PLANI!$A383),"",TAKSIT_PLANI!$J383)</f>
        <v/>
      </c>
    </row>
    <row r="384">
      <c r="A384" s="14">
        <f>IF(ISBLANK(TAKSIT_PLANI!$A384),"",TAKSIT_PLANI!$B384)</f>
        <v/>
      </c>
      <c r="B384" s="23">
        <f>IF(ISBLANK(TAKSIT_PLANI!$A384),"",INDEX(KREDILER!$B$6:$B$1000,MATCH(TAKSIT_PLANI!$B384,KREDILER!$A$6:$A$1000,0)))</f>
        <v/>
      </c>
      <c r="C384" s="21">
        <f>IF(ISBLANK(TAKSIT_PLANI!$A384),"",TAKSIT_PLANI!$D384)</f>
        <v/>
      </c>
      <c r="D384" s="17">
        <f>IF(ISBLANK(TAKSIT_PLANI!$A384),"",TAKSIT_PLANI!$I384)</f>
        <v/>
      </c>
      <c r="E384" s="22">
        <f>IF(ISBLANK(TAKSIT_PLANI!$A384),"",TAKSIT_PLANI!$K384)</f>
        <v/>
      </c>
      <c r="F384" s="14">
        <f>IF(ISBLANK(TAKSIT_PLANI!$A384),"",IF(TAKSIT_PLANI!$K384&lt;0,"Vadesi Geçmiş",IF(TAKSIT_PLANI!$K384&lt;=30,"0-30 Gün",IF(TAKSIT_PLANI!$K384&lt;=60,"31-60 Gün","61 Gün ve Üzeri"))))</f>
        <v/>
      </c>
      <c r="G384" s="14">
        <f>IF(ISBLANK(TAKSIT_PLANI!$A384),"",TAKSIT_PLANI!$J384)</f>
        <v/>
      </c>
    </row>
    <row r="385">
      <c r="A385" s="14">
        <f>IF(ISBLANK(TAKSIT_PLANI!$A385),"",TAKSIT_PLANI!$B385)</f>
        <v/>
      </c>
      <c r="B385" s="23">
        <f>IF(ISBLANK(TAKSIT_PLANI!$A385),"",INDEX(KREDILER!$B$6:$B$1000,MATCH(TAKSIT_PLANI!$B385,KREDILER!$A$6:$A$1000,0)))</f>
        <v/>
      </c>
      <c r="C385" s="21">
        <f>IF(ISBLANK(TAKSIT_PLANI!$A385),"",TAKSIT_PLANI!$D385)</f>
        <v/>
      </c>
      <c r="D385" s="17">
        <f>IF(ISBLANK(TAKSIT_PLANI!$A385),"",TAKSIT_PLANI!$I385)</f>
        <v/>
      </c>
      <c r="E385" s="22">
        <f>IF(ISBLANK(TAKSIT_PLANI!$A385),"",TAKSIT_PLANI!$K385)</f>
        <v/>
      </c>
      <c r="F385" s="14">
        <f>IF(ISBLANK(TAKSIT_PLANI!$A385),"",IF(TAKSIT_PLANI!$K385&lt;0,"Vadesi Geçmiş",IF(TAKSIT_PLANI!$K385&lt;=30,"0-30 Gün",IF(TAKSIT_PLANI!$K385&lt;=60,"31-60 Gün","61 Gün ve Üzeri"))))</f>
        <v/>
      </c>
      <c r="G385" s="14">
        <f>IF(ISBLANK(TAKSIT_PLANI!$A385),"",TAKSIT_PLANI!$J385)</f>
        <v/>
      </c>
    </row>
    <row r="386">
      <c r="A386" s="14">
        <f>IF(ISBLANK(TAKSIT_PLANI!$A386),"",TAKSIT_PLANI!$B386)</f>
        <v/>
      </c>
      <c r="B386" s="23">
        <f>IF(ISBLANK(TAKSIT_PLANI!$A386),"",INDEX(KREDILER!$B$6:$B$1000,MATCH(TAKSIT_PLANI!$B386,KREDILER!$A$6:$A$1000,0)))</f>
        <v/>
      </c>
      <c r="C386" s="21">
        <f>IF(ISBLANK(TAKSIT_PLANI!$A386),"",TAKSIT_PLANI!$D386)</f>
        <v/>
      </c>
      <c r="D386" s="17">
        <f>IF(ISBLANK(TAKSIT_PLANI!$A386),"",TAKSIT_PLANI!$I386)</f>
        <v/>
      </c>
      <c r="E386" s="22">
        <f>IF(ISBLANK(TAKSIT_PLANI!$A386),"",TAKSIT_PLANI!$K386)</f>
        <v/>
      </c>
      <c r="F386" s="14">
        <f>IF(ISBLANK(TAKSIT_PLANI!$A386),"",IF(TAKSIT_PLANI!$K386&lt;0,"Vadesi Geçmiş",IF(TAKSIT_PLANI!$K386&lt;=30,"0-30 Gün",IF(TAKSIT_PLANI!$K386&lt;=60,"31-60 Gün","61 Gün ve Üzeri"))))</f>
        <v/>
      </c>
      <c r="G386" s="14">
        <f>IF(ISBLANK(TAKSIT_PLANI!$A386),"",TAKSIT_PLANI!$J386)</f>
        <v/>
      </c>
    </row>
    <row r="387">
      <c r="A387" s="14">
        <f>IF(ISBLANK(TAKSIT_PLANI!$A387),"",TAKSIT_PLANI!$B387)</f>
        <v/>
      </c>
      <c r="B387" s="23">
        <f>IF(ISBLANK(TAKSIT_PLANI!$A387),"",INDEX(KREDILER!$B$6:$B$1000,MATCH(TAKSIT_PLANI!$B387,KREDILER!$A$6:$A$1000,0)))</f>
        <v/>
      </c>
      <c r="C387" s="21">
        <f>IF(ISBLANK(TAKSIT_PLANI!$A387),"",TAKSIT_PLANI!$D387)</f>
        <v/>
      </c>
      <c r="D387" s="17">
        <f>IF(ISBLANK(TAKSIT_PLANI!$A387),"",TAKSIT_PLANI!$I387)</f>
        <v/>
      </c>
      <c r="E387" s="22">
        <f>IF(ISBLANK(TAKSIT_PLANI!$A387),"",TAKSIT_PLANI!$K387)</f>
        <v/>
      </c>
      <c r="F387" s="14">
        <f>IF(ISBLANK(TAKSIT_PLANI!$A387),"",IF(TAKSIT_PLANI!$K387&lt;0,"Vadesi Geçmiş",IF(TAKSIT_PLANI!$K387&lt;=30,"0-30 Gün",IF(TAKSIT_PLANI!$K387&lt;=60,"31-60 Gün","61 Gün ve Üzeri"))))</f>
        <v/>
      </c>
      <c r="G387" s="14">
        <f>IF(ISBLANK(TAKSIT_PLANI!$A387),"",TAKSIT_PLANI!$J387)</f>
        <v/>
      </c>
    </row>
    <row r="388">
      <c r="A388" s="14">
        <f>IF(ISBLANK(TAKSIT_PLANI!$A388),"",TAKSIT_PLANI!$B388)</f>
        <v/>
      </c>
      <c r="B388" s="23">
        <f>IF(ISBLANK(TAKSIT_PLANI!$A388),"",INDEX(KREDILER!$B$6:$B$1000,MATCH(TAKSIT_PLANI!$B388,KREDILER!$A$6:$A$1000,0)))</f>
        <v/>
      </c>
      <c r="C388" s="21">
        <f>IF(ISBLANK(TAKSIT_PLANI!$A388),"",TAKSIT_PLANI!$D388)</f>
        <v/>
      </c>
      <c r="D388" s="17">
        <f>IF(ISBLANK(TAKSIT_PLANI!$A388),"",TAKSIT_PLANI!$I388)</f>
        <v/>
      </c>
      <c r="E388" s="22">
        <f>IF(ISBLANK(TAKSIT_PLANI!$A388),"",TAKSIT_PLANI!$K388)</f>
        <v/>
      </c>
      <c r="F388" s="14">
        <f>IF(ISBLANK(TAKSIT_PLANI!$A388),"",IF(TAKSIT_PLANI!$K388&lt;0,"Vadesi Geçmiş",IF(TAKSIT_PLANI!$K388&lt;=30,"0-30 Gün",IF(TAKSIT_PLANI!$K388&lt;=60,"31-60 Gün","61 Gün ve Üzeri"))))</f>
        <v/>
      </c>
      <c r="G388" s="14">
        <f>IF(ISBLANK(TAKSIT_PLANI!$A388),"",TAKSIT_PLANI!$J388)</f>
        <v/>
      </c>
    </row>
    <row r="389">
      <c r="A389" s="14">
        <f>IF(ISBLANK(TAKSIT_PLANI!$A389),"",TAKSIT_PLANI!$B389)</f>
        <v/>
      </c>
      <c r="B389" s="23">
        <f>IF(ISBLANK(TAKSIT_PLANI!$A389),"",INDEX(KREDILER!$B$6:$B$1000,MATCH(TAKSIT_PLANI!$B389,KREDILER!$A$6:$A$1000,0)))</f>
        <v/>
      </c>
      <c r="C389" s="21">
        <f>IF(ISBLANK(TAKSIT_PLANI!$A389),"",TAKSIT_PLANI!$D389)</f>
        <v/>
      </c>
      <c r="D389" s="17">
        <f>IF(ISBLANK(TAKSIT_PLANI!$A389),"",TAKSIT_PLANI!$I389)</f>
        <v/>
      </c>
      <c r="E389" s="22">
        <f>IF(ISBLANK(TAKSIT_PLANI!$A389),"",TAKSIT_PLANI!$K389)</f>
        <v/>
      </c>
      <c r="F389" s="14">
        <f>IF(ISBLANK(TAKSIT_PLANI!$A389),"",IF(TAKSIT_PLANI!$K389&lt;0,"Vadesi Geçmiş",IF(TAKSIT_PLANI!$K389&lt;=30,"0-30 Gün",IF(TAKSIT_PLANI!$K389&lt;=60,"31-60 Gün","61 Gün ve Üzeri"))))</f>
        <v/>
      </c>
      <c r="G389" s="14">
        <f>IF(ISBLANK(TAKSIT_PLANI!$A389),"",TAKSIT_PLANI!$J389)</f>
        <v/>
      </c>
    </row>
    <row r="390">
      <c r="A390" s="14">
        <f>IF(ISBLANK(TAKSIT_PLANI!$A390),"",TAKSIT_PLANI!$B390)</f>
        <v/>
      </c>
      <c r="B390" s="23">
        <f>IF(ISBLANK(TAKSIT_PLANI!$A390),"",INDEX(KREDILER!$B$6:$B$1000,MATCH(TAKSIT_PLANI!$B390,KREDILER!$A$6:$A$1000,0)))</f>
        <v/>
      </c>
      <c r="C390" s="21">
        <f>IF(ISBLANK(TAKSIT_PLANI!$A390),"",TAKSIT_PLANI!$D390)</f>
        <v/>
      </c>
      <c r="D390" s="17">
        <f>IF(ISBLANK(TAKSIT_PLANI!$A390),"",TAKSIT_PLANI!$I390)</f>
        <v/>
      </c>
      <c r="E390" s="22">
        <f>IF(ISBLANK(TAKSIT_PLANI!$A390),"",TAKSIT_PLANI!$K390)</f>
        <v/>
      </c>
      <c r="F390" s="14">
        <f>IF(ISBLANK(TAKSIT_PLANI!$A390),"",IF(TAKSIT_PLANI!$K390&lt;0,"Vadesi Geçmiş",IF(TAKSIT_PLANI!$K390&lt;=30,"0-30 Gün",IF(TAKSIT_PLANI!$K390&lt;=60,"31-60 Gün","61 Gün ve Üzeri"))))</f>
        <v/>
      </c>
      <c r="G390" s="14">
        <f>IF(ISBLANK(TAKSIT_PLANI!$A390),"",TAKSIT_PLANI!$J390)</f>
        <v/>
      </c>
    </row>
    <row r="391">
      <c r="A391" s="14">
        <f>IF(ISBLANK(TAKSIT_PLANI!$A391),"",TAKSIT_PLANI!$B391)</f>
        <v/>
      </c>
      <c r="B391" s="23">
        <f>IF(ISBLANK(TAKSIT_PLANI!$A391),"",INDEX(KREDILER!$B$6:$B$1000,MATCH(TAKSIT_PLANI!$B391,KREDILER!$A$6:$A$1000,0)))</f>
        <v/>
      </c>
      <c r="C391" s="21">
        <f>IF(ISBLANK(TAKSIT_PLANI!$A391),"",TAKSIT_PLANI!$D391)</f>
        <v/>
      </c>
      <c r="D391" s="17">
        <f>IF(ISBLANK(TAKSIT_PLANI!$A391),"",TAKSIT_PLANI!$I391)</f>
        <v/>
      </c>
      <c r="E391" s="22">
        <f>IF(ISBLANK(TAKSIT_PLANI!$A391),"",TAKSIT_PLANI!$K391)</f>
        <v/>
      </c>
      <c r="F391" s="14">
        <f>IF(ISBLANK(TAKSIT_PLANI!$A391),"",IF(TAKSIT_PLANI!$K391&lt;0,"Vadesi Geçmiş",IF(TAKSIT_PLANI!$K391&lt;=30,"0-30 Gün",IF(TAKSIT_PLANI!$K391&lt;=60,"31-60 Gün","61 Gün ve Üzeri"))))</f>
        <v/>
      </c>
      <c r="G391" s="14">
        <f>IF(ISBLANK(TAKSIT_PLANI!$A391),"",TAKSIT_PLANI!$J391)</f>
        <v/>
      </c>
    </row>
    <row r="392">
      <c r="A392" s="14">
        <f>IF(ISBLANK(TAKSIT_PLANI!$A392),"",TAKSIT_PLANI!$B392)</f>
        <v/>
      </c>
      <c r="B392" s="23">
        <f>IF(ISBLANK(TAKSIT_PLANI!$A392),"",INDEX(KREDILER!$B$6:$B$1000,MATCH(TAKSIT_PLANI!$B392,KREDILER!$A$6:$A$1000,0)))</f>
        <v/>
      </c>
      <c r="C392" s="21">
        <f>IF(ISBLANK(TAKSIT_PLANI!$A392),"",TAKSIT_PLANI!$D392)</f>
        <v/>
      </c>
      <c r="D392" s="17">
        <f>IF(ISBLANK(TAKSIT_PLANI!$A392),"",TAKSIT_PLANI!$I392)</f>
        <v/>
      </c>
      <c r="E392" s="22">
        <f>IF(ISBLANK(TAKSIT_PLANI!$A392),"",TAKSIT_PLANI!$K392)</f>
        <v/>
      </c>
      <c r="F392" s="14">
        <f>IF(ISBLANK(TAKSIT_PLANI!$A392),"",IF(TAKSIT_PLANI!$K392&lt;0,"Vadesi Geçmiş",IF(TAKSIT_PLANI!$K392&lt;=30,"0-30 Gün",IF(TAKSIT_PLANI!$K392&lt;=60,"31-60 Gün","61 Gün ve Üzeri"))))</f>
        <v/>
      </c>
      <c r="G392" s="14">
        <f>IF(ISBLANK(TAKSIT_PLANI!$A392),"",TAKSIT_PLANI!$J392)</f>
        <v/>
      </c>
    </row>
    <row r="393">
      <c r="A393" s="14">
        <f>IF(ISBLANK(TAKSIT_PLANI!$A393),"",TAKSIT_PLANI!$B393)</f>
        <v/>
      </c>
      <c r="B393" s="23">
        <f>IF(ISBLANK(TAKSIT_PLANI!$A393),"",INDEX(KREDILER!$B$6:$B$1000,MATCH(TAKSIT_PLANI!$B393,KREDILER!$A$6:$A$1000,0)))</f>
        <v/>
      </c>
      <c r="C393" s="21">
        <f>IF(ISBLANK(TAKSIT_PLANI!$A393),"",TAKSIT_PLANI!$D393)</f>
        <v/>
      </c>
      <c r="D393" s="17">
        <f>IF(ISBLANK(TAKSIT_PLANI!$A393),"",TAKSIT_PLANI!$I393)</f>
        <v/>
      </c>
      <c r="E393" s="22">
        <f>IF(ISBLANK(TAKSIT_PLANI!$A393),"",TAKSIT_PLANI!$K393)</f>
        <v/>
      </c>
      <c r="F393" s="14">
        <f>IF(ISBLANK(TAKSIT_PLANI!$A393),"",IF(TAKSIT_PLANI!$K393&lt;0,"Vadesi Geçmiş",IF(TAKSIT_PLANI!$K393&lt;=30,"0-30 Gün",IF(TAKSIT_PLANI!$K393&lt;=60,"31-60 Gün","61 Gün ve Üzeri"))))</f>
        <v/>
      </c>
      <c r="G393" s="14">
        <f>IF(ISBLANK(TAKSIT_PLANI!$A393),"",TAKSIT_PLANI!$J393)</f>
        <v/>
      </c>
    </row>
    <row r="394">
      <c r="A394" s="14">
        <f>IF(ISBLANK(TAKSIT_PLANI!$A394),"",TAKSIT_PLANI!$B394)</f>
        <v/>
      </c>
      <c r="B394" s="23">
        <f>IF(ISBLANK(TAKSIT_PLANI!$A394),"",INDEX(KREDILER!$B$6:$B$1000,MATCH(TAKSIT_PLANI!$B394,KREDILER!$A$6:$A$1000,0)))</f>
        <v/>
      </c>
      <c r="C394" s="21">
        <f>IF(ISBLANK(TAKSIT_PLANI!$A394),"",TAKSIT_PLANI!$D394)</f>
        <v/>
      </c>
      <c r="D394" s="17">
        <f>IF(ISBLANK(TAKSIT_PLANI!$A394),"",TAKSIT_PLANI!$I394)</f>
        <v/>
      </c>
      <c r="E394" s="22">
        <f>IF(ISBLANK(TAKSIT_PLANI!$A394),"",TAKSIT_PLANI!$K394)</f>
        <v/>
      </c>
      <c r="F394" s="14">
        <f>IF(ISBLANK(TAKSIT_PLANI!$A394),"",IF(TAKSIT_PLANI!$K394&lt;0,"Vadesi Geçmiş",IF(TAKSIT_PLANI!$K394&lt;=30,"0-30 Gün",IF(TAKSIT_PLANI!$K394&lt;=60,"31-60 Gün","61 Gün ve Üzeri"))))</f>
        <v/>
      </c>
      <c r="G394" s="14">
        <f>IF(ISBLANK(TAKSIT_PLANI!$A394),"",TAKSIT_PLANI!$J394)</f>
        <v/>
      </c>
    </row>
    <row r="395">
      <c r="A395" s="14">
        <f>IF(ISBLANK(TAKSIT_PLANI!$A395),"",TAKSIT_PLANI!$B395)</f>
        <v/>
      </c>
      <c r="B395" s="23">
        <f>IF(ISBLANK(TAKSIT_PLANI!$A395),"",INDEX(KREDILER!$B$6:$B$1000,MATCH(TAKSIT_PLANI!$B395,KREDILER!$A$6:$A$1000,0)))</f>
        <v/>
      </c>
      <c r="C395" s="21">
        <f>IF(ISBLANK(TAKSIT_PLANI!$A395),"",TAKSIT_PLANI!$D395)</f>
        <v/>
      </c>
      <c r="D395" s="17">
        <f>IF(ISBLANK(TAKSIT_PLANI!$A395),"",TAKSIT_PLANI!$I395)</f>
        <v/>
      </c>
      <c r="E395" s="22">
        <f>IF(ISBLANK(TAKSIT_PLANI!$A395),"",TAKSIT_PLANI!$K395)</f>
        <v/>
      </c>
      <c r="F395" s="14">
        <f>IF(ISBLANK(TAKSIT_PLANI!$A395),"",IF(TAKSIT_PLANI!$K395&lt;0,"Vadesi Geçmiş",IF(TAKSIT_PLANI!$K395&lt;=30,"0-30 Gün",IF(TAKSIT_PLANI!$K395&lt;=60,"31-60 Gün","61 Gün ve Üzeri"))))</f>
        <v/>
      </c>
      <c r="G395" s="14">
        <f>IF(ISBLANK(TAKSIT_PLANI!$A395),"",TAKSIT_PLANI!$J395)</f>
        <v/>
      </c>
    </row>
    <row r="396">
      <c r="A396" s="14">
        <f>IF(ISBLANK(TAKSIT_PLANI!$A396),"",TAKSIT_PLANI!$B396)</f>
        <v/>
      </c>
      <c r="B396" s="23">
        <f>IF(ISBLANK(TAKSIT_PLANI!$A396),"",INDEX(KREDILER!$B$6:$B$1000,MATCH(TAKSIT_PLANI!$B396,KREDILER!$A$6:$A$1000,0)))</f>
        <v/>
      </c>
      <c r="C396" s="21">
        <f>IF(ISBLANK(TAKSIT_PLANI!$A396),"",TAKSIT_PLANI!$D396)</f>
        <v/>
      </c>
      <c r="D396" s="17">
        <f>IF(ISBLANK(TAKSIT_PLANI!$A396),"",TAKSIT_PLANI!$I396)</f>
        <v/>
      </c>
      <c r="E396" s="22">
        <f>IF(ISBLANK(TAKSIT_PLANI!$A396),"",TAKSIT_PLANI!$K396)</f>
        <v/>
      </c>
      <c r="F396" s="14">
        <f>IF(ISBLANK(TAKSIT_PLANI!$A396),"",IF(TAKSIT_PLANI!$K396&lt;0,"Vadesi Geçmiş",IF(TAKSIT_PLANI!$K396&lt;=30,"0-30 Gün",IF(TAKSIT_PLANI!$K396&lt;=60,"31-60 Gün","61 Gün ve Üzeri"))))</f>
        <v/>
      </c>
      <c r="G396" s="14">
        <f>IF(ISBLANK(TAKSIT_PLANI!$A396),"",TAKSIT_PLANI!$J396)</f>
        <v/>
      </c>
    </row>
    <row r="397">
      <c r="A397" s="14">
        <f>IF(ISBLANK(TAKSIT_PLANI!$A397),"",TAKSIT_PLANI!$B397)</f>
        <v/>
      </c>
      <c r="B397" s="23">
        <f>IF(ISBLANK(TAKSIT_PLANI!$A397),"",INDEX(KREDILER!$B$6:$B$1000,MATCH(TAKSIT_PLANI!$B397,KREDILER!$A$6:$A$1000,0)))</f>
        <v/>
      </c>
      <c r="C397" s="21">
        <f>IF(ISBLANK(TAKSIT_PLANI!$A397),"",TAKSIT_PLANI!$D397)</f>
        <v/>
      </c>
      <c r="D397" s="17">
        <f>IF(ISBLANK(TAKSIT_PLANI!$A397),"",TAKSIT_PLANI!$I397)</f>
        <v/>
      </c>
      <c r="E397" s="22">
        <f>IF(ISBLANK(TAKSIT_PLANI!$A397),"",TAKSIT_PLANI!$K397)</f>
        <v/>
      </c>
      <c r="F397" s="14">
        <f>IF(ISBLANK(TAKSIT_PLANI!$A397),"",IF(TAKSIT_PLANI!$K397&lt;0,"Vadesi Geçmiş",IF(TAKSIT_PLANI!$K397&lt;=30,"0-30 Gün",IF(TAKSIT_PLANI!$K397&lt;=60,"31-60 Gün","61 Gün ve Üzeri"))))</f>
        <v/>
      </c>
      <c r="G397" s="14">
        <f>IF(ISBLANK(TAKSIT_PLANI!$A397),"",TAKSIT_PLANI!$J397)</f>
        <v/>
      </c>
    </row>
    <row r="398">
      <c r="A398" s="14">
        <f>IF(ISBLANK(TAKSIT_PLANI!$A398),"",TAKSIT_PLANI!$B398)</f>
        <v/>
      </c>
      <c r="B398" s="23">
        <f>IF(ISBLANK(TAKSIT_PLANI!$A398),"",INDEX(KREDILER!$B$6:$B$1000,MATCH(TAKSIT_PLANI!$B398,KREDILER!$A$6:$A$1000,0)))</f>
        <v/>
      </c>
      <c r="C398" s="21">
        <f>IF(ISBLANK(TAKSIT_PLANI!$A398),"",TAKSIT_PLANI!$D398)</f>
        <v/>
      </c>
      <c r="D398" s="17">
        <f>IF(ISBLANK(TAKSIT_PLANI!$A398),"",TAKSIT_PLANI!$I398)</f>
        <v/>
      </c>
      <c r="E398" s="22">
        <f>IF(ISBLANK(TAKSIT_PLANI!$A398),"",TAKSIT_PLANI!$K398)</f>
        <v/>
      </c>
      <c r="F398" s="14">
        <f>IF(ISBLANK(TAKSIT_PLANI!$A398),"",IF(TAKSIT_PLANI!$K398&lt;0,"Vadesi Geçmiş",IF(TAKSIT_PLANI!$K398&lt;=30,"0-30 Gün",IF(TAKSIT_PLANI!$K398&lt;=60,"31-60 Gün","61 Gün ve Üzeri"))))</f>
        <v/>
      </c>
      <c r="G398" s="14">
        <f>IF(ISBLANK(TAKSIT_PLANI!$A398),"",TAKSIT_PLANI!$J398)</f>
        <v/>
      </c>
    </row>
    <row r="399">
      <c r="A399" s="14">
        <f>IF(ISBLANK(TAKSIT_PLANI!$A399),"",TAKSIT_PLANI!$B399)</f>
        <v/>
      </c>
      <c r="B399" s="23">
        <f>IF(ISBLANK(TAKSIT_PLANI!$A399),"",INDEX(KREDILER!$B$6:$B$1000,MATCH(TAKSIT_PLANI!$B399,KREDILER!$A$6:$A$1000,0)))</f>
        <v/>
      </c>
      <c r="C399" s="21">
        <f>IF(ISBLANK(TAKSIT_PLANI!$A399),"",TAKSIT_PLANI!$D399)</f>
        <v/>
      </c>
      <c r="D399" s="17">
        <f>IF(ISBLANK(TAKSIT_PLANI!$A399),"",TAKSIT_PLANI!$I399)</f>
        <v/>
      </c>
      <c r="E399" s="22">
        <f>IF(ISBLANK(TAKSIT_PLANI!$A399),"",TAKSIT_PLANI!$K399)</f>
        <v/>
      </c>
      <c r="F399" s="14">
        <f>IF(ISBLANK(TAKSIT_PLANI!$A399),"",IF(TAKSIT_PLANI!$K399&lt;0,"Vadesi Geçmiş",IF(TAKSIT_PLANI!$K399&lt;=30,"0-30 Gün",IF(TAKSIT_PLANI!$K399&lt;=60,"31-60 Gün","61 Gün ve Üzeri"))))</f>
        <v/>
      </c>
      <c r="G399" s="14">
        <f>IF(ISBLANK(TAKSIT_PLANI!$A399),"",TAKSIT_PLANI!$J399)</f>
        <v/>
      </c>
    </row>
    <row r="400">
      <c r="A400" s="14">
        <f>IF(ISBLANK(TAKSIT_PLANI!$A400),"",TAKSIT_PLANI!$B400)</f>
        <v/>
      </c>
      <c r="B400" s="23">
        <f>IF(ISBLANK(TAKSIT_PLANI!$A400),"",INDEX(KREDILER!$B$6:$B$1000,MATCH(TAKSIT_PLANI!$B400,KREDILER!$A$6:$A$1000,0)))</f>
        <v/>
      </c>
      <c r="C400" s="21">
        <f>IF(ISBLANK(TAKSIT_PLANI!$A400),"",TAKSIT_PLANI!$D400)</f>
        <v/>
      </c>
      <c r="D400" s="17">
        <f>IF(ISBLANK(TAKSIT_PLANI!$A400),"",TAKSIT_PLANI!$I400)</f>
        <v/>
      </c>
      <c r="E400" s="22">
        <f>IF(ISBLANK(TAKSIT_PLANI!$A400),"",TAKSIT_PLANI!$K400)</f>
        <v/>
      </c>
      <c r="F400" s="14">
        <f>IF(ISBLANK(TAKSIT_PLANI!$A400),"",IF(TAKSIT_PLANI!$K400&lt;0,"Vadesi Geçmiş",IF(TAKSIT_PLANI!$K400&lt;=30,"0-30 Gün",IF(TAKSIT_PLANI!$K400&lt;=60,"31-60 Gün","61 Gün ve Üzeri"))))</f>
        <v/>
      </c>
      <c r="G400" s="14">
        <f>IF(ISBLANK(TAKSIT_PLANI!$A400),"",TAKSIT_PLANI!$J400)</f>
        <v/>
      </c>
    </row>
    <row r="401">
      <c r="A401" s="14">
        <f>IF(ISBLANK(TAKSIT_PLANI!$A401),"",TAKSIT_PLANI!$B401)</f>
        <v/>
      </c>
      <c r="B401" s="23">
        <f>IF(ISBLANK(TAKSIT_PLANI!$A401),"",INDEX(KREDILER!$B$6:$B$1000,MATCH(TAKSIT_PLANI!$B401,KREDILER!$A$6:$A$1000,0)))</f>
        <v/>
      </c>
      <c r="C401" s="21">
        <f>IF(ISBLANK(TAKSIT_PLANI!$A401),"",TAKSIT_PLANI!$D401)</f>
        <v/>
      </c>
      <c r="D401" s="17">
        <f>IF(ISBLANK(TAKSIT_PLANI!$A401),"",TAKSIT_PLANI!$I401)</f>
        <v/>
      </c>
      <c r="E401" s="22">
        <f>IF(ISBLANK(TAKSIT_PLANI!$A401),"",TAKSIT_PLANI!$K401)</f>
        <v/>
      </c>
      <c r="F401" s="14">
        <f>IF(ISBLANK(TAKSIT_PLANI!$A401),"",IF(TAKSIT_PLANI!$K401&lt;0,"Vadesi Geçmiş",IF(TAKSIT_PLANI!$K401&lt;=30,"0-30 Gün",IF(TAKSIT_PLANI!$K401&lt;=60,"31-60 Gün","61 Gün ve Üzeri"))))</f>
        <v/>
      </c>
      <c r="G401" s="14">
        <f>IF(ISBLANK(TAKSIT_PLANI!$A401),"",TAKSIT_PLANI!$J401)</f>
        <v/>
      </c>
    </row>
    <row r="402">
      <c r="A402" s="14">
        <f>IF(ISBLANK(TAKSIT_PLANI!$A402),"",TAKSIT_PLANI!$B402)</f>
        <v/>
      </c>
      <c r="B402" s="23">
        <f>IF(ISBLANK(TAKSIT_PLANI!$A402),"",INDEX(KREDILER!$B$6:$B$1000,MATCH(TAKSIT_PLANI!$B402,KREDILER!$A$6:$A$1000,0)))</f>
        <v/>
      </c>
      <c r="C402" s="21">
        <f>IF(ISBLANK(TAKSIT_PLANI!$A402),"",TAKSIT_PLANI!$D402)</f>
        <v/>
      </c>
      <c r="D402" s="17">
        <f>IF(ISBLANK(TAKSIT_PLANI!$A402),"",TAKSIT_PLANI!$I402)</f>
        <v/>
      </c>
      <c r="E402" s="22">
        <f>IF(ISBLANK(TAKSIT_PLANI!$A402),"",TAKSIT_PLANI!$K402)</f>
        <v/>
      </c>
      <c r="F402" s="14">
        <f>IF(ISBLANK(TAKSIT_PLANI!$A402),"",IF(TAKSIT_PLANI!$K402&lt;0,"Vadesi Geçmiş",IF(TAKSIT_PLANI!$K402&lt;=30,"0-30 Gün",IF(TAKSIT_PLANI!$K402&lt;=60,"31-60 Gün","61 Gün ve Üzeri"))))</f>
        <v/>
      </c>
      <c r="G402" s="14">
        <f>IF(ISBLANK(TAKSIT_PLANI!$A402),"",TAKSIT_PLANI!$J402)</f>
        <v/>
      </c>
    </row>
    <row r="403">
      <c r="A403" s="14">
        <f>IF(ISBLANK(TAKSIT_PLANI!$A403),"",TAKSIT_PLANI!$B403)</f>
        <v/>
      </c>
      <c r="B403" s="23">
        <f>IF(ISBLANK(TAKSIT_PLANI!$A403),"",INDEX(KREDILER!$B$6:$B$1000,MATCH(TAKSIT_PLANI!$B403,KREDILER!$A$6:$A$1000,0)))</f>
        <v/>
      </c>
      <c r="C403" s="21">
        <f>IF(ISBLANK(TAKSIT_PLANI!$A403),"",TAKSIT_PLANI!$D403)</f>
        <v/>
      </c>
      <c r="D403" s="17">
        <f>IF(ISBLANK(TAKSIT_PLANI!$A403),"",TAKSIT_PLANI!$I403)</f>
        <v/>
      </c>
      <c r="E403" s="22">
        <f>IF(ISBLANK(TAKSIT_PLANI!$A403),"",TAKSIT_PLANI!$K403)</f>
        <v/>
      </c>
      <c r="F403" s="14">
        <f>IF(ISBLANK(TAKSIT_PLANI!$A403),"",IF(TAKSIT_PLANI!$K403&lt;0,"Vadesi Geçmiş",IF(TAKSIT_PLANI!$K403&lt;=30,"0-30 Gün",IF(TAKSIT_PLANI!$K403&lt;=60,"31-60 Gün","61 Gün ve Üzeri"))))</f>
        <v/>
      </c>
      <c r="G403" s="14">
        <f>IF(ISBLANK(TAKSIT_PLANI!$A403),"",TAKSIT_PLANI!$J403)</f>
        <v/>
      </c>
    </row>
    <row r="404">
      <c r="A404" s="14">
        <f>IF(ISBLANK(TAKSIT_PLANI!$A404),"",TAKSIT_PLANI!$B404)</f>
        <v/>
      </c>
      <c r="B404" s="23">
        <f>IF(ISBLANK(TAKSIT_PLANI!$A404),"",INDEX(KREDILER!$B$6:$B$1000,MATCH(TAKSIT_PLANI!$B404,KREDILER!$A$6:$A$1000,0)))</f>
        <v/>
      </c>
      <c r="C404" s="21">
        <f>IF(ISBLANK(TAKSIT_PLANI!$A404),"",TAKSIT_PLANI!$D404)</f>
        <v/>
      </c>
      <c r="D404" s="17">
        <f>IF(ISBLANK(TAKSIT_PLANI!$A404),"",TAKSIT_PLANI!$I404)</f>
        <v/>
      </c>
      <c r="E404" s="22">
        <f>IF(ISBLANK(TAKSIT_PLANI!$A404),"",TAKSIT_PLANI!$K404)</f>
        <v/>
      </c>
      <c r="F404" s="14">
        <f>IF(ISBLANK(TAKSIT_PLANI!$A404),"",IF(TAKSIT_PLANI!$K404&lt;0,"Vadesi Geçmiş",IF(TAKSIT_PLANI!$K404&lt;=30,"0-30 Gün",IF(TAKSIT_PLANI!$K404&lt;=60,"31-60 Gün","61 Gün ve Üzeri"))))</f>
        <v/>
      </c>
      <c r="G404" s="14">
        <f>IF(ISBLANK(TAKSIT_PLANI!$A404),"",TAKSIT_PLANI!$J404)</f>
        <v/>
      </c>
    </row>
    <row r="405">
      <c r="A405" s="14">
        <f>IF(ISBLANK(TAKSIT_PLANI!$A405),"",TAKSIT_PLANI!$B405)</f>
        <v/>
      </c>
      <c r="B405" s="23">
        <f>IF(ISBLANK(TAKSIT_PLANI!$A405),"",INDEX(KREDILER!$B$6:$B$1000,MATCH(TAKSIT_PLANI!$B405,KREDILER!$A$6:$A$1000,0)))</f>
        <v/>
      </c>
      <c r="C405" s="21">
        <f>IF(ISBLANK(TAKSIT_PLANI!$A405),"",TAKSIT_PLANI!$D405)</f>
        <v/>
      </c>
      <c r="D405" s="17">
        <f>IF(ISBLANK(TAKSIT_PLANI!$A405),"",TAKSIT_PLANI!$I405)</f>
        <v/>
      </c>
      <c r="E405" s="22">
        <f>IF(ISBLANK(TAKSIT_PLANI!$A405),"",TAKSIT_PLANI!$K405)</f>
        <v/>
      </c>
      <c r="F405" s="14">
        <f>IF(ISBLANK(TAKSIT_PLANI!$A405),"",IF(TAKSIT_PLANI!$K405&lt;0,"Vadesi Geçmiş",IF(TAKSIT_PLANI!$K405&lt;=30,"0-30 Gün",IF(TAKSIT_PLANI!$K405&lt;=60,"31-60 Gün","61 Gün ve Üzeri"))))</f>
        <v/>
      </c>
      <c r="G405" s="14">
        <f>IF(ISBLANK(TAKSIT_PLANI!$A405),"",TAKSIT_PLANI!$J405)</f>
        <v/>
      </c>
    </row>
    <row r="406">
      <c r="A406" s="14">
        <f>IF(ISBLANK(TAKSIT_PLANI!$A406),"",TAKSIT_PLANI!$B406)</f>
        <v/>
      </c>
      <c r="B406" s="23">
        <f>IF(ISBLANK(TAKSIT_PLANI!$A406),"",INDEX(KREDILER!$B$6:$B$1000,MATCH(TAKSIT_PLANI!$B406,KREDILER!$A$6:$A$1000,0)))</f>
        <v/>
      </c>
      <c r="C406" s="21">
        <f>IF(ISBLANK(TAKSIT_PLANI!$A406),"",TAKSIT_PLANI!$D406)</f>
        <v/>
      </c>
      <c r="D406" s="17">
        <f>IF(ISBLANK(TAKSIT_PLANI!$A406),"",TAKSIT_PLANI!$I406)</f>
        <v/>
      </c>
      <c r="E406" s="22">
        <f>IF(ISBLANK(TAKSIT_PLANI!$A406),"",TAKSIT_PLANI!$K406)</f>
        <v/>
      </c>
      <c r="F406" s="14">
        <f>IF(ISBLANK(TAKSIT_PLANI!$A406),"",IF(TAKSIT_PLANI!$K406&lt;0,"Vadesi Geçmiş",IF(TAKSIT_PLANI!$K406&lt;=30,"0-30 Gün",IF(TAKSIT_PLANI!$K406&lt;=60,"31-60 Gün","61 Gün ve Üzeri"))))</f>
        <v/>
      </c>
      <c r="G406" s="14">
        <f>IF(ISBLANK(TAKSIT_PLANI!$A406),"",TAKSIT_PLANI!$J406)</f>
        <v/>
      </c>
    </row>
    <row r="407">
      <c r="A407" s="14">
        <f>IF(ISBLANK(TAKSIT_PLANI!$A407),"",TAKSIT_PLANI!$B407)</f>
        <v/>
      </c>
      <c r="B407" s="23">
        <f>IF(ISBLANK(TAKSIT_PLANI!$A407),"",INDEX(KREDILER!$B$6:$B$1000,MATCH(TAKSIT_PLANI!$B407,KREDILER!$A$6:$A$1000,0)))</f>
        <v/>
      </c>
      <c r="C407" s="21">
        <f>IF(ISBLANK(TAKSIT_PLANI!$A407),"",TAKSIT_PLANI!$D407)</f>
        <v/>
      </c>
      <c r="D407" s="17">
        <f>IF(ISBLANK(TAKSIT_PLANI!$A407),"",TAKSIT_PLANI!$I407)</f>
        <v/>
      </c>
      <c r="E407" s="22">
        <f>IF(ISBLANK(TAKSIT_PLANI!$A407),"",TAKSIT_PLANI!$K407)</f>
        <v/>
      </c>
      <c r="F407" s="14">
        <f>IF(ISBLANK(TAKSIT_PLANI!$A407),"",IF(TAKSIT_PLANI!$K407&lt;0,"Vadesi Geçmiş",IF(TAKSIT_PLANI!$K407&lt;=30,"0-30 Gün",IF(TAKSIT_PLANI!$K407&lt;=60,"31-60 Gün","61 Gün ve Üzeri"))))</f>
        <v/>
      </c>
      <c r="G407" s="14">
        <f>IF(ISBLANK(TAKSIT_PLANI!$A407),"",TAKSIT_PLANI!$J407)</f>
        <v/>
      </c>
    </row>
    <row r="408">
      <c r="A408" s="14">
        <f>IF(ISBLANK(TAKSIT_PLANI!$A408),"",TAKSIT_PLANI!$B408)</f>
        <v/>
      </c>
      <c r="B408" s="23">
        <f>IF(ISBLANK(TAKSIT_PLANI!$A408),"",INDEX(KREDILER!$B$6:$B$1000,MATCH(TAKSIT_PLANI!$B408,KREDILER!$A$6:$A$1000,0)))</f>
        <v/>
      </c>
      <c r="C408" s="21">
        <f>IF(ISBLANK(TAKSIT_PLANI!$A408),"",TAKSIT_PLANI!$D408)</f>
        <v/>
      </c>
      <c r="D408" s="17">
        <f>IF(ISBLANK(TAKSIT_PLANI!$A408),"",TAKSIT_PLANI!$I408)</f>
        <v/>
      </c>
      <c r="E408" s="22">
        <f>IF(ISBLANK(TAKSIT_PLANI!$A408),"",TAKSIT_PLANI!$K408)</f>
        <v/>
      </c>
      <c r="F408" s="14">
        <f>IF(ISBLANK(TAKSIT_PLANI!$A408),"",IF(TAKSIT_PLANI!$K408&lt;0,"Vadesi Geçmiş",IF(TAKSIT_PLANI!$K408&lt;=30,"0-30 Gün",IF(TAKSIT_PLANI!$K408&lt;=60,"31-60 Gün","61 Gün ve Üzeri"))))</f>
        <v/>
      </c>
      <c r="G408" s="14">
        <f>IF(ISBLANK(TAKSIT_PLANI!$A408),"",TAKSIT_PLANI!$J408)</f>
        <v/>
      </c>
    </row>
    <row r="409">
      <c r="A409" s="14">
        <f>IF(ISBLANK(TAKSIT_PLANI!$A409),"",TAKSIT_PLANI!$B409)</f>
        <v/>
      </c>
      <c r="B409" s="23">
        <f>IF(ISBLANK(TAKSIT_PLANI!$A409),"",INDEX(KREDILER!$B$6:$B$1000,MATCH(TAKSIT_PLANI!$B409,KREDILER!$A$6:$A$1000,0)))</f>
        <v/>
      </c>
      <c r="C409" s="21">
        <f>IF(ISBLANK(TAKSIT_PLANI!$A409),"",TAKSIT_PLANI!$D409)</f>
        <v/>
      </c>
      <c r="D409" s="17">
        <f>IF(ISBLANK(TAKSIT_PLANI!$A409),"",TAKSIT_PLANI!$I409)</f>
        <v/>
      </c>
      <c r="E409" s="22">
        <f>IF(ISBLANK(TAKSIT_PLANI!$A409),"",TAKSIT_PLANI!$K409)</f>
        <v/>
      </c>
      <c r="F409" s="14">
        <f>IF(ISBLANK(TAKSIT_PLANI!$A409),"",IF(TAKSIT_PLANI!$K409&lt;0,"Vadesi Geçmiş",IF(TAKSIT_PLANI!$K409&lt;=30,"0-30 Gün",IF(TAKSIT_PLANI!$K409&lt;=60,"31-60 Gün","61 Gün ve Üzeri"))))</f>
        <v/>
      </c>
      <c r="G409" s="14">
        <f>IF(ISBLANK(TAKSIT_PLANI!$A409),"",TAKSIT_PLANI!$J409)</f>
        <v/>
      </c>
    </row>
    <row r="410">
      <c r="A410" s="14">
        <f>IF(ISBLANK(TAKSIT_PLANI!$A410),"",TAKSIT_PLANI!$B410)</f>
        <v/>
      </c>
      <c r="B410" s="23">
        <f>IF(ISBLANK(TAKSIT_PLANI!$A410),"",INDEX(KREDILER!$B$6:$B$1000,MATCH(TAKSIT_PLANI!$B410,KREDILER!$A$6:$A$1000,0)))</f>
        <v/>
      </c>
      <c r="C410" s="21">
        <f>IF(ISBLANK(TAKSIT_PLANI!$A410),"",TAKSIT_PLANI!$D410)</f>
        <v/>
      </c>
      <c r="D410" s="17">
        <f>IF(ISBLANK(TAKSIT_PLANI!$A410),"",TAKSIT_PLANI!$I410)</f>
        <v/>
      </c>
      <c r="E410" s="22">
        <f>IF(ISBLANK(TAKSIT_PLANI!$A410),"",TAKSIT_PLANI!$K410)</f>
        <v/>
      </c>
      <c r="F410" s="14">
        <f>IF(ISBLANK(TAKSIT_PLANI!$A410),"",IF(TAKSIT_PLANI!$K410&lt;0,"Vadesi Geçmiş",IF(TAKSIT_PLANI!$K410&lt;=30,"0-30 Gün",IF(TAKSIT_PLANI!$K410&lt;=60,"31-60 Gün","61 Gün ve Üzeri"))))</f>
        <v/>
      </c>
      <c r="G410" s="14">
        <f>IF(ISBLANK(TAKSIT_PLANI!$A410),"",TAKSIT_PLANI!$J410)</f>
        <v/>
      </c>
    </row>
    <row r="411">
      <c r="A411" s="14">
        <f>IF(ISBLANK(TAKSIT_PLANI!$A411),"",TAKSIT_PLANI!$B411)</f>
        <v/>
      </c>
      <c r="B411" s="23">
        <f>IF(ISBLANK(TAKSIT_PLANI!$A411),"",INDEX(KREDILER!$B$6:$B$1000,MATCH(TAKSIT_PLANI!$B411,KREDILER!$A$6:$A$1000,0)))</f>
        <v/>
      </c>
      <c r="C411" s="21">
        <f>IF(ISBLANK(TAKSIT_PLANI!$A411),"",TAKSIT_PLANI!$D411)</f>
        <v/>
      </c>
      <c r="D411" s="17">
        <f>IF(ISBLANK(TAKSIT_PLANI!$A411),"",TAKSIT_PLANI!$I411)</f>
        <v/>
      </c>
      <c r="E411" s="22">
        <f>IF(ISBLANK(TAKSIT_PLANI!$A411),"",TAKSIT_PLANI!$K411)</f>
        <v/>
      </c>
      <c r="F411" s="14">
        <f>IF(ISBLANK(TAKSIT_PLANI!$A411),"",IF(TAKSIT_PLANI!$K411&lt;0,"Vadesi Geçmiş",IF(TAKSIT_PLANI!$K411&lt;=30,"0-30 Gün",IF(TAKSIT_PLANI!$K411&lt;=60,"31-60 Gün","61 Gün ve Üzeri"))))</f>
        <v/>
      </c>
      <c r="G411" s="14">
        <f>IF(ISBLANK(TAKSIT_PLANI!$A411),"",TAKSIT_PLANI!$J411)</f>
        <v/>
      </c>
    </row>
    <row r="412">
      <c r="A412" s="14">
        <f>IF(ISBLANK(TAKSIT_PLANI!$A412),"",TAKSIT_PLANI!$B412)</f>
        <v/>
      </c>
      <c r="B412" s="23">
        <f>IF(ISBLANK(TAKSIT_PLANI!$A412),"",INDEX(KREDILER!$B$6:$B$1000,MATCH(TAKSIT_PLANI!$B412,KREDILER!$A$6:$A$1000,0)))</f>
        <v/>
      </c>
      <c r="C412" s="21">
        <f>IF(ISBLANK(TAKSIT_PLANI!$A412),"",TAKSIT_PLANI!$D412)</f>
        <v/>
      </c>
      <c r="D412" s="17">
        <f>IF(ISBLANK(TAKSIT_PLANI!$A412),"",TAKSIT_PLANI!$I412)</f>
        <v/>
      </c>
      <c r="E412" s="22">
        <f>IF(ISBLANK(TAKSIT_PLANI!$A412),"",TAKSIT_PLANI!$K412)</f>
        <v/>
      </c>
      <c r="F412" s="14">
        <f>IF(ISBLANK(TAKSIT_PLANI!$A412),"",IF(TAKSIT_PLANI!$K412&lt;0,"Vadesi Geçmiş",IF(TAKSIT_PLANI!$K412&lt;=30,"0-30 Gün",IF(TAKSIT_PLANI!$K412&lt;=60,"31-60 Gün","61 Gün ve Üzeri"))))</f>
        <v/>
      </c>
      <c r="G412" s="14">
        <f>IF(ISBLANK(TAKSIT_PLANI!$A412),"",TAKSIT_PLANI!$J412)</f>
        <v/>
      </c>
    </row>
    <row r="413">
      <c r="A413" s="14">
        <f>IF(ISBLANK(TAKSIT_PLANI!$A413),"",TAKSIT_PLANI!$B413)</f>
        <v/>
      </c>
      <c r="B413" s="23">
        <f>IF(ISBLANK(TAKSIT_PLANI!$A413),"",INDEX(KREDILER!$B$6:$B$1000,MATCH(TAKSIT_PLANI!$B413,KREDILER!$A$6:$A$1000,0)))</f>
        <v/>
      </c>
      <c r="C413" s="21">
        <f>IF(ISBLANK(TAKSIT_PLANI!$A413),"",TAKSIT_PLANI!$D413)</f>
        <v/>
      </c>
      <c r="D413" s="17">
        <f>IF(ISBLANK(TAKSIT_PLANI!$A413),"",TAKSIT_PLANI!$I413)</f>
        <v/>
      </c>
      <c r="E413" s="22">
        <f>IF(ISBLANK(TAKSIT_PLANI!$A413),"",TAKSIT_PLANI!$K413)</f>
        <v/>
      </c>
      <c r="F413" s="14">
        <f>IF(ISBLANK(TAKSIT_PLANI!$A413),"",IF(TAKSIT_PLANI!$K413&lt;0,"Vadesi Geçmiş",IF(TAKSIT_PLANI!$K413&lt;=30,"0-30 Gün",IF(TAKSIT_PLANI!$K413&lt;=60,"31-60 Gün","61 Gün ve Üzeri"))))</f>
        <v/>
      </c>
      <c r="G413" s="14">
        <f>IF(ISBLANK(TAKSIT_PLANI!$A413),"",TAKSIT_PLANI!$J413)</f>
        <v/>
      </c>
    </row>
    <row r="414">
      <c r="A414" s="14">
        <f>IF(ISBLANK(TAKSIT_PLANI!$A414),"",TAKSIT_PLANI!$B414)</f>
        <v/>
      </c>
      <c r="B414" s="23">
        <f>IF(ISBLANK(TAKSIT_PLANI!$A414),"",INDEX(KREDILER!$B$6:$B$1000,MATCH(TAKSIT_PLANI!$B414,KREDILER!$A$6:$A$1000,0)))</f>
        <v/>
      </c>
      <c r="C414" s="21">
        <f>IF(ISBLANK(TAKSIT_PLANI!$A414),"",TAKSIT_PLANI!$D414)</f>
        <v/>
      </c>
      <c r="D414" s="17">
        <f>IF(ISBLANK(TAKSIT_PLANI!$A414),"",TAKSIT_PLANI!$I414)</f>
        <v/>
      </c>
      <c r="E414" s="22">
        <f>IF(ISBLANK(TAKSIT_PLANI!$A414),"",TAKSIT_PLANI!$K414)</f>
        <v/>
      </c>
      <c r="F414" s="14">
        <f>IF(ISBLANK(TAKSIT_PLANI!$A414),"",IF(TAKSIT_PLANI!$K414&lt;0,"Vadesi Geçmiş",IF(TAKSIT_PLANI!$K414&lt;=30,"0-30 Gün",IF(TAKSIT_PLANI!$K414&lt;=60,"31-60 Gün","61 Gün ve Üzeri"))))</f>
        <v/>
      </c>
      <c r="G414" s="14">
        <f>IF(ISBLANK(TAKSIT_PLANI!$A414),"",TAKSIT_PLANI!$J414)</f>
        <v/>
      </c>
    </row>
    <row r="415">
      <c r="A415" s="14">
        <f>IF(ISBLANK(TAKSIT_PLANI!$A415),"",TAKSIT_PLANI!$B415)</f>
        <v/>
      </c>
      <c r="B415" s="23">
        <f>IF(ISBLANK(TAKSIT_PLANI!$A415),"",INDEX(KREDILER!$B$6:$B$1000,MATCH(TAKSIT_PLANI!$B415,KREDILER!$A$6:$A$1000,0)))</f>
        <v/>
      </c>
      <c r="C415" s="21">
        <f>IF(ISBLANK(TAKSIT_PLANI!$A415),"",TAKSIT_PLANI!$D415)</f>
        <v/>
      </c>
      <c r="D415" s="17">
        <f>IF(ISBLANK(TAKSIT_PLANI!$A415),"",TAKSIT_PLANI!$I415)</f>
        <v/>
      </c>
      <c r="E415" s="22">
        <f>IF(ISBLANK(TAKSIT_PLANI!$A415),"",TAKSIT_PLANI!$K415)</f>
        <v/>
      </c>
      <c r="F415" s="14">
        <f>IF(ISBLANK(TAKSIT_PLANI!$A415),"",IF(TAKSIT_PLANI!$K415&lt;0,"Vadesi Geçmiş",IF(TAKSIT_PLANI!$K415&lt;=30,"0-30 Gün",IF(TAKSIT_PLANI!$K415&lt;=60,"31-60 Gün","61 Gün ve Üzeri"))))</f>
        <v/>
      </c>
      <c r="G415" s="14">
        <f>IF(ISBLANK(TAKSIT_PLANI!$A415),"",TAKSIT_PLANI!$J415)</f>
        <v/>
      </c>
    </row>
    <row r="416">
      <c r="A416" s="14">
        <f>IF(ISBLANK(TAKSIT_PLANI!$A416),"",TAKSIT_PLANI!$B416)</f>
        <v/>
      </c>
      <c r="B416" s="23">
        <f>IF(ISBLANK(TAKSIT_PLANI!$A416),"",INDEX(KREDILER!$B$6:$B$1000,MATCH(TAKSIT_PLANI!$B416,KREDILER!$A$6:$A$1000,0)))</f>
        <v/>
      </c>
      <c r="C416" s="21">
        <f>IF(ISBLANK(TAKSIT_PLANI!$A416),"",TAKSIT_PLANI!$D416)</f>
        <v/>
      </c>
      <c r="D416" s="17">
        <f>IF(ISBLANK(TAKSIT_PLANI!$A416),"",TAKSIT_PLANI!$I416)</f>
        <v/>
      </c>
      <c r="E416" s="22">
        <f>IF(ISBLANK(TAKSIT_PLANI!$A416),"",TAKSIT_PLANI!$K416)</f>
        <v/>
      </c>
      <c r="F416" s="14">
        <f>IF(ISBLANK(TAKSIT_PLANI!$A416),"",IF(TAKSIT_PLANI!$K416&lt;0,"Vadesi Geçmiş",IF(TAKSIT_PLANI!$K416&lt;=30,"0-30 Gün",IF(TAKSIT_PLANI!$K416&lt;=60,"31-60 Gün","61 Gün ve Üzeri"))))</f>
        <v/>
      </c>
      <c r="G416" s="14">
        <f>IF(ISBLANK(TAKSIT_PLANI!$A416),"",TAKSIT_PLANI!$J416)</f>
        <v/>
      </c>
    </row>
    <row r="417">
      <c r="A417" s="14">
        <f>IF(ISBLANK(TAKSIT_PLANI!$A417),"",TAKSIT_PLANI!$B417)</f>
        <v/>
      </c>
      <c r="B417" s="23">
        <f>IF(ISBLANK(TAKSIT_PLANI!$A417),"",INDEX(KREDILER!$B$6:$B$1000,MATCH(TAKSIT_PLANI!$B417,KREDILER!$A$6:$A$1000,0)))</f>
        <v/>
      </c>
      <c r="C417" s="21">
        <f>IF(ISBLANK(TAKSIT_PLANI!$A417),"",TAKSIT_PLANI!$D417)</f>
        <v/>
      </c>
      <c r="D417" s="17">
        <f>IF(ISBLANK(TAKSIT_PLANI!$A417),"",TAKSIT_PLANI!$I417)</f>
        <v/>
      </c>
      <c r="E417" s="22">
        <f>IF(ISBLANK(TAKSIT_PLANI!$A417),"",TAKSIT_PLANI!$K417)</f>
        <v/>
      </c>
      <c r="F417" s="14">
        <f>IF(ISBLANK(TAKSIT_PLANI!$A417),"",IF(TAKSIT_PLANI!$K417&lt;0,"Vadesi Geçmiş",IF(TAKSIT_PLANI!$K417&lt;=30,"0-30 Gün",IF(TAKSIT_PLANI!$K417&lt;=60,"31-60 Gün","61 Gün ve Üzeri"))))</f>
        <v/>
      </c>
      <c r="G417" s="14">
        <f>IF(ISBLANK(TAKSIT_PLANI!$A417),"",TAKSIT_PLANI!$J417)</f>
        <v/>
      </c>
    </row>
    <row r="418">
      <c r="A418" s="14">
        <f>IF(ISBLANK(TAKSIT_PLANI!$A418),"",TAKSIT_PLANI!$B418)</f>
        <v/>
      </c>
      <c r="B418" s="23">
        <f>IF(ISBLANK(TAKSIT_PLANI!$A418),"",INDEX(KREDILER!$B$6:$B$1000,MATCH(TAKSIT_PLANI!$B418,KREDILER!$A$6:$A$1000,0)))</f>
        <v/>
      </c>
      <c r="C418" s="21">
        <f>IF(ISBLANK(TAKSIT_PLANI!$A418),"",TAKSIT_PLANI!$D418)</f>
        <v/>
      </c>
      <c r="D418" s="17">
        <f>IF(ISBLANK(TAKSIT_PLANI!$A418),"",TAKSIT_PLANI!$I418)</f>
        <v/>
      </c>
      <c r="E418" s="22">
        <f>IF(ISBLANK(TAKSIT_PLANI!$A418),"",TAKSIT_PLANI!$K418)</f>
        <v/>
      </c>
      <c r="F418" s="14">
        <f>IF(ISBLANK(TAKSIT_PLANI!$A418),"",IF(TAKSIT_PLANI!$K418&lt;0,"Vadesi Geçmiş",IF(TAKSIT_PLANI!$K418&lt;=30,"0-30 Gün",IF(TAKSIT_PLANI!$K418&lt;=60,"31-60 Gün","61 Gün ve Üzeri"))))</f>
        <v/>
      </c>
      <c r="G418" s="14">
        <f>IF(ISBLANK(TAKSIT_PLANI!$A418),"",TAKSIT_PLANI!$J418)</f>
        <v/>
      </c>
    </row>
    <row r="419">
      <c r="A419" s="14">
        <f>IF(ISBLANK(TAKSIT_PLANI!$A419),"",TAKSIT_PLANI!$B419)</f>
        <v/>
      </c>
      <c r="B419" s="23">
        <f>IF(ISBLANK(TAKSIT_PLANI!$A419),"",INDEX(KREDILER!$B$6:$B$1000,MATCH(TAKSIT_PLANI!$B419,KREDILER!$A$6:$A$1000,0)))</f>
        <v/>
      </c>
      <c r="C419" s="21">
        <f>IF(ISBLANK(TAKSIT_PLANI!$A419),"",TAKSIT_PLANI!$D419)</f>
        <v/>
      </c>
      <c r="D419" s="17">
        <f>IF(ISBLANK(TAKSIT_PLANI!$A419),"",TAKSIT_PLANI!$I419)</f>
        <v/>
      </c>
      <c r="E419" s="22">
        <f>IF(ISBLANK(TAKSIT_PLANI!$A419),"",TAKSIT_PLANI!$K419)</f>
        <v/>
      </c>
      <c r="F419" s="14">
        <f>IF(ISBLANK(TAKSIT_PLANI!$A419),"",IF(TAKSIT_PLANI!$K419&lt;0,"Vadesi Geçmiş",IF(TAKSIT_PLANI!$K419&lt;=30,"0-30 Gün",IF(TAKSIT_PLANI!$K419&lt;=60,"31-60 Gün","61 Gün ve Üzeri"))))</f>
        <v/>
      </c>
      <c r="G419" s="14">
        <f>IF(ISBLANK(TAKSIT_PLANI!$A419),"",TAKSIT_PLANI!$J419)</f>
        <v/>
      </c>
    </row>
    <row r="420">
      <c r="A420" s="14">
        <f>IF(ISBLANK(TAKSIT_PLANI!$A420),"",TAKSIT_PLANI!$B420)</f>
        <v/>
      </c>
      <c r="B420" s="23">
        <f>IF(ISBLANK(TAKSIT_PLANI!$A420),"",INDEX(KREDILER!$B$6:$B$1000,MATCH(TAKSIT_PLANI!$B420,KREDILER!$A$6:$A$1000,0)))</f>
        <v/>
      </c>
      <c r="C420" s="21">
        <f>IF(ISBLANK(TAKSIT_PLANI!$A420),"",TAKSIT_PLANI!$D420)</f>
        <v/>
      </c>
      <c r="D420" s="17">
        <f>IF(ISBLANK(TAKSIT_PLANI!$A420),"",TAKSIT_PLANI!$I420)</f>
        <v/>
      </c>
      <c r="E420" s="22">
        <f>IF(ISBLANK(TAKSIT_PLANI!$A420),"",TAKSIT_PLANI!$K420)</f>
        <v/>
      </c>
      <c r="F420" s="14">
        <f>IF(ISBLANK(TAKSIT_PLANI!$A420),"",IF(TAKSIT_PLANI!$K420&lt;0,"Vadesi Geçmiş",IF(TAKSIT_PLANI!$K420&lt;=30,"0-30 Gün",IF(TAKSIT_PLANI!$K420&lt;=60,"31-60 Gün","61 Gün ve Üzeri"))))</f>
        <v/>
      </c>
      <c r="G420" s="14">
        <f>IF(ISBLANK(TAKSIT_PLANI!$A420),"",TAKSIT_PLANI!$J420)</f>
        <v/>
      </c>
    </row>
    <row r="421">
      <c r="A421" s="14">
        <f>IF(ISBLANK(TAKSIT_PLANI!$A421),"",TAKSIT_PLANI!$B421)</f>
        <v/>
      </c>
      <c r="B421" s="23">
        <f>IF(ISBLANK(TAKSIT_PLANI!$A421),"",INDEX(KREDILER!$B$6:$B$1000,MATCH(TAKSIT_PLANI!$B421,KREDILER!$A$6:$A$1000,0)))</f>
        <v/>
      </c>
      <c r="C421" s="21">
        <f>IF(ISBLANK(TAKSIT_PLANI!$A421),"",TAKSIT_PLANI!$D421)</f>
        <v/>
      </c>
      <c r="D421" s="17">
        <f>IF(ISBLANK(TAKSIT_PLANI!$A421),"",TAKSIT_PLANI!$I421)</f>
        <v/>
      </c>
      <c r="E421" s="22">
        <f>IF(ISBLANK(TAKSIT_PLANI!$A421),"",TAKSIT_PLANI!$K421)</f>
        <v/>
      </c>
      <c r="F421" s="14">
        <f>IF(ISBLANK(TAKSIT_PLANI!$A421),"",IF(TAKSIT_PLANI!$K421&lt;0,"Vadesi Geçmiş",IF(TAKSIT_PLANI!$K421&lt;=30,"0-30 Gün",IF(TAKSIT_PLANI!$K421&lt;=60,"31-60 Gün","61 Gün ve Üzeri"))))</f>
        <v/>
      </c>
      <c r="G421" s="14">
        <f>IF(ISBLANK(TAKSIT_PLANI!$A421),"",TAKSIT_PLANI!$J421)</f>
        <v/>
      </c>
    </row>
    <row r="422">
      <c r="A422" s="14">
        <f>IF(ISBLANK(TAKSIT_PLANI!$A422),"",TAKSIT_PLANI!$B422)</f>
        <v/>
      </c>
      <c r="B422" s="23">
        <f>IF(ISBLANK(TAKSIT_PLANI!$A422),"",INDEX(KREDILER!$B$6:$B$1000,MATCH(TAKSIT_PLANI!$B422,KREDILER!$A$6:$A$1000,0)))</f>
        <v/>
      </c>
      <c r="C422" s="21">
        <f>IF(ISBLANK(TAKSIT_PLANI!$A422),"",TAKSIT_PLANI!$D422)</f>
        <v/>
      </c>
      <c r="D422" s="17">
        <f>IF(ISBLANK(TAKSIT_PLANI!$A422),"",TAKSIT_PLANI!$I422)</f>
        <v/>
      </c>
      <c r="E422" s="22">
        <f>IF(ISBLANK(TAKSIT_PLANI!$A422),"",TAKSIT_PLANI!$K422)</f>
        <v/>
      </c>
      <c r="F422" s="14">
        <f>IF(ISBLANK(TAKSIT_PLANI!$A422),"",IF(TAKSIT_PLANI!$K422&lt;0,"Vadesi Geçmiş",IF(TAKSIT_PLANI!$K422&lt;=30,"0-30 Gün",IF(TAKSIT_PLANI!$K422&lt;=60,"31-60 Gün","61 Gün ve Üzeri"))))</f>
        <v/>
      </c>
      <c r="G422" s="14">
        <f>IF(ISBLANK(TAKSIT_PLANI!$A422),"",TAKSIT_PLANI!$J422)</f>
        <v/>
      </c>
    </row>
    <row r="423">
      <c r="A423" s="14">
        <f>IF(ISBLANK(TAKSIT_PLANI!$A423),"",TAKSIT_PLANI!$B423)</f>
        <v/>
      </c>
      <c r="B423" s="23">
        <f>IF(ISBLANK(TAKSIT_PLANI!$A423),"",INDEX(KREDILER!$B$6:$B$1000,MATCH(TAKSIT_PLANI!$B423,KREDILER!$A$6:$A$1000,0)))</f>
        <v/>
      </c>
      <c r="C423" s="21">
        <f>IF(ISBLANK(TAKSIT_PLANI!$A423),"",TAKSIT_PLANI!$D423)</f>
        <v/>
      </c>
      <c r="D423" s="17">
        <f>IF(ISBLANK(TAKSIT_PLANI!$A423),"",TAKSIT_PLANI!$I423)</f>
        <v/>
      </c>
      <c r="E423" s="22">
        <f>IF(ISBLANK(TAKSIT_PLANI!$A423),"",TAKSIT_PLANI!$K423)</f>
        <v/>
      </c>
      <c r="F423" s="14">
        <f>IF(ISBLANK(TAKSIT_PLANI!$A423),"",IF(TAKSIT_PLANI!$K423&lt;0,"Vadesi Geçmiş",IF(TAKSIT_PLANI!$K423&lt;=30,"0-30 Gün",IF(TAKSIT_PLANI!$K423&lt;=60,"31-60 Gün","61 Gün ve Üzeri"))))</f>
        <v/>
      </c>
      <c r="G423" s="14">
        <f>IF(ISBLANK(TAKSIT_PLANI!$A423),"",TAKSIT_PLANI!$J423)</f>
        <v/>
      </c>
    </row>
    <row r="424">
      <c r="A424" s="14">
        <f>IF(ISBLANK(TAKSIT_PLANI!$A424),"",TAKSIT_PLANI!$B424)</f>
        <v/>
      </c>
      <c r="B424" s="23">
        <f>IF(ISBLANK(TAKSIT_PLANI!$A424),"",INDEX(KREDILER!$B$6:$B$1000,MATCH(TAKSIT_PLANI!$B424,KREDILER!$A$6:$A$1000,0)))</f>
        <v/>
      </c>
      <c r="C424" s="21">
        <f>IF(ISBLANK(TAKSIT_PLANI!$A424),"",TAKSIT_PLANI!$D424)</f>
        <v/>
      </c>
      <c r="D424" s="17">
        <f>IF(ISBLANK(TAKSIT_PLANI!$A424),"",TAKSIT_PLANI!$I424)</f>
        <v/>
      </c>
      <c r="E424" s="22">
        <f>IF(ISBLANK(TAKSIT_PLANI!$A424),"",TAKSIT_PLANI!$K424)</f>
        <v/>
      </c>
      <c r="F424" s="14">
        <f>IF(ISBLANK(TAKSIT_PLANI!$A424),"",IF(TAKSIT_PLANI!$K424&lt;0,"Vadesi Geçmiş",IF(TAKSIT_PLANI!$K424&lt;=30,"0-30 Gün",IF(TAKSIT_PLANI!$K424&lt;=60,"31-60 Gün","61 Gün ve Üzeri"))))</f>
        <v/>
      </c>
      <c r="G424" s="14">
        <f>IF(ISBLANK(TAKSIT_PLANI!$A424),"",TAKSIT_PLANI!$J424)</f>
        <v/>
      </c>
    </row>
    <row r="425">
      <c r="A425" s="14">
        <f>IF(ISBLANK(TAKSIT_PLANI!$A425),"",TAKSIT_PLANI!$B425)</f>
        <v/>
      </c>
      <c r="B425" s="23">
        <f>IF(ISBLANK(TAKSIT_PLANI!$A425),"",INDEX(KREDILER!$B$6:$B$1000,MATCH(TAKSIT_PLANI!$B425,KREDILER!$A$6:$A$1000,0)))</f>
        <v/>
      </c>
      <c r="C425" s="21">
        <f>IF(ISBLANK(TAKSIT_PLANI!$A425),"",TAKSIT_PLANI!$D425)</f>
        <v/>
      </c>
      <c r="D425" s="17">
        <f>IF(ISBLANK(TAKSIT_PLANI!$A425),"",TAKSIT_PLANI!$I425)</f>
        <v/>
      </c>
      <c r="E425" s="22">
        <f>IF(ISBLANK(TAKSIT_PLANI!$A425),"",TAKSIT_PLANI!$K425)</f>
        <v/>
      </c>
      <c r="F425" s="14">
        <f>IF(ISBLANK(TAKSIT_PLANI!$A425),"",IF(TAKSIT_PLANI!$K425&lt;0,"Vadesi Geçmiş",IF(TAKSIT_PLANI!$K425&lt;=30,"0-30 Gün",IF(TAKSIT_PLANI!$K425&lt;=60,"31-60 Gün","61 Gün ve Üzeri"))))</f>
        <v/>
      </c>
      <c r="G425" s="14">
        <f>IF(ISBLANK(TAKSIT_PLANI!$A425),"",TAKSIT_PLANI!$J425)</f>
        <v/>
      </c>
    </row>
    <row r="426">
      <c r="A426" s="14">
        <f>IF(ISBLANK(TAKSIT_PLANI!$A426),"",TAKSIT_PLANI!$B426)</f>
        <v/>
      </c>
      <c r="B426" s="23">
        <f>IF(ISBLANK(TAKSIT_PLANI!$A426),"",INDEX(KREDILER!$B$6:$B$1000,MATCH(TAKSIT_PLANI!$B426,KREDILER!$A$6:$A$1000,0)))</f>
        <v/>
      </c>
      <c r="C426" s="21">
        <f>IF(ISBLANK(TAKSIT_PLANI!$A426),"",TAKSIT_PLANI!$D426)</f>
        <v/>
      </c>
      <c r="D426" s="17">
        <f>IF(ISBLANK(TAKSIT_PLANI!$A426),"",TAKSIT_PLANI!$I426)</f>
        <v/>
      </c>
      <c r="E426" s="22">
        <f>IF(ISBLANK(TAKSIT_PLANI!$A426),"",TAKSIT_PLANI!$K426)</f>
        <v/>
      </c>
      <c r="F426" s="14">
        <f>IF(ISBLANK(TAKSIT_PLANI!$A426),"",IF(TAKSIT_PLANI!$K426&lt;0,"Vadesi Geçmiş",IF(TAKSIT_PLANI!$K426&lt;=30,"0-30 Gün",IF(TAKSIT_PLANI!$K426&lt;=60,"31-60 Gün","61 Gün ve Üzeri"))))</f>
        <v/>
      </c>
      <c r="G426" s="14">
        <f>IF(ISBLANK(TAKSIT_PLANI!$A426),"",TAKSIT_PLANI!$J426)</f>
        <v/>
      </c>
    </row>
    <row r="427">
      <c r="A427" s="14">
        <f>IF(ISBLANK(TAKSIT_PLANI!$A427),"",TAKSIT_PLANI!$B427)</f>
        <v/>
      </c>
      <c r="B427" s="23">
        <f>IF(ISBLANK(TAKSIT_PLANI!$A427),"",INDEX(KREDILER!$B$6:$B$1000,MATCH(TAKSIT_PLANI!$B427,KREDILER!$A$6:$A$1000,0)))</f>
        <v/>
      </c>
      <c r="C427" s="21">
        <f>IF(ISBLANK(TAKSIT_PLANI!$A427),"",TAKSIT_PLANI!$D427)</f>
        <v/>
      </c>
      <c r="D427" s="17">
        <f>IF(ISBLANK(TAKSIT_PLANI!$A427),"",TAKSIT_PLANI!$I427)</f>
        <v/>
      </c>
      <c r="E427" s="22">
        <f>IF(ISBLANK(TAKSIT_PLANI!$A427),"",TAKSIT_PLANI!$K427)</f>
        <v/>
      </c>
      <c r="F427" s="14">
        <f>IF(ISBLANK(TAKSIT_PLANI!$A427),"",IF(TAKSIT_PLANI!$K427&lt;0,"Vadesi Geçmiş",IF(TAKSIT_PLANI!$K427&lt;=30,"0-30 Gün",IF(TAKSIT_PLANI!$K427&lt;=60,"31-60 Gün","61 Gün ve Üzeri"))))</f>
        <v/>
      </c>
      <c r="G427" s="14">
        <f>IF(ISBLANK(TAKSIT_PLANI!$A427),"",TAKSIT_PLANI!$J427)</f>
        <v/>
      </c>
    </row>
    <row r="428">
      <c r="A428" s="14">
        <f>IF(ISBLANK(TAKSIT_PLANI!$A428),"",TAKSIT_PLANI!$B428)</f>
        <v/>
      </c>
      <c r="B428" s="23">
        <f>IF(ISBLANK(TAKSIT_PLANI!$A428),"",INDEX(KREDILER!$B$6:$B$1000,MATCH(TAKSIT_PLANI!$B428,KREDILER!$A$6:$A$1000,0)))</f>
        <v/>
      </c>
      <c r="C428" s="21">
        <f>IF(ISBLANK(TAKSIT_PLANI!$A428),"",TAKSIT_PLANI!$D428)</f>
        <v/>
      </c>
      <c r="D428" s="17">
        <f>IF(ISBLANK(TAKSIT_PLANI!$A428),"",TAKSIT_PLANI!$I428)</f>
        <v/>
      </c>
      <c r="E428" s="22">
        <f>IF(ISBLANK(TAKSIT_PLANI!$A428),"",TAKSIT_PLANI!$K428)</f>
        <v/>
      </c>
      <c r="F428" s="14">
        <f>IF(ISBLANK(TAKSIT_PLANI!$A428),"",IF(TAKSIT_PLANI!$K428&lt;0,"Vadesi Geçmiş",IF(TAKSIT_PLANI!$K428&lt;=30,"0-30 Gün",IF(TAKSIT_PLANI!$K428&lt;=60,"31-60 Gün","61 Gün ve Üzeri"))))</f>
        <v/>
      </c>
      <c r="G428" s="14">
        <f>IF(ISBLANK(TAKSIT_PLANI!$A428),"",TAKSIT_PLANI!$J428)</f>
        <v/>
      </c>
    </row>
    <row r="429">
      <c r="A429" s="14">
        <f>IF(ISBLANK(TAKSIT_PLANI!$A429),"",TAKSIT_PLANI!$B429)</f>
        <v/>
      </c>
      <c r="B429" s="23">
        <f>IF(ISBLANK(TAKSIT_PLANI!$A429),"",INDEX(KREDILER!$B$6:$B$1000,MATCH(TAKSIT_PLANI!$B429,KREDILER!$A$6:$A$1000,0)))</f>
        <v/>
      </c>
      <c r="C429" s="21">
        <f>IF(ISBLANK(TAKSIT_PLANI!$A429),"",TAKSIT_PLANI!$D429)</f>
        <v/>
      </c>
      <c r="D429" s="17">
        <f>IF(ISBLANK(TAKSIT_PLANI!$A429),"",TAKSIT_PLANI!$I429)</f>
        <v/>
      </c>
      <c r="E429" s="22">
        <f>IF(ISBLANK(TAKSIT_PLANI!$A429),"",TAKSIT_PLANI!$K429)</f>
        <v/>
      </c>
      <c r="F429" s="14">
        <f>IF(ISBLANK(TAKSIT_PLANI!$A429),"",IF(TAKSIT_PLANI!$K429&lt;0,"Vadesi Geçmiş",IF(TAKSIT_PLANI!$K429&lt;=30,"0-30 Gün",IF(TAKSIT_PLANI!$K429&lt;=60,"31-60 Gün","61 Gün ve Üzeri"))))</f>
        <v/>
      </c>
      <c r="G429" s="14">
        <f>IF(ISBLANK(TAKSIT_PLANI!$A429),"",TAKSIT_PLANI!$J429)</f>
        <v/>
      </c>
    </row>
    <row r="430">
      <c r="A430" s="14">
        <f>IF(ISBLANK(TAKSIT_PLANI!$A430),"",TAKSIT_PLANI!$B430)</f>
        <v/>
      </c>
      <c r="B430" s="23">
        <f>IF(ISBLANK(TAKSIT_PLANI!$A430),"",INDEX(KREDILER!$B$6:$B$1000,MATCH(TAKSIT_PLANI!$B430,KREDILER!$A$6:$A$1000,0)))</f>
        <v/>
      </c>
      <c r="C430" s="21">
        <f>IF(ISBLANK(TAKSIT_PLANI!$A430),"",TAKSIT_PLANI!$D430)</f>
        <v/>
      </c>
      <c r="D430" s="17">
        <f>IF(ISBLANK(TAKSIT_PLANI!$A430),"",TAKSIT_PLANI!$I430)</f>
        <v/>
      </c>
      <c r="E430" s="22">
        <f>IF(ISBLANK(TAKSIT_PLANI!$A430),"",TAKSIT_PLANI!$K430)</f>
        <v/>
      </c>
      <c r="F430" s="14">
        <f>IF(ISBLANK(TAKSIT_PLANI!$A430),"",IF(TAKSIT_PLANI!$K430&lt;0,"Vadesi Geçmiş",IF(TAKSIT_PLANI!$K430&lt;=30,"0-30 Gün",IF(TAKSIT_PLANI!$K430&lt;=60,"31-60 Gün","61 Gün ve Üzeri"))))</f>
        <v/>
      </c>
      <c r="G430" s="14">
        <f>IF(ISBLANK(TAKSIT_PLANI!$A430),"",TAKSIT_PLANI!$J430)</f>
        <v/>
      </c>
    </row>
    <row r="431">
      <c r="A431" s="14">
        <f>IF(ISBLANK(TAKSIT_PLANI!$A431),"",TAKSIT_PLANI!$B431)</f>
        <v/>
      </c>
      <c r="B431" s="23">
        <f>IF(ISBLANK(TAKSIT_PLANI!$A431),"",INDEX(KREDILER!$B$6:$B$1000,MATCH(TAKSIT_PLANI!$B431,KREDILER!$A$6:$A$1000,0)))</f>
        <v/>
      </c>
      <c r="C431" s="21">
        <f>IF(ISBLANK(TAKSIT_PLANI!$A431),"",TAKSIT_PLANI!$D431)</f>
        <v/>
      </c>
      <c r="D431" s="17">
        <f>IF(ISBLANK(TAKSIT_PLANI!$A431),"",TAKSIT_PLANI!$I431)</f>
        <v/>
      </c>
      <c r="E431" s="22">
        <f>IF(ISBLANK(TAKSIT_PLANI!$A431),"",TAKSIT_PLANI!$K431)</f>
        <v/>
      </c>
      <c r="F431" s="14">
        <f>IF(ISBLANK(TAKSIT_PLANI!$A431),"",IF(TAKSIT_PLANI!$K431&lt;0,"Vadesi Geçmiş",IF(TAKSIT_PLANI!$K431&lt;=30,"0-30 Gün",IF(TAKSIT_PLANI!$K431&lt;=60,"31-60 Gün","61 Gün ve Üzeri"))))</f>
        <v/>
      </c>
      <c r="G431" s="14">
        <f>IF(ISBLANK(TAKSIT_PLANI!$A431),"",TAKSIT_PLANI!$J431)</f>
        <v/>
      </c>
    </row>
    <row r="432">
      <c r="A432" s="14">
        <f>IF(ISBLANK(TAKSIT_PLANI!$A432),"",TAKSIT_PLANI!$B432)</f>
        <v/>
      </c>
      <c r="B432" s="23">
        <f>IF(ISBLANK(TAKSIT_PLANI!$A432),"",INDEX(KREDILER!$B$6:$B$1000,MATCH(TAKSIT_PLANI!$B432,KREDILER!$A$6:$A$1000,0)))</f>
        <v/>
      </c>
      <c r="C432" s="21">
        <f>IF(ISBLANK(TAKSIT_PLANI!$A432),"",TAKSIT_PLANI!$D432)</f>
        <v/>
      </c>
      <c r="D432" s="17">
        <f>IF(ISBLANK(TAKSIT_PLANI!$A432),"",TAKSIT_PLANI!$I432)</f>
        <v/>
      </c>
      <c r="E432" s="22">
        <f>IF(ISBLANK(TAKSIT_PLANI!$A432),"",TAKSIT_PLANI!$K432)</f>
        <v/>
      </c>
      <c r="F432" s="14">
        <f>IF(ISBLANK(TAKSIT_PLANI!$A432),"",IF(TAKSIT_PLANI!$K432&lt;0,"Vadesi Geçmiş",IF(TAKSIT_PLANI!$K432&lt;=30,"0-30 Gün",IF(TAKSIT_PLANI!$K432&lt;=60,"31-60 Gün","61 Gün ve Üzeri"))))</f>
        <v/>
      </c>
      <c r="G432" s="14">
        <f>IF(ISBLANK(TAKSIT_PLANI!$A432),"",TAKSIT_PLANI!$J432)</f>
        <v/>
      </c>
    </row>
    <row r="433">
      <c r="A433" s="14">
        <f>IF(ISBLANK(TAKSIT_PLANI!$A433),"",TAKSIT_PLANI!$B433)</f>
        <v/>
      </c>
      <c r="B433" s="23">
        <f>IF(ISBLANK(TAKSIT_PLANI!$A433),"",INDEX(KREDILER!$B$6:$B$1000,MATCH(TAKSIT_PLANI!$B433,KREDILER!$A$6:$A$1000,0)))</f>
        <v/>
      </c>
      <c r="C433" s="21">
        <f>IF(ISBLANK(TAKSIT_PLANI!$A433),"",TAKSIT_PLANI!$D433)</f>
        <v/>
      </c>
      <c r="D433" s="17">
        <f>IF(ISBLANK(TAKSIT_PLANI!$A433),"",TAKSIT_PLANI!$I433)</f>
        <v/>
      </c>
      <c r="E433" s="22">
        <f>IF(ISBLANK(TAKSIT_PLANI!$A433),"",TAKSIT_PLANI!$K433)</f>
        <v/>
      </c>
      <c r="F433" s="14">
        <f>IF(ISBLANK(TAKSIT_PLANI!$A433),"",IF(TAKSIT_PLANI!$K433&lt;0,"Vadesi Geçmiş",IF(TAKSIT_PLANI!$K433&lt;=30,"0-30 Gün",IF(TAKSIT_PLANI!$K433&lt;=60,"31-60 Gün","61 Gün ve Üzeri"))))</f>
        <v/>
      </c>
      <c r="G433" s="14">
        <f>IF(ISBLANK(TAKSIT_PLANI!$A433),"",TAKSIT_PLANI!$J433)</f>
        <v/>
      </c>
    </row>
    <row r="434">
      <c r="A434" s="14">
        <f>IF(ISBLANK(TAKSIT_PLANI!$A434),"",TAKSIT_PLANI!$B434)</f>
        <v/>
      </c>
      <c r="B434" s="23">
        <f>IF(ISBLANK(TAKSIT_PLANI!$A434),"",INDEX(KREDILER!$B$6:$B$1000,MATCH(TAKSIT_PLANI!$B434,KREDILER!$A$6:$A$1000,0)))</f>
        <v/>
      </c>
      <c r="C434" s="21">
        <f>IF(ISBLANK(TAKSIT_PLANI!$A434),"",TAKSIT_PLANI!$D434)</f>
        <v/>
      </c>
      <c r="D434" s="17">
        <f>IF(ISBLANK(TAKSIT_PLANI!$A434),"",TAKSIT_PLANI!$I434)</f>
        <v/>
      </c>
      <c r="E434" s="22">
        <f>IF(ISBLANK(TAKSIT_PLANI!$A434),"",TAKSIT_PLANI!$K434)</f>
        <v/>
      </c>
      <c r="F434" s="14">
        <f>IF(ISBLANK(TAKSIT_PLANI!$A434),"",IF(TAKSIT_PLANI!$K434&lt;0,"Vadesi Geçmiş",IF(TAKSIT_PLANI!$K434&lt;=30,"0-30 Gün",IF(TAKSIT_PLANI!$K434&lt;=60,"31-60 Gün","61 Gün ve Üzeri"))))</f>
        <v/>
      </c>
      <c r="G434" s="14">
        <f>IF(ISBLANK(TAKSIT_PLANI!$A434),"",TAKSIT_PLANI!$J434)</f>
        <v/>
      </c>
    </row>
    <row r="435">
      <c r="A435" s="14">
        <f>IF(ISBLANK(TAKSIT_PLANI!$A435),"",TAKSIT_PLANI!$B435)</f>
        <v/>
      </c>
      <c r="B435" s="23">
        <f>IF(ISBLANK(TAKSIT_PLANI!$A435),"",INDEX(KREDILER!$B$6:$B$1000,MATCH(TAKSIT_PLANI!$B435,KREDILER!$A$6:$A$1000,0)))</f>
        <v/>
      </c>
      <c r="C435" s="21">
        <f>IF(ISBLANK(TAKSIT_PLANI!$A435),"",TAKSIT_PLANI!$D435)</f>
        <v/>
      </c>
      <c r="D435" s="17">
        <f>IF(ISBLANK(TAKSIT_PLANI!$A435),"",TAKSIT_PLANI!$I435)</f>
        <v/>
      </c>
      <c r="E435" s="22">
        <f>IF(ISBLANK(TAKSIT_PLANI!$A435),"",TAKSIT_PLANI!$K435)</f>
        <v/>
      </c>
      <c r="F435" s="14">
        <f>IF(ISBLANK(TAKSIT_PLANI!$A435),"",IF(TAKSIT_PLANI!$K435&lt;0,"Vadesi Geçmiş",IF(TAKSIT_PLANI!$K435&lt;=30,"0-30 Gün",IF(TAKSIT_PLANI!$K435&lt;=60,"31-60 Gün","61 Gün ve Üzeri"))))</f>
        <v/>
      </c>
      <c r="G435" s="14">
        <f>IF(ISBLANK(TAKSIT_PLANI!$A435),"",TAKSIT_PLANI!$J435)</f>
        <v/>
      </c>
    </row>
    <row r="436">
      <c r="A436" s="14">
        <f>IF(ISBLANK(TAKSIT_PLANI!$A436),"",TAKSIT_PLANI!$B436)</f>
        <v/>
      </c>
      <c r="B436" s="23">
        <f>IF(ISBLANK(TAKSIT_PLANI!$A436),"",INDEX(KREDILER!$B$6:$B$1000,MATCH(TAKSIT_PLANI!$B436,KREDILER!$A$6:$A$1000,0)))</f>
        <v/>
      </c>
      <c r="C436" s="21">
        <f>IF(ISBLANK(TAKSIT_PLANI!$A436),"",TAKSIT_PLANI!$D436)</f>
        <v/>
      </c>
      <c r="D436" s="17">
        <f>IF(ISBLANK(TAKSIT_PLANI!$A436),"",TAKSIT_PLANI!$I436)</f>
        <v/>
      </c>
      <c r="E436" s="22">
        <f>IF(ISBLANK(TAKSIT_PLANI!$A436),"",TAKSIT_PLANI!$K436)</f>
        <v/>
      </c>
      <c r="F436" s="14">
        <f>IF(ISBLANK(TAKSIT_PLANI!$A436),"",IF(TAKSIT_PLANI!$K436&lt;0,"Vadesi Geçmiş",IF(TAKSIT_PLANI!$K436&lt;=30,"0-30 Gün",IF(TAKSIT_PLANI!$K436&lt;=60,"31-60 Gün","61 Gün ve Üzeri"))))</f>
        <v/>
      </c>
      <c r="G436" s="14">
        <f>IF(ISBLANK(TAKSIT_PLANI!$A436),"",TAKSIT_PLANI!$J436)</f>
        <v/>
      </c>
    </row>
    <row r="437">
      <c r="A437" s="14">
        <f>IF(ISBLANK(TAKSIT_PLANI!$A437),"",TAKSIT_PLANI!$B437)</f>
        <v/>
      </c>
      <c r="B437" s="23">
        <f>IF(ISBLANK(TAKSIT_PLANI!$A437),"",INDEX(KREDILER!$B$6:$B$1000,MATCH(TAKSIT_PLANI!$B437,KREDILER!$A$6:$A$1000,0)))</f>
        <v/>
      </c>
      <c r="C437" s="21">
        <f>IF(ISBLANK(TAKSIT_PLANI!$A437),"",TAKSIT_PLANI!$D437)</f>
        <v/>
      </c>
      <c r="D437" s="17">
        <f>IF(ISBLANK(TAKSIT_PLANI!$A437),"",TAKSIT_PLANI!$I437)</f>
        <v/>
      </c>
      <c r="E437" s="22">
        <f>IF(ISBLANK(TAKSIT_PLANI!$A437),"",TAKSIT_PLANI!$K437)</f>
        <v/>
      </c>
      <c r="F437" s="14">
        <f>IF(ISBLANK(TAKSIT_PLANI!$A437),"",IF(TAKSIT_PLANI!$K437&lt;0,"Vadesi Geçmiş",IF(TAKSIT_PLANI!$K437&lt;=30,"0-30 Gün",IF(TAKSIT_PLANI!$K437&lt;=60,"31-60 Gün","61 Gün ve Üzeri"))))</f>
        <v/>
      </c>
      <c r="G437" s="14">
        <f>IF(ISBLANK(TAKSIT_PLANI!$A437),"",TAKSIT_PLANI!$J437)</f>
        <v/>
      </c>
    </row>
    <row r="438">
      <c r="A438" s="14">
        <f>IF(ISBLANK(TAKSIT_PLANI!$A438),"",TAKSIT_PLANI!$B438)</f>
        <v/>
      </c>
      <c r="B438" s="23">
        <f>IF(ISBLANK(TAKSIT_PLANI!$A438),"",INDEX(KREDILER!$B$6:$B$1000,MATCH(TAKSIT_PLANI!$B438,KREDILER!$A$6:$A$1000,0)))</f>
        <v/>
      </c>
      <c r="C438" s="21">
        <f>IF(ISBLANK(TAKSIT_PLANI!$A438),"",TAKSIT_PLANI!$D438)</f>
        <v/>
      </c>
      <c r="D438" s="17">
        <f>IF(ISBLANK(TAKSIT_PLANI!$A438),"",TAKSIT_PLANI!$I438)</f>
        <v/>
      </c>
      <c r="E438" s="22">
        <f>IF(ISBLANK(TAKSIT_PLANI!$A438),"",TAKSIT_PLANI!$K438)</f>
        <v/>
      </c>
      <c r="F438" s="14">
        <f>IF(ISBLANK(TAKSIT_PLANI!$A438),"",IF(TAKSIT_PLANI!$K438&lt;0,"Vadesi Geçmiş",IF(TAKSIT_PLANI!$K438&lt;=30,"0-30 Gün",IF(TAKSIT_PLANI!$K438&lt;=60,"31-60 Gün","61 Gün ve Üzeri"))))</f>
        <v/>
      </c>
      <c r="G438" s="14">
        <f>IF(ISBLANK(TAKSIT_PLANI!$A438),"",TAKSIT_PLANI!$J438)</f>
        <v/>
      </c>
    </row>
    <row r="439">
      <c r="A439" s="14">
        <f>IF(ISBLANK(TAKSIT_PLANI!$A439),"",TAKSIT_PLANI!$B439)</f>
        <v/>
      </c>
      <c r="B439" s="23">
        <f>IF(ISBLANK(TAKSIT_PLANI!$A439),"",INDEX(KREDILER!$B$6:$B$1000,MATCH(TAKSIT_PLANI!$B439,KREDILER!$A$6:$A$1000,0)))</f>
        <v/>
      </c>
      <c r="C439" s="21">
        <f>IF(ISBLANK(TAKSIT_PLANI!$A439),"",TAKSIT_PLANI!$D439)</f>
        <v/>
      </c>
      <c r="D439" s="17">
        <f>IF(ISBLANK(TAKSIT_PLANI!$A439),"",TAKSIT_PLANI!$I439)</f>
        <v/>
      </c>
      <c r="E439" s="22">
        <f>IF(ISBLANK(TAKSIT_PLANI!$A439),"",TAKSIT_PLANI!$K439)</f>
        <v/>
      </c>
      <c r="F439" s="14">
        <f>IF(ISBLANK(TAKSIT_PLANI!$A439),"",IF(TAKSIT_PLANI!$K439&lt;0,"Vadesi Geçmiş",IF(TAKSIT_PLANI!$K439&lt;=30,"0-30 Gün",IF(TAKSIT_PLANI!$K439&lt;=60,"31-60 Gün","61 Gün ve Üzeri"))))</f>
        <v/>
      </c>
      <c r="G439" s="14">
        <f>IF(ISBLANK(TAKSIT_PLANI!$A439),"",TAKSIT_PLANI!$J439)</f>
        <v/>
      </c>
    </row>
    <row r="440">
      <c r="A440" s="14">
        <f>IF(ISBLANK(TAKSIT_PLANI!$A440),"",TAKSIT_PLANI!$B440)</f>
        <v/>
      </c>
      <c r="B440" s="23">
        <f>IF(ISBLANK(TAKSIT_PLANI!$A440),"",INDEX(KREDILER!$B$6:$B$1000,MATCH(TAKSIT_PLANI!$B440,KREDILER!$A$6:$A$1000,0)))</f>
        <v/>
      </c>
      <c r="C440" s="21">
        <f>IF(ISBLANK(TAKSIT_PLANI!$A440),"",TAKSIT_PLANI!$D440)</f>
        <v/>
      </c>
      <c r="D440" s="17">
        <f>IF(ISBLANK(TAKSIT_PLANI!$A440),"",TAKSIT_PLANI!$I440)</f>
        <v/>
      </c>
      <c r="E440" s="22">
        <f>IF(ISBLANK(TAKSIT_PLANI!$A440),"",TAKSIT_PLANI!$K440)</f>
        <v/>
      </c>
      <c r="F440" s="14">
        <f>IF(ISBLANK(TAKSIT_PLANI!$A440),"",IF(TAKSIT_PLANI!$K440&lt;0,"Vadesi Geçmiş",IF(TAKSIT_PLANI!$K440&lt;=30,"0-30 Gün",IF(TAKSIT_PLANI!$K440&lt;=60,"31-60 Gün","61 Gün ve Üzeri"))))</f>
        <v/>
      </c>
      <c r="G440" s="14">
        <f>IF(ISBLANK(TAKSIT_PLANI!$A440),"",TAKSIT_PLANI!$J440)</f>
        <v/>
      </c>
    </row>
    <row r="441">
      <c r="A441" s="14">
        <f>IF(ISBLANK(TAKSIT_PLANI!$A441),"",TAKSIT_PLANI!$B441)</f>
        <v/>
      </c>
      <c r="B441" s="23">
        <f>IF(ISBLANK(TAKSIT_PLANI!$A441),"",INDEX(KREDILER!$B$6:$B$1000,MATCH(TAKSIT_PLANI!$B441,KREDILER!$A$6:$A$1000,0)))</f>
        <v/>
      </c>
      <c r="C441" s="21">
        <f>IF(ISBLANK(TAKSIT_PLANI!$A441),"",TAKSIT_PLANI!$D441)</f>
        <v/>
      </c>
      <c r="D441" s="17">
        <f>IF(ISBLANK(TAKSIT_PLANI!$A441),"",TAKSIT_PLANI!$I441)</f>
        <v/>
      </c>
      <c r="E441" s="22">
        <f>IF(ISBLANK(TAKSIT_PLANI!$A441),"",TAKSIT_PLANI!$K441)</f>
        <v/>
      </c>
      <c r="F441" s="14">
        <f>IF(ISBLANK(TAKSIT_PLANI!$A441),"",IF(TAKSIT_PLANI!$K441&lt;0,"Vadesi Geçmiş",IF(TAKSIT_PLANI!$K441&lt;=30,"0-30 Gün",IF(TAKSIT_PLANI!$K441&lt;=60,"31-60 Gün","61 Gün ve Üzeri"))))</f>
        <v/>
      </c>
      <c r="G441" s="14">
        <f>IF(ISBLANK(TAKSIT_PLANI!$A441),"",TAKSIT_PLANI!$J441)</f>
        <v/>
      </c>
    </row>
    <row r="442">
      <c r="A442" s="14">
        <f>IF(ISBLANK(TAKSIT_PLANI!$A442),"",TAKSIT_PLANI!$B442)</f>
        <v/>
      </c>
      <c r="B442" s="23">
        <f>IF(ISBLANK(TAKSIT_PLANI!$A442),"",INDEX(KREDILER!$B$6:$B$1000,MATCH(TAKSIT_PLANI!$B442,KREDILER!$A$6:$A$1000,0)))</f>
        <v/>
      </c>
      <c r="C442" s="21">
        <f>IF(ISBLANK(TAKSIT_PLANI!$A442),"",TAKSIT_PLANI!$D442)</f>
        <v/>
      </c>
      <c r="D442" s="17">
        <f>IF(ISBLANK(TAKSIT_PLANI!$A442),"",TAKSIT_PLANI!$I442)</f>
        <v/>
      </c>
      <c r="E442" s="22">
        <f>IF(ISBLANK(TAKSIT_PLANI!$A442),"",TAKSIT_PLANI!$K442)</f>
        <v/>
      </c>
      <c r="F442" s="14">
        <f>IF(ISBLANK(TAKSIT_PLANI!$A442),"",IF(TAKSIT_PLANI!$K442&lt;0,"Vadesi Geçmiş",IF(TAKSIT_PLANI!$K442&lt;=30,"0-30 Gün",IF(TAKSIT_PLANI!$K442&lt;=60,"31-60 Gün","61 Gün ve Üzeri"))))</f>
        <v/>
      </c>
      <c r="G442" s="14">
        <f>IF(ISBLANK(TAKSIT_PLANI!$A442),"",TAKSIT_PLANI!$J442)</f>
        <v/>
      </c>
    </row>
    <row r="443">
      <c r="A443" s="14">
        <f>IF(ISBLANK(TAKSIT_PLANI!$A443),"",TAKSIT_PLANI!$B443)</f>
        <v/>
      </c>
      <c r="B443" s="23">
        <f>IF(ISBLANK(TAKSIT_PLANI!$A443),"",INDEX(KREDILER!$B$6:$B$1000,MATCH(TAKSIT_PLANI!$B443,KREDILER!$A$6:$A$1000,0)))</f>
        <v/>
      </c>
      <c r="C443" s="21">
        <f>IF(ISBLANK(TAKSIT_PLANI!$A443),"",TAKSIT_PLANI!$D443)</f>
        <v/>
      </c>
      <c r="D443" s="17">
        <f>IF(ISBLANK(TAKSIT_PLANI!$A443),"",TAKSIT_PLANI!$I443)</f>
        <v/>
      </c>
      <c r="E443" s="22">
        <f>IF(ISBLANK(TAKSIT_PLANI!$A443),"",TAKSIT_PLANI!$K443)</f>
        <v/>
      </c>
      <c r="F443" s="14">
        <f>IF(ISBLANK(TAKSIT_PLANI!$A443),"",IF(TAKSIT_PLANI!$K443&lt;0,"Vadesi Geçmiş",IF(TAKSIT_PLANI!$K443&lt;=30,"0-30 Gün",IF(TAKSIT_PLANI!$K443&lt;=60,"31-60 Gün","61 Gün ve Üzeri"))))</f>
        <v/>
      </c>
      <c r="G443" s="14">
        <f>IF(ISBLANK(TAKSIT_PLANI!$A443),"",TAKSIT_PLANI!$J443)</f>
        <v/>
      </c>
    </row>
    <row r="444">
      <c r="A444" s="14">
        <f>IF(ISBLANK(TAKSIT_PLANI!$A444),"",TAKSIT_PLANI!$B444)</f>
        <v/>
      </c>
      <c r="B444" s="23">
        <f>IF(ISBLANK(TAKSIT_PLANI!$A444),"",INDEX(KREDILER!$B$6:$B$1000,MATCH(TAKSIT_PLANI!$B444,KREDILER!$A$6:$A$1000,0)))</f>
        <v/>
      </c>
      <c r="C444" s="21">
        <f>IF(ISBLANK(TAKSIT_PLANI!$A444),"",TAKSIT_PLANI!$D444)</f>
        <v/>
      </c>
      <c r="D444" s="17">
        <f>IF(ISBLANK(TAKSIT_PLANI!$A444),"",TAKSIT_PLANI!$I444)</f>
        <v/>
      </c>
      <c r="E444" s="22">
        <f>IF(ISBLANK(TAKSIT_PLANI!$A444),"",TAKSIT_PLANI!$K444)</f>
        <v/>
      </c>
      <c r="F444" s="14">
        <f>IF(ISBLANK(TAKSIT_PLANI!$A444),"",IF(TAKSIT_PLANI!$K444&lt;0,"Vadesi Geçmiş",IF(TAKSIT_PLANI!$K444&lt;=30,"0-30 Gün",IF(TAKSIT_PLANI!$K444&lt;=60,"31-60 Gün","61 Gün ve Üzeri"))))</f>
        <v/>
      </c>
      <c r="G444" s="14">
        <f>IF(ISBLANK(TAKSIT_PLANI!$A444),"",TAKSIT_PLANI!$J444)</f>
        <v/>
      </c>
    </row>
    <row r="445">
      <c r="A445" s="14">
        <f>IF(ISBLANK(TAKSIT_PLANI!$A445),"",TAKSIT_PLANI!$B445)</f>
        <v/>
      </c>
      <c r="B445" s="23">
        <f>IF(ISBLANK(TAKSIT_PLANI!$A445),"",INDEX(KREDILER!$B$6:$B$1000,MATCH(TAKSIT_PLANI!$B445,KREDILER!$A$6:$A$1000,0)))</f>
        <v/>
      </c>
      <c r="C445" s="21">
        <f>IF(ISBLANK(TAKSIT_PLANI!$A445),"",TAKSIT_PLANI!$D445)</f>
        <v/>
      </c>
      <c r="D445" s="17">
        <f>IF(ISBLANK(TAKSIT_PLANI!$A445),"",TAKSIT_PLANI!$I445)</f>
        <v/>
      </c>
      <c r="E445" s="22">
        <f>IF(ISBLANK(TAKSIT_PLANI!$A445),"",TAKSIT_PLANI!$K445)</f>
        <v/>
      </c>
      <c r="F445" s="14">
        <f>IF(ISBLANK(TAKSIT_PLANI!$A445),"",IF(TAKSIT_PLANI!$K445&lt;0,"Vadesi Geçmiş",IF(TAKSIT_PLANI!$K445&lt;=30,"0-30 Gün",IF(TAKSIT_PLANI!$K445&lt;=60,"31-60 Gün","61 Gün ve Üzeri"))))</f>
        <v/>
      </c>
      <c r="G445" s="14">
        <f>IF(ISBLANK(TAKSIT_PLANI!$A445),"",TAKSIT_PLANI!$J445)</f>
        <v/>
      </c>
    </row>
    <row r="446">
      <c r="A446" s="14">
        <f>IF(ISBLANK(TAKSIT_PLANI!$A446),"",TAKSIT_PLANI!$B446)</f>
        <v/>
      </c>
      <c r="B446" s="23">
        <f>IF(ISBLANK(TAKSIT_PLANI!$A446),"",INDEX(KREDILER!$B$6:$B$1000,MATCH(TAKSIT_PLANI!$B446,KREDILER!$A$6:$A$1000,0)))</f>
        <v/>
      </c>
      <c r="C446" s="21">
        <f>IF(ISBLANK(TAKSIT_PLANI!$A446),"",TAKSIT_PLANI!$D446)</f>
        <v/>
      </c>
      <c r="D446" s="17">
        <f>IF(ISBLANK(TAKSIT_PLANI!$A446),"",TAKSIT_PLANI!$I446)</f>
        <v/>
      </c>
      <c r="E446" s="22">
        <f>IF(ISBLANK(TAKSIT_PLANI!$A446),"",TAKSIT_PLANI!$K446)</f>
        <v/>
      </c>
      <c r="F446" s="14">
        <f>IF(ISBLANK(TAKSIT_PLANI!$A446),"",IF(TAKSIT_PLANI!$K446&lt;0,"Vadesi Geçmiş",IF(TAKSIT_PLANI!$K446&lt;=30,"0-30 Gün",IF(TAKSIT_PLANI!$K446&lt;=60,"31-60 Gün","61 Gün ve Üzeri"))))</f>
        <v/>
      </c>
      <c r="G446" s="14">
        <f>IF(ISBLANK(TAKSIT_PLANI!$A446),"",TAKSIT_PLANI!$J446)</f>
        <v/>
      </c>
    </row>
    <row r="447">
      <c r="A447" s="14">
        <f>IF(ISBLANK(TAKSIT_PLANI!$A447),"",TAKSIT_PLANI!$B447)</f>
        <v/>
      </c>
      <c r="B447" s="23">
        <f>IF(ISBLANK(TAKSIT_PLANI!$A447),"",INDEX(KREDILER!$B$6:$B$1000,MATCH(TAKSIT_PLANI!$B447,KREDILER!$A$6:$A$1000,0)))</f>
        <v/>
      </c>
      <c r="C447" s="21">
        <f>IF(ISBLANK(TAKSIT_PLANI!$A447),"",TAKSIT_PLANI!$D447)</f>
        <v/>
      </c>
      <c r="D447" s="17">
        <f>IF(ISBLANK(TAKSIT_PLANI!$A447),"",TAKSIT_PLANI!$I447)</f>
        <v/>
      </c>
      <c r="E447" s="22">
        <f>IF(ISBLANK(TAKSIT_PLANI!$A447),"",TAKSIT_PLANI!$K447)</f>
        <v/>
      </c>
      <c r="F447" s="14">
        <f>IF(ISBLANK(TAKSIT_PLANI!$A447),"",IF(TAKSIT_PLANI!$K447&lt;0,"Vadesi Geçmiş",IF(TAKSIT_PLANI!$K447&lt;=30,"0-30 Gün",IF(TAKSIT_PLANI!$K447&lt;=60,"31-60 Gün","61 Gün ve Üzeri"))))</f>
        <v/>
      </c>
      <c r="G447" s="14">
        <f>IF(ISBLANK(TAKSIT_PLANI!$A447),"",TAKSIT_PLANI!$J447)</f>
        <v/>
      </c>
    </row>
    <row r="448">
      <c r="A448" s="14">
        <f>IF(ISBLANK(TAKSIT_PLANI!$A448),"",TAKSIT_PLANI!$B448)</f>
        <v/>
      </c>
      <c r="B448" s="23">
        <f>IF(ISBLANK(TAKSIT_PLANI!$A448),"",INDEX(KREDILER!$B$6:$B$1000,MATCH(TAKSIT_PLANI!$B448,KREDILER!$A$6:$A$1000,0)))</f>
        <v/>
      </c>
      <c r="C448" s="21">
        <f>IF(ISBLANK(TAKSIT_PLANI!$A448),"",TAKSIT_PLANI!$D448)</f>
        <v/>
      </c>
      <c r="D448" s="17">
        <f>IF(ISBLANK(TAKSIT_PLANI!$A448),"",TAKSIT_PLANI!$I448)</f>
        <v/>
      </c>
      <c r="E448" s="22">
        <f>IF(ISBLANK(TAKSIT_PLANI!$A448),"",TAKSIT_PLANI!$K448)</f>
        <v/>
      </c>
      <c r="F448" s="14">
        <f>IF(ISBLANK(TAKSIT_PLANI!$A448),"",IF(TAKSIT_PLANI!$K448&lt;0,"Vadesi Geçmiş",IF(TAKSIT_PLANI!$K448&lt;=30,"0-30 Gün",IF(TAKSIT_PLANI!$K448&lt;=60,"31-60 Gün","61 Gün ve Üzeri"))))</f>
        <v/>
      </c>
      <c r="G448" s="14">
        <f>IF(ISBLANK(TAKSIT_PLANI!$A448),"",TAKSIT_PLANI!$J448)</f>
        <v/>
      </c>
    </row>
    <row r="449">
      <c r="A449" s="14">
        <f>IF(ISBLANK(TAKSIT_PLANI!$A449),"",TAKSIT_PLANI!$B449)</f>
        <v/>
      </c>
      <c r="B449" s="23">
        <f>IF(ISBLANK(TAKSIT_PLANI!$A449),"",INDEX(KREDILER!$B$6:$B$1000,MATCH(TAKSIT_PLANI!$B449,KREDILER!$A$6:$A$1000,0)))</f>
        <v/>
      </c>
      <c r="C449" s="21">
        <f>IF(ISBLANK(TAKSIT_PLANI!$A449),"",TAKSIT_PLANI!$D449)</f>
        <v/>
      </c>
      <c r="D449" s="17">
        <f>IF(ISBLANK(TAKSIT_PLANI!$A449),"",TAKSIT_PLANI!$I449)</f>
        <v/>
      </c>
      <c r="E449" s="22">
        <f>IF(ISBLANK(TAKSIT_PLANI!$A449),"",TAKSIT_PLANI!$K449)</f>
        <v/>
      </c>
      <c r="F449" s="14">
        <f>IF(ISBLANK(TAKSIT_PLANI!$A449),"",IF(TAKSIT_PLANI!$K449&lt;0,"Vadesi Geçmiş",IF(TAKSIT_PLANI!$K449&lt;=30,"0-30 Gün",IF(TAKSIT_PLANI!$K449&lt;=60,"31-60 Gün","61 Gün ve Üzeri"))))</f>
        <v/>
      </c>
      <c r="G449" s="14">
        <f>IF(ISBLANK(TAKSIT_PLANI!$A449),"",TAKSIT_PLANI!$J449)</f>
        <v/>
      </c>
    </row>
    <row r="450">
      <c r="A450" s="14">
        <f>IF(ISBLANK(TAKSIT_PLANI!$A450),"",TAKSIT_PLANI!$B450)</f>
        <v/>
      </c>
      <c r="B450" s="23">
        <f>IF(ISBLANK(TAKSIT_PLANI!$A450),"",INDEX(KREDILER!$B$6:$B$1000,MATCH(TAKSIT_PLANI!$B450,KREDILER!$A$6:$A$1000,0)))</f>
        <v/>
      </c>
      <c r="C450" s="21">
        <f>IF(ISBLANK(TAKSIT_PLANI!$A450),"",TAKSIT_PLANI!$D450)</f>
        <v/>
      </c>
      <c r="D450" s="17">
        <f>IF(ISBLANK(TAKSIT_PLANI!$A450),"",TAKSIT_PLANI!$I450)</f>
        <v/>
      </c>
      <c r="E450" s="22">
        <f>IF(ISBLANK(TAKSIT_PLANI!$A450),"",TAKSIT_PLANI!$K450)</f>
        <v/>
      </c>
      <c r="F450" s="14">
        <f>IF(ISBLANK(TAKSIT_PLANI!$A450),"",IF(TAKSIT_PLANI!$K450&lt;0,"Vadesi Geçmiş",IF(TAKSIT_PLANI!$K450&lt;=30,"0-30 Gün",IF(TAKSIT_PLANI!$K450&lt;=60,"31-60 Gün","61 Gün ve Üzeri"))))</f>
        <v/>
      </c>
      <c r="G450" s="14">
        <f>IF(ISBLANK(TAKSIT_PLANI!$A450),"",TAKSIT_PLANI!$J450)</f>
        <v/>
      </c>
    </row>
    <row r="451">
      <c r="A451" s="14">
        <f>IF(ISBLANK(TAKSIT_PLANI!$A451),"",TAKSIT_PLANI!$B451)</f>
        <v/>
      </c>
      <c r="B451" s="23">
        <f>IF(ISBLANK(TAKSIT_PLANI!$A451),"",INDEX(KREDILER!$B$6:$B$1000,MATCH(TAKSIT_PLANI!$B451,KREDILER!$A$6:$A$1000,0)))</f>
        <v/>
      </c>
      <c r="C451" s="21">
        <f>IF(ISBLANK(TAKSIT_PLANI!$A451),"",TAKSIT_PLANI!$D451)</f>
        <v/>
      </c>
      <c r="D451" s="17">
        <f>IF(ISBLANK(TAKSIT_PLANI!$A451),"",TAKSIT_PLANI!$I451)</f>
        <v/>
      </c>
      <c r="E451" s="22">
        <f>IF(ISBLANK(TAKSIT_PLANI!$A451),"",TAKSIT_PLANI!$K451)</f>
        <v/>
      </c>
      <c r="F451" s="14">
        <f>IF(ISBLANK(TAKSIT_PLANI!$A451),"",IF(TAKSIT_PLANI!$K451&lt;0,"Vadesi Geçmiş",IF(TAKSIT_PLANI!$K451&lt;=30,"0-30 Gün",IF(TAKSIT_PLANI!$K451&lt;=60,"31-60 Gün","61 Gün ve Üzeri"))))</f>
        <v/>
      </c>
      <c r="G451" s="14">
        <f>IF(ISBLANK(TAKSIT_PLANI!$A451),"",TAKSIT_PLANI!$J451)</f>
        <v/>
      </c>
    </row>
    <row r="452">
      <c r="A452" s="14">
        <f>IF(ISBLANK(TAKSIT_PLANI!$A452),"",TAKSIT_PLANI!$B452)</f>
        <v/>
      </c>
      <c r="B452" s="23">
        <f>IF(ISBLANK(TAKSIT_PLANI!$A452),"",INDEX(KREDILER!$B$6:$B$1000,MATCH(TAKSIT_PLANI!$B452,KREDILER!$A$6:$A$1000,0)))</f>
        <v/>
      </c>
      <c r="C452" s="21">
        <f>IF(ISBLANK(TAKSIT_PLANI!$A452),"",TAKSIT_PLANI!$D452)</f>
        <v/>
      </c>
      <c r="D452" s="17">
        <f>IF(ISBLANK(TAKSIT_PLANI!$A452),"",TAKSIT_PLANI!$I452)</f>
        <v/>
      </c>
      <c r="E452" s="22">
        <f>IF(ISBLANK(TAKSIT_PLANI!$A452),"",TAKSIT_PLANI!$K452)</f>
        <v/>
      </c>
      <c r="F452" s="14">
        <f>IF(ISBLANK(TAKSIT_PLANI!$A452),"",IF(TAKSIT_PLANI!$K452&lt;0,"Vadesi Geçmiş",IF(TAKSIT_PLANI!$K452&lt;=30,"0-30 Gün",IF(TAKSIT_PLANI!$K452&lt;=60,"31-60 Gün","61 Gün ve Üzeri"))))</f>
        <v/>
      </c>
      <c r="G452" s="14">
        <f>IF(ISBLANK(TAKSIT_PLANI!$A452),"",TAKSIT_PLANI!$J452)</f>
        <v/>
      </c>
    </row>
    <row r="453">
      <c r="A453" s="14">
        <f>IF(ISBLANK(TAKSIT_PLANI!$A453),"",TAKSIT_PLANI!$B453)</f>
        <v/>
      </c>
      <c r="B453" s="23">
        <f>IF(ISBLANK(TAKSIT_PLANI!$A453),"",INDEX(KREDILER!$B$6:$B$1000,MATCH(TAKSIT_PLANI!$B453,KREDILER!$A$6:$A$1000,0)))</f>
        <v/>
      </c>
      <c r="C453" s="21">
        <f>IF(ISBLANK(TAKSIT_PLANI!$A453),"",TAKSIT_PLANI!$D453)</f>
        <v/>
      </c>
      <c r="D453" s="17">
        <f>IF(ISBLANK(TAKSIT_PLANI!$A453),"",TAKSIT_PLANI!$I453)</f>
        <v/>
      </c>
      <c r="E453" s="22">
        <f>IF(ISBLANK(TAKSIT_PLANI!$A453),"",TAKSIT_PLANI!$K453)</f>
        <v/>
      </c>
      <c r="F453" s="14">
        <f>IF(ISBLANK(TAKSIT_PLANI!$A453),"",IF(TAKSIT_PLANI!$K453&lt;0,"Vadesi Geçmiş",IF(TAKSIT_PLANI!$K453&lt;=30,"0-30 Gün",IF(TAKSIT_PLANI!$K453&lt;=60,"31-60 Gün","61 Gün ve Üzeri"))))</f>
        <v/>
      </c>
      <c r="G453" s="14">
        <f>IF(ISBLANK(TAKSIT_PLANI!$A453),"",TAKSIT_PLANI!$J453)</f>
        <v/>
      </c>
    </row>
    <row r="454">
      <c r="A454" s="14">
        <f>IF(ISBLANK(TAKSIT_PLANI!$A454),"",TAKSIT_PLANI!$B454)</f>
        <v/>
      </c>
      <c r="B454" s="23">
        <f>IF(ISBLANK(TAKSIT_PLANI!$A454),"",INDEX(KREDILER!$B$6:$B$1000,MATCH(TAKSIT_PLANI!$B454,KREDILER!$A$6:$A$1000,0)))</f>
        <v/>
      </c>
      <c r="C454" s="21">
        <f>IF(ISBLANK(TAKSIT_PLANI!$A454),"",TAKSIT_PLANI!$D454)</f>
        <v/>
      </c>
      <c r="D454" s="17">
        <f>IF(ISBLANK(TAKSIT_PLANI!$A454),"",TAKSIT_PLANI!$I454)</f>
        <v/>
      </c>
      <c r="E454" s="22">
        <f>IF(ISBLANK(TAKSIT_PLANI!$A454),"",TAKSIT_PLANI!$K454)</f>
        <v/>
      </c>
      <c r="F454" s="14">
        <f>IF(ISBLANK(TAKSIT_PLANI!$A454),"",IF(TAKSIT_PLANI!$K454&lt;0,"Vadesi Geçmiş",IF(TAKSIT_PLANI!$K454&lt;=30,"0-30 Gün",IF(TAKSIT_PLANI!$K454&lt;=60,"31-60 Gün","61 Gün ve Üzeri"))))</f>
        <v/>
      </c>
      <c r="G454" s="14">
        <f>IF(ISBLANK(TAKSIT_PLANI!$A454),"",TAKSIT_PLANI!$J454)</f>
        <v/>
      </c>
    </row>
    <row r="455">
      <c r="A455" s="14">
        <f>IF(ISBLANK(TAKSIT_PLANI!$A455),"",TAKSIT_PLANI!$B455)</f>
        <v/>
      </c>
      <c r="B455" s="23">
        <f>IF(ISBLANK(TAKSIT_PLANI!$A455),"",INDEX(KREDILER!$B$6:$B$1000,MATCH(TAKSIT_PLANI!$B455,KREDILER!$A$6:$A$1000,0)))</f>
        <v/>
      </c>
      <c r="C455" s="21">
        <f>IF(ISBLANK(TAKSIT_PLANI!$A455),"",TAKSIT_PLANI!$D455)</f>
        <v/>
      </c>
      <c r="D455" s="17">
        <f>IF(ISBLANK(TAKSIT_PLANI!$A455),"",TAKSIT_PLANI!$I455)</f>
        <v/>
      </c>
      <c r="E455" s="22">
        <f>IF(ISBLANK(TAKSIT_PLANI!$A455),"",TAKSIT_PLANI!$K455)</f>
        <v/>
      </c>
      <c r="F455" s="14">
        <f>IF(ISBLANK(TAKSIT_PLANI!$A455),"",IF(TAKSIT_PLANI!$K455&lt;0,"Vadesi Geçmiş",IF(TAKSIT_PLANI!$K455&lt;=30,"0-30 Gün",IF(TAKSIT_PLANI!$K455&lt;=60,"31-60 Gün","61 Gün ve Üzeri"))))</f>
        <v/>
      </c>
      <c r="G455" s="14">
        <f>IF(ISBLANK(TAKSIT_PLANI!$A455),"",TAKSIT_PLANI!$J455)</f>
        <v/>
      </c>
    </row>
    <row r="456">
      <c r="A456" s="14">
        <f>IF(ISBLANK(TAKSIT_PLANI!$A456),"",TAKSIT_PLANI!$B456)</f>
        <v/>
      </c>
      <c r="B456" s="23">
        <f>IF(ISBLANK(TAKSIT_PLANI!$A456),"",INDEX(KREDILER!$B$6:$B$1000,MATCH(TAKSIT_PLANI!$B456,KREDILER!$A$6:$A$1000,0)))</f>
        <v/>
      </c>
      <c r="C456" s="21">
        <f>IF(ISBLANK(TAKSIT_PLANI!$A456),"",TAKSIT_PLANI!$D456)</f>
        <v/>
      </c>
      <c r="D456" s="17">
        <f>IF(ISBLANK(TAKSIT_PLANI!$A456),"",TAKSIT_PLANI!$I456)</f>
        <v/>
      </c>
      <c r="E456" s="22">
        <f>IF(ISBLANK(TAKSIT_PLANI!$A456),"",TAKSIT_PLANI!$K456)</f>
        <v/>
      </c>
      <c r="F456" s="14">
        <f>IF(ISBLANK(TAKSIT_PLANI!$A456),"",IF(TAKSIT_PLANI!$K456&lt;0,"Vadesi Geçmiş",IF(TAKSIT_PLANI!$K456&lt;=30,"0-30 Gün",IF(TAKSIT_PLANI!$K456&lt;=60,"31-60 Gün","61 Gün ve Üzeri"))))</f>
        <v/>
      </c>
      <c r="G456" s="14">
        <f>IF(ISBLANK(TAKSIT_PLANI!$A456),"",TAKSIT_PLANI!$J456)</f>
        <v/>
      </c>
    </row>
    <row r="457">
      <c r="A457" s="14">
        <f>IF(ISBLANK(TAKSIT_PLANI!$A457),"",TAKSIT_PLANI!$B457)</f>
        <v/>
      </c>
      <c r="B457" s="23">
        <f>IF(ISBLANK(TAKSIT_PLANI!$A457),"",INDEX(KREDILER!$B$6:$B$1000,MATCH(TAKSIT_PLANI!$B457,KREDILER!$A$6:$A$1000,0)))</f>
        <v/>
      </c>
      <c r="C457" s="21">
        <f>IF(ISBLANK(TAKSIT_PLANI!$A457),"",TAKSIT_PLANI!$D457)</f>
        <v/>
      </c>
      <c r="D457" s="17">
        <f>IF(ISBLANK(TAKSIT_PLANI!$A457),"",TAKSIT_PLANI!$I457)</f>
        <v/>
      </c>
      <c r="E457" s="22">
        <f>IF(ISBLANK(TAKSIT_PLANI!$A457),"",TAKSIT_PLANI!$K457)</f>
        <v/>
      </c>
      <c r="F457" s="14">
        <f>IF(ISBLANK(TAKSIT_PLANI!$A457),"",IF(TAKSIT_PLANI!$K457&lt;0,"Vadesi Geçmiş",IF(TAKSIT_PLANI!$K457&lt;=30,"0-30 Gün",IF(TAKSIT_PLANI!$K457&lt;=60,"31-60 Gün","61 Gün ve Üzeri"))))</f>
        <v/>
      </c>
      <c r="G457" s="14">
        <f>IF(ISBLANK(TAKSIT_PLANI!$A457),"",TAKSIT_PLANI!$J457)</f>
        <v/>
      </c>
    </row>
    <row r="458">
      <c r="A458" s="14">
        <f>IF(ISBLANK(TAKSIT_PLANI!$A458),"",TAKSIT_PLANI!$B458)</f>
        <v/>
      </c>
      <c r="B458" s="23">
        <f>IF(ISBLANK(TAKSIT_PLANI!$A458),"",INDEX(KREDILER!$B$6:$B$1000,MATCH(TAKSIT_PLANI!$B458,KREDILER!$A$6:$A$1000,0)))</f>
        <v/>
      </c>
      <c r="C458" s="21">
        <f>IF(ISBLANK(TAKSIT_PLANI!$A458),"",TAKSIT_PLANI!$D458)</f>
        <v/>
      </c>
      <c r="D458" s="17">
        <f>IF(ISBLANK(TAKSIT_PLANI!$A458),"",TAKSIT_PLANI!$I458)</f>
        <v/>
      </c>
      <c r="E458" s="22">
        <f>IF(ISBLANK(TAKSIT_PLANI!$A458),"",TAKSIT_PLANI!$K458)</f>
        <v/>
      </c>
      <c r="F458" s="14">
        <f>IF(ISBLANK(TAKSIT_PLANI!$A458),"",IF(TAKSIT_PLANI!$K458&lt;0,"Vadesi Geçmiş",IF(TAKSIT_PLANI!$K458&lt;=30,"0-30 Gün",IF(TAKSIT_PLANI!$K458&lt;=60,"31-60 Gün","61 Gün ve Üzeri"))))</f>
        <v/>
      </c>
      <c r="G458" s="14">
        <f>IF(ISBLANK(TAKSIT_PLANI!$A458),"",TAKSIT_PLANI!$J458)</f>
        <v/>
      </c>
    </row>
    <row r="459">
      <c r="A459" s="14">
        <f>IF(ISBLANK(TAKSIT_PLANI!$A459),"",TAKSIT_PLANI!$B459)</f>
        <v/>
      </c>
      <c r="B459" s="23">
        <f>IF(ISBLANK(TAKSIT_PLANI!$A459),"",INDEX(KREDILER!$B$6:$B$1000,MATCH(TAKSIT_PLANI!$B459,KREDILER!$A$6:$A$1000,0)))</f>
        <v/>
      </c>
      <c r="C459" s="21">
        <f>IF(ISBLANK(TAKSIT_PLANI!$A459),"",TAKSIT_PLANI!$D459)</f>
        <v/>
      </c>
      <c r="D459" s="17">
        <f>IF(ISBLANK(TAKSIT_PLANI!$A459),"",TAKSIT_PLANI!$I459)</f>
        <v/>
      </c>
      <c r="E459" s="22">
        <f>IF(ISBLANK(TAKSIT_PLANI!$A459),"",TAKSIT_PLANI!$K459)</f>
        <v/>
      </c>
      <c r="F459" s="14">
        <f>IF(ISBLANK(TAKSIT_PLANI!$A459),"",IF(TAKSIT_PLANI!$K459&lt;0,"Vadesi Geçmiş",IF(TAKSIT_PLANI!$K459&lt;=30,"0-30 Gün",IF(TAKSIT_PLANI!$K459&lt;=60,"31-60 Gün","61 Gün ve Üzeri"))))</f>
        <v/>
      </c>
      <c r="G459" s="14">
        <f>IF(ISBLANK(TAKSIT_PLANI!$A459),"",TAKSIT_PLANI!$J459)</f>
        <v/>
      </c>
    </row>
    <row r="460">
      <c r="A460" s="14">
        <f>IF(ISBLANK(TAKSIT_PLANI!$A460),"",TAKSIT_PLANI!$B460)</f>
        <v/>
      </c>
      <c r="B460" s="23">
        <f>IF(ISBLANK(TAKSIT_PLANI!$A460),"",INDEX(KREDILER!$B$6:$B$1000,MATCH(TAKSIT_PLANI!$B460,KREDILER!$A$6:$A$1000,0)))</f>
        <v/>
      </c>
      <c r="C460" s="21">
        <f>IF(ISBLANK(TAKSIT_PLANI!$A460),"",TAKSIT_PLANI!$D460)</f>
        <v/>
      </c>
      <c r="D460" s="17">
        <f>IF(ISBLANK(TAKSIT_PLANI!$A460),"",TAKSIT_PLANI!$I460)</f>
        <v/>
      </c>
      <c r="E460" s="22">
        <f>IF(ISBLANK(TAKSIT_PLANI!$A460),"",TAKSIT_PLANI!$K460)</f>
        <v/>
      </c>
      <c r="F460" s="14">
        <f>IF(ISBLANK(TAKSIT_PLANI!$A460),"",IF(TAKSIT_PLANI!$K460&lt;0,"Vadesi Geçmiş",IF(TAKSIT_PLANI!$K460&lt;=30,"0-30 Gün",IF(TAKSIT_PLANI!$K460&lt;=60,"31-60 Gün","61 Gün ve Üzeri"))))</f>
        <v/>
      </c>
      <c r="G460" s="14">
        <f>IF(ISBLANK(TAKSIT_PLANI!$A460),"",TAKSIT_PLANI!$J460)</f>
        <v/>
      </c>
    </row>
    <row r="461">
      <c r="A461" s="14">
        <f>IF(ISBLANK(TAKSIT_PLANI!$A461),"",TAKSIT_PLANI!$B461)</f>
        <v/>
      </c>
      <c r="B461" s="23">
        <f>IF(ISBLANK(TAKSIT_PLANI!$A461),"",INDEX(KREDILER!$B$6:$B$1000,MATCH(TAKSIT_PLANI!$B461,KREDILER!$A$6:$A$1000,0)))</f>
        <v/>
      </c>
      <c r="C461" s="21">
        <f>IF(ISBLANK(TAKSIT_PLANI!$A461),"",TAKSIT_PLANI!$D461)</f>
        <v/>
      </c>
      <c r="D461" s="17">
        <f>IF(ISBLANK(TAKSIT_PLANI!$A461),"",TAKSIT_PLANI!$I461)</f>
        <v/>
      </c>
      <c r="E461" s="22">
        <f>IF(ISBLANK(TAKSIT_PLANI!$A461),"",TAKSIT_PLANI!$K461)</f>
        <v/>
      </c>
      <c r="F461" s="14">
        <f>IF(ISBLANK(TAKSIT_PLANI!$A461),"",IF(TAKSIT_PLANI!$K461&lt;0,"Vadesi Geçmiş",IF(TAKSIT_PLANI!$K461&lt;=30,"0-30 Gün",IF(TAKSIT_PLANI!$K461&lt;=60,"31-60 Gün","61 Gün ve Üzeri"))))</f>
        <v/>
      </c>
      <c r="G461" s="14">
        <f>IF(ISBLANK(TAKSIT_PLANI!$A461),"",TAKSIT_PLANI!$J461)</f>
        <v/>
      </c>
    </row>
    <row r="462">
      <c r="A462" s="14">
        <f>IF(ISBLANK(TAKSIT_PLANI!$A462),"",TAKSIT_PLANI!$B462)</f>
        <v/>
      </c>
      <c r="B462" s="23">
        <f>IF(ISBLANK(TAKSIT_PLANI!$A462),"",INDEX(KREDILER!$B$6:$B$1000,MATCH(TAKSIT_PLANI!$B462,KREDILER!$A$6:$A$1000,0)))</f>
        <v/>
      </c>
      <c r="C462" s="21">
        <f>IF(ISBLANK(TAKSIT_PLANI!$A462),"",TAKSIT_PLANI!$D462)</f>
        <v/>
      </c>
      <c r="D462" s="17">
        <f>IF(ISBLANK(TAKSIT_PLANI!$A462),"",TAKSIT_PLANI!$I462)</f>
        <v/>
      </c>
      <c r="E462" s="22">
        <f>IF(ISBLANK(TAKSIT_PLANI!$A462),"",TAKSIT_PLANI!$K462)</f>
        <v/>
      </c>
      <c r="F462" s="14">
        <f>IF(ISBLANK(TAKSIT_PLANI!$A462),"",IF(TAKSIT_PLANI!$K462&lt;0,"Vadesi Geçmiş",IF(TAKSIT_PLANI!$K462&lt;=30,"0-30 Gün",IF(TAKSIT_PLANI!$K462&lt;=60,"31-60 Gün","61 Gün ve Üzeri"))))</f>
        <v/>
      </c>
      <c r="G462" s="14">
        <f>IF(ISBLANK(TAKSIT_PLANI!$A462),"",TAKSIT_PLANI!$J462)</f>
        <v/>
      </c>
    </row>
    <row r="463">
      <c r="A463" s="14">
        <f>IF(ISBLANK(TAKSIT_PLANI!$A463),"",TAKSIT_PLANI!$B463)</f>
        <v/>
      </c>
      <c r="B463" s="23">
        <f>IF(ISBLANK(TAKSIT_PLANI!$A463),"",INDEX(KREDILER!$B$6:$B$1000,MATCH(TAKSIT_PLANI!$B463,KREDILER!$A$6:$A$1000,0)))</f>
        <v/>
      </c>
      <c r="C463" s="21">
        <f>IF(ISBLANK(TAKSIT_PLANI!$A463),"",TAKSIT_PLANI!$D463)</f>
        <v/>
      </c>
      <c r="D463" s="17">
        <f>IF(ISBLANK(TAKSIT_PLANI!$A463),"",TAKSIT_PLANI!$I463)</f>
        <v/>
      </c>
      <c r="E463" s="22">
        <f>IF(ISBLANK(TAKSIT_PLANI!$A463),"",TAKSIT_PLANI!$K463)</f>
        <v/>
      </c>
      <c r="F463" s="14">
        <f>IF(ISBLANK(TAKSIT_PLANI!$A463),"",IF(TAKSIT_PLANI!$K463&lt;0,"Vadesi Geçmiş",IF(TAKSIT_PLANI!$K463&lt;=30,"0-30 Gün",IF(TAKSIT_PLANI!$K463&lt;=60,"31-60 Gün","61 Gün ve Üzeri"))))</f>
        <v/>
      </c>
      <c r="G463" s="14">
        <f>IF(ISBLANK(TAKSIT_PLANI!$A463),"",TAKSIT_PLANI!$J463)</f>
        <v/>
      </c>
    </row>
    <row r="464">
      <c r="A464" s="14">
        <f>IF(ISBLANK(TAKSIT_PLANI!$A464),"",TAKSIT_PLANI!$B464)</f>
        <v/>
      </c>
      <c r="B464" s="23">
        <f>IF(ISBLANK(TAKSIT_PLANI!$A464),"",INDEX(KREDILER!$B$6:$B$1000,MATCH(TAKSIT_PLANI!$B464,KREDILER!$A$6:$A$1000,0)))</f>
        <v/>
      </c>
      <c r="C464" s="21">
        <f>IF(ISBLANK(TAKSIT_PLANI!$A464),"",TAKSIT_PLANI!$D464)</f>
        <v/>
      </c>
      <c r="D464" s="17">
        <f>IF(ISBLANK(TAKSIT_PLANI!$A464),"",TAKSIT_PLANI!$I464)</f>
        <v/>
      </c>
      <c r="E464" s="22">
        <f>IF(ISBLANK(TAKSIT_PLANI!$A464),"",TAKSIT_PLANI!$K464)</f>
        <v/>
      </c>
      <c r="F464" s="14">
        <f>IF(ISBLANK(TAKSIT_PLANI!$A464),"",IF(TAKSIT_PLANI!$K464&lt;0,"Vadesi Geçmiş",IF(TAKSIT_PLANI!$K464&lt;=30,"0-30 Gün",IF(TAKSIT_PLANI!$K464&lt;=60,"31-60 Gün","61 Gün ve Üzeri"))))</f>
        <v/>
      </c>
      <c r="G464" s="14">
        <f>IF(ISBLANK(TAKSIT_PLANI!$A464),"",TAKSIT_PLANI!$J464)</f>
        <v/>
      </c>
    </row>
    <row r="465">
      <c r="A465" s="14">
        <f>IF(ISBLANK(TAKSIT_PLANI!$A465),"",TAKSIT_PLANI!$B465)</f>
        <v/>
      </c>
      <c r="B465" s="23">
        <f>IF(ISBLANK(TAKSIT_PLANI!$A465),"",INDEX(KREDILER!$B$6:$B$1000,MATCH(TAKSIT_PLANI!$B465,KREDILER!$A$6:$A$1000,0)))</f>
        <v/>
      </c>
      <c r="C465" s="21">
        <f>IF(ISBLANK(TAKSIT_PLANI!$A465),"",TAKSIT_PLANI!$D465)</f>
        <v/>
      </c>
      <c r="D465" s="17">
        <f>IF(ISBLANK(TAKSIT_PLANI!$A465),"",TAKSIT_PLANI!$I465)</f>
        <v/>
      </c>
      <c r="E465" s="22">
        <f>IF(ISBLANK(TAKSIT_PLANI!$A465),"",TAKSIT_PLANI!$K465)</f>
        <v/>
      </c>
      <c r="F465" s="14">
        <f>IF(ISBLANK(TAKSIT_PLANI!$A465),"",IF(TAKSIT_PLANI!$K465&lt;0,"Vadesi Geçmiş",IF(TAKSIT_PLANI!$K465&lt;=30,"0-30 Gün",IF(TAKSIT_PLANI!$K465&lt;=60,"31-60 Gün","61 Gün ve Üzeri"))))</f>
        <v/>
      </c>
      <c r="G465" s="14">
        <f>IF(ISBLANK(TAKSIT_PLANI!$A465),"",TAKSIT_PLANI!$J465)</f>
        <v/>
      </c>
    </row>
    <row r="466">
      <c r="A466" s="14">
        <f>IF(ISBLANK(TAKSIT_PLANI!$A466),"",TAKSIT_PLANI!$B466)</f>
        <v/>
      </c>
      <c r="B466" s="23">
        <f>IF(ISBLANK(TAKSIT_PLANI!$A466),"",INDEX(KREDILER!$B$6:$B$1000,MATCH(TAKSIT_PLANI!$B466,KREDILER!$A$6:$A$1000,0)))</f>
        <v/>
      </c>
      <c r="C466" s="21">
        <f>IF(ISBLANK(TAKSIT_PLANI!$A466),"",TAKSIT_PLANI!$D466)</f>
        <v/>
      </c>
      <c r="D466" s="17">
        <f>IF(ISBLANK(TAKSIT_PLANI!$A466),"",TAKSIT_PLANI!$I466)</f>
        <v/>
      </c>
      <c r="E466" s="22">
        <f>IF(ISBLANK(TAKSIT_PLANI!$A466),"",TAKSIT_PLANI!$K466)</f>
        <v/>
      </c>
      <c r="F466" s="14">
        <f>IF(ISBLANK(TAKSIT_PLANI!$A466),"",IF(TAKSIT_PLANI!$K466&lt;0,"Vadesi Geçmiş",IF(TAKSIT_PLANI!$K466&lt;=30,"0-30 Gün",IF(TAKSIT_PLANI!$K466&lt;=60,"31-60 Gün","61 Gün ve Üzeri"))))</f>
        <v/>
      </c>
      <c r="G466" s="14">
        <f>IF(ISBLANK(TAKSIT_PLANI!$A466),"",TAKSIT_PLANI!$J466)</f>
        <v/>
      </c>
    </row>
    <row r="467">
      <c r="A467" s="14">
        <f>IF(ISBLANK(TAKSIT_PLANI!$A467),"",TAKSIT_PLANI!$B467)</f>
        <v/>
      </c>
      <c r="B467" s="23">
        <f>IF(ISBLANK(TAKSIT_PLANI!$A467),"",INDEX(KREDILER!$B$6:$B$1000,MATCH(TAKSIT_PLANI!$B467,KREDILER!$A$6:$A$1000,0)))</f>
        <v/>
      </c>
      <c r="C467" s="21">
        <f>IF(ISBLANK(TAKSIT_PLANI!$A467),"",TAKSIT_PLANI!$D467)</f>
        <v/>
      </c>
      <c r="D467" s="17">
        <f>IF(ISBLANK(TAKSIT_PLANI!$A467),"",TAKSIT_PLANI!$I467)</f>
        <v/>
      </c>
      <c r="E467" s="22">
        <f>IF(ISBLANK(TAKSIT_PLANI!$A467),"",TAKSIT_PLANI!$K467)</f>
        <v/>
      </c>
      <c r="F467" s="14">
        <f>IF(ISBLANK(TAKSIT_PLANI!$A467),"",IF(TAKSIT_PLANI!$K467&lt;0,"Vadesi Geçmiş",IF(TAKSIT_PLANI!$K467&lt;=30,"0-30 Gün",IF(TAKSIT_PLANI!$K467&lt;=60,"31-60 Gün","61 Gün ve Üzeri"))))</f>
        <v/>
      </c>
      <c r="G467" s="14">
        <f>IF(ISBLANK(TAKSIT_PLANI!$A467),"",TAKSIT_PLANI!$J467)</f>
        <v/>
      </c>
    </row>
    <row r="468">
      <c r="A468" s="14">
        <f>IF(ISBLANK(TAKSIT_PLANI!$A468),"",TAKSIT_PLANI!$B468)</f>
        <v/>
      </c>
      <c r="B468" s="23">
        <f>IF(ISBLANK(TAKSIT_PLANI!$A468),"",INDEX(KREDILER!$B$6:$B$1000,MATCH(TAKSIT_PLANI!$B468,KREDILER!$A$6:$A$1000,0)))</f>
        <v/>
      </c>
      <c r="C468" s="21">
        <f>IF(ISBLANK(TAKSIT_PLANI!$A468),"",TAKSIT_PLANI!$D468)</f>
        <v/>
      </c>
      <c r="D468" s="17">
        <f>IF(ISBLANK(TAKSIT_PLANI!$A468),"",TAKSIT_PLANI!$I468)</f>
        <v/>
      </c>
      <c r="E468" s="22">
        <f>IF(ISBLANK(TAKSIT_PLANI!$A468),"",TAKSIT_PLANI!$K468)</f>
        <v/>
      </c>
      <c r="F468" s="14">
        <f>IF(ISBLANK(TAKSIT_PLANI!$A468),"",IF(TAKSIT_PLANI!$K468&lt;0,"Vadesi Geçmiş",IF(TAKSIT_PLANI!$K468&lt;=30,"0-30 Gün",IF(TAKSIT_PLANI!$K468&lt;=60,"31-60 Gün","61 Gün ve Üzeri"))))</f>
        <v/>
      </c>
      <c r="G468" s="14">
        <f>IF(ISBLANK(TAKSIT_PLANI!$A468),"",TAKSIT_PLANI!$J468)</f>
        <v/>
      </c>
    </row>
    <row r="469">
      <c r="A469" s="14">
        <f>IF(ISBLANK(TAKSIT_PLANI!$A469),"",TAKSIT_PLANI!$B469)</f>
        <v/>
      </c>
      <c r="B469" s="23">
        <f>IF(ISBLANK(TAKSIT_PLANI!$A469),"",INDEX(KREDILER!$B$6:$B$1000,MATCH(TAKSIT_PLANI!$B469,KREDILER!$A$6:$A$1000,0)))</f>
        <v/>
      </c>
      <c r="C469" s="21">
        <f>IF(ISBLANK(TAKSIT_PLANI!$A469),"",TAKSIT_PLANI!$D469)</f>
        <v/>
      </c>
      <c r="D469" s="17">
        <f>IF(ISBLANK(TAKSIT_PLANI!$A469),"",TAKSIT_PLANI!$I469)</f>
        <v/>
      </c>
      <c r="E469" s="22">
        <f>IF(ISBLANK(TAKSIT_PLANI!$A469),"",TAKSIT_PLANI!$K469)</f>
        <v/>
      </c>
      <c r="F469" s="14">
        <f>IF(ISBLANK(TAKSIT_PLANI!$A469),"",IF(TAKSIT_PLANI!$K469&lt;0,"Vadesi Geçmiş",IF(TAKSIT_PLANI!$K469&lt;=30,"0-30 Gün",IF(TAKSIT_PLANI!$K469&lt;=60,"31-60 Gün","61 Gün ve Üzeri"))))</f>
        <v/>
      </c>
      <c r="G469" s="14">
        <f>IF(ISBLANK(TAKSIT_PLANI!$A469),"",TAKSIT_PLANI!$J469)</f>
        <v/>
      </c>
    </row>
    <row r="470">
      <c r="A470" s="14">
        <f>IF(ISBLANK(TAKSIT_PLANI!$A470),"",TAKSIT_PLANI!$B470)</f>
        <v/>
      </c>
      <c r="B470" s="23">
        <f>IF(ISBLANK(TAKSIT_PLANI!$A470),"",INDEX(KREDILER!$B$6:$B$1000,MATCH(TAKSIT_PLANI!$B470,KREDILER!$A$6:$A$1000,0)))</f>
        <v/>
      </c>
      <c r="C470" s="21">
        <f>IF(ISBLANK(TAKSIT_PLANI!$A470),"",TAKSIT_PLANI!$D470)</f>
        <v/>
      </c>
      <c r="D470" s="17">
        <f>IF(ISBLANK(TAKSIT_PLANI!$A470),"",TAKSIT_PLANI!$I470)</f>
        <v/>
      </c>
      <c r="E470" s="22">
        <f>IF(ISBLANK(TAKSIT_PLANI!$A470),"",TAKSIT_PLANI!$K470)</f>
        <v/>
      </c>
      <c r="F470" s="14">
        <f>IF(ISBLANK(TAKSIT_PLANI!$A470),"",IF(TAKSIT_PLANI!$K470&lt;0,"Vadesi Geçmiş",IF(TAKSIT_PLANI!$K470&lt;=30,"0-30 Gün",IF(TAKSIT_PLANI!$K470&lt;=60,"31-60 Gün","61 Gün ve Üzeri"))))</f>
        <v/>
      </c>
      <c r="G470" s="14">
        <f>IF(ISBLANK(TAKSIT_PLANI!$A470),"",TAKSIT_PLANI!$J470)</f>
        <v/>
      </c>
    </row>
    <row r="471">
      <c r="A471" s="14">
        <f>IF(ISBLANK(TAKSIT_PLANI!$A471),"",TAKSIT_PLANI!$B471)</f>
        <v/>
      </c>
      <c r="B471" s="23">
        <f>IF(ISBLANK(TAKSIT_PLANI!$A471),"",INDEX(KREDILER!$B$6:$B$1000,MATCH(TAKSIT_PLANI!$B471,KREDILER!$A$6:$A$1000,0)))</f>
        <v/>
      </c>
      <c r="C471" s="21">
        <f>IF(ISBLANK(TAKSIT_PLANI!$A471),"",TAKSIT_PLANI!$D471)</f>
        <v/>
      </c>
      <c r="D471" s="17">
        <f>IF(ISBLANK(TAKSIT_PLANI!$A471),"",TAKSIT_PLANI!$I471)</f>
        <v/>
      </c>
      <c r="E471" s="22">
        <f>IF(ISBLANK(TAKSIT_PLANI!$A471),"",TAKSIT_PLANI!$K471)</f>
        <v/>
      </c>
      <c r="F471" s="14">
        <f>IF(ISBLANK(TAKSIT_PLANI!$A471),"",IF(TAKSIT_PLANI!$K471&lt;0,"Vadesi Geçmiş",IF(TAKSIT_PLANI!$K471&lt;=30,"0-30 Gün",IF(TAKSIT_PLANI!$K471&lt;=60,"31-60 Gün","61 Gün ve Üzeri"))))</f>
        <v/>
      </c>
      <c r="G471" s="14">
        <f>IF(ISBLANK(TAKSIT_PLANI!$A471),"",TAKSIT_PLANI!$J471)</f>
        <v/>
      </c>
    </row>
    <row r="472">
      <c r="A472" s="14">
        <f>IF(ISBLANK(TAKSIT_PLANI!$A472),"",TAKSIT_PLANI!$B472)</f>
        <v/>
      </c>
      <c r="B472" s="23">
        <f>IF(ISBLANK(TAKSIT_PLANI!$A472),"",INDEX(KREDILER!$B$6:$B$1000,MATCH(TAKSIT_PLANI!$B472,KREDILER!$A$6:$A$1000,0)))</f>
        <v/>
      </c>
      <c r="C472" s="21">
        <f>IF(ISBLANK(TAKSIT_PLANI!$A472),"",TAKSIT_PLANI!$D472)</f>
        <v/>
      </c>
      <c r="D472" s="17">
        <f>IF(ISBLANK(TAKSIT_PLANI!$A472),"",TAKSIT_PLANI!$I472)</f>
        <v/>
      </c>
      <c r="E472" s="22">
        <f>IF(ISBLANK(TAKSIT_PLANI!$A472),"",TAKSIT_PLANI!$K472)</f>
        <v/>
      </c>
      <c r="F472" s="14">
        <f>IF(ISBLANK(TAKSIT_PLANI!$A472),"",IF(TAKSIT_PLANI!$K472&lt;0,"Vadesi Geçmiş",IF(TAKSIT_PLANI!$K472&lt;=30,"0-30 Gün",IF(TAKSIT_PLANI!$K472&lt;=60,"31-60 Gün","61 Gün ve Üzeri"))))</f>
        <v/>
      </c>
      <c r="G472" s="14">
        <f>IF(ISBLANK(TAKSIT_PLANI!$A472),"",TAKSIT_PLANI!$J472)</f>
        <v/>
      </c>
    </row>
    <row r="473">
      <c r="A473" s="14">
        <f>IF(ISBLANK(TAKSIT_PLANI!$A473),"",TAKSIT_PLANI!$B473)</f>
        <v/>
      </c>
      <c r="B473" s="23">
        <f>IF(ISBLANK(TAKSIT_PLANI!$A473),"",INDEX(KREDILER!$B$6:$B$1000,MATCH(TAKSIT_PLANI!$B473,KREDILER!$A$6:$A$1000,0)))</f>
        <v/>
      </c>
      <c r="C473" s="21">
        <f>IF(ISBLANK(TAKSIT_PLANI!$A473),"",TAKSIT_PLANI!$D473)</f>
        <v/>
      </c>
      <c r="D473" s="17">
        <f>IF(ISBLANK(TAKSIT_PLANI!$A473),"",TAKSIT_PLANI!$I473)</f>
        <v/>
      </c>
      <c r="E473" s="22">
        <f>IF(ISBLANK(TAKSIT_PLANI!$A473),"",TAKSIT_PLANI!$K473)</f>
        <v/>
      </c>
      <c r="F473" s="14">
        <f>IF(ISBLANK(TAKSIT_PLANI!$A473),"",IF(TAKSIT_PLANI!$K473&lt;0,"Vadesi Geçmiş",IF(TAKSIT_PLANI!$K473&lt;=30,"0-30 Gün",IF(TAKSIT_PLANI!$K473&lt;=60,"31-60 Gün","61 Gün ve Üzeri"))))</f>
        <v/>
      </c>
      <c r="G473" s="14">
        <f>IF(ISBLANK(TAKSIT_PLANI!$A473),"",TAKSIT_PLANI!$J473)</f>
        <v/>
      </c>
    </row>
    <row r="474">
      <c r="A474" s="14">
        <f>IF(ISBLANK(TAKSIT_PLANI!$A474),"",TAKSIT_PLANI!$B474)</f>
        <v/>
      </c>
      <c r="B474" s="23">
        <f>IF(ISBLANK(TAKSIT_PLANI!$A474),"",INDEX(KREDILER!$B$6:$B$1000,MATCH(TAKSIT_PLANI!$B474,KREDILER!$A$6:$A$1000,0)))</f>
        <v/>
      </c>
      <c r="C474" s="21">
        <f>IF(ISBLANK(TAKSIT_PLANI!$A474),"",TAKSIT_PLANI!$D474)</f>
        <v/>
      </c>
      <c r="D474" s="17">
        <f>IF(ISBLANK(TAKSIT_PLANI!$A474),"",TAKSIT_PLANI!$I474)</f>
        <v/>
      </c>
      <c r="E474" s="22">
        <f>IF(ISBLANK(TAKSIT_PLANI!$A474),"",TAKSIT_PLANI!$K474)</f>
        <v/>
      </c>
      <c r="F474" s="14">
        <f>IF(ISBLANK(TAKSIT_PLANI!$A474),"",IF(TAKSIT_PLANI!$K474&lt;0,"Vadesi Geçmiş",IF(TAKSIT_PLANI!$K474&lt;=30,"0-30 Gün",IF(TAKSIT_PLANI!$K474&lt;=60,"31-60 Gün","61 Gün ve Üzeri"))))</f>
        <v/>
      </c>
      <c r="G474" s="14">
        <f>IF(ISBLANK(TAKSIT_PLANI!$A474),"",TAKSIT_PLANI!$J474)</f>
        <v/>
      </c>
    </row>
    <row r="475">
      <c r="A475" s="14">
        <f>IF(ISBLANK(TAKSIT_PLANI!$A475),"",TAKSIT_PLANI!$B475)</f>
        <v/>
      </c>
      <c r="B475" s="23">
        <f>IF(ISBLANK(TAKSIT_PLANI!$A475),"",INDEX(KREDILER!$B$6:$B$1000,MATCH(TAKSIT_PLANI!$B475,KREDILER!$A$6:$A$1000,0)))</f>
        <v/>
      </c>
      <c r="C475" s="21">
        <f>IF(ISBLANK(TAKSIT_PLANI!$A475),"",TAKSIT_PLANI!$D475)</f>
        <v/>
      </c>
      <c r="D475" s="17">
        <f>IF(ISBLANK(TAKSIT_PLANI!$A475),"",TAKSIT_PLANI!$I475)</f>
        <v/>
      </c>
      <c r="E475" s="22">
        <f>IF(ISBLANK(TAKSIT_PLANI!$A475),"",TAKSIT_PLANI!$K475)</f>
        <v/>
      </c>
      <c r="F475" s="14">
        <f>IF(ISBLANK(TAKSIT_PLANI!$A475),"",IF(TAKSIT_PLANI!$K475&lt;0,"Vadesi Geçmiş",IF(TAKSIT_PLANI!$K475&lt;=30,"0-30 Gün",IF(TAKSIT_PLANI!$K475&lt;=60,"31-60 Gün","61 Gün ve Üzeri"))))</f>
        <v/>
      </c>
      <c r="G475" s="14">
        <f>IF(ISBLANK(TAKSIT_PLANI!$A475),"",TAKSIT_PLANI!$J475)</f>
        <v/>
      </c>
    </row>
    <row r="476">
      <c r="A476" s="14">
        <f>IF(ISBLANK(TAKSIT_PLANI!$A476),"",TAKSIT_PLANI!$B476)</f>
        <v/>
      </c>
      <c r="B476" s="23">
        <f>IF(ISBLANK(TAKSIT_PLANI!$A476),"",INDEX(KREDILER!$B$6:$B$1000,MATCH(TAKSIT_PLANI!$B476,KREDILER!$A$6:$A$1000,0)))</f>
        <v/>
      </c>
      <c r="C476" s="21">
        <f>IF(ISBLANK(TAKSIT_PLANI!$A476),"",TAKSIT_PLANI!$D476)</f>
        <v/>
      </c>
      <c r="D476" s="17">
        <f>IF(ISBLANK(TAKSIT_PLANI!$A476),"",TAKSIT_PLANI!$I476)</f>
        <v/>
      </c>
      <c r="E476" s="22">
        <f>IF(ISBLANK(TAKSIT_PLANI!$A476),"",TAKSIT_PLANI!$K476)</f>
        <v/>
      </c>
      <c r="F476" s="14">
        <f>IF(ISBLANK(TAKSIT_PLANI!$A476),"",IF(TAKSIT_PLANI!$K476&lt;0,"Vadesi Geçmiş",IF(TAKSIT_PLANI!$K476&lt;=30,"0-30 Gün",IF(TAKSIT_PLANI!$K476&lt;=60,"31-60 Gün","61 Gün ve Üzeri"))))</f>
        <v/>
      </c>
      <c r="G476" s="14">
        <f>IF(ISBLANK(TAKSIT_PLANI!$A476),"",TAKSIT_PLANI!$J476)</f>
        <v/>
      </c>
    </row>
    <row r="477">
      <c r="A477" s="14">
        <f>IF(ISBLANK(TAKSIT_PLANI!$A477),"",TAKSIT_PLANI!$B477)</f>
        <v/>
      </c>
      <c r="B477" s="23">
        <f>IF(ISBLANK(TAKSIT_PLANI!$A477),"",INDEX(KREDILER!$B$6:$B$1000,MATCH(TAKSIT_PLANI!$B477,KREDILER!$A$6:$A$1000,0)))</f>
        <v/>
      </c>
      <c r="C477" s="21">
        <f>IF(ISBLANK(TAKSIT_PLANI!$A477),"",TAKSIT_PLANI!$D477)</f>
        <v/>
      </c>
      <c r="D477" s="17">
        <f>IF(ISBLANK(TAKSIT_PLANI!$A477),"",TAKSIT_PLANI!$I477)</f>
        <v/>
      </c>
      <c r="E477" s="22">
        <f>IF(ISBLANK(TAKSIT_PLANI!$A477),"",TAKSIT_PLANI!$K477)</f>
        <v/>
      </c>
      <c r="F477" s="14">
        <f>IF(ISBLANK(TAKSIT_PLANI!$A477),"",IF(TAKSIT_PLANI!$K477&lt;0,"Vadesi Geçmiş",IF(TAKSIT_PLANI!$K477&lt;=30,"0-30 Gün",IF(TAKSIT_PLANI!$K477&lt;=60,"31-60 Gün","61 Gün ve Üzeri"))))</f>
        <v/>
      </c>
      <c r="G477" s="14">
        <f>IF(ISBLANK(TAKSIT_PLANI!$A477),"",TAKSIT_PLANI!$J477)</f>
        <v/>
      </c>
    </row>
    <row r="478">
      <c r="A478" s="14">
        <f>IF(ISBLANK(TAKSIT_PLANI!$A478),"",TAKSIT_PLANI!$B478)</f>
        <v/>
      </c>
      <c r="B478" s="23">
        <f>IF(ISBLANK(TAKSIT_PLANI!$A478),"",INDEX(KREDILER!$B$6:$B$1000,MATCH(TAKSIT_PLANI!$B478,KREDILER!$A$6:$A$1000,0)))</f>
        <v/>
      </c>
      <c r="C478" s="21">
        <f>IF(ISBLANK(TAKSIT_PLANI!$A478),"",TAKSIT_PLANI!$D478)</f>
        <v/>
      </c>
      <c r="D478" s="17">
        <f>IF(ISBLANK(TAKSIT_PLANI!$A478),"",TAKSIT_PLANI!$I478)</f>
        <v/>
      </c>
      <c r="E478" s="22">
        <f>IF(ISBLANK(TAKSIT_PLANI!$A478),"",TAKSIT_PLANI!$K478)</f>
        <v/>
      </c>
      <c r="F478" s="14">
        <f>IF(ISBLANK(TAKSIT_PLANI!$A478),"",IF(TAKSIT_PLANI!$K478&lt;0,"Vadesi Geçmiş",IF(TAKSIT_PLANI!$K478&lt;=30,"0-30 Gün",IF(TAKSIT_PLANI!$K478&lt;=60,"31-60 Gün","61 Gün ve Üzeri"))))</f>
        <v/>
      </c>
      <c r="G478" s="14">
        <f>IF(ISBLANK(TAKSIT_PLANI!$A478),"",TAKSIT_PLANI!$J478)</f>
        <v/>
      </c>
    </row>
    <row r="479">
      <c r="A479" s="14">
        <f>IF(ISBLANK(TAKSIT_PLANI!$A479),"",TAKSIT_PLANI!$B479)</f>
        <v/>
      </c>
      <c r="B479" s="23">
        <f>IF(ISBLANK(TAKSIT_PLANI!$A479),"",INDEX(KREDILER!$B$6:$B$1000,MATCH(TAKSIT_PLANI!$B479,KREDILER!$A$6:$A$1000,0)))</f>
        <v/>
      </c>
      <c r="C479" s="21">
        <f>IF(ISBLANK(TAKSIT_PLANI!$A479),"",TAKSIT_PLANI!$D479)</f>
        <v/>
      </c>
      <c r="D479" s="17">
        <f>IF(ISBLANK(TAKSIT_PLANI!$A479),"",TAKSIT_PLANI!$I479)</f>
        <v/>
      </c>
      <c r="E479" s="22">
        <f>IF(ISBLANK(TAKSIT_PLANI!$A479),"",TAKSIT_PLANI!$K479)</f>
        <v/>
      </c>
      <c r="F479" s="14">
        <f>IF(ISBLANK(TAKSIT_PLANI!$A479),"",IF(TAKSIT_PLANI!$K479&lt;0,"Vadesi Geçmiş",IF(TAKSIT_PLANI!$K479&lt;=30,"0-30 Gün",IF(TAKSIT_PLANI!$K479&lt;=60,"31-60 Gün","61 Gün ve Üzeri"))))</f>
        <v/>
      </c>
      <c r="G479" s="14">
        <f>IF(ISBLANK(TAKSIT_PLANI!$A479),"",TAKSIT_PLANI!$J479)</f>
        <v/>
      </c>
    </row>
    <row r="480">
      <c r="A480" s="14">
        <f>IF(ISBLANK(TAKSIT_PLANI!$A480),"",TAKSIT_PLANI!$B480)</f>
        <v/>
      </c>
      <c r="B480" s="23">
        <f>IF(ISBLANK(TAKSIT_PLANI!$A480),"",INDEX(KREDILER!$B$6:$B$1000,MATCH(TAKSIT_PLANI!$B480,KREDILER!$A$6:$A$1000,0)))</f>
        <v/>
      </c>
      <c r="C480" s="21">
        <f>IF(ISBLANK(TAKSIT_PLANI!$A480),"",TAKSIT_PLANI!$D480)</f>
        <v/>
      </c>
      <c r="D480" s="17">
        <f>IF(ISBLANK(TAKSIT_PLANI!$A480),"",TAKSIT_PLANI!$I480)</f>
        <v/>
      </c>
      <c r="E480" s="22">
        <f>IF(ISBLANK(TAKSIT_PLANI!$A480),"",TAKSIT_PLANI!$K480)</f>
        <v/>
      </c>
      <c r="F480" s="14">
        <f>IF(ISBLANK(TAKSIT_PLANI!$A480),"",IF(TAKSIT_PLANI!$K480&lt;0,"Vadesi Geçmiş",IF(TAKSIT_PLANI!$K480&lt;=30,"0-30 Gün",IF(TAKSIT_PLANI!$K480&lt;=60,"31-60 Gün","61 Gün ve Üzeri"))))</f>
        <v/>
      </c>
      <c r="G480" s="14">
        <f>IF(ISBLANK(TAKSIT_PLANI!$A480),"",TAKSIT_PLANI!$J480)</f>
        <v/>
      </c>
    </row>
    <row r="481">
      <c r="A481" s="14">
        <f>IF(ISBLANK(TAKSIT_PLANI!$A481),"",TAKSIT_PLANI!$B481)</f>
        <v/>
      </c>
      <c r="B481" s="23">
        <f>IF(ISBLANK(TAKSIT_PLANI!$A481),"",INDEX(KREDILER!$B$6:$B$1000,MATCH(TAKSIT_PLANI!$B481,KREDILER!$A$6:$A$1000,0)))</f>
        <v/>
      </c>
      <c r="C481" s="21">
        <f>IF(ISBLANK(TAKSIT_PLANI!$A481),"",TAKSIT_PLANI!$D481)</f>
        <v/>
      </c>
      <c r="D481" s="17">
        <f>IF(ISBLANK(TAKSIT_PLANI!$A481),"",TAKSIT_PLANI!$I481)</f>
        <v/>
      </c>
      <c r="E481" s="22">
        <f>IF(ISBLANK(TAKSIT_PLANI!$A481),"",TAKSIT_PLANI!$K481)</f>
        <v/>
      </c>
      <c r="F481" s="14">
        <f>IF(ISBLANK(TAKSIT_PLANI!$A481),"",IF(TAKSIT_PLANI!$K481&lt;0,"Vadesi Geçmiş",IF(TAKSIT_PLANI!$K481&lt;=30,"0-30 Gün",IF(TAKSIT_PLANI!$K481&lt;=60,"31-60 Gün","61 Gün ve Üzeri"))))</f>
        <v/>
      </c>
      <c r="G481" s="14">
        <f>IF(ISBLANK(TAKSIT_PLANI!$A481),"",TAKSIT_PLANI!$J481)</f>
        <v/>
      </c>
    </row>
    <row r="482">
      <c r="A482" s="14">
        <f>IF(ISBLANK(TAKSIT_PLANI!$A482),"",TAKSIT_PLANI!$B482)</f>
        <v/>
      </c>
      <c r="B482" s="23">
        <f>IF(ISBLANK(TAKSIT_PLANI!$A482),"",INDEX(KREDILER!$B$6:$B$1000,MATCH(TAKSIT_PLANI!$B482,KREDILER!$A$6:$A$1000,0)))</f>
        <v/>
      </c>
      <c r="C482" s="21">
        <f>IF(ISBLANK(TAKSIT_PLANI!$A482),"",TAKSIT_PLANI!$D482)</f>
        <v/>
      </c>
      <c r="D482" s="17">
        <f>IF(ISBLANK(TAKSIT_PLANI!$A482),"",TAKSIT_PLANI!$I482)</f>
        <v/>
      </c>
      <c r="E482" s="22">
        <f>IF(ISBLANK(TAKSIT_PLANI!$A482),"",TAKSIT_PLANI!$K482)</f>
        <v/>
      </c>
      <c r="F482" s="14">
        <f>IF(ISBLANK(TAKSIT_PLANI!$A482),"",IF(TAKSIT_PLANI!$K482&lt;0,"Vadesi Geçmiş",IF(TAKSIT_PLANI!$K482&lt;=30,"0-30 Gün",IF(TAKSIT_PLANI!$K482&lt;=60,"31-60 Gün","61 Gün ve Üzeri"))))</f>
        <v/>
      </c>
      <c r="G482" s="14">
        <f>IF(ISBLANK(TAKSIT_PLANI!$A482),"",TAKSIT_PLANI!$J482)</f>
        <v/>
      </c>
    </row>
    <row r="483">
      <c r="A483" s="14">
        <f>IF(ISBLANK(TAKSIT_PLANI!$A483),"",TAKSIT_PLANI!$B483)</f>
        <v/>
      </c>
      <c r="B483" s="23">
        <f>IF(ISBLANK(TAKSIT_PLANI!$A483),"",INDEX(KREDILER!$B$6:$B$1000,MATCH(TAKSIT_PLANI!$B483,KREDILER!$A$6:$A$1000,0)))</f>
        <v/>
      </c>
      <c r="C483" s="21">
        <f>IF(ISBLANK(TAKSIT_PLANI!$A483),"",TAKSIT_PLANI!$D483)</f>
        <v/>
      </c>
      <c r="D483" s="17">
        <f>IF(ISBLANK(TAKSIT_PLANI!$A483),"",TAKSIT_PLANI!$I483)</f>
        <v/>
      </c>
      <c r="E483" s="22">
        <f>IF(ISBLANK(TAKSIT_PLANI!$A483),"",TAKSIT_PLANI!$K483)</f>
        <v/>
      </c>
      <c r="F483" s="14">
        <f>IF(ISBLANK(TAKSIT_PLANI!$A483),"",IF(TAKSIT_PLANI!$K483&lt;0,"Vadesi Geçmiş",IF(TAKSIT_PLANI!$K483&lt;=30,"0-30 Gün",IF(TAKSIT_PLANI!$K483&lt;=60,"31-60 Gün","61 Gün ve Üzeri"))))</f>
        <v/>
      </c>
      <c r="G483" s="14">
        <f>IF(ISBLANK(TAKSIT_PLANI!$A483),"",TAKSIT_PLANI!$J483)</f>
        <v/>
      </c>
    </row>
    <row r="484">
      <c r="A484" s="14">
        <f>IF(ISBLANK(TAKSIT_PLANI!$A484),"",TAKSIT_PLANI!$B484)</f>
        <v/>
      </c>
      <c r="B484" s="23">
        <f>IF(ISBLANK(TAKSIT_PLANI!$A484),"",INDEX(KREDILER!$B$6:$B$1000,MATCH(TAKSIT_PLANI!$B484,KREDILER!$A$6:$A$1000,0)))</f>
        <v/>
      </c>
      <c r="C484" s="21">
        <f>IF(ISBLANK(TAKSIT_PLANI!$A484),"",TAKSIT_PLANI!$D484)</f>
        <v/>
      </c>
      <c r="D484" s="17">
        <f>IF(ISBLANK(TAKSIT_PLANI!$A484),"",TAKSIT_PLANI!$I484)</f>
        <v/>
      </c>
      <c r="E484" s="22">
        <f>IF(ISBLANK(TAKSIT_PLANI!$A484),"",TAKSIT_PLANI!$K484)</f>
        <v/>
      </c>
      <c r="F484" s="14">
        <f>IF(ISBLANK(TAKSIT_PLANI!$A484),"",IF(TAKSIT_PLANI!$K484&lt;0,"Vadesi Geçmiş",IF(TAKSIT_PLANI!$K484&lt;=30,"0-30 Gün",IF(TAKSIT_PLANI!$K484&lt;=60,"31-60 Gün","61 Gün ve Üzeri"))))</f>
        <v/>
      </c>
      <c r="G484" s="14">
        <f>IF(ISBLANK(TAKSIT_PLANI!$A484),"",TAKSIT_PLANI!$J484)</f>
        <v/>
      </c>
    </row>
    <row r="485">
      <c r="A485" s="14">
        <f>IF(ISBLANK(TAKSIT_PLANI!$A485),"",TAKSIT_PLANI!$B485)</f>
        <v/>
      </c>
      <c r="B485" s="23">
        <f>IF(ISBLANK(TAKSIT_PLANI!$A485),"",INDEX(KREDILER!$B$6:$B$1000,MATCH(TAKSIT_PLANI!$B485,KREDILER!$A$6:$A$1000,0)))</f>
        <v/>
      </c>
      <c r="C485" s="21">
        <f>IF(ISBLANK(TAKSIT_PLANI!$A485),"",TAKSIT_PLANI!$D485)</f>
        <v/>
      </c>
      <c r="D485" s="17">
        <f>IF(ISBLANK(TAKSIT_PLANI!$A485),"",TAKSIT_PLANI!$I485)</f>
        <v/>
      </c>
      <c r="E485" s="22">
        <f>IF(ISBLANK(TAKSIT_PLANI!$A485),"",TAKSIT_PLANI!$K485)</f>
        <v/>
      </c>
      <c r="F485" s="14">
        <f>IF(ISBLANK(TAKSIT_PLANI!$A485),"",IF(TAKSIT_PLANI!$K485&lt;0,"Vadesi Geçmiş",IF(TAKSIT_PLANI!$K485&lt;=30,"0-30 Gün",IF(TAKSIT_PLANI!$K485&lt;=60,"31-60 Gün","61 Gün ve Üzeri"))))</f>
        <v/>
      </c>
      <c r="G485" s="14">
        <f>IF(ISBLANK(TAKSIT_PLANI!$A485),"",TAKSIT_PLANI!$J485)</f>
        <v/>
      </c>
    </row>
    <row r="486">
      <c r="A486" s="14">
        <f>IF(ISBLANK(TAKSIT_PLANI!$A486),"",TAKSIT_PLANI!$B486)</f>
        <v/>
      </c>
      <c r="B486" s="23">
        <f>IF(ISBLANK(TAKSIT_PLANI!$A486),"",INDEX(KREDILER!$B$6:$B$1000,MATCH(TAKSIT_PLANI!$B486,KREDILER!$A$6:$A$1000,0)))</f>
        <v/>
      </c>
      <c r="C486" s="21">
        <f>IF(ISBLANK(TAKSIT_PLANI!$A486),"",TAKSIT_PLANI!$D486)</f>
        <v/>
      </c>
      <c r="D486" s="17">
        <f>IF(ISBLANK(TAKSIT_PLANI!$A486),"",TAKSIT_PLANI!$I486)</f>
        <v/>
      </c>
      <c r="E486" s="22">
        <f>IF(ISBLANK(TAKSIT_PLANI!$A486),"",TAKSIT_PLANI!$K486)</f>
        <v/>
      </c>
      <c r="F486" s="14">
        <f>IF(ISBLANK(TAKSIT_PLANI!$A486),"",IF(TAKSIT_PLANI!$K486&lt;0,"Vadesi Geçmiş",IF(TAKSIT_PLANI!$K486&lt;=30,"0-30 Gün",IF(TAKSIT_PLANI!$K486&lt;=60,"31-60 Gün","61 Gün ve Üzeri"))))</f>
        <v/>
      </c>
      <c r="G486" s="14">
        <f>IF(ISBLANK(TAKSIT_PLANI!$A486),"",TAKSIT_PLANI!$J486)</f>
        <v/>
      </c>
    </row>
    <row r="487">
      <c r="A487" s="14">
        <f>IF(ISBLANK(TAKSIT_PLANI!$A487),"",TAKSIT_PLANI!$B487)</f>
        <v/>
      </c>
      <c r="B487" s="23">
        <f>IF(ISBLANK(TAKSIT_PLANI!$A487),"",INDEX(KREDILER!$B$6:$B$1000,MATCH(TAKSIT_PLANI!$B487,KREDILER!$A$6:$A$1000,0)))</f>
        <v/>
      </c>
      <c r="C487" s="21">
        <f>IF(ISBLANK(TAKSIT_PLANI!$A487),"",TAKSIT_PLANI!$D487)</f>
        <v/>
      </c>
      <c r="D487" s="17">
        <f>IF(ISBLANK(TAKSIT_PLANI!$A487),"",TAKSIT_PLANI!$I487)</f>
        <v/>
      </c>
      <c r="E487" s="22">
        <f>IF(ISBLANK(TAKSIT_PLANI!$A487),"",TAKSIT_PLANI!$K487)</f>
        <v/>
      </c>
      <c r="F487" s="14">
        <f>IF(ISBLANK(TAKSIT_PLANI!$A487),"",IF(TAKSIT_PLANI!$K487&lt;0,"Vadesi Geçmiş",IF(TAKSIT_PLANI!$K487&lt;=30,"0-30 Gün",IF(TAKSIT_PLANI!$K487&lt;=60,"31-60 Gün","61 Gün ve Üzeri"))))</f>
        <v/>
      </c>
      <c r="G487" s="14">
        <f>IF(ISBLANK(TAKSIT_PLANI!$A487),"",TAKSIT_PLANI!$J487)</f>
        <v/>
      </c>
    </row>
    <row r="488">
      <c r="A488" s="14">
        <f>IF(ISBLANK(TAKSIT_PLANI!$A488),"",TAKSIT_PLANI!$B488)</f>
        <v/>
      </c>
      <c r="B488" s="23">
        <f>IF(ISBLANK(TAKSIT_PLANI!$A488),"",INDEX(KREDILER!$B$6:$B$1000,MATCH(TAKSIT_PLANI!$B488,KREDILER!$A$6:$A$1000,0)))</f>
        <v/>
      </c>
      <c r="C488" s="21">
        <f>IF(ISBLANK(TAKSIT_PLANI!$A488),"",TAKSIT_PLANI!$D488)</f>
        <v/>
      </c>
      <c r="D488" s="17">
        <f>IF(ISBLANK(TAKSIT_PLANI!$A488),"",TAKSIT_PLANI!$I488)</f>
        <v/>
      </c>
      <c r="E488" s="22">
        <f>IF(ISBLANK(TAKSIT_PLANI!$A488),"",TAKSIT_PLANI!$K488)</f>
        <v/>
      </c>
      <c r="F488" s="14">
        <f>IF(ISBLANK(TAKSIT_PLANI!$A488),"",IF(TAKSIT_PLANI!$K488&lt;0,"Vadesi Geçmiş",IF(TAKSIT_PLANI!$K488&lt;=30,"0-30 Gün",IF(TAKSIT_PLANI!$K488&lt;=60,"31-60 Gün","61 Gün ve Üzeri"))))</f>
        <v/>
      </c>
      <c r="G488" s="14">
        <f>IF(ISBLANK(TAKSIT_PLANI!$A488),"",TAKSIT_PLANI!$J488)</f>
        <v/>
      </c>
    </row>
    <row r="489">
      <c r="A489" s="14">
        <f>IF(ISBLANK(TAKSIT_PLANI!$A489),"",TAKSIT_PLANI!$B489)</f>
        <v/>
      </c>
      <c r="B489" s="23">
        <f>IF(ISBLANK(TAKSIT_PLANI!$A489),"",INDEX(KREDILER!$B$6:$B$1000,MATCH(TAKSIT_PLANI!$B489,KREDILER!$A$6:$A$1000,0)))</f>
        <v/>
      </c>
      <c r="C489" s="21">
        <f>IF(ISBLANK(TAKSIT_PLANI!$A489),"",TAKSIT_PLANI!$D489)</f>
        <v/>
      </c>
      <c r="D489" s="17">
        <f>IF(ISBLANK(TAKSIT_PLANI!$A489),"",TAKSIT_PLANI!$I489)</f>
        <v/>
      </c>
      <c r="E489" s="22">
        <f>IF(ISBLANK(TAKSIT_PLANI!$A489),"",TAKSIT_PLANI!$K489)</f>
        <v/>
      </c>
      <c r="F489" s="14">
        <f>IF(ISBLANK(TAKSIT_PLANI!$A489),"",IF(TAKSIT_PLANI!$K489&lt;0,"Vadesi Geçmiş",IF(TAKSIT_PLANI!$K489&lt;=30,"0-30 Gün",IF(TAKSIT_PLANI!$K489&lt;=60,"31-60 Gün","61 Gün ve Üzeri"))))</f>
        <v/>
      </c>
      <c r="G489" s="14">
        <f>IF(ISBLANK(TAKSIT_PLANI!$A489),"",TAKSIT_PLANI!$J489)</f>
        <v/>
      </c>
    </row>
    <row r="490">
      <c r="A490" s="14">
        <f>IF(ISBLANK(TAKSIT_PLANI!$A490),"",TAKSIT_PLANI!$B490)</f>
        <v/>
      </c>
      <c r="B490" s="23">
        <f>IF(ISBLANK(TAKSIT_PLANI!$A490),"",INDEX(KREDILER!$B$6:$B$1000,MATCH(TAKSIT_PLANI!$B490,KREDILER!$A$6:$A$1000,0)))</f>
        <v/>
      </c>
      <c r="C490" s="21">
        <f>IF(ISBLANK(TAKSIT_PLANI!$A490),"",TAKSIT_PLANI!$D490)</f>
        <v/>
      </c>
      <c r="D490" s="17">
        <f>IF(ISBLANK(TAKSIT_PLANI!$A490),"",TAKSIT_PLANI!$I490)</f>
        <v/>
      </c>
      <c r="E490" s="22">
        <f>IF(ISBLANK(TAKSIT_PLANI!$A490),"",TAKSIT_PLANI!$K490)</f>
        <v/>
      </c>
      <c r="F490" s="14">
        <f>IF(ISBLANK(TAKSIT_PLANI!$A490),"",IF(TAKSIT_PLANI!$K490&lt;0,"Vadesi Geçmiş",IF(TAKSIT_PLANI!$K490&lt;=30,"0-30 Gün",IF(TAKSIT_PLANI!$K490&lt;=60,"31-60 Gün","61 Gün ve Üzeri"))))</f>
        <v/>
      </c>
      <c r="G490" s="14">
        <f>IF(ISBLANK(TAKSIT_PLANI!$A490),"",TAKSIT_PLANI!$J490)</f>
        <v/>
      </c>
    </row>
    <row r="491">
      <c r="A491" s="14">
        <f>IF(ISBLANK(TAKSIT_PLANI!$A491),"",TAKSIT_PLANI!$B491)</f>
        <v/>
      </c>
      <c r="B491" s="23">
        <f>IF(ISBLANK(TAKSIT_PLANI!$A491),"",INDEX(KREDILER!$B$6:$B$1000,MATCH(TAKSIT_PLANI!$B491,KREDILER!$A$6:$A$1000,0)))</f>
        <v/>
      </c>
      <c r="C491" s="21">
        <f>IF(ISBLANK(TAKSIT_PLANI!$A491),"",TAKSIT_PLANI!$D491)</f>
        <v/>
      </c>
      <c r="D491" s="17">
        <f>IF(ISBLANK(TAKSIT_PLANI!$A491),"",TAKSIT_PLANI!$I491)</f>
        <v/>
      </c>
      <c r="E491" s="22">
        <f>IF(ISBLANK(TAKSIT_PLANI!$A491),"",TAKSIT_PLANI!$K491)</f>
        <v/>
      </c>
      <c r="F491" s="14">
        <f>IF(ISBLANK(TAKSIT_PLANI!$A491),"",IF(TAKSIT_PLANI!$K491&lt;0,"Vadesi Geçmiş",IF(TAKSIT_PLANI!$K491&lt;=30,"0-30 Gün",IF(TAKSIT_PLANI!$K491&lt;=60,"31-60 Gün","61 Gün ve Üzeri"))))</f>
        <v/>
      </c>
      <c r="G491" s="14">
        <f>IF(ISBLANK(TAKSIT_PLANI!$A491),"",TAKSIT_PLANI!$J491)</f>
        <v/>
      </c>
    </row>
    <row r="492">
      <c r="A492" s="14">
        <f>IF(ISBLANK(TAKSIT_PLANI!$A492),"",TAKSIT_PLANI!$B492)</f>
        <v/>
      </c>
      <c r="B492" s="23">
        <f>IF(ISBLANK(TAKSIT_PLANI!$A492),"",INDEX(KREDILER!$B$6:$B$1000,MATCH(TAKSIT_PLANI!$B492,KREDILER!$A$6:$A$1000,0)))</f>
        <v/>
      </c>
      <c r="C492" s="21">
        <f>IF(ISBLANK(TAKSIT_PLANI!$A492),"",TAKSIT_PLANI!$D492)</f>
        <v/>
      </c>
      <c r="D492" s="17">
        <f>IF(ISBLANK(TAKSIT_PLANI!$A492),"",TAKSIT_PLANI!$I492)</f>
        <v/>
      </c>
      <c r="E492" s="22">
        <f>IF(ISBLANK(TAKSIT_PLANI!$A492),"",TAKSIT_PLANI!$K492)</f>
        <v/>
      </c>
      <c r="F492" s="14">
        <f>IF(ISBLANK(TAKSIT_PLANI!$A492),"",IF(TAKSIT_PLANI!$K492&lt;0,"Vadesi Geçmiş",IF(TAKSIT_PLANI!$K492&lt;=30,"0-30 Gün",IF(TAKSIT_PLANI!$K492&lt;=60,"31-60 Gün","61 Gün ve Üzeri"))))</f>
        <v/>
      </c>
      <c r="G492" s="14">
        <f>IF(ISBLANK(TAKSIT_PLANI!$A492),"",TAKSIT_PLANI!$J492)</f>
        <v/>
      </c>
    </row>
    <row r="493">
      <c r="A493" s="14">
        <f>IF(ISBLANK(TAKSIT_PLANI!$A493),"",TAKSIT_PLANI!$B493)</f>
        <v/>
      </c>
      <c r="B493" s="23">
        <f>IF(ISBLANK(TAKSIT_PLANI!$A493),"",INDEX(KREDILER!$B$6:$B$1000,MATCH(TAKSIT_PLANI!$B493,KREDILER!$A$6:$A$1000,0)))</f>
        <v/>
      </c>
      <c r="C493" s="21">
        <f>IF(ISBLANK(TAKSIT_PLANI!$A493),"",TAKSIT_PLANI!$D493)</f>
        <v/>
      </c>
      <c r="D493" s="17">
        <f>IF(ISBLANK(TAKSIT_PLANI!$A493),"",TAKSIT_PLANI!$I493)</f>
        <v/>
      </c>
      <c r="E493" s="22">
        <f>IF(ISBLANK(TAKSIT_PLANI!$A493),"",TAKSIT_PLANI!$K493)</f>
        <v/>
      </c>
      <c r="F493" s="14">
        <f>IF(ISBLANK(TAKSIT_PLANI!$A493),"",IF(TAKSIT_PLANI!$K493&lt;0,"Vadesi Geçmiş",IF(TAKSIT_PLANI!$K493&lt;=30,"0-30 Gün",IF(TAKSIT_PLANI!$K493&lt;=60,"31-60 Gün","61 Gün ve Üzeri"))))</f>
        <v/>
      </c>
      <c r="G493" s="14">
        <f>IF(ISBLANK(TAKSIT_PLANI!$A493),"",TAKSIT_PLANI!$J493)</f>
        <v/>
      </c>
    </row>
    <row r="494">
      <c r="A494" s="14">
        <f>IF(ISBLANK(TAKSIT_PLANI!$A494),"",TAKSIT_PLANI!$B494)</f>
        <v/>
      </c>
      <c r="B494" s="23">
        <f>IF(ISBLANK(TAKSIT_PLANI!$A494),"",INDEX(KREDILER!$B$6:$B$1000,MATCH(TAKSIT_PLANI!$B494,KREDILER!$A$6:$A$1000,0)))</f>
        <v/>
      </c>
      <c r="C494" s="21">
        <f>IF(ISBLANK(TAKSIT_PLANI!$A494),"",TAKSIT_PLANI!$D494)</f>
        <v/>
      </c>
      <c r="D494" s="17">
        <f>IF(ISBLANK(TAKSIT_PLANI!$A494),"",TAKSIT_PLANI!$I494)</f>
        <v/>
      </c>
      <c r="E494" s="22">
        <f>IF(ISBLANK(TAKSIT_PLANI!$A494),"",TAKSIT_PLANI!$K494)</f>
        <v/>
      </c>
      <c r="F494" s="14">
        <f>IF(ISBLANK(TAKSIT_PLANI!$A494),"",IF(TAKSIT_PLANI!$K494&lt;0,"Vadesi Geçmiş",IF(TAKSIT_PLANI!$K494&lt;=30,"0-30 Gün",IF(TAKSIT_PLANI!$K494&lt;=60,"31-60 Gün","61 Gün ve Üzeri"))))</f>
        <v/>
      </c>
      <c r="G494" s="14">
        <f>IF(ISBLANK(TAKSIT_PLANI!$A494),"",TAKSIT_PLANI!$J494)</f>
        <v/>
      </c>
    </row>
    <row r="495">
      <c r="A495" s="14">
        <f>IF(ISBLANK(TAKSIT_PLANI!$A495),"",TAKSIT_PLANI!$B495)</f>
        <v/>
      </c>
      <c r="B495" s="23">
        <f>IF(ISBLANK(TAKSIT_PLANI!$A495),"",INDEX(KREDILER!$B$6:$B$1000,MATCH(TAKSIT_PLANI!$B495,KREDILER!$A$6:$A$1000,0)))</f>
        <v/>
      </c>
      <c r="C495" s="21">
        <f>IF(ISBLANK(TAKSIT_PLANI!$A495),"",TAKSIT_PLANI!$D495)</f>
        <v/>
      </c>
      <c r="D495" s="17">
        <f>IF(ISBLANK(TAKSIT_PLANI!$A495),"",TAKSIT_PLANI!$I495)</f>
        <v/>
      </c>
      <c r="E495" s="22">
        <f>IF(ISBLANK(TAKSIT_PLANI!$A495),"",TAKSIT_PLANI!$K495)</f>
        <v/>
      </c>
      <c r="F495" s="14">
        <f>IF(ISBLANK(TAKSIT_PLANI!$A495),"",IF(TAKSIT_PLANI!$K495&lt;0,"Vadesi Geçmiş",IF(TAKSIT_PLANI!$K495&lt;=30,"0-30 Gün",IF(TAKSIT_PLANI!$K495&lt;=60,"31-60 Gün","61 Gün ve Üzeri"))))</f>
        <v/>
      </c>
      <c r="G495" s="14">
        <f>IF(ISBLANK(TAKSIT_PLANI!$A495),"",TAKSIT_PLANI!$J495)</f>
        <v/>
      </c>
    </row>
    <row r="496">
      <c r="A496" s="14">
        <f>IF(ISBLANK(TAKSIT_PLANI!$A496),"",TAKSIT_PLANI!$B496)</f>
        <v/>
      </c>
      <c r="B496" s="23">
        <f>IF(ISBLANK(TAKSIT_PLANI!$A496),"",INDEX(KREDILER!$B$6:$B$1000,MATCH(TAKSIT_PLANI!$B496,KREDILER!$A$6:$A$1000,0)))</f>
        <v/>
      </c>
      <c r="C496" s="21">
        <f>IF(ISBLANK(TAKSIT_PLANI!$A496),"",TAKSIT_PLANI!$D496)</f>
        <v/>
      </c>
      <c r="D496" s="17">
        <f>IF(ISBLANK(TAKSIT_PLANI!$A496),"",TAKSIT_PLANI!$I496)</f>
        <v/>
      </c>
      <c r="E496" s="22">
        <f>IF(ISBLANK(TAKSIT_PLANI!$A496),"",TAKSIT_PLANI!$K496)</f>
        <v/>
      </c>
      <c r="F496" s="14">
        <f>IF(ISBLANK(TAKSIT_PLANI!$A496),"",IF(TAKSIT_PLANI!$K496&lt;0,"Vadesi Geçmiş",IF(TAKSIT_PLANI!$K496&lt;=30,"0-30 Gün",IF(TAKSIT_PLANI!$K496&lt;=60,"31-60 Gün","61 Gün ve Üzeri"))))</f>
        <v/>
      </c>
      <c r="G496" s="14">
        <f>IF(ISBLANK(TAKSIT_PLANI!$A496),"",TAKSIT_PLANI!$J496)</f>
        <v/>
      </c>
    </row>
    <row r="497">
      <c r="A497" s="14">
        <f>IF(ISBLANK(TAKSIT_PLANI!$A497),"",TAKSIT_PLANI!$B497)</f>
        <v/>
      </c>
      <c r="B497" s="23">
        <f>IF(ISBLANK(TAKSIT_PLANI!$A497),"",INDEX(KREDILER!$B$6:$B$1000,MATCH(TAKSIT_PLANI!$B497,KREDILER!$A$6:$A$1000,0)))</f>
        <v/>
      </c>
      <c r="C497" s="21">
        <f>IF(ISBLANK(TAKSIT_PLANI!$A497),"",TAKSIT_PLANI!$D497)</f>
        <v/>
      </c>
      <c r="D497" s="17">
        <f>IF(ISBLANK(TAKSIT_PLANI!$A497),"",TAKSIT_PLANI!$I497)</f>
        <v/>
      </c>
      <c r="E497" s="22">
        <f>IF(ISBLANK(TAKSIT_PLANI!$A497),"",TAKSIT_PLANI!$K497)</f>
        <v/>
      </c>
      <c r="F497" s="14">
        <f>IF(ISBLANK(TAKSIT_PLANI!$A497),"",IF(TAKSIT_PLANI!$K497&lt;0,"Vadesi Geçmiş",IF(TAKSIT_PLANI!$K497&lt;=30,"0-30 Gün",IF(TAKSIT_PLANI!$K497&lt;=60,"31-60 Gün","61 Gün ve Üzeri"))))</f>
        <v/>
      </c>
      <c r="G497" s="14">
        <f>IF(ISBLANK(TAKSIT_PLANI!$A497),"",TAKSIT_PLANI!$J497)</f>
        <v/>
      </c>
    </row>
    <row r="498">
      <c r="A498" s="14">
        <f>IF(ISBLANK(TAKSIT_PLANI!$A498),"",TAKSIT_PLANI!$B498)</f>
        <v/>
      </c>
      <c r="B498" s="23">
        <f>IF(ISBLANK(TAKSIT_PLANI!$A498),"",INDEX(KREDILER!$B$6:$B$1000,MATCH(TAKSIT_PLANI!$B498,KREDILER!$A$6:$A$1000,0)))</f>
        <v/>
      </c>
      <c r="C498" s="21">
        <f>IF(ISBLANK(TAKSIT_PLANI!$A498),"",TAKSIT_PLANI!$D498)</f>
        <v/>
      </c>
      <c r="D498" s="17">
        <f>IF(ISBLANK(TAKSIT_PLANI!$A498),"",TAKSIT_PLANI!$I498)</f>
        <v/>
      </c>
      <c r="E498" s="22">
        <f>IF(ISBLANK(TAKSIT_PLANI!$A498),"",TAKSIT_PLANI!$K498)</f>
        <v/>
      </c>
      <c r="F498" s="14">
        <f>IF(ISBLANK(TAKSIT_PLANI!$A498),"",IF(TAKSIT_PLANI!$K498&lt;0,"Vadesi Geçmiş",IF(TAKSIT_PLANI!$K498&lt;=30,"0-30 Gün",IF(TAKSIT_PLANI!$K498&lt;=60,"31-60 Gün","61 Gün ve Üzeri"))))</f>
        <v/>
      </c>
      <c r="G498" s="14">
        <f>IF(ISBLANK(TAKSIT_PLANI!$A498),"",TAKSIT_PLANI!$J498)</f>
        <v/>
      </c>
    </row>
    <row r="499">
      <c r="A499" s="14">
        <f>IF(ISBLANK(TAKSIT_PLANI!$A499),"",TAKSIT_PLANI!$B499)</f>
        <v/>
      </c>
      <c r="B499" s="23">
        <f>IF(ISBLANK(TAKSIT_PLANI!$A499),"",INDEX(KREDILER!$B$6:$B$1000,MATCH(TAKSIT_PLANI!$B499,KREDILER!$A$6:$A$1000,0)))</f>
        <v/>
      </c>
      <c r="C499" s="21">
        <f>IF(ISBLANK(TAKSIT_PLANI!$A499),"",TAKSIT_PLANI!$D499)</f>
        <v/>
      </c>
      <c r="D499" s="17">
        <f>IF(ISBLANK(TAKSIT_PLANI!$A499),"",TAKSIT_PLANI!$I499)</f>
        <v/>
      </c>
      <c r="E499" s="22">
        <f>IF(ISBLANK(TAKSIT_PLANI!$A499),"",TAKSIT_PLANI!$K499)</f>
        <v/>
      </c>
      <c r="F499" s="14">
        <f>IF(ISBLANK(TAKSIT_PLANI!$A499),"",IF(TAKSIT_PLANI!$K499&lt;0,"Vadesi Geçmiş",IF(TAKSIT_PLANI!$K499&lt;=30,"0-30 Gün",IF(TAKSIT_PLANI!$K499&lt;=60,"31-60 Gün","61 Gün ve Üzeri"))))</f>
        <v/>
      </c>
      <c r="G499" s="14">
        <f>IF(ISBLANK(TAKSIT_PLANI!$A499),"",TAKSIT_PLANI!$J499)</f>
        <v/>
      </c>
    </row>
    <row r="500">
      <c r="A500" s="14">
        <f>IF(ISBLANK(TAKSIT_PLANI!$A500),"",TAKSIT_PLANI!$B500)</f>
        <v/>
      </c>
      <c r="B500" s="23">
        <f>IF(ISBLANK(TAKSIT_PLANI!$A500),"",INDEX(KREDILER!$B$6:$B$1000,MATCH(TAKSIT_PLANI!$B500,KREDILER!$A$6:$A$1000,0)))</f>
        <v/>
      </c>
      <c r="C500" s="21">
        <f>IF(ISBLANK(TAKSIT_PLANI!$A500),"",TAKSIT_PLANI!$D500)</f>
        <v/>
      </c>
      <c r="D500" s="17">
        <f>IF(ISBLANK(TAKSIT_PLANI!$A500),"",TAKSIT_PLANI!$I500)</f>
        <v/>
      </c>
      <c r="E500" s="22">
        <f>IF(ISBLANK(TAKSIT_PLANI!$A500),"",TAKSIT_PLANI!$K500)</f>
        <v/>
      </c>
      <c r="F500" s="14">
        <f>IF(ISBLANK(TAKSIT_PLANI!$A500),"",IF(TAKSIT_PLANI!$K500&lt;0,"Vadesi Geçmiş",IF(TAKSIT_PLANI!$K500&lt;=30,"0-30 Gün",IF(TAKSIT_PLANI!$K500&lt;=60,"31-60 Gün","61 Gün ve Üzeri"))))</f>
        <v/>
      </c>
      <c r="G500" s="14">
        <f>IF(ISBLANK(TAKSIT_PLANI!$A500),"",TAKSIT_PLANI!$J500)</f>
        <v/>
      </c>
    </row>
    <row r="501">
      <c r="A501" s="14">
        <f>IF(ISBLANK(TAKSIT_PLANI!$A501),"",TAKSIT_PLANI!$B501)</f>
        <v/>
      </c>
      <c r="B501" s="23">
        <f>IF(ISBLANK(TAKSIT_PLANI!$A501),"",INDEX(KREDILER!$B$6:$B$1000,MATCH(TAKSIT_PLANI!$B501,KREDILER!$A$6:$A$1000,0)))</f>
        <v/>
      </c>
      <c r="C501" s="21">
        <f>IF(ISBLANK(TAKSIT_PLANI!$A501),"",TAKSIT_PLANI!$D501)</f>
        <v/>
      </c>
      <c r="D501" s="17">
        <f>IF(ISBLANK(TAKSIT_PLANI!$A501),"",TAKSIT_PLANI!$I501)</f>
        <v/>
      </c>
      <c r="E501" s="22">
        <f>IF(ISBLANK(TAKSIT_PLANI!$A501),"",TAKSIT_PLANI!$K501)</f>
        <v/>
      </c>
      <c r="F501" s="14">
        <f>IF(ISBLANK(TAKSIT_PLANI!$A501),"",IF(TAKSIT_PLANI!$K501&lt;0,"Vadesi Geçmiş",IF(TAKSIT_PLANI!$K501&lt;=30,"0-30 Gün",IF(TAKSIT_PLANI!$K501&lt;=60,"31-60 Gün","61 Gün ve Üzeri"))))</f>
        <v/>
      </c>
      <c r="G501" s="14">
        <f>IF(ISBLANK(TAKSIT_PLANI!$A501),"",TAKSIT_PLANI!$J501)</f>
        <v/>
      </c>
    </row>
    <row r="502">
      <c r="A502" s="14">
        <f>IF(ISBLANK(TAKSIT_PLANI!$A502),"",TAKSIT_PLANI!$B502)</f>
        <v/>
      </c>
      <c r="B502" s="23">
        <f>IF(ISBLANK(TAKSIT_PLANI!$A502),"",INDEX(KREDILER!$B$6:$B$1000,MATCH(TAKSIT_PLANI!$B502,KREDILER!$A$6:$A$1000,0)))</f>
        <v/>
      </c>
      <c r="C502" s="21">
        <f>IF(ISBLANK(TAKSIT_PLANI!$A502),"",TAKSIT_PLANI!$D502)</f>
        <v/>
      </c>
      <c r="D502" s="17">
        <f>IF(ISBLANK(TAKSIT_PLANI!$A502),"",TAKSIT_PLANI!$I502)</f>
        <v/>
      </c>
      <c r="E502" s="22">
        <f>IF(ISBLANK(TAKSIT_PLANI!$A502),"",TAKSIT_PLANI!$K502)</f>
        <v/>
      </c>
      <c r="F502" s="14">
        <f>IF(ISBLANK(TAKSIT_PLANI!$A502),"",IF(TAKSIT_PLANI!$K502&lt;0,"Vadesi Geçmiş",IF(TAKSIT_PLANI!$K502&lt;=30,"0-30 Gün",IF(TAKSIT_PLANI!$K502&lt;=60,"31-60 Gün","61 Gün ve Üzeri"))))</f>
        <v/>
      </c>
      <c r="G502" s="14">
        <f>IF(ISBLANK(TAKSIT_PLANI!$A502),"",TAKSIT_PLANI!$J502)</f>
        <v/>
      </c>
    </row>
    <row r="503">
      <c r="A503" s="14">
        <f>IF(ISBLANK(TAKSIT_PLANI!$A503),"",TAKSIT_PLANI!$B503)</f>
        <v/>
      </c>
      <c r="B503" s="23">
        <f>IF(ISBLANK(TAKSIT_PLANI!$A503),"",INDEX(KREDILER!$B$6:$B$1000,MATCH(TAKSIT_PLANI!$B503,KREDILER!$A$6:$A$1000,0)))</f>
        <v/>
      </c>
      <c r="C503" s="21">
        <f>IF(ISBLANK(TAKSIT_PLANI!$A503),"",TAKSIT_PLANI!$D503)</f>
        <v/>
      </c>
      <c r="D503" s="17">
        <f>IF(ISBLANK(TAKSIT_PLANI!$A503),"",TAKSIT_PLANI!$I503)</f>
        <v/>
      </c>
      <c r="E503" s="22">
        <f>IF(ISBLANK(TAKSIT_PLANI!$A503),"",TAKSIT_PLANI!$K503)</f>
        <v/>
      </c>
      <c r="F503" s="14">
        <f>IF(ISBLANK(TAKSIT_PLANI!$A503),"",IF(TAKSIT_PLANI!$K503&lt;0,"Vadesi Geçmiş",IF(TAKSIT_PLANI!$K503&lt;=30,"0-30 Gün",IF(TAKSIT_PLANI!$K503&lt;=60,"31-60 Gün","61 Gün ve Üzeri"))))</f>
        <v/>
      </c>
      <c r="G503" s="14">
        <f>IF(ISBLANK(TAKSIT_PLANI!$A503),"",TAKSIT_PLANI!$J503)</f>
        <v/>
      </c>
    </row>
    <row r="504">
      <c r="A504" s="14">
        <f>IF(ISBLANK(TAKSIT_PLANI!$A504),"",TAKSIT_PLANI!$B504)</f>
        <v/>
      </c>
      <c r="B504" s="23">
        <f>IF(ISBLANK(TAKSIT_PLANI!$A504),"",INDEX(KREDILER!$B$6:$B$1000,MATCH(TAKSIT_PLANI!$B504,KREDILER!$A$6:$A$1000,0)))</f>
        <v/>
      </c>
      <c r="C504" s="21">
        <f>IF(ISBLANK(TAKSIT_PLANI!$A504),"",TAKSIT_PLANI!$D504)</f>
        <v/>
      </c>
      <c r="D504" s="17">
        <f>IF(ISBLANK(TAKSIT_PLANI!$A504),"",TAKSIT_PLANI!$I504)</f>
        <v/>
      </c>
      <c r="E504" s="22">
        <f>IF(ISBLANK(TAKSIT_PLANI!$A504),"",TAKSIT_PLANI!$K504)</f>
        <v/>
      </c>
      <c r="F504" s="14">
        <f>IF(ISBLANK(TAKSIT_PLANI!$A504),"",IF(TAKSIT_PLANI!$K504&lt;0,"Vadesi Geçmiş",IF(TAKSIT_PLANI!$K504&lt;=30,"0-30 Gün",IF(TAKSIT_PLANI!$K504&lt;=60,"31-60 Gün","61 Gün ve Üzeri"))))</f>
        <v/>
      </c>
      <c r="G504" s="14">
        <f>IF(ISBLANK(TAKSIT_PLANI!$A504),"",TAKSIT_PLANI!$J504)</f>
        <v/>
      </c>
    </row>
    <row r="505">
      <c r="A505" s="14">
        <f>IF(ISBLANK(TAKSIT_PLANI!$A505),"",TAKSIT_PLANI!$B505)</f>
        <v/>
      </c>
      <c r="B505" s="23">
        <f>IF(ISBLANK(TAKSIT_PLANI!$A505),"",INDEX(KREDILER!$B$6:$B$1000,MATCH(TAKSIT_PLANI!$B505,KREDILER!$A$6:$A$1000,0)))</f>
        <v/>
      </c>
      <c r="C505" s="21">
        <f>IF(ISBLANK(TAKSIT_PLANI!$A505),"",TAKSIT_PLANI!$D505)</f>
        <v/>
      </c>
      <c r="D505" s="17">
        <f>IF(ISBLANK(TAKSIT_PLANI!$A505),"",TAKSIT_PLANI!$I505)</f>
        <v/>
      </c>
      <c r="E505" s="22">
        <f>IF(ISBLANK(TAKSIT_PLANI!$A505),"",TAKSIT_PLANI!$K505)</f>
        <v/>
      </c>
      <c r="F505" s="14">
        <f>IF(ISBLANK(TAKSIT_PLANI!$A505),"",IF(TAKSIT_PLANI!$K505&lt;0,"Vadesi Geçmiş",IF(TAKSIT_PLANI!$K505&lt;=30,"0-30 Gün",IF(TAKSIT_PLANI!$K505&lt;=60,"31-60 Gün","61 Gün ve Üzeri"))))</f>
        <v/>
      </c>
      <c r="G505" s="14">
        <f>IF(ISBLANK(TAKSIT_PLANI!$A505),"",TAKSIT_PLANI!$J505)</f>
        <v/>
      </c>
    </row>
    <row r="506">
      <c r="A506" s="14">
        <f>IF(ISBLANK(TAKSIT_PLANI!$A506),"",TAKSIT_PLANI!$B506)</f>
        <v/>
      </c>
      <c r="B506" s="23">
        <f>IF(ISBLANK(TAKSIT_PLANI!$A506),"",INDEX(KREDILER!$B$6:$B$1000,MATCH(TAKSIT_PLANI!$B506,KREDILER!$A$6:$A$1000,0)))</f>
        <v/>
      </c>
      <c r="C506" s="21">
        <f>IF(ISBLANK(TAKSIT_PLANI!$A506),"",TAKSIT_PLANI!$D506)</f>
        <v/>
      </c>
      <c r="D506" s="17">
        <f>IF(ISBLANK(TAKSIT_PLANI!$A506),"",TAKSIT_PLANI!$I506)</f>
        <v/>
      </c>
      <c r="E506" s="22">
        <f>IF(ISBLANK(TAKSIT_PLANI!$A506),"",TAKSIT_PLANI!$K506)</f>
        <v/>
      </c>
      <c r="F506" s="14">
        <f>IF(ISBLANK(TAKSIT_PLANI!$A506),"",IF(TAKSIT_PLANI!$K506&lt;0,"Vadesi Geçmiş",IF(TAKSIT_PLANI!$K506&lt;=30,"0-30 Gün",IF(TAKSIT_PLANI!$K506&lt;=60,"31-60 Gün","61 Gün ve Üzeri"))))</f>
        <v/>
      </c>
      <c r="G506" s="14">
        <f>IF(ISBLANK(TAKSIT_PLANI!$A506),"",TAKSIT_PLANI!$J506)</f>
        <v/>
      </c>
    </row>
    <row r="507">
      <c r="A507" s="14">
        <f>IF(ISBLANK(TAKSIT_PLANI!$A507),"",TAKSIT_PLANI!$B507)</f>
        <v/>
      </c>
      <c r="B507" s="23">
        <f>IF(ISBLANK(TAKSIT_PLANI!$A507),"",INDEX(KREDILER!$B$6:$B$1000,MATCH(TAKSIT_PLANI!$B507,KREDILER!$A$6:$A$1000,0)))</f>
        <v/>
      </c>
      <c r="C507" s="21">
        <f>IF(ISBLANK(TAKSIT_PLANI!$A507),"",TAKSIT_PLANI!$D507)</f>
        <v/>
      </c>
      <c r="D507" s="17">
        <f>IF(ISBLANK(TAKSIT_PLANI!$A507),"",TAKSIT_PLANI!$I507)</f>
        <v/>
      </c>
      <c r="E507" s="22">
        <f>IF(ISBLANK(TAKSIT_PLANI!$A507),"",TAKSIT_PLANI!$K507)</f>
        <v/>
      </c>
      <c r="F507" s="14">
        <f>IF(ISBLANK(TAKSIT_PLANI!$A507),"",IF(TAKSIT_PLANI!$K507&lt;0,"Vadesi Geçmiş",IF(TAKSIT_PLANI!$K507&lt;=30,"0-30 Gün",IF(TAKSIT_PLANI!$K507&lt;=60,"31-60 Gün","61 Gün ve Üzeri"))))</f>
        <v/>
      </c>
      <c r="G507" s="14">
        <f>IF(ISBLANK(TAKSIT_PLANI!$A507),"",TAKSIT_PLANI!$J507)</f>
        <v/>
      </c>
    </row>
    <row r="508">
      <c r="A508" s="14">
        <f>IF(ISBLANK(TAKSIT_PLANI!$A508),"",TAKSIT_PLANI!$B508)</f>
        <v/>
      </c>
      <c r="B508" s="23">
        <f>IF(ISBLANK(TAKSIT_PLANI!$A508),"",INDEX(KREDILER!$B$6:$B$1000,MATCH(TAKSIT_PLANI!$B508,KREDILER!$A$6:$A$1000,0)))</f>
        <v/>
      </c>
      <c r="C508" s="21">
        <f>IF(ISBLANK(TAKSIT_PLANI!$A508),"",TAKSIT_PLANI!$D508)</f>
        <v/>
      </c>
      <c r="D508" s="17">
        <f>IF(ISBLANK(TAKSIT_PLANI!$A508),"",TAKSIT_PLANI!$I508)</f>
        <v/>
      </c>
      <c r="E508" s="22">
        <f>IF(ISBLANK(TAKSIT_PLANI!$A508),"",TAKSIT_PLANI!$K508)</f>
        <v/>
      </c>
      <c r="F508" s="14">
        <f>IF(ISBLANK(TAKSIT_PLANI!$A508),"",IF(TAKSIT_PLANI!$K508&lt;0,"Vadesi Geçmiş",IF(TAKSIT_PLANI!$K508&lt;=30,"0-30 Gün",IF(TAKSIT_PLANI!$K508&lt;=60,"31-60 Gün","61 Gün ve Üzeri"))))</f>
        <v/>
      </c>
      <c r="G508" s="14">
        <f>IF(ISBLANK(TAKSIT_PLANI!$A508),"",TAKSIT_PLANI!$J508)</f>
        <v/>
      </c>
    </row>
    <row r="509">
      <c r="A509" s="14">
        <f>IF(ISBLANK(TAKSIT_PLANI!$A509),"",TAKSIT_PLANI!$B509)</f>
        <v/>
      </c>
      <c r="B509" s="23">
        <f>IF(ISBLANK(TAKSIT_PLANI!$A509),"",INDEX(KREDILER!$B$6:$B$1000,MATCH(TAKSIT_PLANI!$B509,KREDILER!$A$6:$A$1000,0)))</f>
        <v/>
      </c>
      <c r="C509" s="21">
        <f>IF(ISBLANK(TAKSIT_PLANI!$A509),"",TAKSIT_PLANI!$D509)</f>
        <v/>
      </c>
      <c r="D509" s="17">
        <f>IF(ISBLANK(TAKSIT_PLANI!$A509),"",TAKSIT_PLANI!$I509)</f>
        <v/>
      </c>
      <c r="E509" s="22">
        <f>IF(ISBLANK(TAKSIT_PLANI!$A509),"",TAKSIT_PLANI!$K509)</f>
        <v/>
      </c>
      <c r="F509" s="14">
        <f>IF(ISBLANK(TAKSIT_PLANI!$A509),"",IF(TAKSIT_PLANI!$K509&lt;0,"Vadesi Geçmiş",IF(TAKSIT_PLANI!$K509&lt;=30,"0-30 Gün",IF(TAKSIT_PLANI!$K509&lt;=60,"31-60 Gün","61 Gün ve Üzeri"))))</f>
        <v/>
      </c>
      <c r="G509" s="14">
        <f>IF(ISBLANK(TAKSIT_PLANI!$A509),"",TAKSIT_PLANI!$J509)</f>
        <v/>
      </c>
    </row>
    <row r="510">
      <c r="A510" s="14">
        <f>IF(ISBLANK(TAKSIT_PLANI!$A510),"",TAKSIT_PLANI!$B510)</f>
        <v/>
      </c>
      <c r="B510" s="23">
        <f>IF(ISBLANK(TAKSIT_PLANI!$A510),"",INDEX(KREDILER!$B$6:$B$1000,MATCH(TAKSIT_PLANI!$B510,KREDILER!$A$6:$A$1000,0)))</f>
        <v/>
      </c>
      <c r="C510" s="21">
        <f>IF(ISBLANK(TAKSIT_PLANI!$A510),"",TAKSIT_PLANI!$D510)</f>
        <v/>
      </c>
      <c r="D510" s="17">
        <f>IF(ISBLANK(TAKSIT_PLANI!$A510),"",TAKSIT_PLANI!$I510)</f>
        <v/>
      </c>
      <c r="E510" s="22">
        <f>IF(ISBLANK(TAKSIT_PLANI!$A510),"",TAKSIT_PLANI!$K510)</f>
        <v/>
      </c>
      <c r="F510" s="14">
        <f>IF(ISBLANK(TAKSIT_PLANI!$A510),"",IF(TAKSIT_PLANI!$K510&lt;0,"Vadesi Geçmiş",IF(TAKSIT_PLANI!$K510&lt;=30,"0-30 Gün",IF(TAKSIT_PLANI!$K510&lt;=60,"31-60 Gün","61 Gün ve Üzeri"))))</f>
        <v/>
      </c>
      <c r="G510" s="14">
        <f>IF(ISBLANK(TAKSIT_PLANI!$A510),"",TAKSIT_PLANI!$J510)</f>
        <v/>
      </c>
    </row>
    <row r="511">
      <c r="A511" s="14">
        <f>IF(ISBLANK(TAKSIT_PLANI!$A511),"",TAKSIT_PLANI!$B511)</f>
        <v/>
      </c>
      <c r="B511" s="23">
        <f>IF(ISBLANK(TAKSIT_PLANI!$A511),"",INDEX(KREDILER!$B$6:$B$1000,MATCH(TAKSIT_PLANI!$B511,KREDILER!$A$6:$A$1000,0)))</f>
        <v/>
      </c>
      <c r="C511" s="21">
        <f>IF(ISBLANK(TAKSIT_PLANI!$A511),"",TAKSIT_PLANI!$D511)</f>
        <v/>
      </c>
      <c r="D511" s="17">
        <f>IF(ISBLANK(TAKSIT_PLANI!$A511),"",TAKSIT_PLANI!$I511)</f>
        <v/>
      </c>
      <c r="E511" s="22">
        <f>IF(ISBLANK(TAKSIT_PLANI!$A511),"",TAKSIT_PLANI!$K511)</f>
        <v/>
      </c>
      <c r="F511" s="14">
        <f>IF(ISBLANK(TAKSIT_PLANI!$A511),"",IF(TAKSIT_PLANI!$K511&lt;0,"Vadesi Geçmiş",IF(TAKSIT_PLANI!$K511&lt;=30,"0-30 Gün",IF(TAKSIT_PLANI!$K511&lt;=60,"31-60 Gün","61 Gün ve Üzeri"))))</f>
        <v/>
      </c>
      <c r="G511" s="14">
        <f>IF(ISBLANK(TAKSIT_PLANI!$A511),"",TAKSIT_PLANI!$J511)</f>
        <v/>
      </c>
    </row>
    <row r="512">
      <c r="A512" s="14">
        <f>IF(ISBLANK(TAKSIT_PLANI!$A512),"",TAKSIT_PLANI!$B512)</f>
        <v/>
      </c>
      <c r="B512" s="23">
        <f>IF(ISBLANK(TAKSIT_PLANI!$A512),"",INDEX(KREDILER!$B$6:$B$1000,MATCH(TAKSIT_PLANI!$B512,KREDILER!$A$6:$A$1000,0)))</f>
        <v/>
      </c>
      <c r="C512" s="21">
        <f>IF(ISBLANK(TAKSIT_PLANI!$A512),"",TAKSIT_PLANI!$D512)</f>
        <v/>
      </c>
      <c r="D512" s="17">
        <f>IF(ISBLANK(TAKSIT_PLANI!$A512),"",TAKSIT_PLANI!$I512)</f>
        <v/>
      </c>
      <c r="E512" s="22">
        <f>IF(ISBLANK(TAKSIT_PLANI!$A512),"",TAKSIT_PLANI!$K512)</f>
        <v/>
      </c>
      <c r="F512" s="14">
        <f>IF(ISBLANK(TAKSIT_PLANI!$A512),"",IF(TAKSIT_PLANI!$K512&lt;0,"Vadesi Geçmiş",IF(TAKSIT_PLANI!$K512&lt;=30,"0-30 Gün",IF(TAKSIT_PLANI!$K512&lt;=60,"31-60 Gün","61 Gün ve Üzeri"))))</f>
        <v/>
      </c>
      <c r="G512" s="14">
        <f>IF(ISBLANK(TAKSIT_PLANI!$A512),"",TAKSIT_PLANI!$J512)</f>
        <v/>
      </c>
    </row>
    <row r="513">
      <c r="A513" s="14">
        <f>IF(ISBLANK(TAKSIT_PLANI!$A513),"",TAKSIT_PLANI!$B513)</f>
        <v/>
      </c>
      <c r="B513" s="23">
        <f>IF(ISBLANK(TAKSIT_PLANI!$A513),"",INDEX(KREDILER!$B$6:$B$1000,MATCH(TAKSIT_PLANI!$B513,KREDILER!$A$6:$A$1000,0)))</f>
        <v/>
      </c>
      <c r="C513" s="21">
        <f>IF(ISBLANK(TAKSIT_PLANI!$A513),"",TAKSIT_PLANI!$D513)</f>
        <v/>
      </c>
      <c r="D513" s="17">
        <f>IF(ISBLANK(TAKSIT_PLANI!$A513),"",TAKSIT_PLANI!$I513)</f>
        <v/>
      </c>
      <c r="E513" s="22">
        <f>IF(ISBLANK(TAKSIT_PLANI!$A513),"",TAKSIT_PLANI!$K513)</f>
        <v/>
      </c>
      <c r="F513" s="14">
        <f>IF(ISBLANK(TAKSIT_PLANI!$A513),"",IF(TAKSIT_PLANI!$K513&lt;0,"Vadesi Geçmiş",IF(TAKSIT_PLANI!$K513&lt;=30,"0-30 Gün",IF(TAKSIT_PLANI!$K513&lt;=60,"31-60 Gün","61 Gün ve Üzeri"))))</f>
        <v/>
      </c>
      <c r="G513" s="14">
        <f>IF(ISBLANK(TAKSIT_PLANI!$A513),"",TAKSIT_PLANI!$J513)</f>
        <v/>
      </c>
    </row>
    <row r="514">
      <c r="A514" s="14">
        <f>IF(ISBLANK(TAKSIT_PLANI!$A514),"",TAKSIT_PLANI!$B514)</f>
        <v/>
      </c>
      <c r="B514" s="23">
        <f>IF(ISBLANK(TAKSIT_PLANI!$A514),"",INDEX(KREDILER!$B$6:$B$1000,MATCH(TAKSIT_PLANI!$B514,KREDILER!$A$6:$A$1000,0)))</f>
        <v/>
      </c>
      <c r="C514" s="21">
        <f>IF(ISBLANK(TAKSIT_PLANI!$A514),"",TAKSIT_PLANI!$D514)</f>
        <v/>
      </c>
      <c r="D514" s="17">
        <f>IF(ISBLANK(TAKSIT_PLANI!$A514),"",TAKSIT_PLANI!$I514)</f>
        <v/>
      </c>
      <c r="E514" s="22">
        <f>IF(ISBLANK(TAKSIT_PLANI!$A514),"",TAKSIT_PLANI!$K514)</f>
        <v/>
      </c>
      <c r="F514" s="14">
        <f>IF(ISBLANK(TAKSIT_PLANI!$A514),"",IF(TAKSIT_PLANI!$K514&lt;0,"Vadesi Geçmiş",IF(TAKSIT_PLANI!$K514&lt;=30,"0-30 Gün",IF(TAKSIT_PLANI!$K514&lt;=60,"31-60 Gün","61 Gün ve Üzeri"))))</f>
        <v/>
      </c>
      <c r="G514" s="14">
        <f>IF(ISBLANK(TAKSIT_PLANI!$A514),"",TAKSIT_PLANI!$J514)</f>
        <v/>
      </c>
    </row>
    <row r="515">
      <c r="A515" s="14">
        <f>IF(ISBLANK(TAKSIT_PLANI!$A515),"",TAKSIT_PLANI!$B515)</f>
        <v/>
      </c>
      <c r="B515" s="23">
        <f>IF(ISBLANK(TAKSIT_PLANI!$A515),"",INDEX(KREDILER!$B$6:$B$1000,MATCH(TAKSIT_PLANI!$B515,KREDILER!$A$6:$A$1000,0)))</f>
        <v/>
      </c>
      <c r="C515" s="21">
        <f>IF(ISBLANK(TAKSIT_PLANI!$A515),"",TAKSIT_PLANI!$D515)</f>
        <v/>
      </c>
      <c r="D515" s="17">
        <f>IF(ISBLANK(TAKSIT_PLANI!$A515),"",TAKSIT_PLANI!$I515)</f>
        <v/>
      </c>
      <c r="E515" s="22">
        <f>IF(ISBLANK(TAKSIT_PLANI!$A515),"",TAKSIT_PLANI!$K515)</f>
        <v/>
      </c>
      <c r="F515" s="14">
        <f>IF(ISBLANK(TAKSIT_PLANI!$A515),"",IF(TAKSIT_PLANI!$K515&lt;0,"Vadesi Geçmiş",IF(TAKSIT_PLANI!$K515&lt;=30,"0-30 Gün",IF(TAKSIT_PLANI!$K515&lt;=60,"31-60 Gün","61 Gün ve Üzeri"))))</f>
        <v/>
      </c>
      <c r="G515" s="14">
        <f>IF(ISBLANK(TAKSIT_PLANI!$A515),"",TAKSIT_PLANI!$J515)</f>
        <v/>
      </c>
    </row>
    <row r="516">
      <c r="A516" s="14">
        <f>IF(ISBLANK(TAKSIT_PLANI!$A516),"",TAKSIT_PLANI!$B516)</f>
        <v/>
      </c>
      <c r="B516" s="23">
        <f>IF(ISBLANK(TAKSIT_PLANI!$A516),"",INDEX(KREDILER!$B$6:$B$1000,MATCH(TAKSIT_PLANI!$B516,KREDILER!$A$6:$A$1000,0)))</f>
        <v/>
      </c>
      <c r="C516" s="21">
        <f>IF(ISBLANK(TAKSIT_PLANI!$A516),"",TAKSIT_PLANI!$D516)</f>
        <v/>
      </c>
      <c r="D516" s="17">
        <f>IF(ISBLANK(TAKSIT_PLANI!$A516),"",TAKSIT_PLANI!$I516)</f>
        <v/>
      </c>
      <c r="E516" s="22">
        <f>IF(ISBLANK(TAKSIT_PLANI!$A516),"",TAKSIT_PLANI!$K516)</f>
        <v/>
      </c>
      <c r="F516" s="14">
        <f>IF(ISBLANK(TAKSIT_PLANI!$A516),"",IF(TAKSIT_PLANI!$K516&lt;0,"Vadesi Geçmiş",IF(TAKSIT_PLANI!$K516&lt;=30,"0-30 Gün",IF(TAKSIT_PLANI!$K516&lt;=60,"31-60 Gün","61 Gün ve Üzeri"))))</f>
        <v/>
      </c>
      <c r="G516" s="14">
        <f>IF(ISBLANK(TAKSIT_PLANI!$A516),"",TAKSIT_PLANI!$J516)</f>
        <v/>
      </c>
    </row>
    <row r="517">
      <c r="A517" s="14">
        <f>IF(ISBLANK(TAKSIT_PLANI!$A517),"",TAKSIT_PLANI!$B517)</f>
        <v/>
      </c>
      <c r="B517" s="23">
        <f>IF(ISBLANK(TAKSIT_PLANI!$A517),"",INDEX(KREDILER!$B$6:$B$1000,MATCH(TAKSIT_PLANI!$B517,KREDILER!$A$6:$A$1000,0)))</f>
        <v/>
      </c>
      <c r="C517" s="21">
        <f>IF(ISBLANK(TAKSIT_PLANI!$A517),"",TAKSIT_PLANI!$D517)</f>
        <v/>
      </c>
      <c r="D517" s="17">
        <f>IF(ISBLANK(TAKSIT_PLANI!$A517),"",TAKSIT_PLANI!$I517)</f>
        <v/>
      </c>
      <c r="E517" s="22">
        <f>IF(ISBLANK(TAKSIT_PLANI!$A517),"",TAKSIT_PLANI!$K517)</f>
        <v/>
      </c>
      <c r="F517" s="14">
        <f>IF(ISBLANK(TAKSIT_PLANI!$A517),"",IF(TAKSIT_PLANI!$K517&lt;0,"Vadesi Geçmiş",IF(TAKSIT_PLANI!$K517&lt;=30,"0-30 Gün",IF(TAKSIT_PLANI!$K517&lt;=60,"31-60 Gün","61 Gün ve Üzeri"))))</f>
        <v/>
      </c>
      <c r="G517" s="14">
        <f>IF(ISBLANK(TAKSIT_PLANI!$A517),"",TAKSIT_PLANI!$J517)</f>
        <v/>
      </c>
    </row>
    <row r="518">
      <c r="A518" s="14">
        <f>IF(ISBLANK(TAKSIT_PLANI!$A518),"",TAKSIT_PLANI!$B518)</f>
        <v/>
      </c>
      <c r="B518" s="23">
        <f>IF(ISBLANK(TAKSIT_PLANI!$A518),"",INDEX(KREDILER!$B$6:$B$1000,MATCH(TAKSIT_PLANI!$B518,KREDILER!$A$6:$A$1000,0)))</f>
        <v/>
      </c>
      <c r="C518" s="21">
        <f>IF(ISBLANK(TAKSIT_PLANI!$A518),"",TAKSIT_PLANI!$D518)</f>
        <v/>
      </c>
      <c r="D518" s="17">
        <f>IF(ISBLANK(TAKSIT_PLANI!$A518),"",TAKSIT_PLANI!$I518)</f>
        <v/>
      </c>
      <c r="E518" s="22">
        <f>IF(ISBLANK(TAKSIT_PLANI!$A518),"",TAKSIT_PLANI!$K518)</f>
        <v/>
      </c>
      <c r="F518" s="14">
        <f>IF(ISBLANK(TAKSIT_PLANI!$A518),"",IF(TAKSIT_PLANI!$K518&lt;0,"Vadesi Geçmiş",IF(TAKSIT_PLANI!$K518&lt;=30,"0-30 Gün",IF(TAKSIT_PLANI!$K518&lt;=60,"31-60 Gün","61 Gün ve Üzeri"))))</f>
        <v/>
      </c>
      <c r="G518" s="14">
        <f>IF(ISBLANK(TAKSIT_PLANI!$A518),"",TAKSIT_PLANI!$J518)</f>
        <v/>
      </c>
    </row>
    <row r="519">
      <c r="A519" s="14">
        <f>IF(ISBLANK(TAKSIT_PLANI!$A519),"",TAKSIT_PLANI!$B519)</f>
        <v/>
      </c>
      <c r="B519" s="23">
        <f>IF(ISBLANK(TAKSIT_PLANI!$A519),"",INDEX(KREDILER!$B$6:$B$1000,MATCH(TAKSIT_PLANI!$B519,KREDILER!$A$6:$A$1000,0)))</f>
        <v/>
      </c>
      <c r="C519" s="21">
        <f>IF(ISBLANK(TAKSIT_PLANI!$A519),"",TAKSIT_PLANI!$D519)</f>
        <v/>
      </c>
      <c r="D519" s="17">
        <f>IF(ISBLANK(TAKSIT_PLANI!$A519),"",TAKSIT_PLANI!$I519)</f>
        <v/>
      </c>
      <c r="E519" s="22">
        <f>IF(ISBLANK(TAKSIT_PLANI!$A519),"",TAKSIT_PLANI!$K519)</f>
        <v/>
      </c>
      <c r="F519" s="14">
        <f>IF(ISBLANK(TAKSIT_PLANI!$A519),"",IF(TAKSIT_PLANI!$K519&lt;0,"Vadesi Geçmiş",IF(TAKSIT_PLANI!$K519&lt;=30,"0-30 Gün",IF(TAKSIT_PLANI!$K519&lt;=60,"31-60 Gün","61 Gün ve Üzeri"))))</f>
        <v/>
      </c>
      <c r="G519" s="14">
        <f>IF(ISBLANK(TAKSIT_PLANI!$A519),"",TAKSIT_PLANI!$J519)</f>
        <v/>
      </c>
    </row>
    <row r="520">
      <c r="A520" s="14">
        <f>IF(ISBLANK(TAKSIT_PLANI!$A520),"",TAKSIT_PLANI!$B520)</f>
        <v/>
      </c>
      <c r="B520" s="23">
        <f>IF(ISBLANK(TAKSIT_PLANI!$A520),"",INDEX(KREDILER!$B$6:$B$1000,MATCH(TAKSIT_PLANI!$B520,KREDILER!$A$6:$A$1000,0)))</f>
        <v/>
      </c>
      <c r="C520" s="21">
        <f>IF(ISBLANK(TAKSIT_PLANI!$A520),"",TAKSIT_PLANI!$D520)</f>
        <v/>
      </c>
      <c r="D520" s="17">
        <f>IF(ISBLANK(TAKSIT_PLANI!$A520),"",TAKSIT_PLANI!$I520)</f>
        <v/>
      </c>
      <c r="E520" s="22">
        <f>IF(ISBLANK(TAKSIT_PLANI!$A520),"",TAKSIT_PLANI!$K520)</f>
        <v/>
      </c>
      <c r="F520" s="14">
        <f>IF(ISBLANK(TAKSIT_PLANI!$A520),"",IF(TAKSIT_PLANI!$K520&lt;0,"Vadesi Geçmiş",IF(TAKSIT_PLANI!$K520&lt;=30,"0-30 Gün",IF(TAKSIT_PLANI!$K520&lt;=60,"31-60 Gün","61 Gün ve Üzeri"))))</f>
        <v/>
      </c>
      <c r="G520" s="14">
        <f>IF(ISBLANK(TAKSIT_PLANI!$A520),"",TAKSIT_PLANI!$J520)</f>
        <v/>
      </c>
    </row>
    <row r="521">
      <c r="A521" s="14">
        <f>IF(ISBLANK(TAKSIT_PLANI!$A521),"",TAKSIT_PLANI!$B521)</f>
        <v/>
      </c>
      <c r="B521" s="23">
        <f>IF(ISBLANK(TAKSIT_PLANI!$A521),"",INDEX(KREDILER!$B$6:$B$1000,MATCH(TAKSIT_PLANI!$B521,KREDILER!$A$6:$A$1000,0)))</f>
        <v/>
      </c>
      <c r="C521" s="21">
        <f>IF(ISBLANK(TAKSIT_PLANI!$A521),"",TAKSIT_PLANI!$D521)</f>
        <v/>
      </c>
      <c r="D521" s="17">
        <f>IF(ISBLANK(TAKSIT_PLANI!$A521),"",TAKSIT_PLANI!$I521)</f>
        <v/>
      </c>
      <c r="E521" s="22">
        <f>IF(ISBLANK(TAKSIT_PLANI!$A521),"",TAKSIT_PLANI!$K521)</f>
        <v/>
      </c>
      <c r="F521" s="14">
        <f>IF(ISBLANK(TAKSIT_PLANI!$A521),"",IF(TAKSIT_PLANI!$K521&lt;0,"Vadesi Geçmiş",IF(TAKSIT_PLANI!$K521&lt;=30,"0-30 Gün",IF(TAKSIT_PLANI!$K521&lt;=60,"31-60 Gün","61 Gün ve Üzeri"))))</f>
        <v/>
      </c>
      <c r="G521" s="14">
        <f>IF(ISBLANK(TAKSIT_PLANI!$A521),"",TAKSIT_PLANI!$J521)</f>
        <v/>
      </c>
    </row>
    <row r="522">
      <c r="A522" s="14">
        <f>IF(ISBLANK(TAKSIT_PLANI!$A522),"",TAKSIT_PLANI!$B522)</f>
        <v/>
      </c>
      <c r="B522" s="23">
        <f>IF(ISBLANK(TAKSIT_PLANI!$A522),"",INDEX(KREDILER!$B$6:$B$1000,MATCH(TAKSIT_PLANI!$B522,KREDILER!$A$6:$A$1000,0)))</f>
        <v/>
      </c>
      <c r="C522" s="21">
        <f>IF(ISBLANK(TAKSIT_PLANI!$A522),"",TAKSIT_PLANI!$D522)</f>
        <v/>
      </c>
      <c r="D522" s="17">
        <f>IF(ISBLANK(TAKSIT_PLANI!$A522),"",TAKSIT_PLANI!$I522)</f>
        <v/>
      </c>
      <c r="E522" s="22">
        <f>IF(ISBLANK(TAKSIT_PLANI!$A522),"",TAKSIT_PLANI!$K522)</f>
        <v/>
      </c>
      <c r="F522" s="14">
        <f>IF(ISBLANK(TAKSIT_PLANI!$A522),"",IF(TAKSIT_PLANI!$K522&lt;0,"Vadesi Geçmiş",IF(TAKSIT_PLANI!$K522&lt;=30,"0-30 Gün",IF(TAKSIT_PLANI!$K522&lt;=60,"31-60 Gün","61 Gün ve Üzeri"))))</f>
        <v/>
      </c>
      <c r="G522" s="14">
        <f>IF(ISBLANK(TAKSIT_PLANI!$A522),"",TAKSIT_PLANI!$J522)</f>
        <v/>
      </c>
    </row>
    <row r="523">
      <c r="A523" s="14">
        <f>IF(ISBLANK(TAKSIT_PLANI!$A523),"",TAKSIT_PLANI!$B523)</f>
        <v/>
      </c>
      <c r="B523" s="23">
        <f>IF(ISBLANK(TAKSIT_PLANI!$A523),"",INDEX(KREDILER!$B$6:$B$1000,MATCH(TAKSIT_PLANI!$B523,KREDILER!$A$6:$A$1000,0)))</f>
        <v/>
      </c>
      <c r="C523" s="21">
        <f>IF(ISBLANK(TAKSIT_PLANI!$A523),"",TAKSIT_PLANI!$D523)</f>
        <v/>
      </c>
      <c r="D523" s="17">
        <f>IF(ISBLANK(TAKSIT_PLANI!$A523),"",TAKSIT_PLANI!$I523)</f>
        <v/>
      </c>
      <c r="E523" s="22">
        <f>IF(ISBLANK(TAKSIT_PLANI!$A523),"",TAKSIT_PLANI!$K523)</f>
        <v/>
      </c>
      <c r="F523" s="14">
        <f>IF(ISBLANK(TAKSIT_PLANI!$A523),"",IF(TAKSIT_PLANI!$K523&lt;0,"Vadesi Geçmiş",IF(TAKSIT_PLANI!$K523&lt;=30,"0-30 Gün",IF(TAKSIT_PLANI!$K523&lt;=60,"31-60 Gün","61 Gün ve Üzeri"))))</f>
        <v/>
      </c>
      <c r="G523" s="14">
        <f>IF(ISBLANK(TAKSIT_PLANI!$A523),"",TAKSIT_PLANI!$J523)</f>
        <v/>
      </c>
    </row>
    <row r="524">
      <c r="A524" s="14">
        <f>IF(ISBLANK(TAKSIT_PLANI!$A524),"",TAKSIT_PLANI!$B524)</f>
        <v/>
      </c>
      <c r="B524" s="23">
        <f>IF(ISBLANK(TAKSIT_PLANI!$A524),"",INDEX(KREDILER!$B$6:$B$1000,MATCH(TAKSIT_PLANI!$B524,KREDILER!$A$6:$A$1000,0)))</f>
        <v/>
      </c>
      <c r="C524" s="21">
        <f>IF(ISBLANK(TAKSIT_PLANI!$A524),"",TAKSIT_PLANI!$D524)</f>
        <v/>
      </c>
      <c r="D524" s="17">
        <f>IF(ISBLANK(TAKSIT_PLANI!$A524),"",TAKSIT_PLANI!$I524)</f>
        <v/>
      </c>
      <c r="E524" s="22">
        <f>IF(ISBLANK(TAKSIT_PLANI!$A524),"",TAKSIT_PLANI!$K524)</f>
        <v/>
      </c>
      <c r="F524" s="14">
        <f>IF(ISBLANK(TAKSIT_PLANI!$A524),"",IF(TAKSIT_PLANI!$K524&lt;0,"Vadesi Geçmiş",IF(TAKSIT_PLANI!$K524&lt;=30,"0-30 Gün",IF(TAKSIT_PLANI!$K524&lt;=60,"31-60 Gün","61 Gün ve Üzeri"))))</f>
        <v/>
      </c>
      <c r="G524" s="14">
        <f>IF(ISBLANK(TAKSIT_PLANI!$A524),"",TAKSIT_PLANI!$J524)</f>
        <v/>
      </c>
    </row>
    <row r="525">
      <c r="A525" s="14">
        <f>IF(ISBLANK(TAKSIT_PLANI!$A525),"",TAKSIT_PLANI!$B525)</f>
        <v/>
      </c>
      <c r="B525" s="23">
        <f>IF(ISBLANK(TAKSIT_PLANI!$A525),"",INDEX(KREDILER!$B$6:$B$1000,MATCH(TAKSIT_PLANI!$B525,KREDILER!$A$6:$A$1000,0)))</f>
        <v/>
      </c>
      <c r="C525" s="21">
        <f>IF(ISBLANK(TAKSIT_PLANI!$A525),"",TAKSIT_PLANI!$D525)</f>
        <v/>
      </c>
      <c r="D525" s="17">
        <f>IF(ISBLANK(TAKSIT_PLANI!$A525),"",TAKSIT_PLANI!$I525)</f>
        <v/>
      </c>
      <c r="E525" s="22">
        <f>IF(ISBLANK(TAKSIT_PLANI!$A525),"",TAKSIT_PLANI!$K525)</f>
        <v/>
      </c>
      <c r="F525" s="14">
        <f>IF(ISBLANK(TAKSIT_PLANI!$A525),"",IF(TAKSIT_PLANI!$K525&lt;0,"Vadesi Geçmiş",IF(TAKSIT_PLANI!$K525&lt;=30,"0-30 Gün",IF(TAKSIT_PLANI!$K525&lt;=60,"31-60 Gün","61 Gün ve Üzeri"))))</f>
        <v/>
      </c>
      <c r="G525" s="14">
        <f>IF(ISBLANK(TAKSIT_PLANI!$A525),"",TAKSIT_PLANI!$J525)</f>
        <v/>
      </c>
    </row>
    <row r="526">
      <c r="A526" s="14">
        <f>IF(ISBLANK(TAKSIT_PLANI!$A526),"",TAKSIT_PLANI!$B526)</f>
        <v/>
      </c>
      <c r="B526" s="23">
        <f>IF(ISBLANK(TAKSIT_PLANI!$A526),"",INDEX(KREDILER!$B$6:$B$1000,MATCH(TAKSIT_PLANI!$B526,KREDILER!$A$6:$A$1000,0)))</f>
        <v/>
      </c>
      <c r="C526" s="21">
        <f>IF(ISBLANK(TAKSIT_PLANI!$A526),"",TAKSIT_PLANI!$D526)</f>
        <v/>
      </c>
      <c r="D526" s="17">
        <f>IF(ISBLANK(TAKSIT_PLANI!$A526),"",TAKSIT_PLANI!$I526)</f>
        <v/>
      </c>
      <c r="E526" s="22">
        <f>IF(ISBLANK(TAKSIT_PLANI!$A526),"",TAKSIT_PLANI!$K526)</f>
        <v/>
      </c>
      <c r="F526" s="14">
        <f>IF(ISBLANK(TAKSIT_PLANI!$A526),"",IF(TAKSIT_PLANI!$K526&lt;0,"Vadesi Geçmiş",IF(TAKSIT_PLANI!$K526&lt;=30,"0-30 Gün",IF(TAKSIT_PLANI!$K526&lt;=60,"31-60 Gün","61 Gün ve Üzeri"))))</f>
        <v/>
      </c>
      <c r="G526" s="14">
        <f>IF(ISBLANK(TAKSIT_PLANI!$A526),"",TAKSIT_PLANI!$J526)</f>
        <v/>
      </c>
    </row>
    <row r="527">
      <c r="A527" s="14">
        <f>IF(ISBLANK(TAKSIT_PLANI!$A527),"",TAKSIT_PLANI!$B527)</f>
        <v/>
      </c>
      <c r="B527" s="23">
        <f>IF(ISBLANK(TAKSIT_PLANI!$A527),"",INDEX(KREDILER!$B$6:$B$1000,MATCH(TAKSIT_PLANI!$B527,KREDILER!$A$6:$A$1000,0)))</f>
        <v/>
      </c>
      <c r="C527" s="21">
        <f>IF(ISBLANK(TAKSIT_PLANI!$A527),"",TAKSIT_PLANI!$D527)</f>
        <v/>
      </c>
      <c r="D527" s="17">
        <f>IF(ISBLANK(TAKSIT_PLANI!$A527),"",TAKSIT_PLANI!$I527)</f>
        <v/>
      </c>
      <c r="E527" s="22">
        <f>IF(ISBLANK(TAKSIT_PLANI!$A527),"",TAKSIT_PLANI!$K527)</f>
        <v/>
      </c>
      <c r="F527" s="14">
        <f>IF(ISBLANK(TAKSIT_PLANI!$A527),"",IF(TAKSIT_PLANI!$K527&lt;0,"Vadesi Geçmiş",IF(TAKSIT_PLANI!$K527&lt;=30,"0-30 Gün",IF(TAKSIT_PLANI!$K527&lt;=60,"31-60 Gün","61 Gün ve Üzeri"))))</f>
        <v/>
      </c>
      <c r="G527" s="14">
        <f>IF(ISBLANK(TAKSIT_PLANI!$A527),"",TAKSIT_PLANI!$J527)</f>
        <v/>
      </c>
    </row>
    <row r="528">
      <c r="A528" s="14">
        <f>IF(ISBLANK(TAKSIT_PLANI!$A528),"",TAKSIT_PLANI!$B528)</f>
        <v/>
      </c>
      <c r="B528" s="23">
        <f>IF(ISBLANK(TAKSIT_PLANI!$A528),"",INDEX(KREDILER!$B$6:$B$1000,MATCH(TAKSIT_PLANI!$B528,KREDILER!$A$6:$A$1000,0)))</f>
        <v/>
      </c>
      <c r="C528" s="21">
        <f>IF(ISBLANK(TAKSIT_PLANI!$A528),"",TAKSIT_PLANI!$D528)</f>
        <v/>
      </c>
      <c r="D528" s="17">
        <f>IF(ISBLANK(TAKSIT_PLANI!$A528),"",TAKSIT_PLANI!$I528)</f>
        <v/>
      </c>
      <c r="E528" s="22">
        <f>IF(ISBLANK(TAKSIT_PLANI!$A528),"",TAKSIT_PLANI!$K528)</f>
        <v/>
      </c>
      <c r="F528" s="14">
        <f>IF(ISBLANK(TAKSIT_PLANI!$A528),"",IF(TAKSIT_PLANI!$K528&lt;0,"Vadesi Geçmiş",IF(TAKSIT_PLANI!$K528&lt;=30,"0-30 Gün",IF(TAKSIT_PLANI!$K528&lt;=60,"31-60 Gün","61 Gün ve Üzeri"))))</f>
        <v/>
      </c>
      <c r="G528" s="14">
        <f>IF(ISBLANK(TAKSIT_PLANI!$A528),"",TAKSIT_PLANI!$J528)</f>
        <v/>
      </c>
    </row>
    <row r="529">
      <c r="A529" s="14">
        <f>IF(ISBLANK(TAKSIT_PLANI!$A529),"",TAKSIT_PLANI!$B529)</f>
        <v/>
      </c>
      <c r="B529" s="23">
        <f>IF(ISBLANK(TAKSIT_PLANI!$A529),"",INDEX(KREDILER!$B$6:$B$1000,MATCH(TAKSIT_PLANI!$B529,KREDILER!$A$6:$A$1000,0)))</f>
        <v/>
      </c>
      <c r="C529" s="21">
        <f>IF(ISBLANK(TAKSIT_PLANI!$A529),"",TAKSIT_PLANI!$D529)</f>
        <v/>
      </c>
      <c r="D529" s="17">
        <f>IF(ISBLANK(TAKSIT_PLANI!$A529),"",TAKSIT_PLANI!$I529)</f>
        <v/>
      </c>
      <c r="E529" s="22">
        <f>IF(ISBLANK(TAKSIT_PLANI!$A529),"",TAKSIT_PLANI!$K529)</f>
        <v/>
      </c>
      <c r="F529" s="14">
        <f>IF(ISBLANK(TAKSIT_PLANI!$A529),"",IF(TAKSIT_PLANI!$K529&lt;0,"Vadesi Geçmiş",IF(TAKSIT_PLANI!$K529&lt;=30,"0-30 Gün",IF(TAKSIT_PLANI!$K529&lt;=60,"31-60 Gün","61 Gün ve Üzeri"))))</f>
        <v/>
      </c>
      <c r="G529" s="14">
        <f>IF(ISBLANK(TAKSIT_PLANI!$A529),"",TAKSIT_PLANI!$J529)</f>
        <v/>
      </c>
    </row>
    <row r="530">
      <c r="A530" s="14">
        <f>IF(ISBLANK(TAKSIT_PLANI!$A530),"",TAKSIT_PLANI!$B530)</f>
        <v/>
      </c>
      <c r="B530" s="23">
        <f>IF(ISBLANK(TAKSIT_PLANI!$A530),"",INDEX(KREDILER!$B$6:$B$1000,MATCH(TAKSIT_PLANI!$B530,KREDILER!$A$6:$A$1000,0)))</f>
        <v/>
      </c>
      <c r="C530" s="21">
        <f>IF(ISBLANK(TAKSIT_PLANI!$A530),"",TAKSIT_PLANI!$D530)</f>
        <v/>
      </c>
      <c r="D530" s="17">
        <f>IF(ISBLANK(TAKSIT_PLANI!$A530),"",TAKSIT_PLANI!$I530)</f>
        <v/>
      </c>
      <c r="E530" s="22">
        <f>IF(ISBLANK(TAKSIT_PLANI!$A530),"",TAKSIT_PLANI!$K530)</f>
        <v/>
      </c>
      <c r="F530" s="14">
        <f>IF(ISBLANK(TAKSIT_PLANI!$A530),"",IF(TAKSIT_PLANI!$K530&lt;0,"Vadesi Geçmiş",IF(TAKSIT_PLANI!$K530&lt;=30,"0-30 Gün",IF(TAKSIT_PLANI!$K530&lt;=60,"31-60 Gün","61 Gün ve Üzeri"))))</f>
        <v/>
      </c>
      <c r="G530" s="14">
        <f>IF(ISBLANK(TAKSIT_PLANI!$A530),"",TAKSIT_PLANI!$J530)</f>
        <v/>
      </c>
    </row>
    <row r="531">
      <c r="A531" s="14">
        <f>IF(ISBLANK(TAKSIT_PLANI!$A531),"",TAKSIT_PLANI!$B531)</f>
        <v/>
      </c>
      <c r="B531" s="23">
        <f>IF(ISBLANK(TAKSIT_PLANI!$A531),"",INDEX(KREDILER!$B$6:$B$1000,MATCH(TAKSIT_PLANI!$B531,KREDILER!$A$6:$A$1000,0)))</f>
        <v/>
      </c>
      <c r="C531" s="21">
        <f>IF(ISBLANK(TAKSIT_PLANI!$A531),"",TAKSIT_PLANI!$D531)</f>
        <v/>
      </c>
      <c r="D531" s="17">
        <f>IF(ISBLANK(TAKSIT_PLANI!$A531),"",TAKSIT_PLANI!$I531)</f>
        <v/>
      </c>
      <c r="E531" s="22">
        <f>IF(ISBLANK(TAKSIT_PLANI!$A531),"",TAKSIT_PLANI!$K531)</f>
        <v/>
      </c>
      <c r="F531" s="14">
        <f>IF(ISBLANK(TAKSIT_PLANI!$A531),"",IF(TAKSIT_PLANI!$K531&lt;0,"Vadesi Geçmiş",IF(TAKSIT_PLANI!$K531&lt;=30,"0-30 Gün",IF(TAKSIT_PLANI!$K531&lt;=60,"31-60 Gün","61 Gün ve Üzeri"))))</f>
        <v/>
      </c>
      <c r="G531" s="14">
        <f>IF(ISBLANK(TAKSIT_PLANI!$A531),"",TAKSIT_PLANI!$J531)</f>
        <v/>
      </c>
    </row>
    <row r="532">
      <c r="A532" s="14">
        <f>IF(ISBLANK(TAKSIT_PLANI!$A532),"",TAKSIT_PLANI!$B532)</f>
        <v/>
      </c>
      <c r="B532" s="23">
        <f>IF(ISBLANK(TAKSIT_PLANI!$A532),"",INDEX(KREDILER!$B$6:$B$1000,MATCH(TAKSIT_PLANI!$B532,KREDILER!$A$6:$A$1000,0)))</f>
        <v/>
      </c>
      <c r="C532" s="21">
        <f>IF(ISBLANK(TAKSIT_PLANI!$A532),"",TAKSIT_PLANI!$D532)</f>
        <v/>
      </c>
      <c r="D532" s="17">
        <f>IF(ISBLANK(TAKSIT_PLANI!$A532),"",TAKSIT_PLANI!$I532)</f>
        <v/>
      </c>
      <c r="E532" s="22">
        <f>IF(ISBLANK(TAKSIT_PLANI!$A532),"",TAKSIT_PLANI!$K532)</f>
        <v/>
      </c>
      <c r="F532" s="14">
        <f>IF(ISBLANK(TAKSIT_PLANI!$A532),"",IF(TAKSIT_PLANI!$K532&lt;0,"Vadesi Geçmiş",IF(TAKSIT_PLANI!$K532&lt;=30,"0-30 Gün",IF(TAKSIT_PLANI!$K532&lt;=60,"31-60 Gün","61 Gün ve Üzeri"))))</f>
        <v/>
      </c>
      <c r="G532" s="14">
        <f>IF(ISBLANK(TAKSIT_PLANI!$A532),"",TAKSIT_PLANI!$J532)</f>
        <v/>
      </c>
    </row>
    <row r="533">
      <c r="A533" s="14">
        <f>IF(ISBLANK(TAKSIT_PLANI!$A533),"",TAKSIT_PLANI!$B533)</f>
        <v/>
      </c>
      <c r="B533" s="23">
        <f>IF(ISBLANK(TAKSIT_PLANI!$A533),"",INDEX(KREDILER!$B$6:$B$1000,MATCH(TAKSIT_PLANI!$B533,KREDILER!$A$6:$A$1000,0)))</f>
        <v/>
      </c>
      <c r="C533" s="21">
        <f>IF(ISBLANK(TAKSIT_PLANI!$A533),"",TAKSIT_PLANI!$D533)</f>
        <v/>
      </c>
      <c r="D533" s="17">
        <f>IF(ISBLANK(TAKSIT_PLANI!$A533),"",TAKSIT_PLANI!$I533)</f>
        <v/>
      </c>
      <c r="E533" s="22">
        <f>IF(ISBLANK(TAKSIT_PLANI!$A533),"",TAKSIT_PLANI!$K533)</f>
        <v/>
      </c>
      <c r="F533" s="14">
        <f>IF(ISBLANK(TAKSIT_PLANI!$A533),"",IF(TAKSIT_PLANI!$K533&lt;0,"Vadesi Geçmiş",IF(TAKSIT_PLANI!$K533&lt;=30,"0-30 Gün",IF(TAKSIT_PLANI!$K533&lt;=60,"31-60 Gün","61 Gün ve Üzeri"))))</f>
        <v/>
      </c>
      <c r="G533" s="14">
        <f>IF(ISBLANK(TAKSIT_PLANI!$A533),"",TAKSIT_PLANI!$J533)</f>
        <v/>
      </c>
    </row>
    <row r="534">
      <c r="A534" s="14">
        <f>IF(ISBLANK(TAKSIT_PLANI!$A534),"",TAKSIT_PLANI!$B534)</f>
        <v/>
      </c>
      <c r="B534" s="23">
        <f>IF(ISBLANK(TAKSIT_PLANI!$A534),"",INDEX(KREDILER!$B$6:$B$1000,MATCH(TAKSIT_PLANI!$B534,KREDILER!$A$6:$A$1000,0)))</f>
        <v/>
      </c>
      <c r="C534" s="21">
        <f>IF(ISBLANK(TAKSIT_PLANI!$A534),"",TAKSIT_PLANI!$D534)</f>
        <v/>
      </c>
      <c r="D534" s="17">
        <f>IF(ISBLANK(TAKSIT_PLANI!$A534),"",TAKSIT_PLANI!$I534)</f>
        <v/>
      </c>
      <c r="E534" s="22">
        <f>IF(ISBLANK(TAKSIT_PLANI!$A534),"",TAKSIT_PLANI!$K534)</f>
        <v/>
      </c>
      <c r="F534" s="14">
        <f>IF(ISBLANK(TAKSIT_PLANI!$A534),"",IF(TAKSIT_PLANI!$K534&lt;0,"Vadesi Geçmiş",IF(TAKSIT_PLANI!$K534&lt;=30,"0-30 Gün",IF(TAKSIT_PLANI!$K534&lt;=60,"31-60 Gün","61 Gün ve Üzeri"))))</f>
        <v/>
      </c>
      <c r="G534" s="14">
        <f>IF(ISBLANK(TAKSIT_PLANI!$A534),"",TAKSIT_PLANI!$J534)</f>
        <v/>
      </c>
    </row>
    <row r="535">
      <c r="A535" s="14">
        <f>IF(ISBLANK(TAKSIT_PLANI!$A535),"",TAKSIT_PLANI!$B535)</f>
        <v/>
      </c>
      <c r="B535" s="23">
        <f>IF(ISBLANK(TAKSIT_PLANI!$A535),"",INDEX(KREDILER!$B$6:$B$1000,MATCH(TAKSIT_PLANI!$B535,KREDILER!$A$6:$A$1000,0)))</f>
        <v/>
      </c>
      <c r="C535" s="21">
        <f>IF(ISBLANK(TAKSIT_PLANI!$A535),"",TAKSIT_PLANI!$D535)</f>
        <v/>
      </c>
      <c r="D535" s="17">
        <f>IF(ISBLANK(TAKSIT_PLANI!$A535),"",TAKSIT_PLANI!$I535)</f>
        <v/>
      </c>
      <c r="E535" s="22">
        <f>IF(ISBLANK(TAKSIT_PLANI!$A535),"",TAKSIT_PLANI!$K535)</f>
        <v/>
      </c>
      <c r="F535" s="14">
        <f>IF(ISBLANK(TAKSIT_PLANI!$A535),"",IF(TAKSIT_PLANI!$K535&lt;0,"Vadesi Geçmiş",IF(TAKSIT_PLANI!$K535&lt;=30,"0-30 Gün",IF(TAKSIT_PLANI!$K535&lt;=60,"31-60 Gün","61 Gün ve Üzeri"))))</f>
        <v/>
      </c>
      <c r="G535" s="14">
        <f>IF(ISBLANK(TAKSIT_PLANI!$A535),"",TAKSIT_PLANI!$J535)</f>
        <v/>
      </c>
    </row>
    <row r="536">
      <c r="A536" s="14">
        <f>IF(ISBLANK(TAKSIT_PLANI!$A536),"",TAKSIT_PLANI!$B536)</f>
        <v/>
      </c>
      <c r="B536" s="23">
        <f>IF(ISBLANK(TAKSIT_PLANI!$A536),"",INDEX(KREDILER!$B$6:$B$1000,MATCH(TAKSIT_PLANI!$B536,KREDILER!$A$6:$A$1000,0)))</f>
        <v/>
      </c>
      <c r="C536" s="21">
        <f>IF(ISBLANK(TAKSIT_PLANI!$A536),"",TAKSIT_PLANI!$D536)</f>
        <v/>
      </c>
      <c r="D536" s="17">
        <f>IF(ISBLANK(TAKSIT_PLANI!$A536),"",TAKSIT_PLANI!$I536)</f>
        <v/>
      </c>
      <c r="E536" s="22">
        <f>IF(ISBLANK(TAKSIT_PLANI!$A536),"",TAKSIT_PLANI!$K536)</f>
        <v/>
      </c>
      <c r="F536" s="14">
        <f>IF(ISBLANK(TAKSIT_PLANI!$A536),"",IF(TAKSIT_PLANI!$K536&lt;0,"Vadesi Geçmiş",IF(TAKSIT_PLANI!$K536&lt;=30,"0-30 Gün",IF(TAKSIT_PLANI!$K536&lt;=60,"31-60 Gün","61 Gün ve Üzeri"))))</f>
        <v/>
      </c>
      <c r="G536" s="14">
        <f>IF(ISBLANK(TAKSIT_PLANI!$A536),"",TAKSIT_PLANI!$J536)</f>
        <v/>
      </c>
    </row>
    <row r="537">
      <c r="A537" s="14">
        <f>IF(ISBLANK(TAKSIT_PLANI!$A537),"",TAKSIT_PLANI!$B537)</f>
        <v/>
      </c>
      <c r="B537" s="23">
        <f>IF(ISBLANK(TAKSIT_PLANI!$A537),"",INDEX(KREDILER!$B$6:$B$1000,MATCH(TAKSIT_PLANI!$B537,KREDILER!$A$6:$A$1000,0)))</f>
        <v/>
      </c>
      <c r="C537" s="21">
        <f>IF(ISBLANK(TAKSIT_PLANI!$A537),"",TAKSIT_PLANI!$D537)</f>
        <v/>
      </c>
      <c r="D537" s="17">
        <f>IF(ISBLANK(TAKSIT_PLANI!$A537),"",TAKSIT_PLANI!$I537)</f>
        <v/>
      </c>
      <c r="E537" s="22">
        <f>IF(ISBLANK(TAKSIT_PLANI!$A537),"",TAKSIT_PLANI!$K537)</f>
        <v/>
      </c>
      <c r="F537" s="14">
        <f>IF(ISBLANK(TAKSIT_PLANI!$A537),"",IF(TAKSIT_PLANI!$K537&lt;0,"Vadesi Geçmiş",IF(TAKSIT_PLANI!$K537&lt;=30,"0-30 Gün",IF(TAKSIT_PLANI!$K537&lt;=60,"31-60 Gün","61 Gün ve Üzeri"))))</f>
        <v/>
      </c>
      <c r="G537" s="14">
        <f>IF(ISBLANK(TAKSIT_PLANI!$A537),"",TAKSIT_PLANI!$J537)</f>
        <v/>
      </c>
    </row>
    <row r="538">
      <c r="A538" s="14">
        <f>IF(ISBLANK(TAKSIT_PLANI!$A538),"",TAKSIT_PLANI!$B538)</f>
        <v/>
      </c>
      <c r="B538" s="23">
        <f>IF(ISBLANK(TAKSIT_PLANI!$A538),"",INDEX(KREDILER!$B$6:$B$1000,MATCH(TAKSIT_PLANI!$B538,KREDILER!$A$6:$A$1000,0)))</f>
        <v/>
      </c>
      <c r="C538" s="21">
        <f>IF(ISBLANK(TAKSIT_PLANI!$A538),"",TAKSIT_PLANI!$D538)</f>
        <v/>
      </c>
      <c r="D538" s="17">
        <f>IF(ISBLANK(TAKSIT_PLANI!$A538),"",TAKSIT_PLANI!$I538)</f>
        <v/>
      </c>
      <c r="E538" s="22">
        <f>IF(ISBLANK(TAKSIT_PLANI!$A538),"",TAKSIT_PLANI!$K538)</f>
        <v/>
      </c>
      <c r="F538" s="14">
        <f>IF(ISBLANK(TAKSIT_PLANI!$A538),"",IF(TAKSIT_PLANI!$K538&lt;0,"Vadesi Geçmiş",IF(TAKSIT_PLANI!$K538&lt;=30,"0-30 Gün",IF(TAKSIT_PLANI!$K538&lt;=60,"31-60 Gün","61 Gün ve Üzeri"))))</f>
        <v/>
      </c>
      <c r="G538" s="14">
        <f>IF(ISBLANK(TAKSIT_PLANI!$A538),"",TAKSIT_PLANI!$J538)</f>
        <v/>
      </c>
    </row>
    <row r="539">
      <c r="A539" s="14">
        <f>IF(ISBLANK(TAKSIT_PLANI!$A539),"",TAKSIT_PLANI!$B539)</f>
        <v/>
      </c>
      <c r="B539" s="23">
        <f>IF(ISBLANK(TAKSIT_PLANI!$A539),"",INDEX(KREDILER!$B$6:$B$1000,MATCH(TAKSIT_PLANI!$B539,KREDILER!$A$6:$A$1000,0)))</f>
        <v/>
      </c>
      <c r="C539" s="21">
        <f>IF(ISBLANK(TAKSIT_PLANI!$A539),"",TAKSIT_PLANI!$D539)</f>
        <v/>
      </c>
      <c r="D539" s="17">
        <f>IF(ISBLANK(TAKSIT_PLANI!$A539),"",TAKSIT_PLANI!$I539)</f>
        <v/>
      </c>
      <c r="E539" s="22">
        <f>IF(ISBLANK(TAKSIT_PLANI!$A539),"",TAKSIT_PLANI!$K539)</f>
        <v/>
      </c>
      <c r="F539" s="14">
        <f>IF(ISBLANK(TAKSIT_PLANI!$A539),"",IF(TAKSIT_PLANI!$K539&lt;0,"Vadesi Geçmiş",IF(TAKSIT_PLANI!$K539&lt;=30,"0-30 Gün",IF(TAKSIT_PLANI!$K539&lt;=60,"31-60 Gün","61 Gün ve Üzeri"))))</f>
        <v/>
      </c>
      <c r="G539" s="14">
        <f>IF(ISBLANK(TAKSIT_PLANI!$A539),"",TAKSIT_PLANI!$J539)</f>
        <v/>
      </c>
    </row>
    <row r="540">
      <c r="A540" s="14">
        <f>IF(ISBLANK(TAKSIT_PLANI!$A540),"",TAKSIT_PLANI!$B540)</f>
        <v/>
      </c>
      <c r="B540" s="23">
        <f>IF(ISBLANK(TAKSIT_PLANI!$A540),"",INDEX(KREDILER!$B$6:$B$1000,MATCH(TAKSIT_PLANI!$B540,KREDILER!$A$6:$A$1000,0)))</f>
        <v/>
      </c>
      <c r="C540" s="21">
        <f>IF(ISBLANK(TAKSIT_PLANI!$A540),"",TAKSIT_PLANI!$D540)</f>
        <v/>
      </c>
      <c r="D540" s="17">
        <f>IF(ISBLANK(TAKSIT_PLANI!$A540),"",TAKSIT_PLANI!$I540)</f>
        <v/>
      </c>
      <c r="E540" s="22">
        <f>IF(ISBLANK(TAKSIT_PLANI!$A540),"",TAKSIT_PLANI!$K540)</f>
        <v/>
      </c>
      <c r="F540" s="14">
        <f>IF(ISBLANK(TAKSIT_PLANI!$A540),"",IF(TAKSIT_PLANI!$K540&lt;0,"Vadesi Geçmiş",IF(TAKSIT_PLANI!$K540&lt;=30,"0-30 Gün",IF(TAKSIT_PLANI!$K540&lt;=60,"31-60 Gün","61 Gün ve Üzeri"))))</f>
        <v/>
      </c>
      <c r="G540" s="14">
        <f>IF(ISBLANK(TAKSIT_PLANI!$A540),"",TAKSIT_PLANI!$J540)</f>
        <v/>
      </c>
    </row>
    <row r="541">
      <c r="A541" s="14">
        <f>IF(ISBLANK(TAKSIT_PLANI!$A541),"",TAKSIT_PLANI!$B541)</f>
        <v/>
      </c>
      <c r="B541" s="23">
        <f>IF(ISBLANK(TAKSIT_PLANI!$A541),"",INDEX(KREDILER!$B$6:$B$1000,MATCH(TAKSIT_PLANI!$B541,KREDILER!$A$6:$A$1000,0)))</f>
        <v/>
      </c>
      <c r="C541" s="21">
        <f>IF(ISBLANK(TAKSIT_PLANI!$A541),"",TAKSIT_PLANI!$D541)</f>
        <v/>
      </c>
      <c r="D541" s="17">
        <f>IF(ISBLANK(TAKSIT_PLANI!$A541),"",TAKSIT_PLANI!$I541)</f>
        <v/>
      </c>
      <c r="E541" s="22">
        <f>IF(ISBLANK(TAKSIT_PLANI!$A541),"",TAKSIT_PLANI!$K541)</f>
        <v/>
      </c>
      <c r="F541" s="14">
        <f>IF(ISBLANK(TAKSIT_PLANI!$A541),"",IF(TAKSIT_PLANI!$K541&lt;0,"Vadesi Geçmiş",IF(TAKSIT_PLANI!$K541&lt;=30,"0-30 Gün",IF(TAKSIT_PLANI!$K541&lt;=60,"31-60 Gün","61 Gün ve Üzeri"))))</f>
        <v/>
      </c>
      <c r="G541" s="14">
        <f>IF(ISBLANK(TAKSIT_PLANI!$A541),"",TAKSIT_PLANI!$J541)</f>
        <v/>
      </c>
    </row>
    <row r="542">
      <c r="A542" s="14">
        <f>IF(ISBLANK(TAKSIT_PLANI!$A542),"",TAKSIT_PLANI!$B542)</f>
        <v/>
      </c>
      <c r="B542" s="23">
        <f>IF(ISBLANK(TAKSIT_PLANI!$A542),"",INDEX(KREDILER!$B$6:$B$1000,MATCH(TAKSIT_PLANI!$B542,KREDILER!$A$6:$A$1000,0)))</f>
        <v/>
      </c>
      <c r="C542" s="21">
        <f>IF(ISBLANK(TAKSIT_PLANI!$A542),"",TAKSIT_PLANI!$D542)</f>
        <v/>
      </c>
      <c r="D542" s="17">
        <f>IF(ISBLANK(TAKSIT_PLANI!$A542),"",TAKSIT_PLANI!$I542)</f>
        <v/>
      </c>
      <c r="E542" s="22">
        <f>IF(ISBLANK(TAKSIT_PLANI!$A542),"",TAKSIT_PLANI!$K542)</f>
        <v/>
      </c>
      <c r="F542" s="14">
        <f>IF(ISBLANK(TAKSIT_PLANI!$A542),"",IF(TAKSIT_PLANI!$K542&lt;0,"Vadesi Geçmiş",IF(TAKSIT_PLANI!$K542&lt;=30,"0-30 Gün",IF(TAKSIT_PLANI!$K542&lt;=60,"31-60 Gün","61 Gün ve Üzeri"))))</f>
        <v/>
      </c>
      <c r="G542" s="14">
        <f>IF(ISBLANK(TAKSIT_PLANI!$A542),"",TAKSIT_PLANI!$J542)</f>
        <v/>
      </c>
    </row>
    <row r="543">
      <c r="A543" s="14">
        <f>IF(ISBLANK(TAKSIT_PLANI!$A543),"",TAKSIT_PLANI!$B543)</f>
        <v/>
      </c>
      <c r="B543" s="23">
        <f>IF(ISBLANK(TAKSIT_PLANI!$A543),"",INDEX(KREDILER!$B$6:$B$1000,MATCH(TAKSIT_PLANI!$B543,KREDILER!$A$6:$A$1000,0)))</f>
        <v/>
      </c>
      <c r="C543" s="21">
        <f>IF(ISBLANK(TAKSIT_PLANI!$A543),"",TAKSIT_PLANI!$D543)</f>
        <v/>
      </c>
      <c r="D543" s="17">
        <f>IF(ISBLANK(TAKSIT_PLANI!$A543),"",TAKSIT_PLANI!$I543)</f>
        <v/>
      </c>
      <c r="E543" s="22">
        <f>IF(ISBLANK(TAKSIT_PLANI!$A543),"",TAKSIT_PLANI!$K543)</f>
        <v/>
      </c>
      <c r="F543" s="14">
        <f>IF(ISBLANK(TAKSIT_PLANI!$A543),"",IF(TAKSIT_PLANI!$K543&lt;0,"Vadesi Geçmiş",IF(TAKSIT_PLANI!$K543&lt;=30,"0-30 Gün",IF(TAKSIT_PLANI!$K543&lt;=60,"31-60 Gün","61 Gün ve Üzeri"))))</f>
        <v/>
      </c>
      <c r="G543" s="14">
        <f>IF(ISBLANK(TAKSIT_PLANI!$A543),"",TAKSIT_PLANI!$J543)</f>
        <v/>
      </c>
    </row>
    <row r="544">
      <c r="A544" s="14">
        <f>IF(ISBLANK(TAKSIT_PLANI!$A544),"",TAKSIT_PLANI!$B544)</f>
        <v/>
      </c>
      <c r="B544" s="23">
        <f>IF(ISBLANK(TAKSIT_PLANI!$A544),"",INDEX(KREDILER!$B$6:$B$1000,MATCH(TAKSIT_PLANI!$B544,KREDILER!$A$6:$A$1000,0)))</f>
        <v/>
      </c>
      <c r="C544" s="21">
        <f>IF(ISBLANK(TAKSIT_PLANI!$A544),"",TAKSIT_PLANI!$D544)</f>
        <v/>
      </c>
      <c r="D544" s="17">
        <f>IF(ISBLANK(TAKSIT_PLANI!$A544),"",TAKSIT_PLANI!$I544)</f>
        <v/>
      </c>
      <c r="E544" s="22">
        <f>IF(ISBLANK(TAKSIT_PLANI!$A544),"",TAKSIT_PLANI!$K544)</f>
        <v/>
      </c>
      <c r="F544" s="14">
        <f>IF(ISBLANK(TAKSIT_PLANI!$A544),"",IF(TAKSIT_PLANI!$K544&lt;0,"Vadesi Geçmiş",IF(TAKSIT_PLANI!$K544&lt;=30,"0-30 Gün",IF(TAKSIT_PLANI!$K544&lt;=60,"31-60 Gün","61 Gün ve Üzeri"))))</f>
        <v/>
      </c>
      <c r="G544" s="14">
        <f>IF(ISBLANK(TAKSIT_PLANI!$A544),"",TAKSIT_PLANI!$J544)</f>
        <v/>
      </c>
    </row>
    <row r="545">
      <c r="A545" s="14">
        <f>IF(ISBLANK(TAKSIT_PLANI!$A545),"",TAKSIT_PLANI!$B545)</f>
        <v/>
      </c>
      <c r="B545" s="23">
        <f>IF(ISBLANK(TAKSIT_PLANI!$A545),"",INDEX(KREDILER!$B$6:$B$1000,MATCH(TAKSIT_PLANI!$B545,KREDILER!$A$6:$A$1000,0)))</f>
        <v/>
      </c>
      <c r="C545" s="21">
        <f>IF(ISBLANK(TAKSIT_PLANI!$A545),"",TAKSIT_PLANI!$D545)</f>
        <v/>
      </c>
      <c r="D545" s="17">
        <f>IF(ISBLANK(TAKSIT_PLANI!$A545),"",TAKSIT_PLANI!$I545)</f>
        <v/>
      </c>
      <c r="E545" s="22">
        <f>IF(ISBLANK(TAKSIT_PLANI!$A545),"",TAKSIT_PLANI!$K545)</f>
        <v/>
      </c>
      <c r="F545" s="14">
        <f>IF(ISBLANK(TAKSIT_PLANI!$A545),"",IF(TAKSIT_PLANI!$K545&lt;0,"Vadesi Geçmiş",IF(TAKSIT_PLANI!$K545&lt;=30,"0-30 Gün",IF(TAKSIT_PLANI!$K545&lt;=60,"31-60 Gün","61 Gün ve Üzeri"))))</f>
        <v/>
      </c>
      <c r="G545" s="14">
        <f>IF(ISBLANK(TAKSIT_PLANI!$A545),"",TAKSIT_PLANI!$J545)</f>
        <v/>
      </c>
    </row>
    <row r="546">
      <c r="A546" s="14">
        <f>IF(ISBLANK(TAKSIT_PLANI!$A546),"",TAKSIT_PLANI!$B546)</f>
        <v/>
      </c>
      <c r="B546" s="23">
        <f>IF(ISBLANK(TAKSIT_PLANI!$A546),"",INDEX(KREDILER!$B$6:$B$1000,MATCH(TAKSIT_PLANI!$B546,KREDILER!$A$6:$A$1000,0)))</f>
        <v/>
      </c>
      <c r="C546" s="21">
        <f>IF(ISBLANK(TAKSIT_PLANI!$A546),"",TAKSIT_PLANI!$D546)</f>
        <v/>
      </c>
      <c r="D546" s="17">
        <f>IF(ISBLANK(TAKSIT_PLANI!$A546),"",TAKSIT_PLANI!$I546)</f>
        <v/>
      </c>
      <c r="E546" s="22">
        <f>IF(ISBLANK(TAKSIT_PLANI!$A546),"",TAKSIT_PLANI!$K546)</f>
        <v/>
      </c>
      <c r="F546" s="14">
        <f>IF(ISBLANK(TAKSIT_PLANI!$A546),"",IF(TAKSIT_PLANI!$K546&lt;0,"Vadesi Geçmiş",IF(TAKSIT_PLANI!$K546&lt;=30,"0-30 Gün",IF(TAKSIT_PLANI!$K546&lt;=60,"31-60 Gün","61 Gün ve Üzeri"))))</f>
        <v/>
      </c>
      <c r="G546" s="14">
        <f>IF(ISBLANK(TAKSIT_PLANI!$A546),"",TAKSIT_PLANI!$J546)</f>
        <v/>
      </c>
    </row>
    <row r="547">
      <c r="A547" s="14">
        <f>IF(ISBLANK(TAKSIT_PLANI!$A547),"",TAKSIT_PLANI!$B547)</f>
        <v/>
      </c>
      <c r="B547" s="23">
        <f>IF(ISBLANK(TAKSIT_PLANI!$A547),"",INDEX(KREDILER!$B$6:$B$1000,MATCH(TAKSIT_PLANI!$B547,KREDILER!$A$6:$A$1000,0)))</f>
        <v/>
      </c>
      <c r="C547" s="21">
        <f>IF(ISBLANK(TAKSIT_PLANI!$A547),"",TAKSIT_PLANI!$D547)</f>
        <v/>
      </c>
      <c r="D547" s="17">
        <f>IF(ISBLANK(TAKSIT_PLANI!$A547),"",TAKSIT_PLANI!$I547)</f>
        <v/>
      </c>
      <c r="E547" s="22">
        <f>IF(ISBLANK(TAKSIT_PLANI!$A547),"",TAKSIT_PLANI!$K547)</f>
        <v/>
      </c>
      <c r="F547" s="14">
        <f>IF(ISBLANK(TAKSIT_PLANI!$A547),"",IF(TAKSIT_PLANI!$K547&lt;0,"Vadesi Geçmiş",IF(TAKSIT_PLANI!$K547&lt;=30,"0-30 Gün",IF(TAKSIT_PLANI!$K547&lt;=60,"31-60 Gün","61 Gün ve Üzeri"))))</f>
        <v/>
      </c>
      <c r="G547" s="14">
        <f>IF(ISBLANK(TAKSIT_PLANI!$A547),"",TAKSIT_PLANI!$J547)</f>
        <v/>
      </c>
    </row>
    <row r="548">
      <c r="A548" s="14">
        <f>IF(ISBLANK(TAKSIT_PLANI!$A548),"",TAKSIT_PLANI!$B548)</f>
        <v/>
      </c>
      <c r="B548" s="23">
        <f>IF(ISBLANK(TAKSIT_PLANI!$A548),"",INDEX(KREDILER!$B$6:$B$1000,MATCH(TAKSIT_PLANI!$B548,KREDILER!$A$6:$A$1000,0)))</f>
        <v/>
      </c>
      <c r="C548" s="21">
        <f>IF(ISBLANK(TAKSIT_PLANI!$A548),"",TAKSIT_PLANI!$D548)</f>
        <v/>
      </c>
      <c r="D548" s="17">
        <f>IF(ISBLANK(TAKSIT_PLANI!$A548),"",TAKSIT_PLANI!$I548)</f>
        <v/>
      </c>
      <c r="E548" s="22">
        <f>IF(ISBLANK(TAKSIT_PLANI!$A548),"",TAKSIT_PLANI!$K548)</f>
        <v/>
      </c>
      <c r="F548" s="14">
        <f>IF(ISBLANK(TAKSIT_PLANI!$A548),"",IF(TAKSIT_PLANI!$K548&lt;0,"Vadesi Geçmiş",IF(TAKSIT_PLANI!$K548&lt;=30,"0-30 Gün",IF(TAKSIT_PLANI!$K548&lt;=60,"31-60 Gün","61 Gün ve Üzeri"))))</f>
        <v/>
      </c>
      <c r="G548" s="14">
        <f>IF(ISBLANK(TAKSIT_PLANI!$A548),"",TAKSIT_PLANI!$J548)</f>
        <v/>
      </c>
    </row>
    <row r="549">
      <c r="A549" s="14">
        <f>IF(ISBLANK(TAKSIT_PLANI!$A549),"",TAKSIT_PLANI!$B549)</f>
        <v/>
      </c>
      <c r="B549" s="23">
        <f>IF(ISBLANK(TAKSIT_PLANI!$A549),"",INDEX(KREDILER!$B$6:$B$1000,MATCH(TAKSIT_PLANI!$B549,KREDILER!$A$6:$A$1000,0)))</f>
        <v/>
      </c>
      <c r="C549" s="21">
        <f>IF(ISBLANK(TAKSIT_PLANI!$A549),"",TAKSIT_PLANI!$D549)</f>
        <v/>
      </c>
      <c r="D549" s="17">
        <f>IF(ISBLANK(TAKSIT_PLANI!$A549),"",TAKSIT_PLANI!$I549)</f>
        <v/>
      </c>
      <c r="E549" s="22">
        <f>IF(ISBLANK(TAKSIT_PLANI!$A549),"",TAKSIT_PLANI!$K549)</f>
        <v/>
      </c>
      <c r="F549" s="14">
        <f>IF(ISBLANK(TAKSIT_PLANI!$A549),"",IF(TAKSIT_PLANI!$K549&lt;0,"Vadesi Geçmiş",IF(TAKSIT_PLANI!$K549&lt;=30,"0-30 Gün",IF(TAKSIT_PLANI!$K549&lt;=60,"31-60 Gün","61 Gün ve Üzeri"))))</f>
        <v/>
      </c>
      <c r="G549" s="14">
        <f>IF(ISBLANK(TAKSIT_PLANI!$A549),"",TAKSIT_PLANI!$J549)</f>
        <v/>
      </c>
    </row>
    <row r="550">
      <c r="A550" s="14">
        <f>IF(ISBLANK(TAKSIT_PLANI!$A550),"",TAKSIT_PLANI!$B550)</f>
        <v/>
      </c>
      <c r="B550" s="23">
        <f>IF(ISBLANK(TAKSIT_PLANI!$A550),"",INDEX(KREDILER!$B$6:$B$1000,MATCH(TAKSIT_PLANI!$B550,KREDILER!$A$6:$A$1000,0)))</f>
        <v/>
      </c>
      <c r="C550" s="21">
        <f>IF(ISBLANK(TAKSIT_PLANI!$A550),"",TAKSIT_PLANI!$D550)</f>
        <v/>
      </c>
      <c r="D550" s="17">
        <f>IF(ISBLANK(TAKSIT_PLANI!$A550),"",TAKSIT_PLANI!$I550)</f>
        <v/>
      </c>
      <c r="E550" s="22">
        <f>IF(ISBLANK(TAKSIT_PLANI!$A550),"",TAKSIT_PLANI!$K550)</f>
        <v/>
      </c>
      <c r="F550" s="14">
        <f>IF(ISBLANK(TAKSIT_PLANI!$A550),"",IF(TAKSIT_PLANI!$K550&lt;0,"Vadesi Geçmiş",IF(TAKSIT_PLANI!$K550&lt;=30,"0-30 Gün",IF(TAKSIT_PLANI!$K550&lt;=60,"31-60 Gün","61 Gün ve Üzeri"))))</f>
        <v/>
      </c>
      <c r="G550" s="14">
        <f>IF(ISBLANK(TAKSIT_PLANI!$A550),"",TAKSIT_PLANI!$J550)</f>
        <v/>
      </c>
    </row>
    <row r="551">
      <c r="A551" s="14">
        <f>IF(ISBLANK(TAKSIT_PLANI!$A551),"",TAKSIT_PLANI!$B551)</f>
        <v/>
      </c>
      <c r="B551" s="23">
        <f>IF(ISBLANK(TAKSIT_PLANI!$A551),"",INDEX(KREDILER!$B$6:$B$1000,MATCH(TAKSIT_PLANI!$B551,KREDILER!$A$6:$A$1000,0)))</f>
        <v/>
      </c>
      <c r="C551" s="21">
        <f>IF(ISBLANK(TAKSIT_PLANI!$A551),"",TAKSIT_PLANI!$D551)</f>
        <v/>
      </c>
      <c r="D551" s="17">
        <f>IF(ISBLANK(TAKSIT_PLANI!$A551),"",TAKSIT_PLANI!$I551)</f>
        <v/>
      </c>
      <c r="E551" s="22">
        <f>IF(ISBLANK(TAKSIT_PLANI!$A551),"",TAKSIT_PLANI!$K551)</f>
        <v/>
      </c>
      <c r="F551" s="14">
        <f>IF(ISBLANK(TAKSIT_PLANI!$A551),"",IF(TAKSIT_PLANI!$K551&lt;0,"Vadesi Geçmiş",IF(TAKSIT_PLANI!$K551&lt;=30,"0-30 Gün",IF(TAKSIT_PLANI!$K551&lt;=60,"31-60 Gün","61 Gün ve Üzeri"))))</f>
        <v/>
      </c>
      <c r="G551" s="14">
        <f>IF(ISBLANK(TAKSIT_PLANI!$A551),"",TAKSIT_PLANI!$J551)</f>
        <v/>
      </c>
    </row>
    <row r="552">
      <c r="A552" s="14">
        <f>IF(ISBLANK(TAKSIT_PLANI!$A552),"",TAKSIT_PLANI!$B552)</f>
        <v/>
      </c>
      <c r="B552" s="23">
        <f>IF(ISBLANK(TAKSIT_PLANI!$A552),"",INDEX(KREDILER!$B$6:$B$1000,MATCH(TAKSIT_PLANI!$B552,KREDILER!$A$6:$A$1000,0)))</f>
        <v/>
      </c>
      <c r="C552" s="21">
        <f>IF(ISBLANK(TAKSIT_PLANI!$A552),"",TAKSIT_PLANI!$D552)</f>
        <v/>
      </c>
      <c r="D552" s="17">
        <f>IF(ISBLANK(TAKSIT_PLANI!$A552),"",TAKSIT_PLANI!$I552)</f>
        <v/>
      </c>
      <c r="E552" s="22">
        <f>IF(ISBLANK(TAKSIT_PLANI!$A552),"",TAKSIT_PLANI!$K552)</f>
        <v/>
      </c>
      <c r="F552" s="14">
        <f>IF(ISBLANK(TAKSIT_PLANI!$A552),"",IF(TAKSIT_PLANI!$K552&lt;0,"Vadesi Geçmiş",IF(TAKSIT_PLANI!$K552&lt;=30,"0-30 Gün",IF(TAKSIT_PLANI!$K552&lt;=60,"31-60 Gün","61 Gün ve Üzeri"))))</f>
        <v/>
      </c>
      <c r="G552" s="14">
        <f>IF(ISBLANK(TAKSIT_PLANI!$A552),"",TAKSIT_PLANI!$J552)</f>
        <v/>
      </c>
    </row>
    <row r="553">
      <c r="A553" s="14">
        <f>IF(ISBLANK(TAKSIT_PLANI!$A553),"",TAKSIT_PLANI!$B553)</f>
        <v/>
      </c>
      <c r="B553" s="23">
        <f>IF(ISBLANK(TAKSIT_PLANI!$A553),"",INDEX(KREDILER!$B$6:$B$1000,MATCH(TAKSIT_PLANI!$B553,KREDILER!$A$6:$A$1000,0)))</f>
        <v/>
      </c>
      <c r="C553" s="21">
        <f>IF(ISBLANK(TAKSIT_PLANI!$A553),"",TAKSIT_PLANI!$D553)</f>
        <v/>
      </c>
      <c r="D553" s="17">
        <f>IF(ISBLANK(TAKSIT_PLANI!$A553),"",TAKSIT_PLANI!$I553)</f>
        <v/>
      </c>
      <c r="E553" s="22">
        <f>IF(ISBLANK(TAKSIT_PLANI!$A553),"",TAKSIT_PLANI!$K553)</f>
        <v/>
      </c>
      <c r="F553" s="14">
        <f>IF(ISBLANK(TAKSIT_PLANI!$A553),"",IF(TAKSIT_PLANI!$K553&lt;0,"Vadesi Geçmiş",IF(TAKSIT_PLANI!$K553&lt;=30,"0-30 Gün",IF(TAKSIT_PLANI!$K553&lt;=60,"31-60 Gün","61 Gün ve Üzeri"))))</f>
        <v/>
      </c>
      <c r="G553" s="14">
        <f>IF(ISBLANK(TAKSIT_PLANI!$A553),"",TAKSIT_PLANI!$J553)</f>
        <v/>
      </c>
    </row>
    <row r="554">
      <c r="A554" s="14">
        <f>IF(ISBLANK(TAKSIT_PLANI!$A554),"",TAKSIT_PLANI!$B554)</f>
        <v/>
      </c>
      <c r="B554" s="23">
        <f>IF(ISBLANK(TAKSIT_PLANI!$A554),"",INDEX(KREDILER!$B$6:$B$1000,MATCH(TAKSIT_PLANI!$B554,KREDILER!$A$6:$A$1000,0)))</f>
        <v/>
      </c>
      <c r="C554" s="21">
        <f>IF(ISBLANK(TAKSIT_PLANI!$A554),"",TAKSIT_PLANI!$D554)</f>
        <v/>
      </c>
      <c r="D554" s="17">
        <f>IF(ISBLANK(TAKSIT_PLANI!$A554),"",TAKSIT_PLANI!$I554)</f>
        <v/>
      </c>
      <c r="E554" s="22">
        <f>IF(ISBLANK(TAKSIT_PLANI!$A554),"",TAKSIT_PLANI!$K554)</f>
        <v/>
      </c>
      <c r="F554" s="14">
        <f>IF(ISBLANK(TAKSIT_PLANI!$A554),"",IF(TAKSIT_PLANI!$K554&lt;0,"Vadesi Geçmiş",IF(TAKSIT_PLANI!$K554&lt;=30,"0-30 Gün",IF(TAKSIT_PLANI!$K554&lt;=60,"31-60 Gün","61 Gün ve Üzeri"))))</f>
        <v/>
      </c>
      <c r="G554" s="14">
        <f>IF(ISBLANK(TAKSIT_PLANI!$A554),"",TAKSIT_PLANI!$J554)</f>
        <v/>
      </c>
    </row>
    <row r="555">
      <c r="A555" s="14">
        <f>IF(ISBLANK(TAKSIT_PLANI!$A555),"",TAKSIT_PLANI!$B555)</f>
        <v/>
      </c>
      <c r="B555" s="23">
        <f>IF(ISBLANK(TAKSIT_PLANI!$A555),"",INDEX(KREDILER!$B$6:$B$1000,MATCH(TAKSIT_PLANI!$B555,KREDILER!$A$6:$A$1000,0)))</f>
        <v/>
      </c>
      <c r="C555" s="21">
        <f>IF(ISBLANK(TAKSIT_PLANI!$A555),"",TAKSIT_PLANI!$D555)</f>
        <v/>
      </c>
      <c r="D555" s="17">
        <f>IF(ISBLANK(TAKSIT_PLANI!$A555),"",TAKSIT_PLANI!$I555)</f>
        <v/>
      </c>
      <c r="E555" s="22">
        <f>IF(ISBLANK(TAKSIT_PLANI!$A555),"",TAKSIT_PLANI!$K555)</f>
        <v/>
      </c>
      <c r="F555" s="14">
        <f>IF(ISBLANK(TAKSIT_PLANI!$A555),"",IF(TAKSIT_PLANI!$K555&lt;0,"Vadesi Geçmiş",IF(TAKSIT_PLANI!$K555&lt;=30,"0-30 Gün",IF(TAKSIT_PLANI!$K555&lt;=60,"31-60 Gün","61 Gün ve Üzeri"))))</f>
        <v/>
      </c>
      <c r="G555" s="14">
        <f>IF(ISBLANK(TAKSIT_PLANI!$A555),"",TAKSIT_PLANI!$J555)</f>
        <v/>
      </c>
    </row>
    <row r="556">
      <c r="A556" s="14">
        <f>IF(ISBLANK(TAKSIT_PLANI!$A556),"",TAKSIT_PLANI!$B556)</f>
        <v/>
      </c>
      <c r="B556" s="23">
        <f>IF(ISBLANK(TAKSIT_PLANI!$A556),"",INDEX(KREDILER!$B$6:$B$1000,MATCH(TAKSIT_PLANI!$B556,KREDILER!$A$6:$A$1000,0)))</f>
        <v/>
      </c>
      <c r="C556" s="21">
        <f>IF(ISBLANK(TAKSIT_PLANI!$A556),"",TAKSIT_PLANI!$D556)</f>
        <v/>
      </c>
      <c r="D556" s="17">
        <f>IF(ISBLANK(TAKSIT_PLANI!$A556),"",TAKSIT_PLANI!$I556)</f>
        <v/>
      </c>
      <c r="E556" s="22">
        <f>IF(ISBLANK(TAKSIT_PLANI!$A556),"",TAKSIT_PLANI!$K556)</f>
        <v/>
      </c>
      <c r="F556" s="14">
        <f>IF(ISBLANK(TAKSIT_PLANI!$A556),"",IF(TAKSIT_PLANI!$K556&lt;0,"Vadesi Geçmiş",IF(TAKSIT_PLANI!$K556&lt;=30,"0-30 Gün",IF(TAKSIT_PLANI!$K556&lt;=60,"31-60 Gün","61 Gün ve Üzeri"))))</f>
        <v/>
      </c>
      <c r="G556" s="14">
        <f>IF(ISBLANK(TAKSIT_PLANI!$A556),"",TAKSIT_PLANI!$J556)</f>
        <v/>
      </c>
    </row>
    <row r="557">
      <c r="A557" s="14">
        <f>IF(ISBLANK(TAKSIT_PLANI!$A557),"",TAKSIT_PLANI!$B557)</f>
        <v/>
      </c>
      <c r="B557" s="23">
        <f>IF(ISBLANK(TAKSIT_PLANI!$A557),"",INDEX(KREDILER!$B$6:$B$1000,MATCH(TAKSIT_PLANI!$B557,KREDILER!$A$6:$A$1000,0)))</f>
        <v/>
      </c>
      <c r="C557" s="21">
        <f>IF(ISBLANK(TAKSIT_PLANI!$A557),"",TAKSIT_PLANI!$D557)</f>
        <v/>
      </c>
      <c r="D557" s="17">
        <f>IF(ISBLANK(TAKSIT_PLANI!$A557),"",TAKSIT_PLANI!$I557)</f>
        <v/>
      </c>
      <c r="E557" s="22">
        <f>IF(ISBLANK(TAKSIT_PLANI!$A557),"",TAKSIT_PLANI!$K557)</f>
        <v/>
      </c>
      <c r="F557" s="14">
        <f>IF(ISBLANK(TAKSIT_PLANI!$A557),"",IF(TAKSIT_PLANI!$K557&lt;0,"Vadesi Geçmiş",IF(TAKSIT_PLANI!$K557&lt;=30,"0-30 Gün",IF(TAKSIT_PLANI!$K557&lt;=60,"31-60 Gün","61 Gün ve Üzeri"))))</f>
        <v/>
      </c>
      <c r="G557" s="14">
        <f>IF(ISBLANK(TAKSIT_PLANI!$A557),"",TAKSIT_PLANI!$J557)</f>
        <v/>
      </c>
    </row>
    <row r="558">
      <c r="A558" s="14">
        <f>IF(ISBLANK(TAKSIT_PLANI!$A558),"",TAKSIT_PLANI!$B558)</f>
        <v/>
      </c>
      <c r="B558" s="23">
        <f>IF(ISBLANK(TAKSIT_PLANI!$A558),"",INDEX(KREDILER!$B$6:$B$1000,MATCH(TAKSIT_PLANI!$B558,KREDILER!$A$6:$A$1000,0)))</f>
        <v/>
      </c>
      <c r="C558" s="21">
        <f>IF(ISBLANK(TAKSIT_PLANI!$A558),"",TAKSIT_PLANI!$D558)</f>
        <v/>
      </c>
      <c r="D558" s="17">
        <f>IF(ISBLANK(TAKSIT_PLANI!$A558),"",TAKSIT_PLANI!$I558)</f>
        <v/>
      </c>
      <c r="E558" s="22">
        <f>IF(ISBLANK(TAKSIT_PLANI!$A558),"",TAKSIT_PLANI!$K558)</f>
        <v/>
      </c>
      <c r="F558" s="14">
        <f>IF(ISBLANK(TAKSIT_PLANI!$A558),"",IF(TAKSIT_PLANI!$K558&lt;0,"Vadesi Geçmiş",IF(TAKSIT_PLANI!$K558&lt;=30,"0-30 Gün",IF(TAKSIT_PLANI!$K558&lt;=60,"31-60 Gün","61 Gün ve Üzeri"))))</f>
        <v/>
      </c>
      <c r="G558" s="14">
        <f>IF(ISBLANK(TAKSIT_PLANI!$A558),"",TAKSIT_PLANI!$J558)</f>
        <v/>
      </c>
    </row>
    <row r="559">
      <c r="A559" s="14">
        <f>IF(ISBLANK(TAKSIT_PLANI!$A559),"",TAKSIT_PLANI!$B559)</f>
        <v/>
      </c>
      <c r="B559" s="23">
        <f>IF(ISBLANK(TAKSIT_PLANI!$A559),"",INDEX(KREDILER!$B$6:$B$1000,MATCH(TAKSIT_PLANI!$B559,KREDILER!$A$6:$A$1000,0)))</f>
        <v/>
      </c>
      <c r="C559" s="21">
        <f>IF(ISBLANK(TAKSIT_PLANI!$A559),"",TAKSIT_PLANI!$D559)</f>
        <v/>
      </c>
      <c r="D559" s="17">
        <f>IF(ISBLANK(TAKSIT_PLANI!$A559),"",TAKSIT_PLANI!$I559)</f>
        <v/>
      </c>
      <c r="E559" s="22">
        <f>IF(ISBLANK(TAKSIT_PLANI!$A559),"",TAKSIT_PLANI!$K559)</f>
        <v/>
      </c>
      <c r="F559" s="14">
        <f>IF(ISBLANK(TAKSIT_PLANI!$A559),"",IF(TAKSIT_PLANI!$K559&lt;0,"Vadesi Geçmiş",IF(TAKSIT_PLANI!$K559&lt;=30,"0-30 Gün",IF(TAKSIT_PLANI!$K559&lt;=60,"31-60 Gün","61 Gün ve Üzeri"))))</f>
        <v/>
      </c>
      <c r="G559" s="14">
        <f>IF(ISBLANK(TAKSIT_PLANI!$A559),"",TAKSIT_PLANI!$J559)</f>
        <v/>
      </c>
    </row>
    <row r="560">
      <c r="A560" s="14">
        <f>IF(ISBLANK(TAKSIT_PLANI!$A560),"",TAKSIT_PLANI!$B560)</f>
        <v/>
      </c>
      <c r="B560" s="23">
        <f>IF(ISBLANK(TAKSIT_PLANI!$A560),"",INDEX(KREDILER!$B$6:$B$1000,MATCH(TAKSIT_PLANI!$B560,KREDILER!$A$6:$A$1000,0)))</f>
        <v/>
      </c>
      <c r="C560" s="21">
        <f>IF(ISBLANK(TAKSIT_PLANI!$A560),"",TAKSIT_PLANI!$D560)</f>
        <v/>
      </c>
      <c r="D560" s="17">
        <f>IF(ISBLANK(TAKSIT_PLANI!$A560),"",TAKSIT_PLANI!$I560)</f>
        <v/>
      </c>
      <c r="E560" s="22">
        <f>IF(ISBLANK(TAKSIT_PLANI!$A560),"",TAKSIT_PLANI!$K560)</f>
        <v/>
      </c>
      <c r="F560" s="14">
        <f>IF(ISBLANK(TAKSIT_PLANI!$A560),"",IF(TAKSIT_PLANI!$K560&lt;0,"Vadesi Geçmiş",IF(TAKSIT_PLANI!$K560&lt;=30,"0-30 Gün",IF(TAKSIT_PLANI!$K560&lt;=60,"31-60 Gün","61 Gün ve Üzeri"))))</f>
        <v/>
      </c>
      <c r="G560" s="14">
        <f>IF(ISBLANK(TAKSIT_PLANI!$A560),"",TAKSIT_PLANI!$J560)</f>
        <v/>
      </c>
    </row>
    <row r="561">
      <c r="A561" s="14">
        <f>IF(ISBLANK(TAKSIT_PLANI!$A561),"",TAKSIT_PLANI!$B561)</f>
        <v/>
      </c>
      <c r="B561" s="23">
        <f>IF(ISBLANK(TAKSIT_PLANI!$A561),"",INDEX(KREDILER!$B$6:$B$1000,MATCH(TAKSIT_PLANI!$B561,KREDILER!$A$6:$A$1000,0)))</f>
        <v/>
      </c>
      <c r="C561" s="21">
        <f>IF(ISBLANK(TAKSIT_PLANI!$A561),"",TAKSIT_PLANI!$D561)</f>
        <v/>
      </c>
      <c r="D561" s="17">
        <f>IF(ISBLANK(TAKSIT_PLANI!$A561),"",TAKSIT_PLANI!$I561)</f>
        <v/>
      </c>
      <c r="E561" s="22">
        <f>IF(ISBLANK(TAKSIT_PLANI!$A561),"",TAKSIT_PLANI!$K561)</f>
        <v/>
      </c>
      <c r="F561" s="14">
        <f>IF(ISBLANK(TAKSIT_PLANI!$A561),"",IF(TAKSIT_PLANI!$K561&lt;0,"Vadesi Geçmiş",IF(TAKSIT_PLANI!$K561&lt;=30,"0-30 Gün",IF(TAKSIT_PLANI!$K561&lt;=60,"31-60 Gün","61 Gün ve Üzeri"))))</f>
        <v/>
      </c>
      <c r="G561" s="14">
        <f>IF(ISBLANK(TAKSIT_PLANI!$A561),"",TAKSIT_PLANI!$J561)</f>
        <v/>
      </c>
    </row>
    <row r="562">
      <c r="A562" s="14">
        <f>IF(ISBLANK(TAKSIT_PLANI!$A562),"",TAKSIT_PLANI!$B562)</f>
        <v/>
      </c>
      <c r="B562" s="23">
        <f>IF(ISBLANK(TAKSIT_PLANI!$A562),"",INDEX(KREDILER!$B$6:$B$1000,MATCH(TAKSIT_PLANI!$B562,KREDILER!$A$6:$A$1000,0)))</f>
        <v/>
      </c>
      <c r="C562" s="21">
        <f>IF(ISBLANK(TAKSIT_PLANI!$A562),"",TAKSIT_PLANI!$D562)</f>
        <v/>
      </c>
      <c r="D562" s="17">
        <f>IF(ISBLANK(TAKSIT_PLANI!$A562),"",TAKSIT_PLANI!$I562)</f>
        <v/>
      </c>
      <c r="E562" s="22">
        <f>IF(ISBLANK(TAKSIT_PLANI!$A562),"",TAKSIT_PLANI!$K562)</f>
        <v/>
      </c>
      <c r="F562" s="14">
        <f>IF(ISBLANK(TAKSIT_PLANI!$A562),"",IF(TAKSIT_PLANI!$K562&lt;0,"Vadesi Geçmiş",IF(TAKSIT_PLANI!$K562&lt;=30,"0-30 Gün",IF(TAKSIT_PLANI!$K562&lt;=60,"31-60 Gün","61 Gün ve Üzeri"))))</f>
        <v/>
      </c>
      <c r="G562" s="14">
        <f>IF(ISBLANK(TAKSIT_PLANI!$A562),"",TAKSIT_PLANI!$J562)</f>
        <v/>
      </c>
    </row>
    <row r="563">
      <c r="A563" s="14">
        <f>IF(ISBLANK(TAKSIT_PLANI!$A563),"",TAKSIT_PLANI!$B563)</f>
        <v/>
      </c>
      <c r="B563" s="23">
        <f>IF(ISBLANK(TAKSIT_PLANI!$A563),"",INDEX(KREDILER!$B$6:$B$1000,MATCH(TAKSIT_PLANI!$B563,KREDILER!$A$6:$A$1000,0)))</f>
        <v/>
      </c>
      <c r="C563" s="21">
        <f>IF(ISBLANK(TAKSIT_PLANI!$A563),"",TAKSIT_PLANI!$D563)</f>
        <v/>
      </c>
      <c r="D563" s="17">
        <f>IF(ISBLANK(TAKSIT_PLANI!$A563),"",TAKSIT_PLANI!$I563)</f>
        <v/>
      </c>
      <c r="E563" s="22">
        <f>IF(ISBLANK(TAKSIT_PLANI!$A563),"",TAKSIT_PLANI!$K563)</f>
        <v/>
      </c>
      <c r="F563" s="14">
        <f>IF(ISBLANK(TAKSIT_PLANI!$A563),"",IF(TAKSIT_PLANI!$K563&lt;0,"Vadesi Geçmiş",IF(TAKSIT_PLANI!$K563&lt;=30,"0-30 Gün",IF(TAKSIT_PLANI!$K563&lt;=60,"31-60 Gün","61 Gün ve Üzeri"))))</f>
        <v/>
      </c>
      <c r="G563" s="14">
        <f>IF(ISBLANK(TAKSIT_PLANI!$A563),"",TAKSIT_PLANI!$J563)</f>
        <v/>
      </c>
    </row>
    <row r="564">
      <c r="A564" s="14">
        <f>IF(ISBLANK(TAKSIT_PLANI!$A564),"",TAKSIT_PLANI!$B564)</f>
        <v/>
      </c>
      <c r="B564" s="23">
        <f>IF(ISBLANK(TAKSIT_PLANI!$A564),"",INDEX(KREDILER!$B$6:$B$1000,MATCH(TAKSIT_PLANI!$B564,KREDILER!$A$6:$A$1000,0)))</f>
        <v/>
      </c>
      <c r="C564" s="21">
        <f>IF(ISBLANK(TAKSIT_PLANI!$A564),"",TAKSIT_PLANI!$D564)</f>
        <v/>
      </c>
      <c r="D564" s="17">
        <f>IF(ISBLANK(TAKSIT_PLANI!$A564),"",TAKSIT_PLANI!$I564)</f>
        <v/>
      </c>
      <c r="E564" s="22">
        <f>IF(ISBLANK(TAKSIT_PLANI!$A564),"",TAKSIT_PLANI!$K564)</f>
        <v/>
      </c>
      <c r="F564" s="14">
        <f>IF(ISBLANK(TAKSIT_PLANI!$A564),"",IF(TAKSIT_PLANI!$K564&lt;0,"Vadesi Geçmiş",IF(TAKSIT_PLANI!$K564&lt;=30,"0-30 Gün",IF(TAKSIT_PLANI!$K564&lt;=60,"31-60 Gün","61 Gün ve Üzeri"))))</f>
        <v/>
      </c>
      <c r="G564" s="14">
        <f>IF(ISBLANK(TAKSIT_PLANI!$A564),"",TAKSIT_PLANI!$J564)</f>
        <v/>
      </c>
    </row>
    <row r="565">
      <c r="A565" s="14">
        <f>IF(ISBLANK(TAKSIT_PLANI!$A565),"",TAKSIT_PLANI!$B565)</f>
        <v/>
      </c>
      <c r="B565" s="23">
        <f>IF(ISBLANK(TAKSIT_PLANI!$A565),"",INDEX(KREDILER!$B$6:$B$1000,MATCH(TAKSIT_PLANI!$B565,KREDILER!$A$6:$A$1000,0)))</f>
        <v/>
      </c>
      <c r="C565" s="21">
        <f>IF(ISBLANK(TAKSIT_PLANI!$A565),"",TAKSIT_PLANI!$D565)</f>
        <v/>
      </c>
      <c r="D565" s="17">
        <f>IF(ISBLANK(TAKSIT_PLANI!$A565),"",TAKSIT_PLANI!$I565)</f>
        <v/>
      </c>
      <c r="E565" s="22">
        <f>IF(ISBLANK(TAKSIT_PLANI!$A565),"",TAKSIT_PLANI!$K565)</f>
        <v/>
      </c>
      <c r="F565" s="14">
        <f>IF(ISBLANK(TAKSIT_PLANI!$A565),"",IF(TAKSIT_PLANI!$K565&lt;0,"Vadesi Geçmiş",IF(TAKSIT_PLANI!$K565&lt;=30,"0-30 Gün",IF(TAKSIT_PLANI!$K565&lt;=60,"31-60 Gün","61 Gün ve Üzeri"))))</f>
        <v/>
      </c>
      <c r="G565" s="14">
        <f>IF(ISBLANK(TAKSIT_PLANI!$A565),"",TAKSIT_PLANI!$J565)</f>
        <v/>
      </c>
    </row>
    <row r="566">
      <c r="A566" s="14">
        <f>IF(ISBLANK(TAKSIT_PLANI!$A566),"",TAKSIT_PLANI!$B566)</f>
        <v/>
      </c>
      <c r="B566" s="23">
        <f>IF(ISBLANK(TAKSIT_PLANI!$A566),"",INDEX(KREDILER!$B$6:$B$1000,MATCH(TAKSIT_PLANI!$B566,KREDILER!$A$6:$A$1000,0)))</f>
        <v/>
      </c>
      <c r="C566" s="21">
        <f>IF(ISBLANK(TAKSIT_PLANI!$A566),"",TAKSIT_PLANI!$D566)</f>
        <v/>
      </c>
      <c r="D566" s="17">
        <f>IF(ISBLANK(TAKSIT_PLANI!$A566),"",TAKSIT_PLANI!$I566)</f>
        <v/>
      </c>
      <c r="E566" s="22">
        <f>IF(ISBLANK(TAKSIT_PLANI!$A566),"",TAKSIT_PLANI!$K566)</f>
        <v/>
      </c>
      <c r="F566" s="14">
        <f>IF(ISBLANK(TAKSIT_PLANI!$A566),"",IF(TAKSIT_PLANI!$K566&lt;0,"Vadesi Geçmiş",IF(TAKSIT_PLANI!$K566&lt;=30,"0-30 Gün",IF(TAKSIT_PLANI!$K566&lt;=60,"31-60 Gün","61 Gün ve Üzeri"))))</f>
        <v/>
      </c>
      <c r="G566" s="14">
        <f>IF(ISBLANK(TAKSIT_PLANI!$A566),"",TAKSIT_PLANI!$J566)</f>
        <v/>
      </c>
    </row>
    <row r="567">
      <c r="A567" s="14">
        <f>IF(ISBLANK(TAKSIT_PLANI!$A567),"",TAKSIT_PLANI!$B567)</f>
        <v/>
      </c>
      <c r="B567" s="23">
        <f>IF(ISBLANK(TAKSIT_PLANI!$A567),"",INDEX(KREDILER!$B$6:$B$1000,MATCH(TAKSIT_PLANI!$B567,KREDILER!$A$6:$A$1000,0)))</f>
        <v/>
      </c>
      <c r="C567" s="21">
        <f>IF(ISBLANK(TAKSIT_PLANI!$A567),"",TAKSIT_PLANI!$D567)</f>
        <v/>
      </c>
      <c r="D567" s="17">
        <f>IF(ISBLANK(TAKSIT_PLANI!$A567),"",TAKSIT_PLANI!$I567)</f>
        <v/>
      </c>
      <c r="E567" s="22">
        <f>IF(ISBLANK(TAKSIT_PLANI!$A567),"",TAKSIT_PLANI!$K567)</f>
        <v/>
      </c>
      <c r="F567" s="14">
        <f>IF(ISBLANK(TAKSIT_PLANI!$A567),"",IF(TAKSIT_PLANI!$K567&lt;0,"Vadesi Geçmiş",IF(TAKSIT_PLANI!$K567&lt;=30,"0-30 Gün",IF(TAKSIT_PLANI!$K567&lt;=60,"31-60 Gün","61 Gün ve Üzeri"))))</f>
        <v/>
      </c>
      <c r="G567" s="14">
        <f>IF(ISBLANK(TAKSIT_PLANI!$A567),"",TAKSIT_PLANI!$J567)</f>
        <v/>
      </c>
    </row>
    <row r="568">
      <c r="A568" s="14">
        <f>IF(ISBLANK(TAKSIT_PLANI!$A568),"",TAKSIT_PLANI!$B568)</f>
        <v/>
      </c>
      <c r="B568" s="23">
        <f>IF(ISBLANK(TAKSIT_PLANI!$A568),"",INDEX(KREDILER!$B$6:$B$1000,MATCH(TAKSIT_PLANI!$B568,KREDILER!$A$6:$A$1000,0)))</f>
        <v/>
      </c>
      <c r="C568" s="21">
        <f>IF(ISBLANK(TAKSIT_PLANI!$A568),"",TAKSIT_PLANI!$D568)</f>
        <v/>
      </c>
      <c r="D568" s="17">
        <f>IF(ISBLANK(TAKSIT_PLANI!$A568),"",TAKSIT_PLANI!$I568)</f>
        <v/>
      </c>
      <c r="E568" s="22">
        <f>IF(ISBLANK(TAKSIT_PLANI!$A568),"",TAKSIT_PLANI!$K568)</f>
        <v/>
      </c>
      <c r="F568" s="14">
        <f>IF(ISBLANK(TAKSIT_PLANI!$A568),"",IF(TAKSIT_PLANI!$K568&lt;0,"Vadesi Geçmiş",IF(TAKSIT_PLANI!$K568&lt;=30,"0-30 Gün",IF(TAKSIT_PLANI!$K568&lt;=60,"31-60 Gün","61 Gün ve Üzeri"))))</f>
        <v/>
      </c>
      <c r="G568" s="14">
        <f>IF(ISBLANK(TAKSIT_PLANI!$A568),"",TAKSIT_PLANI!$J568)</f>
        <v/>
      </c>
    </row>
    <row r="569">
      <c r="A569" s="14">
        <f>IF(ISBLANK(TAKSIT_PLANI!$A569),"",TAKSIT_PLANI!$B569)</f>
        <v/>
      </c>
      <c r="B569" s="23">
        <f>IF(ISBLANK(TAKSIT_PLANI!$A569),"",INDEX(KREDILER!$B$6:$B$1000,MATCH(TAKSIT_PLANI!$B569,KREDILER!$A$6:$A$1000,0)))</f>
        <v/>
      </c>
      <c r="C569" s="21">
        <f>IF(ISBLANK(TAKSIT_PLANI!$A569),"",TAKSIT_PLANI!$D569)</f>
        <v/>
      </c>
      <c r="D569" s="17">
        <f>IF(ISBLANK(TAKSIT_PLANI!$A569),"",TAKSIT_PLANI!$I569)</f>
        <v/>
      </c>
      <c r="E569" s="22">
        <f>IF(ISBLANK(TAKSIT_PLANI!$A569),"",TAKSIT_PLANI!$K569)</f>
        <v/>
      </c>
      <c r="F569" s="14">
        <f>IF(ISBLANK(TAKSIT_PLANI!$A569),"",IF(TAKSIT_PLANI!$K569&lt;0,"Vadesi Geçmiş",IF(TAKSIT_PLANI!$K569&lt;=30,"0-30 Gün",IF(TAKSIT_PLANI!$K569&lt;=60,"31-60 Gün","61 Gün ve Üzeri"))))</f>
        <v/>
      </c>
      <c r="G569" s="14">
        <f>IF(ISBLANK(TAKSIT_PLANI!$A569),"",TAKSIT_PLANI!$J569)</f>
        <v/>
      </c>
    </row>
    <row r="570">
      <c r="A570" s="14">
        <f>IF(ISBLANK(TAKSIT_PLANI!$A570),"",TAKSIT_PLANI!$B570)</f>
        <v/>
      </c>
      <c r="B570" s="23">
        <f>IF(ISBLANK(TAKSIT_PLANI!$A570),"",INDEX(KREDILER!$B$6:$B$1000,MATCH(TAKSIT_PLANI!$B570,KREDILER!$A$6:$A$1000,0)))</f>
        <v/>
      </c>
      <c r="C570" s="21">
        <f>IF(ISBLANK(TAKSIT_PLANI!$A570),"",TAKSIT_PLANI!$D570)</f>
        <v/>
      </c>
      <c r="D570" s="17">
        <f>IF(ISBLANK(TAKSIT_PLANI!$A570),"",TAKSIT_PLANI!$I570)</f>
        <v/>
      </c>
      <c r="E570" s="22">
        <f>IF(ISBLANK(TAKSIT_PLANI!$A570),"",TAKSIT_PLANI!$K570)</f>
        <v/>
      </c>
      <c r="F570" s="14">
        <f>IF(ISBLANK(TAKSIT_PLANI!$A570),"",IF(TAKSIT_PLANI!$K570&lt;0,"Vadesi Geçmiş",IF(TAKSIT_PLANI!$K570&lt;=30,"0-30 Gün",IF(TAKSIT_PLANI!$K570&lt;=60,"31-60 Gün","61 Gün ve Üzeri"))))</f>
        <v/>
      </c>
      <c r="G570" s="14">
        <f>IF(ISBLANK(TAKSIT_PLANI!$A570),"",TAKSIT_PLANI!$J570)</f>
        <v/>
      </c>
    </row>
    <row r="571">
      <c r="A571" s="14">
        <f>IF(ISBLANK(TAKSIT_PLANI!$A571),"",TAKSIT_PLANI!$B571)</f>
        <v/>
      </c>
      <c r="B571" s="23">
        <f>IF(ISBLANK(TAKSIT_PLANI!$A571),"",INDEX(KREDILER!$B$6:$B$1000,MATCH(TAKSIT_PLANI!$B571,KREDILER!$A$6:$A$1000,0)))</f>
        <v/>
      </c>
      <c r="C571" s="21">
        <f>IF(ISBLANK(TAKSIT_PLANI!$A571),"",TAKSIT_PLANI!$D571)</f>
        <v/>
      </c>
      <c r="D571" s="17">
        <f>IF(ISBLANK(TAKSIT_PLANI!$A571),"",TAKSIT_PLANI!$I571)</f>
        <v/>
      </c>
      <c r="E571" s="22">
        <f>IF(ISBLANK(TAKSIT_PLANI!$A571),"",TAKSIT_PLANI!$K571)</f>
        <v/>
      </c>
      <c r="F571" s="14">
        <f>IF(ISBLANK(TAKSIT_PLANI!$A571),"",IF(TAKSIT_PLANI!$K571&lt;0,"Vadesi Geçmiş",IF(TAKSIT_PLANI!$K571&lt;=30,"0-30 Gün",IF(TAKSIT_PLANI!$K571&lt;=60,"31-60 Gün","61 Gün ve Üzeri"))))</f>
        <v/>
      </c>
      <c r="G571" s="14">
        <f>IF(ISBLANK(TAKSIT_PLANI!$A571),"",TAKSIT_PLANI!$J571)</f>
        <v/>
      </c>
    </row>
    <row r="572">
      <c r="A572" s="14">
        <f>IF(ISBLANK(TAKSIT_PLANI!$A572),"",TAKSIT_PLANI!$B572)</f>
        <v/>
      </c>
      <c r="B572" s="23">
        <f>IF(ISBLANK(TAKSIT_PLANI!$A572),"",INDEX(KREDILER!$B$6:$B$1000,MATCH(TAKSIT_PLANI!$B572,KREDILER!$A$6:$A$1000,0)))</f>
        <v/>
      </c>
      <c r="C572" s="21">
        <f>IF(ISBLANK(TAKSIT_PLANI!$A572),"",TAKSIT_PLANI!$D572)</f>
        <v/>
      </c>
      <c r="D572" s="17">
        <f>IF(ISBLANK(TAKSIT_PLANI!$A572),"",TAKSIT_PLANI!$I572)</f>
        <v/>
      </c>
      <c r="E572" s="22">
        <f>IF(ISBLANK(TAKSIT_PLANI!$A572),"",TAKSIT_PLANI!$K572)</f>
        <v/>
      </c>
      <c r="F572" s="14">
        <f>IF(ISBLANK(TAKSIT_PLANI!$A572),"",IF(TAKSIT_PLANI!$K572&lt;0,"Vadesi Geçmiş",IF(TAKSIT_PLANI!$K572&lt;=30,"0-30 Gün",IF(TAKSIT_PLANI!$K572&lt;=60,"31-60 Gün","61 Gün ve Üzeri"))))</f>
        <v/>
      </c>
      <c r="G572" s="14">
        <f>IF(ISBLANK(TAKSIT_PLANI!$A572),"",TAKSIT_PLANI!$J572)</f>
        <v/>
      </c>
    </row>
    <row r="573">
      <c r="A573" s="14">
        <f>IF(ISBLANK(TAKSIT_PLANI!$A573),"",TAKSIT_PLANI!$B573)</f>
        <v/>
      </c>
      <c r="B573" s="23">
        <f>IF(ISBLANK(TAKSIT_PLANI!$A573),"",INDEX(KREDILER!$B$6:$B$1000,MATCH(TAKSIT_PLANI!$B573,KREDILER!$A$6:$A$1000,0)))</f>
        <v/>
      </c>
      <c r="C573" s="21">
        <f>IF(ISBLANK(TAKSIT_PLANI!$A573),"",TAKSIT_PLANI!$D573)</f>
        <v/>
      </c>
      <c r="D573" s="17">
        <f>IF(ISBLANK(TAKSIT_PLANI!$A573),"",TAKSIT_PLANI!$I573)</f>
        <v/>
      </c>
      <c r="E573" s="22">
        <f>IF(ISBLANK(TAKSIT_PLANI!$A573),"",TAKSIT_PLANI!$K573)</f>
        <v/>
      </c>
      <c r="F573" s="14">
        <f>IF(ISBLANK(TAKSIT_PLANI!$A573),"",IF(TAKSIT_PLANI!$K573&lt;0,"Vadesi Geçmiş",IF(TAKSIT_PLANI!$K573&lt;=30,"0-30 Gün",IF(TAKSIT_PLANI!$K573&lt;=60,"31-60 Gün","61 Gün ve Üzeri"))))</f>
        <v/>
      </c>
      <c r="G573" s="14">
        <f>IF(ISBLANK(TAKSIT_PLANI!$A573),"",TAKSIT_PLANI!$J573)</f>
        <v/>
      </c>
    </row>
    <row r="574">
      <c r="A574" s="14">
        <f>IF(ISBLANK(TAKSIT_PLANI!$A574),"",TAKSIT_PLANI!$B574)</f>
        <v/>
      </c>
      <c r="B574" s="23">
        <f>IF(ISBLANK(TAKSIT_PLANI!$A574),"",INDEX(KREDILER!$B$6:$B$1000,MATCH(TAKSIT_PLANI!$B574,KREDILER!$A$6:$A$1000,0)))</f>
        <v/>
      </c>
      <c r="C574" s="21">
        <f>IF(ISBLANK(TAKSIT_PLANI!$A574),"",TAKSIT_PLANI!$D574)</f>
        <v/>
      </c>
      <c r="D574" s="17">
        <f>IF(ISBLANK(TAKSIT_PLANI!$A574),"",TAKSIT_PLANI!$I574)</f>
        <v/>
      </c>
      <c r="E574" s="22">
        <f>IF(ISBLANK(TAKSIT_PLANI!$A574),"",TAKSIT_PLANI!$K574)</f>
        <v/>
      </c>
      <c r="F574" s="14">
        <f>IF(ISBLANK(TAKSIT_PLANI!$A574),"",IF(TAKSIT_PLANI!$K574&lt;0,"Vadesi Geçmiş",IF(TAKSIT_PLANI!$K574&lt;=30,"0-30 Gün",IF(TAKSIT_PLANI!$K574&lt;=60,"31-60 Gün","61 Gün ve Üzeri"))))</f>
        <v/>
      </c>
      <c r="G574" s="14">
        <f>IF(ISBLANK(TAKSIT_PLANI!$A574),"",TAKSIT_PLANI!$J574)</f>
        <v/>
      </c>
    </row>
    <row r="575">
      <c r="A575" s="14">
        <f>IF(ISBLANK(TAKSIT_PLANI!$A575),"",TAKSIT_PLANI!$B575)</f>
        <v/>
      </c>
      <c r="B575" s="23">
        <f>IF(ISBLANK(TAKSIT_PLANI!$A575),"",INDEX(KREDILER!$B$6:$B$1000,MATCH(TAKSIT_PLANI!$B575,KREDILER!$A$6:$A$1000,0)))</f>
        <v/>
      </c>
      <c r="C575" s="21">
        <f>IF(ISBLANK(TAKSIT_PLANI!$A575),"",TAKSIT_PLANI!$D575)</f>
        <v/>
      </c>
      <c r="D575" s="17">
        <f>IF(ISBLANK(TAKSIT_PLANI!$A575),"",TAKSIT_PLANI!$I575)</f>
        <v/>
      </c>
      <c r="E575" s="22">
        <f>IF(ISBLANK(TAKSIT_PLANI!$A575),"",TAKSIT_PLANI!$K575)</f>
        <v/>
      </c>
      <c r="F575" s="14">
        <f>IF(ISBLANK(TAKSIT_PLANI!$A575),"",IF(TAKSIT_PLANI!$K575&lt;0,"Vadesi Geçmiş",IF(TAKSIT_PLANI!$K575&lt;=30,"0-30 Gün",IF(TAKSIT_PLANI!$K575&lt;=60,"31-60 Gün","61 Gün ve Üzeri"))))</f>
        <v/>
      </c>
      <c r="G575" s="14">
        <f>IF(ISBLANK(TAKSIT_PLANI!$A575),"",TAKSIT_PLANI!$J575)</f>
        <v/>
      </c>
    </row>
    <row r="576">
      <c r="A576" s="14">
        <f>IF(ISBLANK(TAKSIT_PLANI!$A576),"",TAKSIT_PLANI!$B576)</f>
        <v/>
      </c>
      <c r="B576" s="23">
        <f>IF(ISBLANK(TAKSIT_PLANI!$A576),"",INDEX(KREDILER!$B$6:$B$1000,MATCH(TAKSIT_PLANI!$B576,KREDILER!$A$6:$A$1000,0)))</f>
        <v/>
      </c>
      <c r="C576" s="21">
        <f>IF(ISBLANK(TAKSIT_PLANI!$A576),"",TAKSIT_PLANI!$D576)</f>
        <v/>
      </c>
      <c r="D576" s="17">
        <f>IF(ISBLANK(TAKSIT_PLANI!$A576),"",TAKSIT_PLANI!$I576)</f>
        <v/>
      </c>
      <c r="E576" s="22">
        <f>IF(ISBLANK(TAKSIT_PLANI!$A576),"",TAKSIT_PLANI!$K576)</f>
        <v/>
      </c>
      <c r="F576" s="14">
        <f>IF(ISBLANK(TAKSIT_PLANI!$A576),"",IF(TAKSIT_PLANI!$K576&lt;0,"Vadesi Geçmiş",IF(TAKSIT_PLANI!$K576&lt;=30,"0-30 Gün",IF(TAKSIT_PLANI!$K576&lt;=60,"31-60 Gün","61 Gün ve Üzeri"))))</f>
        <v/>
      </c>
      <c r="G576" s="14">
        <f>IF(ISBLANK(TAKSIT_PLANI!$A576),"",TAKSIT_PLANI!$J576)</f>
        <v/>
      </c>
    </row>
    <row r="577">
      <c r="A577" s="14">
        <f>IF(ISBLANK(TAKSIT_PLANI!$A577),"",TAKSIT_PLANI!$B577)</f>
        <v/>
      </c>
      <c r="B577" s="23">
        <f>IF(ISBLANK(TAKSIT_PLANI!$A577),"",INDEX(KREDILER!$B$6:$B$1000,MATCH(TAKSIT_PLANI!$B577,KREDILER!$A$6:$A$1000,0)))</f>
        <v/>
      </c>
      <c r="C577" s="21">
        <f>IF(ISBLANK(TAKSIT_PLANI!$A577),"",TAKSIT_PLANI!$D577)</f>
        <v/>
      </c>
      <c r="D577" s="17">
        <f>IF(ISBLANK(TAKSIT_PLANI!$A577),"",TAKSIT_PLANI!$I577)</f>
        <v/>
      </c>
      <c r="E577" s="22">
        <f>IF(ISBLANK(TAKSIT_PLANI!$A577),"",TAKSIT_PLANI!$K577)</f>
        <v/>
      </c>
      <c r="F577" s="14">
        <f>IF(ISBLANK(TAKSIT_PLANI!$A577),"",IF(TAKSIT_PLANI!$K577&lt;0,"Vadesi Geçmiş",IF(TAKSIT_PLANI!$K577&lt;=30,"0-30 Gün",IF(TAKSIT_PLANI!$K577&lt;=60,"31-60 Gün","61 Gün ve Üzeri"))))</f>
        <v/>
      </c>
      <c r="G577" s="14">
        <f>IF(ISBLANK(TAKSIT_PLANI!$A577),"",TAKSIT_PLANI!$J577)</f>
        <v/>
      </c>
    </row>
    <row r="578">
      <c r="A578" s="14">
        <f>IF(ISBLANK(TAKSIT_PLANI!$A578),"",TAKSIT_PLANI!$B578)</f>
        <v/>
      </c>
      <c r="B578" s="23">
        <f>IF(ISBLANK(TAKSIT_PLANI!$A578),"",INDEX(KREDILER!$B$6:$B$1000,MATCH(TAKSIT_PLANI!$B578,KREDILER!$A$6:$A$1000,0)))</f>
        <v/>
      </c>
      <c r="C578" s="21">
        <f>IF(ISBLANK(TAKSIT_PLANI!$A578),"",TAKSIT_PLANI!$D578)</f>
        <v/>
      </c>
      <c r="D578" s="17">
        <f>IF(ISBLANK(TAKSIT_PLANI!$A578),"",TAKSIT_PLANI!$I578)</f>
        <v/>
      </c>
      <c r="E578" s="22">
        <f>IF(ISBLANK(TAKSIT_PLANI!$A578),"",TAKSIT_PLANI!$K578)</f>
        <v/>
      </c>
      <c r="F578" s="14">
        <f>IF(ISBLANK(TAKSIT_PLANI!$A578),"",IF(TAKSIT_PLANI!$K578&lt;0,"Vadesi Geçmiş",IF(TAKSIT_PLANI!$K578&lt;=30,"0-30 Gün",IF(TAKSIT_PLANI!$K578&lt;=60,"31-60 Gün","61 Gün ve Üzeri"))))</f>
        <v/>
      </c>
      <c r="G578" s="14">
        <f>IF(ISBLANK(TAKSIT_PLANI!$A578),"",TAKSIT_PLANI!$J578)</f>
        <v/>
      </c>
    </row>
    <row r="579">
      <c r="A579" s="14">
        <f>IF(ISBLANK(TAKSIT_PLANI!$A579),"",TAKSIT_PLANI!$B579)</f>
        <v/>
      </c>
      <c r="B579" s="23">
        <f>IF(ISBLANK(TAKSIT_PLANI!$A579),"",INDEX(KREDILER!$B$6:$B$1000,MATCH(TAKSIT_PLANI!$B579,KREDILER!$A$6:$A$1000,0)))</f>
        <v/>
      </c>
      <c r="C579" s="21">
        <f>IF(ISBLANK(TAKSIT_PLANI!$A579),"",TAKSIT_PLANI!$D579)</f>
        <v/>
      </c>
      <c r="D579" s="17">
        <f>IF(ISBLANK(TAKSIT_PLANI!$A579),"",TAKSIT_PLANI!$I579)</f>
        <v/>
      </c>
      <c r="E579" s="22">
        <f>IF(ISBLANK(TAKSIT_PLANI!$A579),"",TAKSIT_PLANI!$K579)</f>
        <v/>
      </c>
      <c r="F579" s="14">
        <f>IF(ISBLANK(TAKSIT_PLANI!$A579),"",IF(TAKSIT_PLANI!$K579&lt;0,"Vadesi Geçmiş",IF(TAKSIT_PLANI!$K579&lt;=30,"0-30 Gün",IF(TAKSIT_PLANI!$K579&lt;=60,"31-60 Gün","61 Gün ve Üzeri"))))</f>
        <v/>
      </c>
      <c r="G579" s="14">
        <f>IF(ISBLANK(TAKSIT_PLANI!$A579),"",TAKSIT_PLANI!$J579)</f>
        <v/>
      </c>
    </row>
    <row r="580">
      <c r="A580" s="14">
        <f>IF(ISBLANK(TAKSIT_PLANI!$A580),"",TAKSIT_PLANI!$B580)</f>
        <v/>
      </c>
      <c r="B580" s="23">
        <f>IF(ISBLANK(TAKSIT_PLANI!$A580),"",INDEX(KREDILER!$B$6:$B$1000,MATCH(TAKSIT_PLANI!$B580,KREDILER!$A$6:$A$1000,0)))</f>
        <v/>
      </c>
      <c r="C580" s="21">
        <f>IF(ISBLANK(TAKSIT_PLANI!$A580),"",TAKSIT_PLANI!$D580)</f>
        <v/>
      </c>
      <c r="D580" s="17">
        <f>IF(ISBLANK(TAKSIT_PLANI!$A580),"",TAKSIT_PLANI!$I580)</f>
        <v/>
      </c>
      <c r="E580" s="22">
        <f>IF(ISBLANK(TAKSIT_PLANI!$A580),"",TAKSIT_PLANI!$K580)</f>
        <v/>
      </c>
      <c r="F580" s="14">
        <f>IF(ISBLANK(TAKSIT_PLANI!$A580),"",IF(TAKSIT_PLANI!$K580&lt;0,"Vadesi Geçmiş",IF(TAKSIT_PLANI!$K580&lt;=30,"0-30 Gün",IF(TAKSIT_PLANI!$K580&lt;=60,"31-60 Gün","61 Gün ve Üzeri"))))</f>
        <v/>
      </c>
      <c r="G580" s="14">
        <f>IF(ISBLANK(TAKSIT_PLANI!$A580),"",TAKSIT_PLANI!$J580)</f>
        <v/>
      </c>
    </row>
    <row r="581">
      <c r="A581" s="14">
        <f>IF(ISBLANK(TAKSIT_PLANI!$A581),"",TAKSIT_PLANI!$B581)</f>
        <v/>
      </c>
      <c r="B581" s="23">
        <f>IF(ISBLANK(TAKSIT_PLANI!$A581),"",INDEX(KREDILER!$B$6:$B$1000,MATCH(TAKSIT_PLANI!$B581,KREDILER!$A$6:$A$1000,0)))</f>
        <v/>
      </c>
      <c r="C581" s="21">
        <f>IF(ISBLANK(TAKSIT_PLANI!$A581),"",TAKSIT_PLANI!$D581)</f>
        <v/>
      </c>
      <c r="D581" s="17">
        <f>IF(ISBLANK(TAKSIT_PLANI!$A581),"",TAKSIT_PLANI!$I581)</f>
        <v/>
      </c>
      <c r="E581" s="22">
        <f>IF(ISBLANK(TAKSIT_PLANI!$A581),"",TAKSIT_PLANI!$K581)</f>
        <v/>
      </c>
      <c r="F581" s="14">
        <f>IF(ISBLANK(TAKSIT_PLANI!$A581),"",IF(TAKSIT_PLANI!$K581&lt;0,"Vadesi Geçmiş",IF(TAKSIT_PLANI!$K581&lt;=30,"0-30 Gün",IF(TAKSIT_PLANI!$K581&lt;=60,"31-60 Gün","61 Gün ve Üzeri"))))</f>
        <v/>
      </c>
      <c r="G581" s="14">
        <f>IF(ISBLANK(TAKSIT_PLANI!$A581),"",TAKSIT_PLANI!$J581)</f>
        <v/>
      </c>
    </row>
    <row r="582">
      <c r="A582" s="14">
        <f>IF(ISBLANK(TAKSIT_PLANI!$A582),"",TAKSIT_PLANI!$B582)</f>
        <v/>
      </c>
      <c r="B582" s="23">
        <f>IF(ISBLANK(TAKSIT_PLANI!$A582),"",INDEX(KREDILER!$B$6:$B$1000,MATCH(TAKSIT_PLANI!$B582,KREDILER!$A$6:$A$1000,0)))</f>
        <v/>
      </c>
      <c r="C582" s="21">
        <f>IF(ISBLANK(TAKSIT_PLANI!$A582),"",TAKSIT_PLANI!$D582)</f>
        <v/>
      </c>
      <c r="D582" s="17">
        <f>IF(ISBLANK(TAKSIT_PLANI!$A582),"",TAKSIT_PLANI!$I582)</f>
        <v/>
      </c>
      <c r="E582" s="22">
        <f>IF(ISBLANK(TAKSIT_PLANI!$A582),"",TAKSIT_PLANI!$K582)</f>
        <v/>
      </c>
      <c r="F582" s="14">
        <f>IF(ISBLANK(TAKSIT_PLANI!$A582),"",IF(TAKSIT_PLANI!$K582&lt;0,"Vadesi Geçmiş",IF(TAKSIT_PLANI!$K582&lt;=30,"0-30 Gün",IF(TAKSIT_PLANI!$K582&lt;=60,"31-60 Gün","61 Gün ve Üzeri"))))</f>
        <v/>
      </c>
      <c r="G582" s="14">
        <f>IF(ISBLANK(TAKSIT_PLANI!$A582),"",TAKSIT_PLANI!$J582)</f>
        <v/>
      </c>
    </row>
    <row r="583">
      <c r="A583" s="14">
        <f>IF(ISBLANK(TAKSIT_PLANI!$A583),"",TAKSIT_PLANI!$B583)</f>
        <v/>
      </c>
      <c r="B583" s="23">
        <f>IF(ISBLANK(TAKSIT_PLANI!$A583),"",INDEX(KREDILER!$B$6:$B$1000,MATCH(TAKSIT_PLANI!$B583,KREDILER!$A$6:$A$1000,0)))</f>
        <v/>
      </c>
      <c r="C583" s="21">
        <f>IF(ISBLANK(TAKSIT_PLANI!$A583),"",TAKSIT_PLANI!$D583)</f>
        <v/>
      </c>
      <c r="D583" s="17">
        <f>IF(ISBLANK(TAKSIT_PLANI!$A583),"",TAKSIT_PLANI!$I583)</f>
        <v/>
      </c>
      <c r="E583" s="22">
        <f>IF(ISBLANK(TAKSIT_PLANI!$A583),"",TAKSIT_PLANI!$K583)</f>
        <v/>
      </c>
      <c r="F583" s="14">
        <f>IF(ISBLANK(TAKSIT_PLANI!$A583),"",IF(TAKSIT_PLANI!$K583&lt;0,"Vadesi Geçmiş",IF(TAKSIT_PLANI!$K583&lt;=30,"0-30 Gün",IF(TAKSIT_PLANI!$K583&lt;=60,"31-60 Gün","61 Gün ve Üzeri"))))</f>
        <v/>
      </c>
      <c r="G583" s="14">
        <f>IF(ISBLANK(TAKSIT_PLANI!$A583),"",TAKSIT_PLANI!$J583)</f>
        <v/>
      </c>
    </row>
    <row r="584">
      <c r="A584" s="14">
        <f>IF(ISBLANK(TAKSIT_PLANI!$A584),"",TAKSIT_PLANI!$B584)</f>
        <v/>
      </c>
      <c r="B584" s="23">
        <f>IF(ISBLANK(TAKSIT_PLANI!$A584),"",INDEX(KREDILER!$B$6:$B$1000,MATCH(TAKSIT_PLANI!$B584,KREDILER!$A$6:$A$1000,0)))</f>
        <v/>
      </c>
      <c r="C584" s="21">
        <f>IF(ISBLANK(TAKSIT_PLANI!$A584),"",TAKSIT_PLANI!$D584)</f>
        <v/>
      </c>
      <c r="D584" s="17">
        <f>IF(ISBLANK(TAKSIT_PLANI!$A584),"",TAKSIT_PLANI!$I584)</f>
        <v/>
      </c>
      <c r="E584" s="22">
        <f>IF(ISBLANK(TAKSIT_PLANI!$A584),"",TAKSIT_PLANI!$K584)</f>
        <v/>
      </c>
      <c r="F584" s="14">
        <f>IF(ISBLANK(TAKSIT_PLANI!$A584),"",IF(TAKSIT_PLANI!$K584&lt;0,"Vadesi Geçmiş",IF(TAKSIT_PLANI!$K584&lt;=30,"0-30 Gün",IF(TAKSIT_PLANI!$K584&lt;=60,"31-60 Gün","61 Gün ve Üzeri"))))</f>
        <v/>
      </c>
      <c r="G584" s="14">
        <f>IF(ISBLANK(TAKSIT_PLANI!$A584),"",TAKSIT_PLANI!$J584)</f>
        <v/>
      </c>
    </row>
    <row r="585">
      <c r="A585" s="14">
        <f>IF(ISBLANK(TAKSIT_PLANI!$A585),"",TAKSIT_PLANI!$B585)</f>
        <v/>
      </c>
      <c r="B585" s="23">
        <f>IF(ISBLANK(TAKSIT_PLANI!$A585),"",INDEX(KREDILER!$B$6:$B$1000,MATCH(TAKSIT_PLANI!$B585,KREDILER!$A$6:$A$1000,0)))</f>
        <v/>
      </c>
      <c r="C585" s="21">
        <f>IF(ISBLANK(TAKSIT_PLANI!$A585),"",TAKSIT_PLANI!$D585)</f>
        <v/>
      </c>
      <c r="D585" s="17">
        <f>IF(ISBLANK(TAKSIT_PLANI!$A585),"",TAKSIT_PLANI!$I585)</f>
        <v/>
      </c>
      <c r="E585" s="22">
        <f>IF(ISBLANK(TAKSIT_PLANI!$A585),"",TAKSIT_PLANI!$K585)</f>
        <v/>
      </c>
      <c r="F585" s="14">
        <f>IF(ISBLANK(TAKSIT_PLANI!$A585),"",IF(TAKSIT_PLANI!$K585&lt;0,"Vadesi Geçmiş",IF(TAKSIT_PLANI!$K585&lt;=30,"0-30 Gün",IF(TAKSIT_PLANI!$K585&lt;=60,"31-60 Gün","61 Gün ve Üzeri"))))</f>
        <v/>
      </c>
      <c r="G585" s="14">
        <f>IF(ISBLANK(TAKSIT_PLANI!$A585),"",TAKSIT_PLANI!$J585)</f>
        <v/>
      </c>
    </row>
    <row r="586">
      <c r="A586" s="14">
        <f>IF(ISBLANK(TAKSIT_PLANI!$A586),"",TAKSIT_PLANI!$B586)</f>
        <v/>
      </c>
      <c r="B586" s="23">
        <f>IF(ISBLANK(TAKSIT_PLANI!$A586),"",INDEX(KREDILER!$B$6:$B$1000,MATCH(TAKSIT_PLANI!$B586,KREDILER!$A$6:$A$1000,0)))</f>
        <v/>
      </c>
      <c r="C586" s="21">
        <f>IF(ISBLANK(TAKSIT_PLANI!$A586),"",TAKSIT_PLANI!$D586)</f>
        <v/>
      </c>
      <c r="D586" s="17">
        <f>IF(ISBLANK(TAKSIT_PLANI!$A586),"",TAKSIT_PLANI!$I586)</f>
        <v/>
      </c>
      <c r="E586" s="22">
        <f>IF(ISBLANK(TAKSIT_PLANI!$A586),"",TAKSIT_PLANI!$K586)</f>
        <v/>
      </c>
      <c r="F586" s="14">
        <f>IF(ISBLANK(TAKSIT_PLANI!$A586),"",IF(TAKSIT_PLANI!$K586&lt;0,"Vadesi Geçmiş",IF(TAKSIT_PLANI!$K586&lt;=30,"0-30 Gün",IF(TAKSIT_PLANI!$K586&lt;=60,"31-60 Gün","61 Gün ve Üzeri"))))</f>
        <v/>
      </c>
      <c r="G586" s="14">
        <f>IF(ISBLANK(TAKSIT_PLANI!$A586),"",TAKSIT_PLANI!$J586)</f>
        <v/>
      </c>
    </row>
    <row r="587">
      <c r="A587" s="14">
        <f>IF(ISBLANK(TAKSIT_PLANI!$A587),"",TAKSIT_PLANI!$B587)</f>
        <v/>
      </c>
      <c r="B587" s="23">
        <f>IF(ISBLANK(TAKSIT_PLANI!$A587),"",INDEX(KREDILER!$B$6:$B$1000,MATCH(TAKSIT_PLANI!$B587,KREDILER!$A$6:$A$1000,0)))</f>
        <v/>
      </c>
      <c r="C587" s="21">
        <f>IF(ISBLANK(TAKSIT_PLANI!$A587),"",TAKSIT_PLANI!$D587)</f>
        <v/>
      </c>
      <c r="D587" s="17">
        <f>IF(ISBLANK(TAKSIT_PLANI!$A587),"",TAKSIT_PLANI!$I587)</f>
        <v/>
      </c>
      <c r="E587" s="22">
        <f>IF(ISBLANK(TAKSIT_PLANI!$A587),"",TAKSIT_PLANI!$K587)</f>
        <v/>
      </c>
      <c r="F587" s="14">
        <f>IF(ISBLANK(TAKSIT_PLANI!$A587),"",IF(TAKSIT_PLANI!$K587&lt;0,"Vadesi Geçmiş",IF(TAKSIT_PLANI!$K587&lt;=30,"0-30 Gün",IF(TAKSIT_PLANI!$K587&lt;=60,"31-60 Gün","61 Gün ve Üzeri"))))</f>
        <v/>
      </c>
      <c r="G587" s="14">
        <f>IF(ISBLANK(TAKSIT_PLANI!$A587),"",TAKSIT_PLANI!$J587)</f>
        <v/>
      </c>
    </row>
    <row r="588">
      <c r="A588" s="14">
        <f>IF(ISBLANK(TAKSIT_PLANI!$A588),"",TAKSIT_PLANI!$B588)</f>
        <v/>
      </c>
      <c r="B588" s="23">
        <f>IF(ISBLANK(TAKSIT_PLANI!$A588),"",INDEX(KREDILER!$B$6:$B$1000,MATCH(TAKSIT_PLANI!$B588,KREDILER!$A$6:$A$1000,0)))</f>
        <v/>
      </c>
      <c r="C588" s="21">
        <f>IF(ISBLANK(TAKSIT_PLANI!$A588),"",TAKSIT_PLANI!$D588)</f>
        <v/>
      </c>
      <c r="D588" s="17">
        <f>IF(ISBLANK(TAKSIT_PLANI!$A588),"",TAKSIT_PLANI!$I588)</f>
        <v/>
      </c>
      <c r="E588" s="22">
        <f>IF(ISBLANK(TAKSIT_PLANI!$A588),"",TAKSIT_PLANI!$K588)</f>
        <v/>
      </c>
      <c r="F588" s="14">
        <f>IF(ISBLANK(TAKSIT_PLANI!$A588),"",IF(TAKSIT_PLANI!$K588&lt;0,"Vadesi Geçmiş",IF(TAKSIT_PLANI!$K588&lt;=30,"0-30 Gün",IF(TAKSIT_PLANI!$K588&lt;=60,"31-60 Gün","61 Gün ve Üzeri"))))</f>
        <v/>
      </c>
      <c r="G588" s="14">
        <f>IF(ISBLANK(TAKSIT_PLANI!$A588),"",TAKSIT_PLANI!$J588)</f>
        <v/>
      </c>
    </row>
    <row r="589">
      <c r="A589" s="14">
        <f>IF(ISBLANK(TAKSIT_PLANI!$A589),"",TAKSIT_PLANI!$B589)</f>
        <v/>
      </c>
      <c r="B589" s="23">
        <f>IF(ISBLANK(TAKSIT_PLANI!$A589),"",INDEX(KREDILER!$B$6:$B$1000,MATCH(TAKSIT_PLANI!$B589,KREDILER!$A$6:$A$1000,0)))</f>
        <v/>
      </c>
      <c r="C589" s="21">
        <f>IF(ISBLANK(TAKSIT_PLANI!$A589),"",TAKSIT_PLANI!$D589)</f>
        <v/>
      </c>
      <c r="D589" s="17">
        <f>IF(ISBLANK(TAKSIT_PLANI!$A589),"",TAKSIT_PLANI!$I589)</f>
        <v/>
      </c>
      <c r="E589" s="22">
        <f>IF(ISBLANK(TAKSIT_PLANI!$A589),"",TAKSIT_PLANI!$K589)</f>
        <v/>
      </c>
      <c r="F589" s="14">
        <f>IF(ISBLANK(TAKSIT_PLANI!$A589),"",IF(TAKSIT_PLANI!$K589&lt;0,"Vadesi Geçmiş",IF(TAKSIT_PLANI!$K589&lt;=30,"0-30 Gün",IF(TAKSIT_PLANI!$K589&lt;=60,"31-60 Gün","61 Gün ve Üzeri"))))</f>
        <v/>
      </c>
      <c r="G589" s="14">
        <f>IF(ISBLANK(TAKSIT_PLANI!$A589),"",TAKSIT_PLANI!$J589)</f>
        <v/>
      </c>
    </row>
    <row r="590">
      <c r="A590" s="14">
        <f>IF(ISBLANK(TAKSIT_PLANI!$A590),"",TAKSIT_PLANI!$B590)</f>
        <v/>
      </c>
      <c r="B590" s="23">
        <f>IF(ISBLANK(TAKSIT_PLANI!$A590),"",INDEX(KREDILER!$B$6:$B$1000,MATCH(TAKSIT_PLANI!$B590,KREDILER!$A$6:$A$1000,0)))</f>
        <v/>
      </c>
      <c r="C590" s="21">
        <f>IF(ISBLANK(TAKSIT_PLANI!$A590),"",TAKSIT_PLANI!$D590)</f>
        <v/>
      </c>
      <c r="D590" s="17">
        <f>IF(ISBLANK(TAKSIT_PLANI!$A590),"",TAKSIT_PLANI!$I590)</f>
        <v/>
      </c>
      <c r="E590" s="22">
        <f>IF(ISBLANK(TAKSIT_PLANI!$A590),"",TAKSIT_PLANI!$K590)</f>
        <v/>
      </c>
      <c r="F590" s="14">
        <f>IF(ISBLANK(TAKSIT_PLANI!$A590),"",IF(TAKSIT_PLANI!$K590&lt;0,"Vadesi Geçmiş",IF(TAKSIT_PLANI!$K590&lt;=30,"0-30 Gün",IF(TAKSIT_PLANI!$K590&lt;=60,"31-60 Gün","61 Gün ve Üzeri"))))</f>
        <v/>
      </c>
      <c r="G590" s="14">
        <f>IF(ISBLANK(TAKSIT_PLANI!$A590),"",TAKSIT_PLANI!$J590)</f>
        <v/>
      </c>
    </row>
    <row r="591">
      <c r="A591" s="14">
        <f>IF(ISBLANK(TAKSIT_PLANI!$A591),"",TAKSIT_PLANI!$B591)</f>
        <v/>
      </c>
      <c r="B591" s="23">
        <f>IF(ISBLANK(TAKSIT_PLANI!$A591),"",INDEX(KREDILER!$B$6:$B$1000,MATCH(TAKSIT_PLANI!$B591,KREDILER!$A$6:$A$1000,0)))</f>
        <v/>
      </c>
      <c r="C591" s="21">
        <f>IF(ISBLANK(TAKSIT_PLANI!$A591),"",TAKSIT_PLANI!$D591)</f>
        <v/>
      </c>
      <c r="D591" s="17">
        <f>IF(ISBLANK(TAKSIT_PLANI!$A591),"",TAKSIT_PLANI!$I591)</f>
        <v/>
      </c>
      <c r="E591" s="22">
        <f>IF(ISBLANK(TAKSIT_PLANI!$A591),"",TAKSIT_PLANI!$K591)</f>
        <v/>
      </c>
      <c r="F591" s="14">
        <f>IF(ISBLANK(TAKSIT_PLANI!$A591),"",IF(TAKSIT_PLANI!$K591&lt;0,"Vadesi Geçmiş",IF(TAKSIT_PLANI!$K591&lt;=30,"0-30 Gün",IF(TAKSIT_PLANI!$K591&lt;=60,"31-60 Gün","61 Gün ve Üzeri"))))</f>
        <v/>
      </c>
      <c r="G591" s="14">
        <f>IF(ISBLANK(TAKSIT_PLANI!$A591),"",TAKSIT_PLANI!$J591)</f>
        <v/>
      </c>
    </row>
    <row r="592">
      <c r="A592" s="14">
        <f>IF(ISBLANK(TAKSIT_PLANI!$A592),"",TAKSIT_PLANI!$B592)</f>
        <v/>
      </c>
      <c r="B592" s="23">
        <f>IF(ISBLANK(TAKSIT_PLANI!$A592),"",INDEX(KREDILER!$B$6:$B$1000,MATCH(TAKSIT_PLANI!$B592,KREDILER!$A$6:$A$1000,0)))</f>
        <v/>
      </c>
      <c r="C592" s="21">
        <f>IF(ISBLANK(TAKSIT_PLANI!$A592),"",TAKSIT_PLANI!$D592)</f>
        <v/>
      </c>
      <c r="D592" s="17">
        <f>IF(ISBLANK(TAKSIT_PLANI!$A592),"",TAKSIT_PLANI!$I592)</f>
        <v/>
      </c>
      <c r="E592" s="22">
        <f>IF(ISBLANK(TAKSIT_PLANI!$A592),"",TAKSIT_PLANI!$K592)</f>
        <v/>
      </c>
      <c r="F592" s="14">
        <f>IF(ISBLANK(TAKSIT_PLANI!$A592),"",IF(TAKSIT_PLANI!$K592&lt;0,"Vadesi Geçmiş",IF(TAKSIT_PLANI!$K592&lt;=30,"0-30 Gün",IF(TAKSIT_PLANI!$K592&lt;=60,"31-60 Gün","61 Gün ve Üzeri"))))</f>
        <v/>
      </c>
      <c r="G592" s="14">
        <f>IF(ISBLANK(TAKSIT_PLANI!$A592),"",TAKSIT_PLANI!$J592)</f>
        <v/>
      </c>
    </row>
    <row r="593">
      <c r="A593" s="14">
        <f>IF(ISBLANK(TAKSIT_PLANI!$A593),"",TAKSIT_PLANI!$B593)</f>
        <v/>
      </c>
      <c r="B593" s="23">
        <f>IF(ISBLANK(TAKSIT_PLANI!$A593),"",INDEX(KREDILER!$B$6:$B$1000,MATCH(TAKSIT_PLANI!$B593,KREDILER!$A$6:$A$1000,0)))</f>
        <v/>
      </c>
      <c r="C593" s="21">
        <f>IF(ISBLANK(TAKSIT_PLANI!$A593),"",TAKSIT_PLANI!$D593)</f>
        <v/>
      </c>
      <c r="D593" s="17">
        <f>IF(ISBLANK(TAKSIT_PLANI!$A593),"",TAKSIT_PLANI!$I593)</f>
        <v/>
      </c>
      <c r="E593" s="22">
        <f>IF(ISBLANK(TAKSIT_PLANI!$A593),"",TAKSIT_PLANI!$K593)</f>
        <v/>
      </c>
      <c r="F593" s="14">
        <f>IF(ISBLANK(TAKSIT_PLANI!$A593),"",IF(TAKSIT_PLANI!$K593&lt;0,"Vadesi Geçmiş",IF(TAKSIT_PLANI!$K593&lt;=30,"0-30 Gün",IF(TAKSIT_PLANI!$K593&lt;=60,"31-60 Gün","61 Gün ve Üzeri"))))</f>
        <v/>
      </c>
      <c r="G593" s="14">
        <f>IF(ISBLANK(TAKSIT_PLANI!$A593),"",TAKSIT_PLANI!$J593)</f>
        <v/>
      </c>
    </row>
    <row r="594">
      <c r="A594" s="14">
        <f>IF(ISBLANK(TAKSIT_PLANI!$A594),"",TAKSIT_PLANI!$B594)</f>
        <v/>
      </c>
      <c r="B594" s="23">
        <f>IF(ISBLANK(TAKSIT_PLANI!$A594),"",INDEX(KREDILER!$B$6:$B$1000,MATCH(TAKSIT_PLANI!$B594,KREDILER!$A$6:$A$1000,0)))</f>
        <v/>
      </c>
      <c r="C594" s="21">
        <f>IF(ISBLANK(TAKSIT_PLANI!$A594),"",TAKSIT_PLANI!$D594)</f>
        <v/>
      </c>
      <c r="D594" s="17">
        <f>IF(ISBLANK(TAKSIT_PLANI!$A594),"",TAKSIT_PLANI!$I594)</f>
        <v/>
      </c>
      <c r="E594" s="22">
        <f>IF(ISBLANK(TAKSIT_PLANI!$A594),"",TAKSIT_PLANI!$K594)</f>
        <v/>
      </c>
      <c r="F594" s="14">
        <f>IF(ISBLANK(TAKSIT_PLANI!$A594),"",IF(TAKSIT_PLANI!$K594&lt;0,"Vadesi Geçmiş",IF(TAKSIT_PLANI!$K594&lt;=30,"0-30 Gün",IF(TAKSIT_PLANI!$K594&lt;=60,"31-60 Gün","61 Gün ve Üzeri"))))</f>
        <v/>
      </c>
      <c r="G594" s="14">
        <f>IF(ISBLANK(TAKSIT_PLANI!$A594),"",TAKSIT_PLANI!$J594)</f>
        <v/>
      </c>
    </row>
    <row r="595">
      <c r="A595" s="14">
        <f>IF(ISBLANK(TAKSIT_PLANI!$A595),"",TAKSIT_PLANI!$B595)</f>
        <v/>
      </c>
      <c r="B595" s="23">
        <f>IF(ISBLANK(TAKSIT_PLANI!$A595),"",INDEX(KREDILER!$B$6:$B$1000,MATCH(TAKSIT_PLANI!$B595,KREDILER!$A$6:$A$1000,0)))</f>
        <v/>
      </c>
      <c r="C595" s="21">
        <f>IF(ISBLANK(TAKSIT_PLANI!$A595),"",TAKSIT_PLANI!$D595)</f>
        <v/>
      </c>
      <c r="D595" s="17">
        <f>IF(ISBLANK(TAKSIT_PLANI!$A595),"",TAKSIT_PLANI!$I595)</f>
        <v/>
      </c>
      <c r="E595" s="22">
        <f>IF(ISBLANK(TAKSIT_PLANI!$A595),"",TAKSIT_PLANI!$K595)</f>
        <v/>
      </c>
      <c r="F595" s="14">
        <f>IF(ISBLANK(TAKSIT_PLANI!$A595),"",IF(TAKSIT_PLANI!$K595&lt;0,"Vadesi Geçmiş",IF(TAKSIT_PLANI!$K595&lt;=30,"0-30 Gün",IF(TAKSIT_PLANI!$K595&lt;=60,"31-60 Gün","61 Gün ve Üzeri"))))</f>
        <v/>
      </c>
      <c r="G595" s="14">
        <f>IF(ISBLANK(TAKSIT_PLANI!$A595),"",TAKSIT_PLANI!$J595)</f>
        <v/>
      </c>
    </row>
    <row r="596">
      <c r="A596" s="14">
        <f>IF(ISBLANK(TAKSIT_PLANI!$A596),"",TAKSIT_PLANI!$B596)</f>
        <v/>
      </c>
      <c r="B596" s="23">
        <f>IF(ISBLANK(TAKSIT_PLANI!$A596),"",INDEX(KREDILER!$B$6:$B$1000,MATCH(TAKSIT_PLANI!$B596,KREDILER!$A$6:$A$1000,0)))</f>
        <v/>
      </c>
      <c r="C596" s="21">
        <f>IF(ISBLANK(TAKSIT_PLANI!$A596),"",TAKSIT_PLANI!$D596)</f>
        <v/>
      </c>
      <c r="D596" s="17">
        <f>IF(ISBLANK(TAKSIT_PLANI!$A596),"",TAKSIT_PLANI!$I596)</f>
        <v/>
      </c>
      <c r="E596" s="22">
        <f>IF(ISBLANK(TAKSIT_PLANI!$A596),"",TAKSIT_PLANI!$K596)</f>
        <v/>
      </c>
      <c r="F596" s="14">
        <f>IF(ISBLANK(TAKSIT_PLANI!$A596),"",IF(TAKSIT_PLANI!$K596&lt;0,"Vadesi Geçmiş",IF(TAKSIT_PLANI!$K596&lt;=30,"0-30 Gün",IF(TAKSIT_PLANI!$K596&lt;=60,"31-60 Gün","61 Gün ve Üzeri"))))</f>
        <v/>
      </c>
      <c r="G596" s="14">
        <f>IF(ISBLANK(TAKSIT_PLANI!$A596),"",TAKSIT_PLANI!$J596)</f>
        <v/>
      </c>
    </row>
    <row r="597">
      <c r="A597" s="14">
        <f>IF(ISBLANK(TAKSIT_PLANI!$A597),"",TAKSIT_PLANI!$B597)</f>
        <v/>
      </c>
      <c r="B597" s="23">
        <f>IF(ISBLANK(TAKSIT_PLANI!$A597),"",INDEX(KREDILER!$B$6:$B$1000,MATCH(TAKSIT_PLANI!$B597,KREDILER!$A$6:$A$1000,0)))</f>
        <v/>
      </c>
      <c r="C597" s="21">
        <f>IF(ISBLANK(TAKSIT_PLANI!$A597),"",TAKSIT_PLANI!$D597)</f>
        <v/>
      </c>
      <c r="D597" s="17">
        <f>IF(ISBLANK(TAKSIT_PLANI!$A597),"",TAKSIT_PLANI!$I597)</f>
        <v/>
      </c>
      <c r="E597" s="22">
        <f>IF(ISBLANK(TAKSIT_PLANI!$A597),"",TAKSIT_PLANI!$K597)</f>
        <v/>
      </c>
      <c r="F597" s="14">
        <f>IF(ISBLANK(TAKSIT_PLANI!$A597),"",IF(TAKSIT_PLANI!$K597&lt;0,"Vadesi Geçmiş",IF(TAKSIT_PLANI!$K597&lt;=30,"0-30 Gün",IF(TAKSIT_PLANI!$K597&lt;=60,"31-60 Gün","61 Gün ve Üzeri"))))</f>
        <v/>
      </c>
      <c r="G597" s="14">
        <f>IF(ISBLANK(TAKSIT_PLANI!$A597),"",TAKSIT_PLANI!$J597)</f>
        <v/>
      </c>
    </row>
    <row r="598">
      <c r="A598" s="14">
        <f>IF(ISBLANK(TAKSIT_PLANI!$A598),"",TAKSIT_PLANI!$B598)</f>
        <v/>
      </c>
      <c r="B598" s="23">
        <f>IF(ISBLANK(TAKSIT_PLANI!$A598),"",INDEX(KREDILER!$B$6:$B$1000,MATCH(TAKSIT_PLANI!$B598,KREDILER!$A$6:$A$1000,0)))</f>
        <v/>
      </c>
      <c r="C598" s="21">
        <f>IF(ISBLANK(TAKSIT_PLANI!$A598),"",TAKSIT_PLANI!$D598)</f>
        <v/>
      </c>
      <c r="D598" s="17">
        <f>IF(ISBLANK(TAKSIT_PLANI!$A598),"",TAKSIT_PLANI!$I598)</f>
        <v/>
      </c>
      <c r="E598" s="22">
        <f>IF(ISBLANK(TAKSIT_PLANI!$A598),"",TAKSIT_PLANI!$K598)</f>
        <v/>
      </c>
      <c r="F598" s="14">
        <f>IF(ISBLANK(TAKSIT_PLANI!$A598),"",IF(TAKSIT_PLANI!$K598&lt;0,"Vadesi Geçmiş",IF(TAKSIT_PLANI!$K598&lt;=30,"0-30 Gün",IF(TAKSIT_PLANI!$K598&lt;=60,"31-60 Gün","61 Gün ve Üzeri"))))</f>
        <v/>
      </c>
      <c r="G598" s="14">
        <f>IF(ISBLANK(TAKSIT_PLANI!$A598),"",TAKSIT_PLANI!$J598)</f>
        <v/>
      </c>
    </row>
    <row r="599">
      <c r="A599" s="14">
        <f>IF(ISBLANK(TAKSIT_PLANI!$A599),"",TAKSIT_PLANI!$B599)</f>
        <v/>
      </c>
      <c r="B599" s="23">
        <f>IF(ISBLANK(TAKSIT_PLANI!$A599),"",INDEX(KREDILER!$B$6:$B$1000,MATCH(TAKSIT_PLANI!$B599,KREDILER!$A$6:$A$1000,0)))</f>
        <v/>
      </c>
      <c r="C599" s="21">
        <f>IF(ISBLANK(TAKSIT_PLANI!$A599),"",TAKSIT_PLANI!$D599)</f>
        <v/>
      </c>
      <c r="D599" s="17">
        <f>IF(ISBLANK(TAKSIT_PLANI!$A599),"",TAKSIT_PLANI!$I599)</f>
        <v/>
      </c>
      <c r="E599" s="22">
        <f>IF(ISBLANK(TAKSIT_PLANI!$A599),"",TAKSIT_PLANI!$K599)</f>
        <v/>
      </c>
      <c r="F599" s="14">
        <f>IF(ISBLANK(TAKSIT_PLANI!$A599),"",IF(TAKSIT_PLANI!$K599&lt;0,"Vadesi Geçmiş",IF(TAKSIT_PLANI!$K599&lt;=30,"0-30 Gün",IF(TAKSIT_PLANI!$K599&lt;=60,"31-60 Gün","61 Gün ve Üzeri"))))</f>
        <v/>
      </c>
      <c r="G599" s="14">
        <f>IF(ISBLANK(TAKSIT_PLANI!$A599),"",TAKSIT_PLANI!$J599)</f>
        <v/>
      </c>
    </row>
    <row r="600">
      <c r="A600" s="14">
        <f>IF(ISBLANK(TAKSIT_PLANI!$A600),"",TAKSIT_PLANI!$B600)</f>
        <v/>
      </c>
      <c r="B600" s="23">
        <f>IF(ISBLANK(TAKSIT_PLANI!$A600),"",INDEX(KREDILER!$B$6:$B$1000,MATCH(TAKSIT_PLANI!$B600,KREDILER!$A$6:$A$1000,0)))</f>
        <v/>
      </c>
      <c r="C600" s="21">
        <f>IF(ISBLANK(TAKSIT_PLANI!$A600),"",TAKSIT_PLANI!$D600)</f>
        <v/>
      </c>
      <c r="D600" s="17">
        <f>IF(ISBLANK(TAKSIT_PLANI!$A600),"",TAKSIT_PLANI!$I600)</f>
        <v/>
      </c>
      <c r="E600" s="22">
        <f>IF(ISBLANK(TAKSIT_PLANI!$A600),"",TAKSIT_PLANI!$K600)</f>
        <v/>
      </c>
      <c r="F600" s="14">
        <f>IF(ISBLANK(TAKSIT_PLANI!$A600),"",IF(TAKSIT_PLANI!$K600&lt;0,"Vadesi Geçmiş",IF(TAKSIT_PLANI!$K600&lt;=30,"0-30 Gün",IF(TAKSIT_PLANI!$K600&lt;=60,"31-60 Gün","61 Gün ve Üzeri"))))</f>
        <v/>
      </c>
      <c r="G600" s="14">
        <f>IF(ISBLANK(TAKSIT_PLANI!$A600),"",TAKSIT_PLANI!$J600)</f>
        <v/>
      </c>
    </row>
    <row r="601">
      <c r="A601" s="14">
        <f>IF(ISBLANK(TAKSIT_PLANI!$A601),"",TAKSIT_PLANI!$B601)</f>
        <v/>
      </c>
      <c r="B601" s="23">
        <f>IF(ISBLANK(TAKSIT_PLANI!$A601),"",INDEX(KREDILER!$B$6:$B$1000,MATCH(TAKSIT_PLANI!$B601,KREDILER!$A$6:$A$1000,0)))</f>
        <v/>
      </c>
      <c r="C601" s="21">
        <f>IF(ISBLANK(TAKSIT_PLANI!$A601),"",TAKSIT_PLANI!$D601)</f>
        <v/>
      </c>
      <c r="D601" s="17">
        <f>IF(ISBLANK(TAKSIT_PLANI!$A601),"",TAKSIT_PLANI!$I601)</f>
        <v/>
      </c>
      <c r="E601" s="22">
        <f>IF(ISBLANK(TAKSIT_PLANI!$A601),"",TAKSIT_PLANI!$K601)</f>
        <v/>
      </c>
      <c r="F601" s="14">
        <f>IF(ISBLANK(TAKSIT_PLANI!$A601),"",IF(TAKSIT_PLANI!$K601&lt;0,"Vadesi Geçmiş",IF(TAKSIT_PLANI!$K601&lt;=30,"0-30 Gün",IF(TAKSIT_PLANI!$K601&lt;=60,"31-60 Gün","61 Gün ve Üzeri"))))</f>
        <v/>
      </c>
      <c r="G601" s="14">
        <f>IF(ISBLANK(TAKSIT_PLANI!$A601),"",TAKSIT_PLANI!$J601)</f>
        <v/>
      </c>
    </row>
    <row r="602">
      <c r="A602" s="14">
        <f>IF(ISBLANK(TAKSIT_PLANI!$A602),"",TAKSIT_PLANI!$B602)</f>
        <v/>
      </c>
      <c r="B602" s="23">
        <f>IF(ISBLANK(TAKSIT_PLANI!$A602),"",INDEX(KREDILER!$B$6:$B$1000,MATCH(TAKSIT_PLANI!$B602,KREDILER!$A$6:$A$1000,0)))</f>
        <v/>
      </c>
      <c r="C602" s="21">
        <f>IF(ISBLANK(TAKSIT_PLANI!$A602),"",TAKSIT_PLANI!$D602)</f>
        <v/>
      </c>
      <c r="D602" s="17">
        <f>IF(ISBLANK(TAKSIT_PLANI!$A602),"",TAKSIT_PLANI!$I602)</f>
        <v/>
      </c>
      <c r="E602" s="22">
        <f>IF(ISBLANK(TAKSIT_PLANI!$A602),"",TAKSIT_PLANI!$K602)</f>
        <v/>
      </c>
      <c r="F602" s="14">
        <f>IF(ISBLANK(TAKSIT_PLANI!$A602),"",IF(TAKSIT_PLANI!$K602&lt;0,"Vadesi Geçmiş",IF(TAKSIT_PLANI!$K602&lt;=30,"0-30 Gün",IF(TAKSIT_PLANI!$K602&lt;=60,"31-60 Gün","61 Gün ve Üzeri"))))</f>
        <v/>
      </c>
      <c r="G602" s="14">
        <f>IF(ISBLANK(TAKSIT_PLANI!$A602),"",TAKSIT_PLANI!$J602)</f>
        <v/>
      </c>
    </row>
    <row r="603">
      <c r="A603" s="14">
        <f>IF(ISBLANK(TAKSIT_PLANI!$A603),"",TAKSIT_PLANI!$B603)</f>
        <v/>
      </c>
      <c r="B603" s="23">
        <f>IF(ISBLANK(TAKSIT_PLANI!$A603),"",INDEX(KREDILER!$B$6:$B$1000,MATCH(TAKSIT_PLANI!$B603,KREDILER!$A$6:$A$1000,0)))</f>
        <v/>
      </c>
      <c r="C603" s="21">
        <f>IF(ISBLANK(TAKSIT_PLANI!$A603),"",TAKSIT_PLANI!$D603)</f>
        <v/>
      </c>
      <c r="D603" s="17">
        <f>IF(ISBLANK(TAKSIT_PLANI!$A603),"",TAKSIT_PLANI!$I603)</f>
        <v/>
      </c>
      <c r="E603" s="22">
        <f>IF(ISBLANK(TAKSIT_PLANI!$A603),"",TAKSIT_PLANI!$K603)</f>
        <v/>
      </c>
      <c r="F603" s="14">
        <f>IF(ISBLANK(TAKSIT_PLANI!$A603),"",IF(TAKSIT_PLANI!$K603&lt;0,"Vadesi Geçmiş",IF(TAKSIT_PLANI!$K603&lt;=30,"0-30 Gün",IF(TAKSIT_PLANI!$K603&lt;=60,"31-60 Gün","61 Gün ve Üzeri"))))</f>
        <v/>
      </c>
      <c r="G603" s="14">
        <f>IF(ISBLANK(TAKSIT_PLANI!$A603),"",TAKSIT_PLANI!$J603)</f>
        <v/>
      </c>
    </row>
    <row r="604">
      <c r="A604" s="14">
        <f>IF(ISBLANK(TAKSIT_PLANI!$A604),"",TAKSIT_PLANI!$B604)</f>
        <v/>
      </c>
      <c r="B604" s="23">
        <f>IF(ISBLANK(TAKSIT_PLANI!$A604),"",INDEX(KREDILER!$B$6:$B$1000,MATCH(TAKSIT_PLANI!$B604,KREDILER!$A$6:$A$1000,0)))</f>
        <v/>
      </c>
      <c r="C604" s="21">
        <f>IF(ISBLANK(TAKSIT_PLANI!$A604),"",TAKSIT_PLANI!$D604)</f>
        <v/>
      </c>
      <c r="D604" s="17">
        <f>IF(ISBLANK(TAKSIT_PLANI!$A604),"",TAKSIT_PLANI!$I604)</f>
        <v/>
      </c>
      <c r="E604" s="22">
        <f>IF(ISBLANK(TAKSIT_PLANI!$A604),"",TAKSIT_PLANI!$K604)</f>
        <v/>
      </c>
      <c r="F604" s="14">
        <f>IF(ISBLANK(TAKSIT_PLANI!$A604),"",IF(TAKSIT_PLANI!$K604&lt;0,"Vadesi Geçmiş",IF(TAKSIT_PLANI!$K604&lt;=30,"0-30 Gün",IF(TAKSIT_PLANI!$K604&lt;=60,"31-60 Gün","61 Gün ve Üzeri"))))</f>
        <v/>
      </c>
      <c r="G604" s="14">
        <f>IF(ISBLANK(TAKSIT_PLANI!$A604),"",TAKSIT_PLANI!$J604)</f>
        <v/>
      </c>
    </row>
    <row r="605">
      <c r="A605" s="14">
        <f>IF(ISBLANK(TAKSIT_PLANI!$A605),"",TAKSIT_PLANI!$B605)</f>
        <v/>
      </c>
      <c r="B605" s="23">
        <f>IF(ISBLANK(TAKSIT_PLANI!$A605),"",INDEX(KREDILER!$B$6:$B$1000,MATCH(TAKSIT_PLANI!$B605,KREDILER!$A$6:$A$1000,0)))</f>
        <v/>
      </c>
      <c r="C605" s="21">
        <f>IF(ISBLANK(TAKSIT_PLANI!$A605),"",TAKSIT_PLANI!$D605)</f>
        <v/>
      </c>
      <c r="D605" s="17">
        <f>IF(ISBLANK(TAKSIT_PLANI!$A605),"",TAKSIT_PLANI!$I605)</f>
        <v/>
      </c>
      <c r="E605" s="22">
        <f>IF(ISBLANK(TAKSIT_PLANI!$A605),"",TAKSIT_PLANI!$K605)</f>
        <v/>
      </c>
      <c r="F605" s="14">
        <f>IF(ISBLANK(TAKSIT_PLANI!$A605),"",IF(TAKSIT_PLANI!$K605&lt;0,"Vadesi Geçmiş",IF(TAKSIT_PLANI!$K605&lt;=30,"0-30 Gün",IF(TAKSIT_PLANI!$K605&lt;=60,"31-60 Gün","61 Gün ve Üzeri"))))</f>
        <v/>
      </c>
      <c r="G605" s="14">
        <f>IF(ISBLANK(TAKSIT_PLANI!$A605),"",TAKSIT_PLANI!$J605)</f>
        <v/>
      </c>
    </row>
    <row r="606">
      <c r="A606" s="14">
        <f>IF(ISBLANK(TAKSIT_PLANI!$A606),"",TAKSIT_PLANI!$B606)</f>
        <v/>
      </c>
      <c r="B606" s="23">
        <f>IF(ISBLANK(TAKSIT_PLANI!$A606),"",INDEX(KREDILER!$B$6:$B$1000,MATCH(TAKSIT_PLANI!$B606,KREDILER!$A$6:$A$1000,0)))</f>
        <v/>
      </c>
      <c r="C606" s="21">
        <f>IF(ISBLANK(TAKSIT_PLANI!$A606),"",TAKSIT_PLANI!$D606)</f>
        <v/>
      </c>
      <c r="D606" s="17">
        <f>IF(ISBLANK(TAKSIT_PLANI!$A606),"",TAKSIT_PLANI!$I606)</f>
        <v/>
      </c>
      <c r="E606" s="22">
        <f>IF(ISBLANK(TAKSIT_PLANI!$A606),"",TAKSIT_PLANI!$K606)</f>
        <v/>
      </c>
      <c r="F606" s="14">
        <f>IF(ISBLANK(TAKSIT_PLANI!$A606),"",IF(TAKSIT_PLANI!$K606&lt;0,"Vadesi Geçmiş",IF(TAKSIT_PLANI!$K606&lt;=30,"0-30 Gün",IF(TAKSIT_PLANI!$K606&lt;=60,"31-60 Gün","61 Gün ve Üzeri"))))</f>
        <v/>
      </c>
      <c r="G606" s="14">
        <f>IF(ISBLANK(TAKSIT_PLANI!$A606),"",TAKSIT_PLANI!$J606)</f>
        <v/>
      </c>
    </row>
    <row r="607">
      <c r="A607" s="14">
        <f>IF(ISBLANK(TAKSIT_PLANI!$A607),"",TAKSIT_PLANI!$B607)</f>
        <v/>
      </c>
      <c r="B607" s="23">
        <f>IF(ISBLANK(TAKSIT_PLANI!$A607),"",INDEX(KREDILER!$B$6:$B$1000,MATCH(TAKSIT_PLANI!$B607,KREDILER!$A$6:$A$1000,0)))</f>
        <v/>
      </c>
      <c r="C607" s="21">
        <f>IF(ISBLANK(TAKSIT_PLANI!$A607),"",TAKSIT_PLANI!$D607)</f>
        <v/>
      </c>
      <c r="D607" s="17">
        <f>IF(ISBLANK(TAKSIT_PLANI!$A607),"",TAKSIT_PLANI!$I607)</f>
        <v/>
      </c>
      <c r="E607" s="22">
        <f>IF(ISBLANK(TAKSIT_PLANI!$A607),"",TAKSIT_PLANI!$K607)</f>
        <v/>
      </c>
      <c r="F607" s="14">
        <f>IF(ISBLANK(TAKSIT_PLANI!$A607),"",IF(TAKSIT_PLANI!$K607&lt;0,"Vadesi Geçmiş",IF(TAKSIT_PLANI!$K607&lt;=30,"0-30 Gün",IF(TAKSIT_PLANI!$K607&lt;=60,"31-60 Gün","61 Gün ve Üzeri"))))</f>
        <v/>
      </c>
      <c r="G607" s="14">
        <f>IF(ISBLANK(TAKSIT_PLANI!$A607),"",TAKSIT_PLANI!$J607)</f>
        <v/>
      </c>
    </row>
    <row r="608">
      <c r="A608" s="14">
        <f>IF(ISBLANK(TAKSIT_PLANI!$A608),"",TAKSIT_PLANI!$B608)</f>
        <v/>
      </c>
      <c r="B608" s="23">
        <f>IF(ISBLANK(TAKSIT_PLANI!$A608),"",INDEX(KREDILER!$B$6:$B$1000,MATCH(TAKSIT_PLANI!$B608,KREDILER!$A$6:$A$1000,0)))</f>
        <v/>
      </c>
      <c r="C608" s="21">
        <f>IF(ISBLANK(TAKSIT_PLANI!$A608),"",TAKSIT_PLANI!$D608)</f>
        <v/>
      </c>
      <c r="D608" s="17">
        <f>IF(ISBLANK(TAKSIT_PLANI!$A608),"",TAKSIT_PLANI!$I608)</f>
        <v/>
      </c>
      <c r="E608" s="22">
        <f>IF(ISBLANK(TAKSIT_PLANI!$A608),"",TAKSIT_PLANI!$K608)</f>
        <v/>
      </c>
      <c r="F608" s="14">
        <f>IF(ISBLANK(TAKSIT_PLANI!$A608),"",IF(TAKSIT_PLANI!$K608&lt;0,"Vadesi Geçmiş",IF(TAKSIT_PLANI!$K608&lt;=30,"0-30 Gün",IF(TAKSIT_PLANI!$K608&lt;=60,"31-60 Gün","61 Gün ve Üzeri"))))</f>
        <v/>
      </c>
      <c r="G608" s="14">
        <f>IF(ISBLANK(TAKSIT_PLANI!$A608),"",TAKSIT_PLANI!$J608)</f>
        <v/>
      </c>
    </row>
    <row r="609">
      <c r="A609" s="14">
        <f>IF(ISBLANK(TAKSIT_PLANI!$A609),"",TAKSIT_PLANI!$B609)</f>
        <v/>
      </c>
      <c r="B609" s="23">
        <f>IF(ISBLANK(TAKSIT_PLANI!$A609),"",INDEX(KREDILER!$B$6:$B$1000,MATCH(TAKSIT_PLANI!$B609,KREDILER!$A$6:$A$1000,0)))</f>
        <v/>
      </c>
      <c r="C609" s="21">
        <f>IF(ISBLANK(TAKSIT_PLANI!$A609),"",TAKSIT_PLANI!$D609)</f>
        <v/>
      </c>
      <c r="D609" s="17">
        <f>IF(ISBLANK(TAKSIT_PLANI!$A609),"",TAKSIT_PLANI!$I609)</f>
        <v/>
      </c>
      <c r="E609" s="22">
        <f>IF(ISBLANK(TAKSIT_PLANI!$A609),"",TAKSIT_PLANI!$K609)</f>
        <v/>
      </c>
      <c r="F609" s="14">
        <f>IF(ISBLANK(TAKSIT_PLANI!$A609),"",IF(TAKSIT_PLANI!$K609&lt;0,"Vadesi Geçmiş",IF(TAKSIT_PLANI!$K609&lt;=30,"0-30 Gün",IF(TAKSIT_PLANI!$K609&lt;=60,"31-60 Gün","61 Gün ve Üzeri"))))</f>
        <v/>
      </c>
      <c r="G609" s="14">
        <f>IF(ISBLANK(TAKSIT_PLANI!$A609),"",TAKSIT_PLANI!$J609)</f>
        <v/>
      </c>
    </row>
    <row r="610">
      <c r="A610" s="14">
        <f>IF(ISBLANK(TAKSIT_PLANI!$A610),"",TAKSIT_PLANI!$B610)</f>
        <v/>
      </c>
      <c r="B610" s="23">
        <f>IF(ISBLANK(TAKSIT_PLANI!$A610),"",INDEX(KREDILER!$B$6:$B$1000,MATCH(TAKSIT_PLANI!$B610,KREDILER!$A$6:$A$1000,0)))</f>
        <v/>
      </c>
      <c r="C610" s="21">
        <f>IF(ISBLANK(TAKSIT_PLANI!$A610),"",TAKSIT_PLANI!$D610)</f>
        <v/>
      </c>
      <c r="D610" s="17">
        <f>IF(ISBLANK(TAKSIT_PLANI!$A610),"",TAKSIT_PLANI!$I610)</f>
        <v/>
      </c>
      <c r="E610" s="22">
        <f>IF(ISBLANK(TAKSIT_PLANI!$A610),"",TAKSIT_PLANI!$K610)</f>
        <v/>
      </c>
      <c r="F610" s="14">
        <f>IF(ISBLANK(TAKSIT_PLANI!$A610),"",IF(TAKSIT_PLANI!$K610&lt;0,"Vadesi Geçmiş",IF(TAKSIT_PLANI!$K610&lt;=30,"0-30 Gün",IF(TAKSIT_PLANI!$K610&lt;=60,"31-60 Gün","61 Gün ve Üzeri"))))</f>
        <v/>
      </c>
      <c r="G610" s="14">
        <f>IF(ISBLANK(TAKSIT_PLANI!$A610),"",TAKSIT_PLANI!$J610)</f>
        <v/>
      </c>
    </row>
    <row r="611">
      <c r="A611" s="14">
        <f>IF(ISBLANK(TAKSIT_PLANI!$A611),"",TAKSIT_PLANI!$B611)</f>
        <v/>
      </c>
      <c r="B611" s="23">
        <f>IF(ISBLANK(TAKSIT_PLANI!$A611),"",INDEX(KREDILER!$B$6:$B$1000,MATCH(TAKSIT_PLANI!$B611,KREDILER!$A$6:$A$1000,0)))</f>
        <v/>
      </c>
      <c r="C611" s="21">
        <f>IF(ISBLANK(TAKSIT_PLANI!$A611),"",TAKSIT_PLANI!$D611)</f>
        <v/>
      </c>
      <c r="D611" s="17">
        <f>IF(ISBLANK(TAKSIT_PLANI!$A611),"",TAKSIT_PLANI!$I611)</f>
        <v/>
      </c>
      <c r="E611" s="22">
        <f>IF(ISBLANK(TAKSIT_PLANI!$A611),"",TAKSIT_PLANI!$K611)</f>
        <v/>
      </c>
      <c r="F611" s="14">
        <f>IF(ISBLANK(TAKSIT_PLANI!$A611),"",IF(TAKSIT_PLANI!$K611&lt;0,"Vadesi Geçmiş",IF(TAKSIT_PLANI!$K611&lt;=30,"0-30 Gün",IF(TAKSIT_PLANI!$K611&lt;=60,"31-60 Gün","61 Gün ve Üzeri"))))</f>
        <v/>
      </c>
      <c r="G611" s="14">
        <f>IF(ISBLANK(TAKSIT_PLANI!$A611),"",TAKSIT_PLANI!$J611)</f>
        <v/>
      </c>
    </row>
    <row r="612">
      <c r="A612" s="14">
        <f>IF(ISBLANK(TAKSIT_PLANI!$A612),"",TAKSIT_PLANI!$B612)</f>
        <v/>
      </c>
      <c r="B612" s="23">
        <f>IF(ISBLANK(TAKSIT_PLANI!$A612),"",INDEX(KREDILER!$B$6:$B$1000,MATCH(TAKSIT_PLANI!$B612,KREDILER!$A$6:$A$1000,0)))</f>
        <v/>
      </c>
      <c r="C612" s="21">
        <f>IF(ISBLANK(TAKSIT_PLANI!$A612),"",TAKSIT_PLANI!$D612)</f>
        <v/>
      </c>
      <c r="D612" s="17">
        <f>IF(ISBLANK(TAKSIT_PLANI!$A612),"",TAKSIT_PLANI!$I612)</f>
        <v/>
      </c>
      <c r="E612" s="22">
        <f>IF(ISBLANK(TAKSIT_PLANI!$A612),"",TAKSIT_PLANI!$K612)</f>
        <v/>
      </c>
      <c r="F612" s="14">
        <f>IF(ISBLANK(TAKSIT_PLANI!$A612),"",IF(TAKSIT_PLANI!$K612&lt;0,"Vadesi Geçmiş",IF(TAKSIT_PLANI!$K612&lt;=30,"0-30 Gün",IF(TAKSIT_PLANI!$K612&lt;=60,"31-60 Gün","61 Gün ve Üzeri"))))</f>
        <v/>
      </c>
      <c r="G612" s="14">
        <f>IF(ISBLANK(TAKSIT_PLANI!$A612),"",TAKSIT_PLANI!$J612)</f>
        <v/>
      </c>
    </row>
    <row r="613">
      <c r="A613" s="14">
        <f>IF(ISBLANK(TAKSIT_PLANI!$A613),"",TAKSIT_PLANI!$B613)</f>
        <v/>
      </c>
      <c r="B613" s="23">
        <f>IF(ISBLANK(TAKSIT_PLANI!$A613),"",INDEX(KREDILER!$B$6:$B$1000,MATCH(TAKSIT_PLANI!$B613,KREDILER!$A$6:$A$1000,0)))</f>
        <v/>
      </c>
      <c r="C613" s="21">
        <f>IF(ISBLANK(TAKSIT_PLANI!$A613),"",TAKSIT_PLANI!$D613)</f>
        <v/>
      </c>
      <c r="D613" s="17">
        <f>IF(ISBLANK(TAKSIT_PLANI!$A613),"",TAKSIT_PLANI!$I613)</f>
        <v/>
      </c>
      <c r="E613" s="22">
        <f>IF(ISBLANK(TAKSIT_PLANI!$A613),"",TAKSIT_PLANI!$K613)</f>
        <v/>
      </c>
      <c r="F613" s="14">
        <f>IF(ISBLANK(TAKSIT_PLANI!$A613),"",IF(TAKSIT_PLANI!$K613&lt;0,"Vadesi Geçmiş",IF(TAKSIT_PLANI!$K613&lt;=30,"0-30 Gün",IF(TAKSIT_PLANI!$K613&lt;=60,"31-60 Gün","61 Gün ve Üzeri"))))</f>
        <v/>
      </c>
      <c r="G613" s="14">
        <f>IF(ISBLANK(TAKSIT_PLANI!$A613),"",TAKSIT_PLANI!$J613)</f>
        <v/>
      </c>
    </row>
    <row r="614">
      <c r="A614" s="14">
        <f>IF(ISBLANK(TAKSIT_PLANI!$A614),"",TAKSIT_PLANI!$B614)</f>
        <v/>
      </c>
      <c r="B614" s="23">
        <f>IF(ISBLANK(TAKSIT_PLANI!$A614),"",INDEX(KREDILER!$B$6:$B$1000,MATCH(TAKSIT_PLANI!$B614,KREDILER!$A$6:$A$1000,0)))</f>
        <v/>
      </c>
      <c r="C614" s="21">
        <f>IF(ISBLANK(TAKSIT_PLANI!$A614),"",TAKSIT_PLANI!$D614)</f>
        <v/>
      </c>
      <c r="D614" s="17">
        <f>IF(ISBLANK(TAKSIT_PLANI!$A614),"",TAKSIT_PLANI!$I614)</f>
        <v/>
      </c>
      <c r="E614" s="22">
        <f>IF(ISBLANK(TAKSIT_PLANI!$A614),"",TAKSIT_PLANI!$K614)</f>
        <v/>
      </c>
      <c r="F614" s="14">
        <f>IF(ISBLANK(TAKSIT_PLANI!$A614),"",IF(TAKSIT_PLANI!$K614&lt;0,"Vadesi Geçmiş",IF(TAKSIT_PLANI!$K614&lt;=30,"0-30 Gün",IF(TAKSIT_PLANI!$K614&lt;=60,"31-60 Gün","61 Gün ve Üzeri"))))</f>
        <v/>
      </c>
      <c r="G614" s="14">
        <f>IF(ISBLANK(TAKSIT_PLANI!$A614),"",TAKSIT_PLANI!$J614)</f>
        <v/>
      </c>
    </row>
    <row r="615">
      <c r="A615" s="14">
        <f>IF(ISBLANK(TAKSIT_PLANI!$A615),"",TAKSIT_PLANI!$B615)</f>
        <v/>
      </c>
      <c r="B615" s="23">
        <f>IF(ISBLANK(TAKSIT_PLANI!$A615),"",INDEX(KREDILER!$B$6:$B$1000,MATCH(TAKSIT_PLANI!$B615,KREDILER!$A$6:$A$1000,0)))</f>
        <v/>
      </c>
      <c r="C615" s="21">
        <f>IF(ISBLANK(TAKSIT_PLANI!$A615),"",TAKSIT_PLANI!$D615)</f>
        <v/>
      </c>
      <c r="D615" s="17">
        <f>IF(ISBLANK(TAKSIT_PLANI!$A615),"",TAKSIT_PLANI!$I615)</f>
        <v/>
      </c>
      <c r="E615" s="22">
        <f>IF(ISBLANK(TAKSIT_PLANI!$A615),"",TAKSIT_PLANI!$K615)</f>
        <v/>
      </c>
      <c r="F615" s="14">
        <f>IF(ISBLANK(TAKSIT_PLANI!$A615),"",IF(TAKSIT_PLANI!$K615&lt;0,"Vadesi Geçmiş",IF(TAKSIT_PLANI!$K615&lt;=30,"0-30 Gün",IF(TAKSIT_PLANI!$K615&lt;=60,"31-60 Gün","61 Gün ve Üzeri"))))</f>
        <v/>
      </c>
      <c r="G615" s="14">
        <f>IF(ISBLANK(TAKSIT_PLANI!$A615),"",TAKSIT_PLANI!$J615)</f>
        <v/>
      </c>
    </row>
    <row r="616">
      <c r="A616" s="14">
        <f>IF(ISBLANK(TAKSIT_PLANI!$A616),"",TAKSIT_PLANI!$B616)</f>
        <v/>
      </c>
      <c r="B616" s="23">
        <f>IF(ISBLANK(TAKSIT_PLANI!$A616),"",INDEX(KREDILER!$B$6:$B$1000,MATCH(TAKSIT_PLANI!$B616,KREDILER!$A$6:$A$1000,0)))</f>
        <v/>
      </c>
      <c r="C616" s="21">
        <f>IF(ISBLANK(TAKSIT_PLANI!$A616),"",TAKSIT_PLANI!$D616)</f>
        <v/>
      </c>
      <c r="D616" s="17">
        <f>IF(ISBLANK(TAKSIT_PLANI!$A616),"",TAKSIT_PLANI!$I616)</f>
        <v/>
      </c>
      <c r="E616" s="22">
        <f>IF(ISBLANK(TAKSIT_PLANI!$A616),"",TAKSIT_PLANI!$K616)</f>
        <v/>
      </c>
      <c r="F616" s="14">
        <f>IF(ISBLANK(TAKSIT_PLANI!$A616),"",IF(TAKSIT_PLANI!$K616&lt;0,"Vadesi Geçmiş",IF(TAKSIT_PLANI!$K616&lt;=30,"0-30 Gün",IF(TAKSIT_PLANI!$K616&lt;=60,"31-60 Gün","61 Gün ve Üzeri"))))</f>
        <v/>
      </c>
      <c r="G616" s="14">
        <f>IF(ISBLANK(TAKSIT_PLANI!$A616),"",TAKSIT_PLANI!$J616)</f>
        <v/>
      </c>
    </row>
    <row r="617">
      <c r="A617" s="14">
        <f>IF(ISBLANK(TAKSIT_PLANI!$A617),"",TAKSIT_PLANI!$B617)</f>
        <v/>
      </c>
      <c r="B617" s="23">
        <f>IF(ISBLANK(TAKSIT_PLANI!$A617),"",INDEX(KREDILER!$B$6:$B$1000,MATCH(TAKSIT_PLANI!$B617,KREDILER!$A$6:$A$1000,0)))</f>
        <v/>
      </c>
      <c r="C617" s="21">
        <f>IF(ISBLANK(TAKSIT_PLANI!$A617),"",TAKSIT_PLANI!$D617)</f>
        <v/>
      </c>
      <c r="D617" s="17">
        <f>IF(ISBLANK(TAKSIT_PLANI!$A617),"",TAKSIT_PLANI!$I617)</f>
        <v/>
      </c>
      <c r="E617" s="22">
        <f>IF(ISBLANK(TAKSIT_PLANI!$A617),"",TAKSIT_PLANI!$K617)</f>
        <v/>
      </c>
      <c r="F617" s="14">
        <f>IF(ISBLANK(TAKSIT_PLANI!$A617),"",IF(TAKSIT_PLANI!$K617&lt;0,"Vadesi Geçmiş",IF(TAKSIT_PLANI!$K617&lt;=30,"0-30 Gün",IF(TAKSIT_PLANI!$K617&lt;=60,"31-60 Gün","61 Gün ve Üzeri"))))</f>
        <v/>
      </c>
      <c r="G617" s="14">
        <f>IF(ISBLANK(TAKSIT_PLANI!$A617),"",TAKSIT_PLANI!$J617)</f>
        <v/>
      </c>
    </row>
    <row r="618">
      <c r="A618" s="14">
        <f>IF(ISBLANK(TAKSIT_PLANI!$A618),"",TAKSIT_PLANI!$B618)</f>
        <v/>
      </c>
      <c r="B618" s="23">
        <f>IF(ISBLANK(TAKSIT_PLANI!$A618),"",INDEX(KREDILER!$B$6:$B$1000,MATCH(TAKSIT_PLANI!$B618,KREDILER!$A$6:$A$1000,0)))</f>
        <v/>
      </c>
      <c r="C618" s="21">
        <f>IF(ISBLANK(TAKSIT_PLANI!$A618),"",TAKSIT_PLANI!$D618)</f>
        <v/>
      </c>
      <c r="D618" s="17">
        <f>IF(ISBLANK(TAKSIT_PLANI!$A618),"",TAKSIT_PLANI!$I618)</f>
        <v/>
      </c>
      <c r="E618" s="22">
        <f>IF(ISBLANK(TAKSIT_PLANI!$A618),"",TAKSIT_PLANI!$K618)</f>
        <v/>
      </c>
      <c r="F618" s="14">
        <f>IF(ISBLANK(TAKSIT_PLANI!$A618),"",IF(TAKSIT_PLANI!$K618&lt;0,"Vadesi Geçmiş",IF(TAKSIT_PLANI!$K618&lt;=30,"0-30 Gün",IF(TAKSIT_PLANI!$K618&lt;=60,"31-60 Gün","61 Gün ve Üzeri"))))</f>
        <v/>
      </c>
      <c r="G618" s="14">
        <f>IF(ISBLANK(TAKSIT_PLANI!$A618),"",TAKSIT_PLANI!$J618)</f>
        <v/>
      </c>
    </row>
    <row r="619">
      <c r="A619" s="14">
        <f>IF(ISBLANK(TAKSIT_PLANI!$A619),"",TAKSIT_PLANI!$B619)</f>
        <v/>
      </c>
      <c r="B619" s="23">
        <f>IF(ISBLANK(TAKSIT_PLANI!$A619),"",INDEX(KREDILER!$B$6:$B$1000,MATCH(TAKSIT_PLANI!$B619,KREDILER!$A$6:$A$1000,0)))</f>
        <v/>
      </c>
      <c r="C619" s="21">
        <f>IF(ISBLANK(TAKSIT_PLANI!$A619),"",TAKSIT_PLANI!$D619)</f>
        <v/>
      </c>
      <c r="D619" s="17">
        <f>IF(ISBLANK(TAKSIT_PLANI!$A619),"",TAKSIT_PLANI!$I619)</f>
        <v/>
      </c>
      <c r="E619" s="22">
        <f>IF(ISBLANK(TAKSIT_PLANI!$A619),"",TAKSIT_PLANI!$K619)</f>
        <v/>
      </c>
      <c r="F619" s="14">
        <f>IF(ISBLANK(TAKSIT_PLANI!$A619),"",IF(TAKSIT_PLANI!$K619&lt;0,"Vadesi Geçmiş",IF(TAKSIT_PLANI!$K619&lt;=30,"0-30 Gün",IF(TAKSIT_PLANI!$K619&lt;=60,"31-60 Gün","61 Gün ve Üzeri"))))</f>
        <v/>
      </c>
      <c r="G619" s="14">
        <f>IF(ISBLANK(TAKSIT_PLANI!$A619),"",TAKSIT_PLANI!$J619)</f>
        <v/>
      </c>
    </row>
    <row r="620">
      <c r="A620" s="14">
        <f>IF(ISBLANK(TAKSIT_PLANI!$A620),"",TAKSIT_PLANI!$B620)</f>
        <v/>
      </c>
      <c r="B620" s="23">
        <f>IF(ISBLANK(TAKSIT_PLANI!$A620),"",INDEX(KREDILER!$B$6:$B$1000,MATCH(TAKSIT_PLANI!$B620,KREDILER!$A$6:$A$1000,0)))</f>
        <v/>
      </c>
      <c r="C620" s="21">
        <f>IF(ISBLANK(TAKSIT_PLANI!$A620),"",TAKSIT_PLANI!$D620)</f>
        <v/>
      </c>
      <c r="D620" s="17">
        <f>IF(ISBLANK(TAKSIT_PLANI!$A620),"",TAKSIT_PLANI!$I620)</f>
        <v/>
      </c>
      <c r="E620" s="22">
        <f>IF(ISBLANK(TAKSIT_PLANI!$A620),"",TAKSIT_PLANI!$K620)</f>
        <v/>
      </c>
      <c r="F620" s="14">
        <f>IF(ISBLANK(TAKSIT_PLANI!$A620),"",IF(TAKSIT_PLANI!$K620&lt;0,"Vadesi Geçmiş",IF(TAKSIT_PLANI!$K620&lt;=30,"0-30 Gün",IF(TAKSIT_PLANI!$K620&lt;=60,"31-60 Gün","61 Gün ve Üzeri"))))</f>
        <v/>
      </c>
      <c r="G620" s="14">
        <f>IF(ISBLANK(TAKSIT_PLANI!$A620),"",TAKSIT_PLANI!$J620)</f>
        <v/>
      </c>
    </row>
    <row r="621">
      <c r="A621" s="14">
        <f>IF(ISBLANK(TAKSIT_PLANI!$A621),"",TAKSIT_PLANI!$B621)</f>
        <v/>
      </c>
      <c r="B621" s="23">
        <f>IF(ISBLANK(TAKSIT_PLANI!$A621),"",INDEX(KREDILER!$B$6:$B$1000,MATCH(TAKSIT_PLANI!$B621,KREDILER!$A$6:$A$1000,0)))</f>
        <v/>
      </c>
      <c r="C621" s="21">
        <f>IF(ISBLANK(TAKSIT_PLANI!$A621),"",TAKSIT_PLANI!$D621)</f>
        <v/>
      </c>
      <c r="D621" s="17">
        <f>IF(ISBLANK(TAKSIT_PLANI!$A621),"",TAKSIT_PLANI!$I621)</f>
        <v/>
      </c>
      <c r="E621" s="22">
        <f>IF(ISBLANK(TAKSIT_PLANI!$A621),"",TAKSIT_PLANI!$K621)</f>
        <v/>
      </c>
      <c r="F621" s="14">
        <f>IF(ISBLANK(TAKSIT_PLANI!$A621),"",IF(TAKSIT_PLANI!$K621&lt;0,"Vadesi Geçmiş",IF(TAKSIT_PLANI!$K621&lt;=30,"0-30 Gün",IF(TAKSIT_PLANI!$K621&lt;=60,"31-60 Gün","61 Gün ve Üzeri"))))</f>
        <v/>
      </c>
      <c r="G621" s="14">
        <f>IF(ISBLANK(TAKSIT_PLANI!$A621),"",TAKSIT_PLANI!$J621)</f>
        <v/>
      </c>
    </row>
    <row r="622">
      <c r="A622" s="14">
        <f>IF(ISBLANK(TAKSIT_PLANI!$A622),"",TAKSIT_PLANI!$B622)</f>
        <v/>
      </c>
      <c r="B622" s="23">
        <f>IF(ISBLANK(TAKSIT_PLANI!$A622),"",INDEX(KREDILER!$B$6:$B$1000,MATCH(TAKSIT_PLANI!$B622,KREDILER!$A$6:$A$1000,0)))</f>
        <v/>
      </c>
      <c r="C622" s="21">
        <f>IF(ISBLANK(TAKSIT_PLANI!$A622),"",TAKSIT_PLANI!$D622)</f>
        <v/>
      </c>
      <c r="D622" s="17">
        <f>IF(ISBLANK(TAKSIT_PLANI!$A622),"",TAKSIT_PLANI!$I622)</f>
        <v/>
      </c>
      <c r="E622" s="22">
        <f>IF(ISBLANK(TAKSIT_PLANI!$A622),"",TAKSIT_PLANI!$K622)</f>
        <v/>
      </c>
      <c r="F622" s="14">
        <f>IF(ISBLANK(TAKSIT_PLANI!$A622),"",IF(TAKSIT_PLANI!$K622&lt;0,"Vadesi Geçmiş",IF(TAKSIT_PLANI!$K622&lt;=30,"0-30 Gün",IF(TAKSIT_PLANI!$K622&lt;=60,"31-60 Gün","61 Gün ve Üzeri"))))</f>
        <v/>
      </c>
      <c r="G622" s="14">
        <f>IF(ISBLANK(TAKSIT_PLANI!$A622),"",TAKSIT_PLANI!$J622)</f>
        <v/>
      </c>
    </row>
    <row r="623">
      <c r="A623" s="14">
        <f>IF(ISBLANK(TAKSIT_PLANI!$A623),"",TAKSIT_PLANI!$B623)</f>
        <v/>
      </c>
      <c r="B623" s="23">
        <f>IF(ISBLANK(TAKSIT_PLANI!$A623),"",INDEX(KREDILER!$B$6:$B$1000,MATCH(TAKSIT_PLANI!$B623,KREDILER!$A$6:$A$1000,0)))</f>
        <v/>
      </c>
      <c r="C623" s="21">
        <f>IF(ISBLANK(TAKSIT_PLANI!$A623),"",TAKSIT_PLANI!$D623)</f>
        <v/>
      </c>
      <c r="D623" s="17">
        <f>IF(ISBLANK(TAKSIT_PLANI!$A623),"",TAKSIT_PLANI!$I623)</f>
        <v/>
      </c>
      <c r="E623" s="22">
        <f>IF(ISBLANK(TAKSIT_PLANI!$A623),"",TAKSIT_PLANI!$K623)</f>
        <v/>
      </c>
      <c r="F623" s="14">
        <f>IF(ISBLANK(TAKSIT_PLANI!$A623),"",IF(TAKSIT_PLANI!$K623&lt;0,"Vadesi Geçmiş",IF(TAKSIT_PLANI!$K623&lt;=30,"0-30 Gün",IF(TAKSIT_PLANI!$K623&lt;=60,"31-60 Gün","61 Gün ve Üzeri"))))</f>
        <v/>
      </c>
      <c r="G623" s="14">
        <f>IF(ISBLANK(TAKSIT_PLANI!$A623),"",TAKSIT_PLANI!$J623)</f>
        <v/>
      </c>
    </row>
    <row r="624">
      <c r="A624" s="14">
        <f>IF(ISBLANK(TAKSIT_PLANI!$A624),"",TAKSIT_PLANI!$B624)</f>
        <v/>
      </c>
      <c r="B624" s="23">
        <f>IF(ISBLANK(TAKSIT_PLANI!$A624),"",INDEX(KREDILER!$B$6:$B$1000,MATCH(TAKSIT_PLANI!$B624,KREDILER!$A$6:$A$1000,0)))</f>
        <v/>
      </c>
      <c r="C624" s="21">
        <f>IF(ISBLANK(TAKSIT_PLANI!$A624),"",TAKSIT_PLANI!$D624)</f>
        <v/>
      </c>
      <c r="D624" s="17">
        <f>IF(ISBLANK(TAKSIT_PLANI!$A624),"",TAKSIT_PLANI!$I624)</f>
        <v/>
      </c>
      <c r="E624" s="22">
        <f>IF(ISBLANK(TAKSIT_PLANI!$A624),"",TAKSIT_PLANI!$K624)</f>
        <v/>
      </c>
      <c r="F624" s="14">
        <f>IF(ISBLANK(TAKSIT_PLANI!$A624),"",IF(TAKSIT_PLANI!$K624&lt;0,"Vadesi Geçmiş",IF(TAKSIT_PLANI!$K624&lt;=30,"0-30 Gün",IF(TAKSIT_PLANI!$K624&lt;=60,"31-60 Gün","61 Gün ve Üzeri"))))</f>
        <v/>
      </c>
      <c r="G624" s="14">
        <f>IF(ISBLANK(TAKSIT_PLANI!$A624),"",TAKSIT_PLANI!$J624)</f>
        <v/>
      </c>
    </row>
    <row r="625">
      <c r="A625" s="14">
        <f>IF(ISBLANK(TAKSIT_PLANI!$A625),"",TAKSIT_PLANI!$B625)</f>
        <v/>
      </c>
      <c r="B625" s="23">
        <f>IF(ISBLANK(TAKSIT_PLANI!$A625),"",INDEX(KREDILER!$B$6:$B$1000,MATCH(TAKSIT_PLANI!$B625,KREDILER!$A$6:$A$1000,0)))</f>
        <v/>
      </c>
      <c r="C625" s="21">
        <f>IF(ISBLANK(TAKSIT_PLANI!$A625),"",TAKSIT_PLANI!$D625)</f>
        <v/>
      </c>
      <c r="D625" s="17">
        <f>IF(ISBLANK(TAKSIT_PLANI!$A625),"",TAKSIT_PLANI!$I625)</f>
        <v/>
      </c>
      <c r="E625" s="22">
        <f>IF(ISBLANK(TAKSIT_PLANI!$A625),"",TAKSIT_PLANI!$K625)</f>
        <v/>
      </c>
      <c r="F625" s="14">
        <f>IF(ISBLANK(TAKSIT_PLANI!$A625),"",IF(TAKSIT_PLANI!$K625&lt;0,"Vadesi Geçmiş",IF(TAKSIT_PLANI!$K625&lt;=30,"0-30 Gün",IF(TAKSIT_PLANI!$K625&lt;=60,"31-60 Gün","61 Gün ve Üzeri"))))</f>
        <v/>
      </c>
      <c r="G625" s="14">
        <f>IF(ISBLANK(TAKSIT_PLANI!$A625),"",TAKSIT_PLANI!$J625)</f>
        <v/>
      </c>
    </row>
    <row r="626">
      <c r="A626" s="14">
        <f>IF(ISBLANK(TAKSIT_PLANI!$A626),"",TAKSIT_PLANI!$B626)</f>
        <v/>
      </c>
      <c r="B626" s="23">
        <f>IF(ISBLANK(TAKSIT_PLANI!$A626),"",INDEX(KREDILER!$B$6:$B$1000,MATCH(TAKSIT_PLANI!$B626,KREDILER!$A$6:$A$1000,0)))</f>
        <v/>
      </c>
      <c r="C626" s="21">
        <f>IF(ISBLANK(TAKSIT_PLANI!$A626),"",TAKSIT_PLANI!$D626)</f>
        <v/>
      </c>
      <c r="D626" s="17">
        <f>IF(ISBLANK(TAKSIT_PLANI!$A626),"",TAKSIT_PLANI!$I626)</f>
        <v/>
      </c>
      <c r="E626" s="22">
        <f>IF(ISBLANK(TAKSIT_PLANI!$A626),"",TAKSIT_PLANI!$K626)</f>
        <v/>
      </c>
      <c r="F626" s="14">
        <f>IF(ISBLANK(TAKSIT_PLANI!$A626),"",IF(TAKSIT_PLANI!$K626&lt;0,"Vadesi Geçmiş",IF(TAKSIT_PLANI!$K626&lt;=30,"0-30 Gün",IF(TAKSIT_PLANI!$K626&lt;=60,"31-60 Gün","61 Gün ve Üzeri"))))</f>
        <v/>
      </c>
      <c r="G626" s="14">
        <f>IF(ISBLANK(TAKSIT_PLANI!$A626),"",TAKSIT_PLANI!$J626)</f>
        <v/>
      </c>
    </row>
    <row r="627">
      <c r="A627" s="14">
        <f>IF(ISBLANK(TAKSIT_PLANI!$A627),"",TAKSIT_PLANI!$B627)</f>
        <v/>
      </c>
      <c r="B627" s="23">
        <f>IF(ISBLANK(TAKSIT_PLANI!$A627),"",INDEX(KREDILER!$B$6:$B$1000,MATCH(TAKSIT_PLANI!$B627,KREDILER!$A$6:$A$1000,0)))</f>
        <v/>
      </c>
      <c r="C627" s="21">
        <f>IF(ISBLANK(TAKSIT_PLANI!$A627),"",TAKSIT_PLANI!$D627)</f>
        <v/>
      </c>
      <c r="D627" s="17">
        <f>IF(ISBLANK(TAKSIT_PLANI!$A627),"",TAKSIT_PLANI!$I627)</f>
        <v/>
      </c>
      <c r="E627" s="22">
        <f>IF(ISBLANK(TAKSIT_PLANI!$A627),"",TAKSIT_PLANI!$K627)</f>
        <v/>
      </c>
      <c r="F627" s="14">
        <f>IF(ISBLANK(TAKSIT_PLANI!$A627),"",IF(TAKSIT_PLANI!$K627&lt;0,"Vadesi Geçmiş",IF(TAKSIT_PLANI!$K627&lt;=30,"0-30 Gün",IF(TAKSIT_PLANI!$K627&lt;=60,"31-60 Gün","61 Gün ve Üzeri"))))</f>
        <v/>
      </c>
      <c r="G627" s="14">
        <f>IF(ISBLANK(TAKSIT_PLANI!$A627),"",TAKSIT_PLANI!$J627)</f>
        <v/>
      </c>
    </row>
    <row r="628">
      <c r="A628" s="14">
        <f>IF(ISBLANK(TAKSIT_PLANI!$A628),"",TAKSIT_PLANI!$B628)</f>
        <v/>
      </c>
      <c r="B628" s="23">
        <f>IF(ISBLANK(TAKSIT_PLANI!$A628),"",INDEX(KREDILER!$B$6:$B$1000,MATCH(TAKSIT_PLANI!$B628,KREDILER!$A$6:$A$1000,0)))</f>
        <v/>
      </c>
      <c r="C628" s="21">
        <f>IF(ISBLANK(TAKSIT_PLANI!$A628),"",TAKSIT_PLANI!$D628)</f>
        <v/>
      </c>
      <c r="D628" s="17">
        <f>IF(ISBLANK(TAKSIT_PLANI!$A628),"",TAKSIT_PLANI!$I628)</f>
        <v/>
      </c>
      <c r="E628" s="22">
        <f>IF(ISBLANK(TAKSIT_PLANI!$A628),"",TAKSIT_PLANI!$K628)</f>
        <v/>
      </c>
      <c r="F628" s="14">
        <f>IF(ISBLANK(TAKSIT_PLANI!$A628),"",IF(TAKSIT_PLANI!$K628&lt;0,"Vadesi Geçmiş",IF(TAKSIT_PLANI!$K628&lt;=30,"0-30 Gün",IF(TAKSIT_PLANI!$K628&lt;=60,"31-60 Gün","61 Gün ve Üzeri"))))</f>
        <v/>
      </c>
      <c r="G628" s="14">
        <f>IF(ISBLANK(TAKSIT_PLANI!$A628),"",TAKSIT_PLANI!$J628)</f>
        <v/>
      </c>
    </row>
    <row r="629">
      <c r="A629" s="14">
        <f>IF(ISBLANK(TAKSIT_PLANI!$A629),"",TAKSIT_PLANI!$B629)</f>
        <v/>
      </c>
      <c r="B629" s="23">
        <f>IF(ISBLANK(TAKSIT_PLANI!$A629),"",INDEX(KREDILER!$B$6:$B$1000,MATCH(TAKSIT_PLANI!$B629,KREDILER!$A$6:$A$1000,0)))</f>
        <v/>
      </c>
      <c r="C629" s="21">
        <f>IF(ISBLANK(TAKSIT_PLANI!$A629),"",TAKSIT_PLANI!$D629)</f>
        <v/>
      </c>
      <c r="D629" s="17">
        <f>IF(ISBLANK(TAKSIT_PLANI!$A629),"",TAKSIT_PLANI!$I629)</f>
        <v/>
      </c>
      <c r="E629" s="22">
        <f>IF(ISBLANK(TAKSIT_PLANI!$A629),"",TAKSIT_PLANI!$K629)</f>
        <v/>
      </c>
      <c r="F629" s="14">
        <f>IF(ISBLANK(TAKSIT_PLANI!$A629),"",IF(TAKSIT_PLANI!$K629&lt;0,"Vadesi Geçmiş",IF(TAKSIT_PLANI!$K629&lt;=30,"0-30 Gün",IF(TAKSIT_PLANI!$K629&lt;=60,"31-60 Gün","61 Gün ve Üzeri"))))</f>
        <v/>
      </c>
      <c r="G629" s="14">
        <f>IF(ISBLANK(TAKSIT_PLANI!$A629),"",TAKSIT_PLANI!$J629)</f>
        <v/>
      </c>
    </row>
    <row r="630">
      <c r="A630" s="14">
        <f>IF(ISBLANK(TAKSIT_PLANI!$A630),"",TAKSIT_PLANI!$B630)</f>
        <v/>
      </c>
      <c r="B630" s="23">
        <f>IF(ISBLANK(TAKSIT_PLANI!$A630),"",INDEX(KREDILER!$B$6:$B$1000,MATCH(TAKSIT_PLANI!$B630,KREDILER!$A$6:$A$1000,0)))</f>
        <v/>
      </c>
      <c r="C630" s="21">
        <f>IF(ISBLANK(TAKSIT_PLANI!$A630),"",TAKSIT_PLANI!$D630)</f>
        <v/>
      </c>
      <c r="D630" s="17">
        <f>IF(ISBLANK(TAKSIT_PLANI!$A630),"",TAKSIT_PLANI!$I630)</f>
        <v/>
      </c>
      <c r="E630" s="22">
        <f>IF(ISBLANK(TAKSIT_PLANI!$A630),"",TAKSIT_PLANI!$K630)</f>
        <v/>
      </c>
      <c r="F630" s="14">
        <f>IF(ISBLANK(TAKSIT_PLANI!$A630),"",IF(TAKSIT_PLANI!$K630&lt;0,"Vadesi Geçmiş",IF(TAKSIT_PLANI!$K630&lt;=30,"0-30 Gün",IF(TAKSIT_PLANI!$K630&lt;=60,"31-60 Gün","61 Gün ve Üzeri"))))</f>
        <v/>
      </c>
      <c r="G630" s="14">
        <f>IF(ISBLANK(TAKSIT_PLANI!$A630),"",TAKSIT_PLANI!$J630)</f>
        <v/>
      </c>
    </row>
    <row r="631">
      <c r="A631" s="14">
        <f>IF(ISBLANK(TAKSIT_PLANI!$A631),"",TAKSIT_PLANI!$B631)</f>
        <v/>
      </c>
      <c r="B631" s="23">
        <f>IF(ISBLANK(TAKSIT_PLANI!$A631),"",INDEX(KREDILER!$B$6:$B$1000,MATCH(TAKSIT_PLANI!$B631,KREDILER!$A$6:$A$1000,0)))</f>
        <v/>
      </c>
      <c r="C631" s="21">
        <f>IF(ISBLANK(TAKSIT_PLANI!$A631),"",TAKSIT_PLANI!$D631)</f>
        <v/>
      </c>
      <c r="D631" s="17">
        <f>IF(ISBLANK(TAKSIT_PLANI!$A631),"",TAKSIT_PLANI!$I631)</f>
        <v/>
      </c>
      <c r="E631" s="22">
        <f>IF(ISBLANK(TAKSIT_PLANI!$A631),"",TAKSIT_PLANI!$K631)</f>
        <v/>
      </c>
      <c r="F631" s="14">
        <f>IF(ISBLANK(TAKSIT_PLANI!$A631),"",IF(TAKSIT_PLANI!$K631&lt;0,"Vadesi Geçmiş",IF(TAKSIT_PLANI!$K631&lt;=30,"0-30 Gün",IF(TAKSIT_PLANI!$K631&lt;=60,"31-60 Gün","61 Gün ve Üzeri"))))</f>
        <v/>
      </c>
      <c r="G631" s="14">
        <f>IF(ISBLANK(TAKSIT_PLANI!$A631),"",TAKSIT_PLANI!$J631)</f>
        <v/>
      </c>
    </row>
    <row r="632">
      <c r="A632" s="14">
        <f>IF(ISBLANK(TAKSIT_PLANI!$A632),"",TAKSIT_PLANI!$B632)</f>
        <v/>
      </c>
      <c r="B632" s="23">
        <f>IF(ISBLANK(TAKSIT_PLANI!$A632),"",INDEX(KREDILER!$B$6:$B$1000,MATCH(TAKSIT_PLANI!$B632,KREDILER!$A$6:$A$1000,0)))</f>
        <v/>
      </c>
      <c r="C632" s="21">
        <f>IF(ISBLANK(TAKSIT_PLANI!$A632),"",TAKSIT_PLANI!$D632)</f>
        <v/>
      </c>
      <c r="D632" s="17">
        <f>IF(ISBLANK(TAKSIT_PLANI!$A632),"",TAKSIT_PLANI!$I632)</f>
        <v/>
      </c>
      <c r="E632" s="22">
        <f>IF(ISBLANK(TAKSIT_PLANI!$A632),"",TAKSIT_PLANI!$K632)</f>
        <v/>
      </c>
      <c r="F632" s="14">
        <f>IF(ISBLANK(TAKSIT_PLANI!$A632),"",IF(TAKSIT_PLANI!$K632&lt;0,"Vadesi Geçmiş",IF(TAKSIT_PLANI!$K632&lt;=30,"0-30 Gün",IF(TAKSIT_PLANI!$K632&lt;=60,"31-60 Gün","61 Gün ve Üzeri"))))</f>
        <v/>
      </c>
      <c r="G632" s="14">
        <f>IF(ISBLANK(TAKSIT_PLANI!$A632),"",TAKSIT_PLANI!$J632)</f>
        <v/>
      </c>
    </row>
    <row r="633">
      <c r="A633" s="14">
        <f>IF(ISBLANK(TAKSIT_PLANI!$A633),"",TAKSIT_PLANI!$B633)</f>
        <v/>
      </c>
      <c r="B633" s="23">
        <f>IF(ISBLANK(TAKSIT_PLANI!$A633),"",INDEX(KREDILER!$B$6:$B$1000,MATCH(TAKSIT_PLANI!$B633,KREDILER!$A$6:$A$1000,0)))</f>
        <v/>
      </c>
      <c r="C633" s="21">
        <f>IF(ISBLANK(TAKSIT_PLANI!$A633),"",TAKSIT_PLANI!$D633)</f>
        <v/>
      </c>
      <c r="D633" s="17">
        <f>IF(ISBLANK(TAKSIT_PLANI!$A633),"",TAKSIT_PLANI!$I633)</f>
        <v/>
      </c>
      <c r="E633" s="22">
        <f>IF(ISBLANK(TAKSIT_PLANI!$A633),"",TAKSIT_PLANI!$K633)</f>
        <v/>
      </c>
      <c r="F633" s="14">
        <f>IF(ISBLANK(TAKSIT_PLANI!$A633),"",IF(TAKSIT_PLANI!$K633&lt;0,"Vadesi Geçmiş",IF(TAKSIT_PLANI!$K633&lt;=30,"0-30 Gün",IF(TAKSIT_PLANI!$K633&lt;=60,"31-60 Gün","61 Gün ve Üzeri"))))</f>
        <v/>
      </c>
      <c r="G633" s="14">
        <f>IF(ISBLANK(TAKSIT_PLANI!$A633),"",TAKSIT_PLANI!$J633)</f>
        <v/>
      </c>
    </row>
    <row r="634">
      <c r="A634" s="14">
        <f>IF(ISBLANK(TAKSIT_PLANI!$A634),"",TAKSIT_PLANI!$B634)</f>
        <v/>
      </c>
      <c r="B634" s="23">
        <f>IF(ISBLANK(TAKSIT_PLANI!$A634),"",INDEX(KREDILER!$B$6:$B$1000,MATCH(TAKSIT_PLANI!$B634,KREDILER!$A$6:$A$1000,0)))</f>
        <v/>
      </c>
      <c r="C634" s="21">
        <f>IF(ISBLANK(TAKSIT_PLANI!$A634),"",TAKSIT_PLANI!$D634)</f>
        <v/>
      </c>
      <c r="D634" s="17">
        <f>IF(ISBLANK(TAKSIT_PLANI!$A634),"",TAKSIT_PLANI!$I634)</f>
        <v/>
      </c>
      <c r="E634" s="22">
        <f>IF(ISBLANK(TAKSIT_PLANI!$A634),"",TAKSIT_PLANI!$K634)</f>
        <v/>
      </c>
      <c r="F634" s="14">
        <f>IF(ISBLANK(TAKSIT_PLANI!$A634),"",IF(TAKSIT_PLANI!$K634&lt;0,"Vadesi Geçmiş",IF(TAKSIT_PLANI!$K634&lt;=30,"0-30 Gün",IF(TAKSIT_PLANI!$K634&lt;=60,"31-60 Gün","61 Gün ve Üzeri"))))</f>
        <v/>
      </c>
      <c r="G634" s="14">
        <f>IF(ISBLANK(TAKSIT_PLANI!$A634),"",TAKSIT_PLANI!$J634)</f>
        <v/>
      </c>
    </row>
    <row r="635">
      <c r="A635" s="14">
        <f>IF(ISBLANK(TAKSIT_PLANI!$A635),"",TAKSIT_PLANI!$B635)</f>
        <v/>
      </c>
      <c r="B635" s="23">
        <f>IF(ISBLANK(TAKSIT_PLANI!$A635),"",INDEX(KREDILER!$B$6:$B$1000,MATCH(TAKSIT_PLANI!$B635,KREDILER!$A$6:$A$1000,0)))</f>
        <v/>
      </c>
      <c r="C635" s="21">
        <f>IF(ISBLANK(TAKSIT_PLANI!$A635),"",TAKSIT_PLANI!$D635)</f>
        <v/>
      </c>
      <c r="D635" s="17">
        <f>IF(ISBLANK(TAKSIT_PLANI!$A635),"",TAKSIT_PLANI!$I635)</f>
        <v/>
      </c>
      <c r="E635" s="22">
        <f>IF(ISBLANK(TAKSIT_PLANI!$A635),"",TAKSIT_PLANI!$K635)</f>
        <v/>
      </c>
      <c r="F635" s="14">
        <f>IF(ISBLANK(TAKSIT_PLANI!$A635),"",IF(TAKSIT_PLANI!$K635&lt;0,"Vadesi Geçmiş",IF(TAKSIT_PLANI!$K635&lt;=30,"0-30 Gün",IF(TAKSIT_PLANI!$K635&lt;=60,"31-60 Gün","61 Gün ve Üzeri"))))</f>
        <v/>
      </c>
      <c r="G635" s="14">
        <f>IF(ISBLANK(TAKSIT_PLANI!$A635),"",TAKSIT_PLANI!$J635)</f>
        <v/>
      </c>
    </row>
    <row r="636">
      <c r="A636" s="14">
        <f>IF(ISBLANK(TAKSIT_PLANI!$A636),"",TAKSIT_PLANI!$B636)</f>
        <v/>
      </c>
      <c r="B636" s="23">
        <f>IF(ISBLANK(TAKSIT_PLANI!$A636),"",INDEX(KREDILER!$B$6:$B$1000,MATCH(TAKSIT_PLANI!$B636,KREDILER!$A$6:$A$1000,0)))</f>
        <v/>
      </c>
      <c r="C636" s="21">
        <f>IF(ISBLANK(TAKSIT_PLANI!$A636),"",TAKSIT_PLANI!$D636)</f>
        <v/>
      </c>
      <c r="D636" s="17">
        <f>IF(ISBLANK(TAKSIT_PLANI!$A636),"",TAKSIT_PLANI!$I636)</f>
        <v/>
      </c>
      <c r="E636" s="22">
        <f>IF(ISBLANK(TAKSIT_PLANI!$A636),"",TAKSIT_PLANI!$K636)</f>
        <v/>
      </c>
      <c r="F636" s="14">
        <f>IF(ISBLANK(TAKSIT_PLANI!$A636),"",IF(TAKSIT_PLANI!$K636&lt;0,"Vadesi Geçmiş",IF(TAKSIT_PLANI!$K636&lt;=30,"0-30 Gün",IF(TAKSIT_PLANI!$K636&lt;=60,"31-60 Gün","61 Gün ve Üzeri"))))</f>
        <v/>
      </c>
      <c r="G636" s="14">
        <f>IF(ISBLANK(TAKSIT_PLANI!$A636),"",TAKSIT_PLANI!$J636)</f>
        <v/>
      </c>
    </row>
    <row r="637">
      <c r="A637" s="14">
        <f>IF(ISBLANK(TAKSIT_PLANI!$A637),"",TAKSIT_PLANI!$B637)</f>
        <v/>
      </c>
      <c r="B637" s="23">
        <f>IF(ISBLANK(TAKSIT_PLANI!$A637),"",INDEX(KREDILER!$B$6:$B$1000,MATCH(TAKSIT_PLANI!$B637,KREDILER!$A$6:$A$1000,0)))</f>
        <v/>
      </c>
      <c r="C637" s="21">
        <f>IF(ISBLANK(TAKSIT_PLANI!$A637),"",TAKSIT_PLANI!$D637)</f>
        <v/>
      </c>
      <c r="D637" s="17">
        <f>IF(ISBLANK(TAKSIT_PLANI!$A637),"",TAKSIT_PLANI!$I637)</f>
        <v/>
      </c>
      <c r="E637" s="22">
        <f>IF(ISBLANK(TAKSIT_PLANI!$A637),"",TAKSIT_PLANI!$K637)</f>
        <v/>
      </c>
      <c r="F637" s="14">
        <f>IF(ISBLANK(TAKSIT_PLANI!$A637),"",IF(TAKSIT_PLANI!$K637&lt;0,"Vadesi Geçmiş",IF(TAKSIT_PLANI!$K637&lt;=30,"0-30 Gün",IF(TAKSIT_PLANI!$K637&lt;=60,"31-60 Gün","61 Gün ve Üzeri"))))</f>
        <v/>
      </c>
      <c r="G637" s="14">
        <f>IF(ISBLANK(TAKSIT_PLANI!$A637),"",TAKSIT_PLANI!$J637)</f>
        <v/>
      </c>
    </row>
    <row r="638">
      <c r="A638" s="14">
        <f>IF(ISBLANK(TAKSIT_PLANI!$A638),"",TAKSIT_PLANI!$B638)</f>
        <v/>
      </c>
      <c r="B638" s="23">
        <f>IF(ISBLANK(TAKSIT_PLANI!$A638),"",INDEX(KREDILER!$B$6:$B$1000,MATCH(TAKSIT_PLANI!$B638,KREDILER!$A$6:$A$1000,0)))</f>
        <v/>
      </c>
      <c r="C638" s="21">
        <f>IF(ISBLANK(TAKSIT_PLANI!$A638),"",TAKSIT_PLANI!$D638)</f>
        <v/>
      </c>
      <c r="D638" s="17">
        <f>IF(ISBLANK(TAKSIT_PLANI!$A638),"",TAKSIT_PLANI!$I638)</f>
        <v/>
      </c>
      <c r="E638" s="22">
        <f>IF(ISBLANK(TAKSIT_PLANI!$A638),"",TAKSIT_PLANI!$K638)</f>
        <v/>
      </c>
      <c r="F638" s="14">
        <f>IF(ISBLANK(TAKSIT_PLANI!$A638),"",IF(TAKSIT_PLANI!$K638&lt;0,"Vadesi Geçmiş",IF(TAKSIT_PLANI!$K638&lt;=30,"0-30 Gün",IF(TAKSIT_PLANI!$K638&lt;=60,"31-60 Gün","61 Gün ve Üzeri"))))</f>
        <v/>
      </c>
      <c r="G638" s="14">
        <f>IF(ISBLANK(TAKSIT_PLANI!$A638),"",TAKSIT_PLANI!$J638)</f>
        <v/>
      </c>
    </row>
    <row r="639">
      <c r="A639" s="14">
        <f>IF(ISBLANK(TAKSIT_PLANI!$A639),"",TAKSIT_PLANI!$B639)</f>
        <v/>
      </c>
      <c r="B639" s="23">
        <f>IF(ISBLANK(TAKSIT_PLANI!$A639),"",INDEX(KREDILER!$B$6:$B$1000,MATCH(TAKSIT_PLANI!$B639,KREDILER!$A$6:$A$1000,0)))</f>
        <v/>
      </c>
      <c r="C639" s="21">
        <f>IF(ISBLANK(TAKSIT_PLANI!$A639),"",TAKSIT_PLANI!$D639)</f>
        <v/>
      </c>
      <c r="D639" s="17">
        <f>IF(ISBLANK(TAKSIT_PLANI!$A639),"",TAKSIT_PLANI!$I639)</f>
        <v/>
      </c>
      <c r="E639" s="22">
        <f>IF(ISBLANK(TAKSIT_PLANI!$A639),"",TAKSIT_PLANI!$K639)</f>
        <v/>
      </c>
      <c r="F639" s="14">
        <f>IF(ISBLANK(TAKSIT_PLANI!$A639),"",IF(TAKSIT_PLANI!$K639&lt;0,"Vadesi Geçmiş",IF(TAKSIT_PLANI!$K639&lt;=30,"0-30 Gün",IF(TAKSIT_PLANI!$K639&lt;=60,"31-60 Gün","61 Gün ve Üzeri"))))</f>
        <v/>
      </c>
      <c r="G639" s="14">
        <f>IF(ISBLANK(TAKSIT_PLANI!$A639),"",TAKSIT_PLANI!$J639)</f>
        <v/>
      </c>
    </row>
    <row r="640">
      <c r="A640" s="14">
        <f>IF(ISBLANK(TAKSIT_PLANI!$A640),"",TAKSIT_PLANI!$B640)</f>
        <v/>
      </c>
      <c r="B640" s="23">
        <f>IF(ISBLANK(TAKSIT_PLANI!$A640),"",INDEX(KREDILER!$B$6:$B$1000,MATCH(TAKSIT_PLANI!$B640,KREDILER!$A$6:$A$1000,0)))</f>
        <v/>
      </c>
      <c r="C640" s="21">
        <f>IF(ISBLANK(TAKSIT_PLANI!$A640),"",TAKSIT_PLANI!$D640)</f>
        <v/>
      </c>
      <c r="D640" s="17">
        <f>IF(ISBLANK(TAKSIT_PLANI!$A640),"",TAKSIT_PLANI!$I640)</f>
        <v/>
      </c>
      <c r="E640" s="22">
        <f>IF(ISBLANK(TAKSIT_PLANI!$A640),"",TAKSIT_PLANI!$K640)</f>
        <v/>
      </c>
      <c r="F640" s="14">
        <f>IF(ISBLANK(TAKSIT_PLANI!$A640),"",IF(TAKSIT_PLANI!$K640&lt;0,"Vadesi Geçmiş",IF(TAKSIT_PLANI!$K640&lt;=30,"0-30 Gün",IF(TAKSIT_PLANI!$K640&lt;=60,"31-60 Gün","61 Gün ve Üzeri"))))</f>
        <v/>
      </c>
      <c r="G640" s="14">
        <f>IF(ISBLANK(TAKSIT_PLANI!$A640),"",TAKSIT_PLANI!$J640)</f>
        <v/>
      </c>
    </row>
    <row r="641">
      <c r="A641" s="14">
        <f>IF(ISBLANK(TAKSIT_PLANI!$A641),"",TAKSIT_PLANI!$B641)</f>
        <v/>
      </c>
      <c r="B641" s="23">
        <f>IF(ISBLANK(TAKSIT_PLANI!$A641),"",INDEX(KREDILER!$B$6:$B$1000,MATCH(TAKSIT_PLANI!$B641,KREDILER!$A$6:$A$1000,0)))</f>
        <v/>
      </c>
      <c r="C641" s="21">
        <f>IF(ISBLANK(TAKSIT_PLANI!$A641),"",TAKSIT_PLANI!$D641)</f>
        <v/>
      </c>
      <c r="D641" s="17">
        <f>IF(ISBLANK(TAKSIT_PLANI!$A641),"",TAKSIT_PLANI!$I641)</f>
        <v/>
      </c>
      <c r="E641" s="22">
        <f>IF(ISBLANK(TAKSIT_PLANI!$A641),"",TAKSIT_PLANI!$K641)</f>
        <v/>
      </c>
      <c r="F641" s="14">
        <f>IF(ISBLANK(TAKSIT_PLANI!$A641),"",IF(TAKSIT_PLANI!$K641&lt;0,"Vadesi Geçmiş",IF(TAKSIT_PLANI!$K641&lt;=30,"0-30 Gün",IF(TAKSIT_PLANI!$K641&lt;=60,"31-60 Gün","61 Gün ve Üzeri"))))</f>
        <v/>
      </c>
      <c r="G641" s="14">
        <f>IF(ISBLANK(TAKSIT_PLANI!$A641),"",TAKSIT_PLANI!$J641)</f>
        <v/>
      </c>
    </row>
    <row r="642">
      <c r="A642" s="14">
        <f>IF(ISBLANK(TAKSIT_PLANI!$A642),"",TAKSIT_PLANI!$B642)</f>
        <v/>
      </c>
      <c r="B642" s="23">
        <f>IF(ISBLANK(TAKSIT_PLANI!$A642),"",INDEX(KREDILER!$B$6:$B$1000,MATCH(TAKSIT_PLANI!$B642,KREDILER!$A$6:$A$1000,0)))</f>
        <v/>
      </c>
      <c r="C642" s="21">
        <f>IF(ISBLANK(TAKSIT_PLANI!$A642),"",TAKSIT_PLANI!$D642)</f>
        <v/>
      </c>
      <c r="D642" s="17">
        <f>IF(ISBLANK(TAKSIT_PLANI!$A642),"",TAKSIT_PLANI!$I642)</f>
        <v/>
      </c>
      <c r="E642" s="22">
        <f>IF(ISBLANK(TAKSIT_PLANI!$A642),"",TAKSIT_PLANI!$K642)</f>
        <v/>
      </c>
      <c r="F642" s="14">
        <f>IF(ISBLANK(TAKSIT_PLANI!$A642),"",IF(TAKSIT_PLANI!$K642&lt;0,"Vadesi Geçmiş",IF(TAKSIT_PLANI!$K642&lt;=30,"0-30 Gün",IF(TAKSIT_PLANI!$K642&lt;=60,"31-60 Gün","61 Gün ve Üzeri"))))</f>
        <v/>
      </c>
      <c r="G642" s="14">
        <f>IF(ISBLANK(TAKSIT_PLANI!$A642),"",TAKSIT_PLANI!$J642)</f>
        <v/>
      </c>
    </row>
    <row r="643">
      <c r="A643" s="14">
        <f>IF(ISBLANK(TAKSIT_PLANI!$A643),"",TAKSIT_PLANI!$B643)</f>
        <v/>
      </c>
      <c r="B643" s="23">
        <f>IF(ISBLANK(TAKSIT_PLANI!$A643),"",INDEX(KREDILER!$B$6:$B$1000,MATCH(TAKSIT_PLANI!$B643,KREDILER!$A$6:$A$1000,0)))</f>
        <v/>
      </c>
      <c r="C643" s="21">
        <f>IF(ISBLANK(TAKSIT_PLANI!$A643),"",TAKSIT_PLANI!$D643)</f>
        <v/>
      </c>
      <c r="D643" s="17">
        <f>IF(ISBLANK(TAKSIT_PLANI!$A643),"",TAKSIT_PLANI!$I643)</f>
        <v/>
      </c>
      <c r="E643" s="22">
        <f>IF(ISBLANK(TAKSIT_PLANI!$A643),"",TAKSIT_PLANI!$K643)</f>
        <v/>
      </c>
      <c r="F643" s="14">
        <f>IF(ISBLANK(TAKSIT_PLANI!$A643),"",IF(TAKSIT_PLANI!$K643&lt;0,"Vadesi Geçmiş",IF(TAKSIT_PLANI!$K643&lt;=30,"0-30 Gün",IF(TAKSIT_PLANI!$K643&lt;=60,"31-60 Gün","61 Gün ve Üzeri"))))</f>
        <v/>
      </c>
      <c r="G643" s="14">
        <f>IF(ISBLANK(TAKSIT_PLANI!$A643),"",TAKSIT_PLANI!$J643)</f>
        <v/>
      </c>
    </row>
    <row r="644">
      <c r="A644" s="14">
        <f>IF(ISBLANK(TAKSIT_PLANI!$A644),"",TAKSIT_PLANI!$B644)</f>
        <v/>
      </c>
      <c r="B644" s="23">
        <f>IF(ISBLANK(TAKSIT_PLANI!$A644),"",INDEX(KREDILER!$B$6:$B$1000,MATCH(TAKSIT_PLANI!$B644,KREDILER!$A$6:$A$1000,0)))</f>
        <v/>
      </c>
      <c r="C644" s="21">
        <f>IF(ISBLANK(TAKSIT_PLANI!$A644),"",TAKSIT_PLANI!$D644)</f>
        <v/>
      </c>
      <c r="D644" s="17">
        <f>IF(ISBLANK(TAKSIT_PLANI!$A644),"",TAKSIT_PLANI!$I644)</f>
        <v/>
      </c>
      <c r="E644" s="22">
        <f>IF(ISBLANK(TAKSIT_PLANI!$A644),"",TAKSIT_PLANI!$K644)</f>
        <v/>
      </c>
      <c r="F644" s="14">
        <f>IF(ISBLANK(TAKSIT_PLANI!$A644),"",IF(TAKSIT_PLANI!$K644&lt;0,"Vadesi Geçmiş",IF(TAKSIT_PLANI!$K644&lt;=30,"0-30 Gün",IF(TAKSIT_PLANI!$K644&lt;=60,"31-60 Gün","61 Gün ve Üzeri"))))</f>
        <v/>
      </c>
      <c r="G644" s="14">
        <f>IF(ISBLANK(TAKSIT_PLANI!$A644),"",TAKSIT_PLANI!$J644)</f>
        <v/>
      </c>
    </row>
    <row r="645">
      <c r="A645" s="14">
        <f>IF(ISBLANK(TAKSIT_PLANI!$A645),"",TAKSIT_PLANI!$B645)</f>
        <v/>
      </c>
      <c r="B645" s="23">
        <f>IF(ISBLANK(TAKSIT_PLANI!$A645),"",INDEX(KREDILER!$B$6:$B$1000,MATCH(TAKSIT_PLANI!$B645,KREDILER!$A$6:$A$1000,0)))</f>
        <v/>
      </c>
      <c r="C645" s="21">
        <f>IF(ISBLANK(TAKSIT_PLANI!$A645),"",TAKSIT_PLANI!$D645)</f>
        <v/>
      </c>
      <c r="D645" s="17">
        <f>IF(ISBLANK(TAKSIT_PLANI!$A645),"",TAKSIT_PLANI!$I645)</f>
        <v/>
      </c>
      <c r="E645" s="22">
        <f>IF(ISBLANK(TAKSIT_PLANI!$A645),"",TAKSIT_PLANI!$K645)</f>
        <v/>
      </c>
      <c r="F645" s="14">
        <f>IF(ISBLANK(TAKSIT_PLANI!$A645),"",IF(TAKSIT_PLANI!$K645&lt;0,"Vadesi Geçmiş",IF(TAKSIT_PLANI!$K645&lt;=30,"0-30 Gün",IF(TAKSIT_PLANI!$K645&lt;=60,"31-60 Gün","61 Gün ve Üzeri"))))</f>
        <v/>
      </c>
      <c r="G645" s="14">
        <f>IF(ISBLANK(TAKSIT_PLANI!$A645),"",TAKSIT_PLANI!$J645)</f>
        <v/>
      </c>
    </row>
    <row r="646">
      <c r="A646" s="14">
        <f>IF(ISBLANK(TAKSIT_PLANI!$A646),"",TAKSIT_PLANI!$B646)</f>
        <v/>
      </c>
      <c r="B646" s="23">
        <f>IF(ISBLANK(TAKSIT_PLANI!$A646),"",INDEX(KREDILER!$B$6:$B$1000,MATCH(TAKSIT_PLANI!$B646,KREDILER!$A$6:$A$1000,0)))</f>
        <v/>
      </c>
      <c r="C646" s="21">
        <f>IF(ISBLANK(TAKSIT_PLANI!$A646),"",TAKSIT_PLANI!$D646)</f>
        <v/>
      </c>
      <c r="D646" s="17">
        <f>IF(ISBLANK(TAKSIT_PLANI!$A646),"",TAKSIT_PLANI!$I646)</f>
        <v/>
      </c>
      <c r="E646" s="22">
        <f>IF(ISBLANK(TAKSIT_PLANI!$A646),"",TAKSIT_PLANI!$K646)</f>
        <v/>
      </c>
      <c r="F646" s="14">
        <f>IF(ISBLANK(TAKSIT_PLANI!$A646),"",IF(TAKSIT_PLANI!$K646&lt;0,"Vadesi Geçmiş",IF(TAKSIT_PLANI!$K646&lt;=30,"0-30 Gün",IF(TAKSIT_PLANI!$K646&lt;=60,"31-60 Gün","61 Gün ve Üzeri"))))</f>
        <v/>
      </c>
      <c r="G646" s="14">
        <f>IF(ISBLANK(TAKSIT_PLANI!$A646),"",TAKSIT_PLANI!$J646)</f>
        <v/>
      </c>
    </row>
    <row r="647">
      <c r="A647" s="14">
        <f>IF(ISBLANK(TAKSIT_PLANI!$A647),"",TAKSIT_PLANI!$B647)</f>
        <v/>
      </c>
      <c r="B647" s="23">
        <f>IF(ISBLANK(TAKSIT_PLANI!$A647),"",INDEX(KREDILER!$B$6:$B$1000,MATCH(TAKSIT_PLANI!$B647,KREDILER!$A$6:$A$1000,0)))</f>
        <v/>
      </c>
      <c r="C647" s="21">
        <f>IF(ISBLANK(TAKSIT_PLANI!$A647),"",TAKSIT_PLANI!$D647)</f>
        <v/>
      </c>
      <c r="D647" s="17">
        <f>IF(ISBLANK(TAKSIT_PLANI!$A647),"",TAKSIT_PLANI!$I647)</f>
        <v/>
      </c>
      <c r="E647" s="22">
        <f>IF(ISBLANK(TAKSIT_PLANI!$A647),"",TAKSIT_PLANI!$K647)</f>
        <v/>
      </c>
      <c r="F647" s="14">
        <f>IF(ISBLANK(TAKSIT_PLANI!$A647),"",IF(TAKSIT_PLANI!$K647&lt;0,"Vadesi Geçmiş",IF(TAKSIT_PLANI!$K647&lt;=30,"0-30 Gün",IF(TAKSIT_PLANI!$K647&lt;=60,"31-60 Gün","61 Gün ve Üzeri"))))</f>
        <v/>
      </c>
      <c r="G647" s="14">
        <f>IF(ISBLANK(TAKSIT_PLANI!$A647),"",TAKSIT_PLANI!$J647)</f>
        <v/>
      </c>
    </row>
    <row r="648">
      <c r="A648" s="14">
        <f>IF(ISBLANK(TAKSIT_PLANI!$A648),"",TAKSIT_PLANI!$B648)</f>
        <v/>
      </c>
      <c r="B648" s="23">
        <f>IF(ISBLANK(TAKSIT_PLANI!$A648),"",INDEX(KREDILER!$B$6:$B$1000,MATCH(TAKSIT_PLANI!$B648,KREDILER!$A$6:$A$1000,0)))</f>
        <v/>
      </c>
      <c r="C648" s="21">
        <f>IF(ISBLANK(TAKSIT_PLANI!$A648),"",TAKSIT_PLANI!$D648)</f>
        <v/>
      </c>
      <c r="D648" s="17">
        <f>IF(ISBLANK(TAKSIT_PLANI!$A648),"",TAKSIT_PLANI!$I648)</f>
        <v/>
      </c>
      <c r="E648" s="22">
        <f>IF(ISBLANK(TAKSIT_PLANI!$A648),"",TAKSIT_PLANI!$K648)</f>
        <v/>
      </c>
      <c r="F648" s="14">
        <f>IF(ISBLANK(TAKSIT_PLANI!$A648),"",IF(TAKSIT_PLANI!$K648&lt;0,"Vadesi Geçmiş",IF(TAKSIT_PLANI!$K648&lt;=30,"0-30 Gün",IF(TAKSIT_PLANI!$K648&lt;=60,"31-60 Gün","61 Gün ve Üzeri"))))</f>
        <v/>
      </c>
      <c r="G648" s="14">
        <f>IF(ISBLANK(TAKSIT_PLANI!$A648),"",TAKSIT_PLANI!$J648)</f>
        <v/>
      </c>
    </row>
    <row r="649">
      <c r="A649" s="14">
        <f>IF(ISBLANK(TAKSIT_PLANI!$A649),"",TAKSIT_PLANI!$B649)</f>
        <v/>
      </c>
      <c r="B649" s="23">
        <f>IF(ISBLANK(TAKSIT_PLANI!$A649),"",INDEX(KREDILER!$B$6:$B$1000,MATCH(TAKSIT_PLANI!$B649,KREDILER!$A$6:$A$1000,0)))</f>
        <v/>
      </c>
      <c r="C649" s="21">
        <f>IF(ISBLANK(TAKSIT_PLANI!$A649),"",TAKSIT_PLANI!$D649)</f>
        <v/>
      </c>
      <c r="D649" s="17">
        <f>IF(ISBLANK(TAKSIT_PLANI!$A649),"",TAKSIT_PLANI!$I649)</f>
        <v/>
      </c>
      <c r="E649" s="22">
        <f>IF(ISBLANK(TAKSIT_PLANI!$A649),"",TAKSIT_PLANI!$K649)</f>
        <v/>
      </c>
      <c r="F649" s="14">
        <f>IF(ISBLANK(TAKSIT_PLANI!$A649),"",IF(TAKSIT_PLANI!$K649&lt;0,"Vadesi Geçmiş",IF(TAKSIT_PLANI!$K649&lt;=30,"0-30 Gün",IF(TAKSIT_PLANI!$K649&lt;=60,"31-60 Gün","61 Gün ve Üzeri"))))</f>
        <v/>
      </c>
      <c r="G649" s="14">
        <f>IF(ISBLANK(TAKSIT_PLANI!$A649),"",TAKSIT_PLANI!$J649)</f>
        <v/>
      </c>
    </row>
    <row r="650">
      <c r="A650" s="14">
        <f>IF(ISBLANK(TAKSIT_PLANI!$A650),"",TAKSIT_PLANI!$B650)</f>
        <v/>
      </c>
      <c r="B650" s="23">
        <f>IF(ISBLANK(TAKSIT_PLANI!$A650),"",INDEX(KREDILER!$B$6:$B$1000,MATCH(TAKSIT_PLANI!$B650,KREDILER!$A$6:$A$1000,0)))</f>
        <v/>
      </c>
      <c r="C650" s="21">
        <f>IF(ISBLANK(TAKSIT_PLANI!$A650),"",TAKSIT_PLANI!$D650)</f>
        <v/>
      </c>
      <c r="D650" s="17">
        <f>IF(ISBLANK(TAKSIT_PLANI!$A650),"",TAKSIT_PLANI!$I650)</f>
        <v/>
      </c>
      <c r="E650" s="22">
        <f>IF(ISBLANK(TAKSIT_PLANI!$A650),"",TAKSIT_PLANI!$K650)</f>
        <v/>
      </c>
      <c r="F650" s="14">
        <f>IF(ISBLANK(TAKSIT_PLANI!$A650),"",IF(TAKSIT_PLANI!$K650&lt;0,"Vadesi Geçmiş",IF(TAKSIT_PLANI!$K650&lt;=30,"0-30 Gün",IF(TAKSIT_PLANI!$K650&lt;=60,"31-60 Gün","61 Gün ve Üzeri"))))</f>
        <v/>
      </c>
      <c r="G650" s="14">
        <f>IF(ISBLANK(TAKSIT_PLANI!$A650),"",TAKSIT_PLANI!$J650)</f>
        <v/>
      </c>
    </row>
    <row r="651">
      <c r="A651" s="14">
        <f>IF(ISBLANK(TAKSIT_PLANI!$A651),"",TAKSIT_PLANI!$B651)</f>
        <v/>
      </c>
      <c r="B651" s="23">
        <f>IF(ISBLANK(TAKSIT_PLANI!$A651),"",INDEX(KREDILER!$B$6:$B$1000,MATCH(TAKSIT_PLANI!$B651,KREDILER!$A$6:$A$1000,0)))</f>
        <v/>
      </c>
      <c r="C651" s="21">
        <f>IF(ISBLANK(TAKSIT_PLANI!$A651),"",TAKSIT_PLANI!$D651)</f>
        <v/>
      </c>
      <c r="D651" s="17">
        <f>IF(ISBLANK(TAKSIT_PLANI!$A651),"",TAKSIT_PLANI!$I651)</f>
        <v/>
      </c>
      <c r="E651" s="22">
        <f>IF(ISBLANK(TAKSIT_PLANI!$A651),"",TAKSIT_PLANI!$K651)</f>
        <v/>
      </c>
      <c r="F651" s="14">
        <f>IF(ISBLANK(TAKSIT_PLANI!$A651),"",IF(TAKSIT_PLANI!$K651&lt;0,"Vadesi Geçmiş",IF(TAKSIT_PLANI!$K651&lt;=30,"0-30 Gün",IF(TAKSIT_PLANI!$K651&lt;=60,"31-60 Gün","61 Gün ve Üzeri"))))</f>
        <v/>
      </c>
      <c r="G651" s="14">
        <f>IF(ISBLANK(TAKSIT_PLANI!$A651),"",TAKSIT_PLANI!$J651)</f>
        <v/>
      </c>
    </row>
    <row r="652">
      <c r="A652" s="14">
        <f>IF(ISBLANK(TAKSIT_PLANI!$A652),"",TAKSIT_PLANI!$B652)</f>
        <v/>
      </c>
      <c r="B652" s="23">
        <f>IF(ISBLANK(TAKSIT_PLANI!$A652),"",INDEX(KREDILER!$B$6:$B$1000,MATCH(TAKSIT_PLANI!$B652,KREDILER!$A$6:$A$1000,0)))</f>
        <v/>
      </c>
      <c r="C652" s="21">
        <f>IF(ISBLANK(TAKSIT_PLANI!$A652),"",TAKSIT_PLANI!$D652)</f>
        <v/>
      </c>
      <c r="D652" s="17">
        <f>IF(ISBLANK(TAKSIT_PLANI!$A652),"",TAKSIT_PLANI!$I652)</f>
        <v/>
      </c>
      <c r="E652" s="22">
        <f>IF(ISBLANK(TAKSIT_PLANI!$A652),"",TAKSIT_PLANI!$K652)</f>
        <v/>
      </c>
      <c r="F652" s="14">
        <f>IF(ISBLANK(TAKSIT_PLANI!$A652),"",IF(TAKSIT_PLANI!$K652&lt;0,"Vadesi Geçmiş",IF(TAKSIT_PLANI!$K652&lt;=30,"0-30 Gün",IF(TAKSIT_PLANI!$K652&lt;=60,"31-60 Gün","61 Gün ve Üzeri"))))</f>
        <v/>
      </c>
      <c r="G652" s="14">
        <f>IF(ISBLANK(TAKSIT_PLANI!$A652),"",TAKSIT_PLANI!$J652)</f>
        <v/>
      </c>
    </row>
    <row r="653">
      <c r="A653" s="14">
        <f>IF(ISBLANK(TAKSIT_PLANI!$A653),"",TAKSIT_PLANI!$B653)</f>
        <v/>
      </c>
      <c r="B653" s="23">
        <f>IF(ISBLANK(TAKSIT_PLANI!$A653),"",INDEX(KREDILER!$B$6:$B$1000,MATCH(TAKSIT_PLANI!$B653,KREDILER!$A$6:$A$1000,0)))</f>
        <v/>
      </c>
      <c r="C653" s="21">
        <f>IF(ISBLANK(TAKSIT_PLANI!$A653),"",TAKSIT_PLANI!$D653)</f>
        <v/>
      </c>
      <c r="D653" s="17">
        <f>IF(ISBLANK(TAKSIT_PLANI!$A653),"",TAKSIT_PLANI!$I653)</f>
        <v/>
      </c>
      <c r="E653" s="22">
        <f>IF(ISBLANK(TAKSIT_PLANI!$A653),"",TAKSIT_PLANI!$K653)</f>
        <v/>
      </c>
      <c r="F653" s="14">
        <f>IF(ISBLANK(TAKSIT_PLANI!$A653),"",IF(TAKSIT_PLANI!$K653&lt;0,"Vadesi Geçmiş",IF(TAKSIT_PLANI!$K653&lt;=30,"0-30 Gün",IF(TAKSIT_PLANI!$K653&lt;=60,"31-60 Gün","61 Gün ve Üzeri"))))</f>
        <v/>
      </c>
      <c r="G653" s="14">
        <f>IF(ISBLANK(TAKSIT_PLANI!$A653),"",TAKSIT_PLANI!$J653)</f>
        <v/>
      </c>
    </row>
    <row r="654">
      <c r="A654" s="14">
        <f>IF(ISBLANK(TAKSIT_PLANI!$A654),"",TAKSIT_PLANI!$B654)</f>
        <v/>
      </c>
      <c r="B654" s="23">
        <f>IF(ISBLANK(TAKSIT_PLANI!$A654),"",INDEX(KREDILER!$B$6:$B$1000,MATCH(TAKSIT_PLANI!$B654,KREDILER!$A$6:$A$1000,0)))</f>
        <v/>
      </c>
      <c r="C654" s="21">
        <f>IF(ISBLANK(TAKSIT_PLANI!$A654),"",TAKSIT_PLANI!$D654)</f>
        <v/>
      </c>
      <c r="D654" s="17">
        <f>IF(ISBLANK(TAKSIT_PLANI!$A654),"",TAKSIT_PLANI!$I654)</f>
        <v/>
      </c>
      <c r="E654" s="22">
        <f>IF(ISBLANK(TAKSIT_PLANI!$A654),"",TAKSIT_PLANI!$K654)</f>
        <v/>
      </c>
      <c r="F654" s="14">
        <f>IF(ISBLANK(TAKSIT_PLANI!$A654),"",IF(TAKSIT_PLANI!$K654&lt;0,"Vadesi Geçmiş",IF(TAKSIT_PLANI!$K654&lt;=30,"0-30 Gün",IF(TAKSIT_PLANI!$K654&lt;=60,"31-60 Gün","61 Gün ve Üzeri"))))</f>
        <v/>
      </c>
      <c r="G654" s="14">
        <f>IF(ISBLANK(TAKSIT_PLANI!$A654),"",TAKSIT_PLANI!$J654)</f>
        <v/>
      </c>
    </row>
    <row r="655">
      <c r="A655" s="14">
        <f>IF(ISBLANK(TAKSIT_PLANI!$A655),"",TAKSIT_PLANI!$B655)</f>
        <v/>
      </c>
      <c r="B655" s="23">
        <f>IF(ISBLANK(TAKSIT_PLANI!$A655),"",INDEX(KREDILER!$B$6:$B$1000,MATCH(TAKSIT_PLANI!$B655,KREDILER!$A$6:$A$1000,0)))</f>
        <v/>
      </c>
      <c r="C655" s="21">
        <f>IF(ISBLANK(TAKSIT_PLANI!$A655),"",TAKSIT_PLANI!$D655)</f>
        <v/>
      </c>
      <c r="D655" s="17">
        <f>IF(ISBLANK(TAKSIT_PLANI!$A655),"",TAKSIT_PLANI!$I655)</f>
        <v/>
      </c>
      <c r="E655" s="22">
        <f>IF(ISBLANK(TAKSIT_PLANI!$A655),"",TAKSIT_PLANI!$K655)</f>
        <v/>
      </c>
      <c r="F655" s="14">
        <f>IF(ISBLANK(TAKSIT_PLANI!$A655),"",IF(TAKSIT_PLANI!$K655&lt;0,"Vadesi Geçmiş",IF(TAKSIT_PLANI!$K655&lt;=30,"0-30 Gün",IF(TAKSIT_PLANI!$K655&lt;=60,"31-60 Gün","61 Gün ve Üzeri"))))</f>
        <v/>
      </c>
      <c r="G655" s="14">
        <f>IF(ISBLANK(TAKSIT_PLANI!$A655),"",TAKSIT_PLANI!$J655)</f>
        <v/>
      </c>
    </row>
    <row r="656">
      <c r="A656" s="14">
        <f>IF(ISBLANK(TAKSIT_PLANI!$A656),"",TAKSIT_PLANI!$B656)</f>
        <v/>
      </c>
      <c r="B656" s="23">
        <f>IF(ISBLANK(TAKSIT_PLANI!$A656),"",INDEX(KREDILER!$B$6:$B$1000,MATCH(TAKSIT_PLANI!$B656,KREDILER!$A$6:$A$1000,0)))</f>
        <v/>
      </c>
      <c r="C656" s="21">
        <f>IF(ISBLANK(TAKSIT_PLANI!$A656),"",TAKSIT_PLANI!$D656)</f>
        <v/>
      </c>
      <c r="D656" s="17">
        <f>IF(ISBLANK(TAKSIT_PLANI!$A656),"",TAKSIT_PLANI!$I656)</f>
        <v/>
      </c>
      <c r="E656" s="22">
        <f>IF(ISBLANK(TAKSIT_PLANI!$A656),"",TAKSIT_PLANI!$K656)</f>
        <v/>
      </c>
      <c r="F656" s="14">
        <f>IF(ISBLANK(TAKSIT_PLANI!$A656),"",IF(TAKSIT_PLANI!$K656&lt;0,"Vadesi Geçmiş",IF(TAKSIT_PLANI!$K656&lt;=30,"0-30 Gün",IF(TAKSIT_PLANI!$K656&lt;=60,"31-60 Gün","61 Gün ve Üzeri"))))</f>
        <v/>
      </c>
      <c r="G656" s="14">
        <f>IF(ISBLANK(TAKSIT_PLANI!$A656),"",TAKSIT_PLANI!$J656)</f>
        <v/>
      </c>
    </row>
    <row r="657">
      <c r="A657" s="14">
        <f>IF(ISBLANK(TAKSIT_PLANI!$A657),"",TAKSIT_PLANI!$B657)</f>
        <v/>
      </c>
      <c r="B657" s="23">
        <f>IF(ISBLANK(TAKSIT_PLANI!$A657),"",INDEX(KREDILER!$B$6:$B$1000,MATCH(TAKSIT_PLANI!$B657,KREDILER!$A$6:$A$1000,0)))</f>
        <v/>
      </c>
      <c r="C657" s="21">
        <f>IF(ISBLANK(TAKSIT_PLANI!$A657),"",TAKSIT_PLANI!$D657)</f>
        <v/>
      </c>
      <c r="D657" s="17">
        <f>IF(ISBLANK(TAKSIT_PLANI!$A657),"",TAKSIT_PLANI!$I657)</f>
        <v/>
      </c>
      <c r="E657" s="22">
        <f>IF(ISBLANK(TAKSIT_PLANI!$A657),"",TAKSIT_PLANI!$K657)</f>
        <v/>
      </c>
      <c r="F657" s="14">
        <f>IF(ISBLANK(TAKSIT_PLANI!$A657),"",IF(TAKSIT_PLANI!$K657&lt;0,"Vadesi Geçmiş",IF(TAKSIT_PLANI!$K657&lt;=30,"0-30 Gün",IF(TAKSIT_PLANI!$K657&lt;=60,"31-60 Gün","61 Gün ve Üzeri"))))</f>
        <v/>
      </c>
      <c r="G657" s="14">
        <f>IF(ISBLANK(TAKSIT_PLANI!$A657),"",TAKSIT_PLANI!$J657)</f>
        <v/>
      </c>
    </row>
    <row r="658">
      <c r="A658" s="14">
        <f>IF(ISBLANK(TAKSIT_PLANI!$A658),"",TAKSIT_PLANI!$B658)</f>
        <v/>
      </c>
      <c r="B658" s="23">
        <f>IF(ISBLANK(TAKSIT_PLANI!$A658),"",INDEX(KREDILER!$B$6:$B$1000,MATCH(TAKSIT_PLANI!$B658,KREDILER!$A$6:$A$1000,0)))</f>
        <v/>
      </c>
      <c r="C658" s="21">
        <f>IF(ISBLANK(TAKSIT_PLANI!$A658),"",TAKSIT_PLANI!$D658)</f>
        <v/>
      </c>
      <c r="D658" s="17">
        <f>IF(ISBLANK(TAKSIT_PLANI!$A658),"",TAKSIT_PLANI!$I658)</f>
        <v/>
      </c>
      <c r="E658" s="22">
        <f>IF(ISBLANK(TAKSIT_PLANI!$A658),"",TAKSIT_PLANI!$K658)</f>
        <v/>
      </c>
      <c r="F658" s="14">
        <f>IF(ISBLANK(TAKSIT_PLANI!$A658),"",IF(TAKSIT_PLANI!$K658&lt;0,"Vadesi Geçmiş",IF(TAKSIT_PLANI!$K658&lt;=30,"0-30 Gün",IF(TAKSIT_PLANI!$K658&lt;=60,"31-60 Gün","61 Gün ve Üzeri"))))</f>
        <v/>
      </c>
      <c r="G658" s="14">
        <f>IF(ISBLANK(TAKSIT_PLANI!$A658),"",TAKSIT_PLANI!$J658)</f>
        <v/>
      </c>
    </row>
    <row r="659">
      <c r="A659" s="14">
        <f>IF(ISBLANK(TAKSIT_PLANI!$A659),"",TAKSIT_PLANI!$B659)</f>
        <v/>
      </c>
      <c r="B659" s="23">
        <f>IF(ISBLANK(TAKSIT_PLANI!$A659),"",INDEX(KREDILER!$B$6:$B$1000,MATCH(TAKSIT_PLANI!$B659,KREDILER!$A$6:$A$1000,0)))</f>
        <v/>
      </c>
      <c r="C659" s="21">
        <f>IF(ISBLANK(TAKSIT_PLANI!$A659),"",TAKSIT_PLANI!$D659)</f>
        <v/>
      </c>
      <c r="D659" s="17">
        <f>IF(ISBLANK(TAKSIT_PLANI!$A659),"",TAKSIT_PLANI!$I659)</f>
        <v/>
      </c>
      <c r="E659" s="22">
        <f>IF(ISBLANK(TAKSIT_PLANI!$A659),"",TAKSIT_PLANI!$K659)</f>
        <v/>
      </c>
      <c r="F659" s="14">
        <f>IF(ISBLANK(TAKSIT_PLANI!$A659),"",IF(TAKSIT_PLANI!$K659&lt;0,"Vadesi Geçmiş",IF(TAKSIT_PLANI!$K659&lt;=30,"0-30 Gün",IF(TAKSIT_PLANI!$K659&lt;=60,"31-60 Gün","61 Gün ve Üzeri"))))</f>
        <v/>
      </c>
      <c r="G659" s="14">
        <f>IF(ISBLANK(TAKSIT_PLANI!$A659),"",TAKSIT_PLANI!$J659)</f>
        <v/>
      </c>
    </row>
    <row r="660">
      <c r="A660" s="14">
        <f>IF(ISBLANK(TAKSIT_PLANI!$A660),"",TAKSIT_PLANI!$B660)</f>
        <v/>
      </c>
      <c r="B660" s="23">
        <f>IF(ISBLANK(TAKSIT_PLANI!$A660),"",INDEX(KREDILER!$B$6:$B$1000,MATCH(TAKSIT_PLANI!$B660,KREDILER!$A$6:$A$1000,0)))</f>
        <v/>
      </c>
      <c r="C660" s="21">
        <f>IF(ISBLANK(TAKSIT_PLANI!$A660),"",TAKSIT_PLANI!$D660)</f>
        <v/>
      </c>
      <c r="D660" s="17">
        <f>IF(ISBLANK(TAKSIT_PLANI!$A660),"",TAKSIT_PLANI!$I660)</f>
        <v/>
      </c>
      <c r="E660" s="22">
        <f>IF(ISBLANK(TAKSIT_PLANI!$A660),"",TAKSIT_PLANI!$K660)</f>
        <v/>
      </c>
      <c r="F660" s="14">
        <f>IF(ISBLANK(TAKSIT_PLANI!$A660),"",IF(TAKSIT_PLANI!$K660&lt;0,"Vadesi Geçmiş",IF(TAKSIT_PLANI!$K660&lt;=30,"0-30 Gün",IF(TAKSIT_PLANI!$K660&lt;=60,"31-60 Gün","61 Gün ve Üzeri"))))</f>
        <v/>
      </c>
      <c r="G660" s="14">
        <f>IF(ISBLANK(TAKSIT_PLANI!$A660),"",TAKSIT_PLANI!$J660)</f>
        <v/>
      </c>
    </row>
    <row r="661">
      <c r="A661" s="14">
        <f>IF(ISBLANK(TAKSIT_PLANI!$A661),"",TAKSIT_PLANI!$B661)</f>
        <v/>
      </c>
      <c r="B661" s="23">
        <f>IF(ISBLANK(TAKSIT_PLANI!$A661),"",INDEX(KREDILER!$B$6:$B$1000,MATCH(TAKSIT_PLANI!$B661,KREDILER!$A$6:$A$1000,0)))</f>
        <v/>
      </c>
      <c r="C661" s="21">
        <f>IF(ISBLANK(TAKSIT_PLANI!$A661),"",TAKSIT_PLANI!$D661)</f>
        <v/>
      </c>
      <c r="D661" s="17">
        <f>IF(ISBLANK(TAKSIT_PLANI!$A661),"",TAKSIT_PLANI!$I661)</f>
        <v/>
      </c>
      <c r="E661" s="22">
        <f>IF(ISBLANK(TAKSIT_PLANI!$A661),"",TAKSIT_PLANI!$K661)</f>
        <v/>
      </c>
      <c r="F661" s="14">
        <f>IF(ISBLANK(TAKSIT_PLANI!$A661),"",IF(TAKSIT_PLANI!$K661&lt;0,"Vadesi Geçmiş",IF(TAKSIT_PLANI!$K661&lt;=30,"0-30 Gün",IF(TAKSIT_PLANI!$K661&lt;=60,"31-60 Gün","61 Gün ve Üzeri"))))</f>
        <v/>
      </c>
      <c r="G661" s="14">
        <f>IF(ISBLANK(TAKSIT_PLANI!$A661),"",TAKSIT_PLANI!$J661)</f>
        <v/>
      </c>
    </row>
    <row r="662">
      <c r="A662" s="14">
        <f>IF(ISBLANK(TAKSIT_PLANI!$A662),"",TAKSIT_PLANI!$B662)</f>
        <v/>
      </c>
      <c r="B662" s="23">
        <f>IF(ISBLANK(TAKSIT_PLANI!$A662),"",INDEX(KREDILER!$B$6:$B$1000,MATCH(TAKSIT_PLANI!$B662,KREDILER!$A$6:$A$1000,0)))</f>
        <v/>
      </c>
      <c r="C662" s="21">
        <f>IF(ISBLANK(TAKSIT_PLANI!$A662),"",TAKSIT_PLANI!$D662)</f>
        <v/>
      </c>
      <c r="D662" s="17">
        <f>IF(ISBLANK(TAKSIT_PLANI!$A662),"",TAKSIT_PLANI!$I662)</f>
        <v/>
      </c>
      <c r="E662" s="22">
        <f>IF(ISBLANK(TAKSIT_PLANI!$A662),"",TAKSIT_PLANI!$K662)</f>
        <v/>
      </c>
      <c r="F662" s="14">
        <f>IF(ISBLANK(TAKSIT_PLANI!$A662),"",IF(TAKSIT_PLANI!$K662&lt;0,"Vadesi Geçmiş",IF(TAKSIT_PLANI!$K662&lt;=30,"0-30 Gün",IF(TAKSIT_PLANI!$K662&lt;=60,"31-60 Gün","61 Gün ve Üzeri"))))</f>
        <v/>
      </c>
      <c r="G662" s="14">
        <f>IF(ISBLANK(TAKSIT_PLANI!$A662),"",TAKSIT_PLANI!$J662)</f>
        <v/>
      </c>
    </row>
    <row r="663">
      <c r="A663" s="14">
        <f>IF(ISBLANK(TAKSIT_PLANI!$A663),"",TAKSIT_PLANI!$B663)</f>
        <v/>
      </c>
      <c r="B663" s="23">
        <f>IF(ISBLANK(TAKSIT_PLANI!$A663),"",INDEX(KREDILER!$B$6:$B$1000,MATCH(TAKSIT_PLANI!$B663,KREDILER!$A$6:$A$1000,0)))</f>
        <v/>
      </c>
      <c r="C663" s="21">
        <f>IF(ISBLANK(TAKSIT_PLANI!$A663),"",TAKSIT_PLANI!$D663)</f>
        <v/>
      </c>
      <c r="D663" s="17">
        <f>IF(ISBLANK(TAKSIT_PLANI!$A663),"",TAKSIT_PLANI!$I663)</f>
        <v/>
      </c>
      <c r="E663" s="22">
        <f>IF(ISBLANK(TAKSIT_PLANI!$A663),"",TAKSIT_PLANI!$K663)</f>
        <v/>
      </c>
      <c r="F663" s="14">
        <f>IF(ISBLANK(TAKSIT_PLANI!$A663),"",IF(TAKSIT_PLANI!$K663&lt;0,"Vadesi Geçmiş",IF(TAKSIT_PLANI!$K663&lt;=30,"0-30 Gün",IF(TAKSIT_PLANI!$K663&lt;=60,"31-60 Gün","61 Gün ve Üzeri"))))</f>
        <v/>
      </c>
      <c r="G663" s="14">
        <f>IF(ISBLANK(TAKSIT_PLANI!$A663),"",TAKSIT_PLANI!$J663)</f>
        <v/>
      </c>
    </row>
    <row r="664">
      <c r="A664" s="14">
        <f>IF(ISBLANK(TAKSIT_PLANI!$A664),"",TAKSIT_PLANI!$B664)</f>
        <v/>
      </c>
      <c r="B664" s="23">
        <f>IF(ISBLANK(TAKSIT_PLANI!$A664),"",INDEX(KREDILER!$B$6:$B$1000,MATCH(TAKSIT_PLANI!$B664,KREDILER!$A$6:$A$1000,0)))</f>
        <v/>
      </c>
      <c r="C664" s="21">
        <f>IF(ISBLANK(TAKSIT_PLANI!$A664),"",TAKSIT_PLANI!$D664)</f>
        <v/>
      </c>
      <c r="D664" s="17">
        <f>IF(ISBLANK(TAKSIT_PLANI!$A664),"",TAKSIT_PLANI!$I664)</f>
        <v/>
      </c>
      <c r="E664" s="22">
        <f>IF(ISBLANK(TAKSIT_PLANI!$A664),"",TAKSIT_PLANI!$K664)</f>
        <v/>
      </c>
      <c r="F664" s="14">
        <f>IF(ISBLANK(TAKSIT_PLANI!$A664),"",IF(TAKSIT_PLANI!$K664&lt;0,"Vadesi Geçmiş",IF(TAKSIT_PLANI!$K664&lt;=30,"0-30 Gün",IF(TAKSIT_PLANI!$K664&lt;=60,"31-60 Gün","61 Gün ve Üzeri"))))</f>
        <v/>
      </c>
      <c r="G664" s="14">
        <f>IF(ISBLANK(TAKSIT_PLANI!$A664),"",TAKSIT_PLANI!$J664)</f>
        <v/>
      </c>
    </row>
    <row r="665">
      <c r="A665" s="14">
        <f>IF(ISBLANK(TAKSIT_PLANI!$A665),"",TAKSIT_PLANI!$B665)</f>
        <v/>
      </c>
      <c r="B665" s="23">
        <f>IF(ISBLANK(TAKSIT_PLANI!$A665),"",INDEX(KREDILER!$B$6:$B$1000,MATCH(TAKSIT_PLANI!$B665,KREDILER!$A$6:$A$1000,0)))</f>
        <v/>
      </c>
      <c r="C665" s="21">
        <f>IF(ISBLANK(TAKSIT_PLANI!$A665),"",TAKSIT_PLANI!$D665)</f>
        <v/>
      </c>
      <c r="D665" s="17">
        <f>IF(ISBLANK(TAKSIT_PLANI!$A665),"",TAKSIT_PLANI!$I665)</f>
        <v/>
      </c>
      <c r="E665" s="22">
        <f>IF(ISBLANK(TAKSIT_PLANI!$A665),"",TAKSIT_PLANI!$K665)</f>
        <v/>
      </c>
      <c r="F665" s="14">
        <f>IF(ISBLANK(TAKSIT_PLANI!$A665),"",IF(TAKSIT_PLANI!$K665&lt;0,"Vadesi Geçmiş",IF(TAKSIT_PLANI!$K665&lt;=30,"0-30 Gün",IF(TAKSIT_PLANI!$K665&lt;=60,"31-60 Gün","61 Gün ve Üzeri"))))</f>
        <v/>
      </c>
      <c r="G665" s="14">
        <f>IF(ISBLANK(TAKSIT_PLANI!$A665),"",TAKSIT_PLANI!$J665)</f>
        <v/>
      </c>
    </row>
    <row r="666">
      <c r="A666" s="14">
        <f>IF(ISBLANK(TAKSIT_PLANI!$A666),"",TAKSIT_PLANI!$B666)</f>
        <v/>
      </c>
      <c r="B666" s="23">
        <f>IF(ISBLANK(TAKSIT_PLANI!$A666),"",INDEX(KREDILER!$B$6:$B$1000,MATCH(TAKSIT_PLANI!$B666,KREDILER!$A$6:$A$1000,0)))</f>
        <v/>
      </c>
      <c r="C666" s="21">
        <f>IF(ISBLANK(TAKSIT_PLANI!$A666),"",TAKSIT_PLANI!$D666)</f>
        <v/>
      </c>
      <c r="D666" s="17">
        <f>IF(ISBLANK(TAKSIT_PLANI!$A666),"",TAKSIT_PLANI!$I666)</f>
        <v/>
      </c>
      <c r="E666" s="22">
        <f>IF(ISBLANK(TAKSIT_PLANI!$A666),"",TAKSIT_PLANI!$K666)</f>
        <v/>
      </c>
      <c r="F666" s="14">
        <f>IF(ISBLANK(TAKSIT_PLANI!$A666),"",IF(TAKSIT_PLANI!$K666&lt;0,"Vadesi Geçmiş",IF(TAKSIT_PLANI!$K666&lt;=30,"0-30 Gün",IF(TAKSIT_PLANI!$K666&lt;=60,"31-60 Gün","61 Gün ve Üzeri"))))</f>
        <v/>
      </c>
      <c r="G666" s="14">
        <f>IF(ISBLANK(TAKSIT_PLANI!$A666),"",TAKSIT_PLANI!$J666)</f>
        <v/>
      </c>
    </row>
    <row r="667">
      <c r="A667" s="14">
        <f>IF(ISBLANK(TAKSIT_PLANI!$A667),"",TAKSIT_PLANI!$B667)</f>
        <v/>
      </c>
      <c r="B667" s="23">
        <f>IF(ISBLANK(TAKSIT_PLANI!$A667),"",INDEX(KREDILER!$B$6:$B$1000,MATCH(TAKSIT_PLANI!$B667,KREDILER!$A$6:$A$1000,0)))</f>
        <v/>
      </c>
      <c r="C667" s="21">
        <f>IF(ISBLANK(TAKSIT_PLANI!$A667),"",TAKSIT_PLANI!$D667)</f>
        <v/>
      </c>
      <c r="D667" s="17">
        <f>IF(ISBLANK(TAKSIT_PLANI!$A667),"",TAKSIT_PLANI!$I667)</f>
        <v/>
      </c>
      <c r="E667" s="22">
        <f>IF(ISBLANK(TAKSIT_PLANI!$A667),"",TAKSIT_PLANI!$K667)</f>
        <v/>
      </c>
      <c r="F667" s="14">
        <f>IF(ISBLANK(TAKSIT_PLANI!$A667),"",IF(TAKSIT_PLANI!$K667&lt;0,"Vadesi Geçmiş",IF(TAKSIT_PLANI!$K667&lt;=30,"0-30 Gün",IF(TAKSIT_PLANI!$K667&lt;=60,"31-60 Gün","61 Gün ve Üzeri"))))</f>
        <v/>
      </c>
      <c r="G667" s="14">
        <f>IF(ISBLANK(TAKSIT_PLANI!$A667),"",TAKSIT_PLANI!$J667)</f>
        <v/>
      </c>
    </row>
    <row r="668">
      <c r="A668" s="14">
        <f>IF(ISBLANK(TAKSIT_PLANI!$A668),"",TAKSIT_PLANI!$B668)</f>
        <v/>
      </c>
      <c r="B668" s="23">
        <f>IF(ISBLANK(TAKSIT_PLANI!$A668),"",INDEX(KREDILER!$B$6:$B$1000,MATCH(TAKSIT_PLANI!$B668,KREDILER!$A$6:$A$1000,0)))</f>
        <v/>
      </c>
      <c r="C668" s="21">
        <f>IF(ISBLANK(TAKSIT_PLANI!$A668),"",TAKSIT_PLANI!$D668)</f>
        <v/>
      </c>
      <c r="D668" s="17">
        <f>IF(ISBLANK(TAKSIT_PLANI!$A668),"",TAKSIT_PLANI!$I668)</f>
        <v/>
      </c>
      <c r="E668" s="22">
        <f>IF(ISBLANK(TAKSIT_PLANI!$A668),"",TAKSIT_PLANI!$K668)</f>
        <v/>
      </c>
      <c r="F668" s="14">
        <f>IF(ISBLANK(TAKSIT_PLANI!$A668),"",IF(TAKSIT_PLANI!$K668&lt;0,"Vadesi Geçmiş",IF(TAKSIT_PLANI!$K668&lt;=30,"0-30 Gün",IF(TAKSIT_PLANI!$K668&lt;=60,"31-60 Gün","61 Gün ve Üzeri"))))</f>
        <v/>
      </c>
      <c r="G668" s="14">
        <f>IF(ISBLANK(TAKSIT_PLANI!$A668),"",TAKSIT_PLANI!$J668)</f>
        <v/>
      </c>
    </row>
    <row r="669">
      <c r="A669" s="14">
        <f>IF(ISBLANK(TAKSIT_PLANI!$A669),"",TAKSIT_PLANI!$B669)</f>
        <v/>
      </c>
      <c r="B669" s="23">
        <f>IF(ISBLANK(TAKSIT_PLANI!$A669),"",INDEX(KREDILER!$B$6:$B$1000,MATCH(TAKSIT_PLANI!$B669,KREDILER!$A$6:$A$1000,0)))</f>
        <v/>
      </c>
      <c r="C669" s="21">
        <f>IF(ISBLANK(TAKSIT_PLANI!$A669),"",TAKSIT_PLANI!$D669)</f>
        <v/>
      </c>
      <c r="D669" s="17">
        <f>IF(ISBLANK(TAKSIT_PLANI!$A669),"",TAKSIT_PLANI!$I669)</f>
        <v/>
      </c>
      <c r="E669" s="22">
        <f>IF(ISBLANK(TAKSIT_PLANI!$A669),"",TAKSIT_PLANI!$K669)</f>
        <v/>
      </c>
      <c r="F669" s="14">
        <f>IF(ISBLANK(TAKSIT_PLANI!$A669),"",IF(TAKSIT_PLANI!$K669&lt;0,"Vadesi Geçmiş",IF(TAKSIT_PLANI!$K669&lt;=30,"0-30 Gün",IF(TAKSIT_PLANI!$K669&lt;=60,"31-60 Gün","61 Gün ve Üzeri"))))</f>
        <v/>
      </c>
      <c r="G669" s="14">
        <f>IF(ISBLANK(TAKSIT_PLANI!$A669),"",TAKSIT_PLANI!$J669)</f>
        <v/>
      </c>
    </row>
    <row r="670">
      <c r="A670" s="14">
        <f>IF(ISBLANK(TAKSIT_PLANI!$A670),"",TAKSIT_PLANI!$B670)</f>
        <v/>
      </c>
      <c r="B670" s="23">
        <f>IF(ISBLANK(TAKSIT_PLANI!$A670),"",INDEX(KREDILER!$B$6:$B$1000,MATCH(TAKSIT_PLANI!$B670,KREDILER!$A$6:$A$1000,0)))</f>
        <v/>
      </c>
      <c r="C670" s="21">
        <f>IF(ISBLANK(TAKSIT_PLANI!$A670),"",TAKSIT_PLANI!$D670)</f>
        <v/>
      </c>
      <c r="D670" s="17">
        <f>IF(ISBLANK(TAKSIT_PLANI!$A670),"",TAKSIT_PLANI!$I670)</f>
        <v/>
      </c>
      <c r="E670" s="22">
        <f>IF(ISBLANK(TAKSIT_PLANI!$A670),"",TAKSIT_PLANI!$K670)</f>
        <v/>
      </c>
      <c r="F670" s="14">
        <f>IF(ISBLANK(TAKSIT_PLANI!$A670),"",IF(TAKSIT_PLANI!$K670&lt;0,"Vadesi Geçmiş",IF(TAKSIT_PLANI!$K670&lt;=30,"0-30 Gün",IF(TAKSIT_PLANI!$K670&lt;=60,"31-60 Gün","61 Gün ve Üzeri"))))</f>
        <v/>
      </c>
      <c r="G670" s="14">
        <f>IF(ISBLANK(TAKSIT_PLANI!$A670),"",TAKSIT_PLANI!$J670)</f>
        <v/>
      </c>
    </row>
    <row r="671">
      <c r="A671" s="14">
        <f>IF(ISBLANK(TAKSIT_PLANI!$A671),"",TAKSIT_PLANI!$B671)</f>
        <v/>
      </c>
      <c r="B671" s="23">
        <f>IF(ISBLANK(TAKSIT_PLANI!$A671),"",INDEX(KREDILER!$B$6:$B$1000,MATCH(TAKSIT_PLANI!$B671,KREDILER!$A$6:$A$1000,0)))</f>
        <v/>
      </c>
      <c r="C671" s="21">
        <f>IF(ISBLANK(TAKSIT_PLANI!$A671),"",TAKSIT_PLANI!$D671)</f>
        <v/>
      </c>
      <c r="D671" s="17">
        <f>IF(ISBLANK(TAKSIT_PLANI!$A671),"",TAKSIT_PLANI!$I671)</f>
        <v/>
      </c>
      <c r="E671" s="22">
        <f>IF(ISBLANK(TAKSIT_PLANI!$A671),"",TAKSIT_PLANI!$K671)</f>
        <v/>
      </c>
      <c r="F671" s="14">
        <f>IF(ISBLANK(TAKSIT_PLANI!$A671),"",IF(TAKSIT_PLANI!$K671&lt;0,"Vadesi Geçmiş",IF(TAKSIT_PLANI!$K671&lt;=30,"0-30 Gün",IF(TAKSIT_PLANI!$K671&lt;=60,"31-60 Gün","61 Gün ve Üzeri"))))</f>
        <v/>
      </c>
      <c r="G671" s="14">
        <f>IF(ISBLANK(TAKSIT_PLANI!$A671),"",TAKSIT_PLANI!$J671)</f>
        <v/>
      </c>
    </row>
    <row r="672">
      <c r="A672" s="14">
        <f>IF(ISBLANK(TAKSIT_PLANI!$A672),"",TAKSIT_PLANI!$B672)</f>
        <v/>
      </c>
      <c r="B672" s="23">
        <f>IF(ISBLANK(TAKSIT_PLANI!$A672),"",INDEX(KREDILER!$B$6:$B$1000,MATCH(TAKSIT_PLANI!$B672,KREDILER!$A$6:$A$1000,0)))</f>
        <v/>
      </c>
      <c r="C672" s="21">
        <f>IF(ISBLANK(TAKSIT_PLANI!$A672),"",TAKSIT_PLANI!$D672)</f>
        <v/>
      </c>
      <c r="D672" s="17">
        <f>IF(ISBLANK(TAKSIT_PLANI!$A672),"",TAKSIT_PLANI!$I672)</f>
        <v/>
      </c>
      <c r="E672" s="22">
        <f>IF(ISBLANK(TAKSIT_PLANI!$A672),"",TAKSIT_PLANI!$K672)</f>
        <v/>
      </c>
      <c r="F672" s="14">
        <f>IF(ISBLANK(TAKSIT_PLANI!$A672),"",IF(TAKSIT_PLANI!$K672&lt;0,"Vadesi Geçmiş",IF(TAKSIT_PLANI!$K672&lt;=30,"0-30 Gün",IF(TAKSIT_PLANI!$K672&lt;=60,"31-60 Gün","61 Gün ve Üzeri"))))</f>
        <v/>
      </c>
      <c r="G672" s="14">
        <f>IF(ISBLANK(TAKSIT_PLANI!$A672),"",TAKSIT_PLANI!$J672)</f>
        <v/>
      </c>
    </row>
    <row r="673">
      <c r="A673" s="14">
        <f>IF(ISBLANK(TAKSIT_PLANI!$A673),"",TAKSIT_PLANI!$B673)</f>
        <v/>
      </c>
      <c r="B673" s="23">
        <f>IF(ISBLANK(TAKSIT_PLANI!$A673),"",INDEX(KREDILER!$B$6:$B$1000,MATCH(TAKSIT_PLANI!$B673,KREDILER!$A$6:$A$1000,0)))</f>
        <v/>
      </c>
      <c r="C673" s="21">
        <f>IF(ISBLANK(TAKSIT_PLANI!$A673),"",TAKSIT_PLANI!$D673)</f>
        <v/>
      </c>
      <c r="D673" s="17">
        <f>IF(ISBLANK(TAKSIT_PLANI!$A673),"",TAKSIT_PLANI!$I673)</f>
        <v/>
      </c>
      <c r="E673" s="22">
        <f>IF(ISBLANK(TAKSIT_PLANI!$A673),"",TAKSIT_PLANI!$K673)</f>
        <v/>
      </c>
      <c r="F673" s="14">
        <f>IF(ISBLANK(TAKSIT_PLANI!$A673),"",IF(TAKSIT_PLANI!$K673&lt;0,"Vadesi Geçmiş",IF(TAKSIT_PLANI!$K673&lt;=30,"0-30 Gün",IF(TAKSIT_PLANI!$K673&lt;=60,"31-60 Gün","61 Gün ve Üzeri"))))</f>
        <v/>
      </c>
      <c r="G673" s="14">
        <f>IF(ISBLANK(TAKSIT_PLANI!$A673),"",TAKSIT_PLANI!$J673)</f>
        <v/>
      </c>
    </row>
    <row r="674">
      <c r="A674" s="14">
        <f>IF(ISBLANK(TAKSIT_PLANI!$A674),"",TAKSIT_PLANI!$B674)</f>
        <v/>
      </c>
      <c r="B674" s="23">
        <f>IF(ISBLANK(TAKSIT_PLANI!$A674),"",INDEX(KREDILER!$B$6:$B$1000,MATCH(TAKSIT_PLANI!$B674,KREDILER!$A$6:$A$1000,0)))</f>
        <v/>
      </c>
      <c r="C674" s="21">
        <f>IF(ISBLANK(TAKSIT_PLANI!$A674),"",TAKSIT_PLANI!$D674)</f>
        <v/>
      </c>
      <c r="D674" s="17">
        <f>IF(ISBLANK(TAKSIT_PLANI!$A674),"",TAKSIT_PLANI!$I674)</f>
        <v/>
      </c>
      <c r="E674" s="22">
        <f>IF(ISBLANK(TAKSIT_PLANI!$A674),"",TAKSIT_PLANI!$K674)</f>
        <v/>
      </c>
      <c r="F674" s="14">
        <f>IF(ISBLANK(TAKSIT_PLANI!$A674),"",IF(TAKSIT_PLANI!$K674&lt;0,"Vadesi Geçmiş",IF(TAKSIT_PLANI!$K674&lt;=30,"0-30 Gün",IF(TAKSIT_PLANI!$K674&lt;=60,"31-60 Gün","61 Gün ve Üzeri"))))</f>
        <v/>
      </c>
      <c r="G674" s="14">
        <f>IF(ISBLANK(TAKSIT_PLANI!$A674),"",TAKSIT_PLANI!$J674)</f>
        <v/>
      </c>
    </row>
    <row r="675">
      <c r="A675" s="14">
        <f>IF(ISBLANK(TAKSIT_PLANI!$A675),"",TAKSIT_PLANI!$B675)</f>
        <v/>
      </c>
      <c r="B675" s="23">
        <f>IF(ISBLANK(TAKSIT_PLANI!$A675),"",INDEX(KREDILER!$B$6:$B$1000,MATCH(TAKSIT_PLANI!$B675,KREDILER!$A$6:$A$1000,0)))</f>
        <v/>
      </c>
      <c r="C675" s="21">
        <f>IF(ISBLANK(TAKSIT_PLANI!$A675),"",TAKSIT_PLANI!$D675)</f>
        <v/>
      </c>
      <c r="D675" s="17">
        <f>IF(ISBLANK(TAKSIT_PLANI!$A675),"",TAKSIT_PLANI!$I675)</f>
        <v/>
      </c>
      <c r="E675" s="22">
        <f>IF(ISBLANK(TAKSIT_PLANI!$A675),"",TAKSIT_PLANI!$K675)</f>
        <v/>
      </c>
      <c r="F675" s="14">
        <f>IF(ISBLANK(TAKSIT_PLANI!$A675),"",IF(TAKSIT_PLANI!$K675&lt;0,"Vadesi Geçmiş",IF(TAKSIT_PLANI!$K675&lt;=30,"0-30 Gün",IF(TAKSIT_PLANI!$K675&lt;=60,"31-60 Gün","61 Gün ve Üzeri"))))</f>
        <v/>
      </c>
      <c r="G675" s="14">
        <f>IF(ISBLANK(TAKSIT_PLANI!$A675),"",TAKSIT_PLANI!$J675)</f>
        <v/>
      </c>
    </row>
    <row r="676">
      <c r="A676" s="14">
        <f>IF(ISBLANK(TAKSIT_PLANI!$A676),"",TAKSIT_PLANI!$B676)</f>
        <v/>
      </c>
      <c r="B676" s="23">
        <f>IF(ISBLANK(TAKSIT_PLANI!$A676),"",INDEX(KREDILER!$B$6:$B$1000,MATCH(TAKSIT_PLANI!$B676,KREDILER!$A$6:$A$1000,0)))</f>
        <v/>
      </c>
      <c r="C676" s="21">
        <f>IF(ISBLANK(TAKSIT_PLANI!$A676),"",TAKSIT_PLANI!$D676)</f>
        <v/>
      </c>
      <c r="D676" s="17">
        <f>IF(ISBLANK(TAKSIT_PLANI!$A676),"",TAKSIT_PLANI!$I676)</f>
        <v/>
      </c>
      <c r="E676" s="22">
        <f>IF(ISBLANK(TAKSIT_PLANI!$A676),"",TAKSIT_PLANI!$K676)</f>
        <v/>
      </c>
      <c r="F676" s="14">
        <f>IF(ISBLANK(TAKSIT_PLANI!$A676),"",IF(TAKSIT_PLANI!$K676&lt;0,"Vadesi Geçmiş",IF(TAKSIT_PLANI!$K676&lt;=30,"0-30 Gün",IF(TAKSIT_PLANI!$K676&lt;=60,"31-60 Gün","61 Gün ve Üzeri"))))</f>
        <v/>
      </c>
      <c r="G676" s="14">
        <f>IF(ISBLANK(TAKSIT_PLANI!$A676),"",TAKSIT_PLANI!$J676)</f>
        <v/>
      </c>
    </row>
    <row r="677">
      <c r="A677" s="14">
        <f>IF(ISBLANK(TAKSIT_PLANI!$A677),"",TAKSIT_PLANI!$B677)</f>
        <v/>
      </c>
      <c r="B677" s="23">
        <f>IF(ISBLANK(TAKSIT_PLANI!$A677),"",INDEX(KREDILER!$B$6:$B$1000,MATCH(TAKSIT_PLANI!$B677,KREDILER!$A$6:$A$1000,0)))</f>
        <v/>
      </c>
      <c r="C677" s="21">
        <f>IF(ISBLANK(TAKSIT_PLANI!$A677),"",TAKSIT_PLANI!$D677)</f>
        <v/>
      </c>
      <c r="D677" s="17">
        <f>IF(ISBLANK(TAKSIT_PLANI!$A677),"",TAKSIT_PLANI!$I677)</f>
        <v/>
      </c>
      <c r="E677" s="22">
        <f>IF(ISBLANK(TAKSIT_PLANI!$A677),"",TAKSIT_PLANI!$K677)</f>
        <v/>
      </c>
      <c r="F677" s="14">
        <f>IF(ISBLANK(TAKSIT_PLANI!$A677),"",IF(TAKSIT_PLANI!$K677&lt;0,"Vadesi Geçmiş",IF(TAKSIT_PLANI!$K677&lt;=30,"0-30 Gün",IF(TAKSIT_PLANI!$K677&lt;=60,"31-60 Gün","61 Gün ve Üzeri"))))</f>
        <v/>
      </c>
      <c r="G677" s="14">
        <f>IF(ISBLANK(TAKSIT_PLANI!$A677),"",TAKSIT_PLANI!$J677)</f>
        <v/>
      </c>
    </row>
    <row r="678">
      <c r="A678" s="14">
        <f>IF(ISBLANK(TAKSIT_PLANI!$A678),"",TAKSIT_PLANI!$B678)</f>
        <v/>
      </c>
      <c r="B678" s="23">
        <f>IF(ISBLANK(TAKSIT_PLANI!$A678),"",INDEX(KREDILER!$B$6:$B$1000,MATCH(TAKSIT_PLANI!$B678,KREDILER!$A$6:$A$1000,0)))</f>
        <v/>
      </c>
      <c r="C678" s="21">
        <f>IF(ISBLANK(TAKSIT_PLANI!$A678),"",TAKSIT_PLANI!$D678)</f>
        <v/>
      </c>
      <c r="D678" s="17">
        <f>IF(ISBLANK(TAKSIT_PLANI!$A678),"",TAKSIT_PLANI!$I678)</f>
        <v/>
      </c>
      <c r="E678" s="22">
        <f>IF(ISBLANK(TAKSIT_PLANI!$A678),"",TAKSIT_PLANI!$K678)</f>
        <v/>
      </c>
      <c r="F678" s="14">
        <f>IF(ISBLANK(TAKSIT_PLANI!$A678),"",IF(TAKSIT_PLANI!$K678&lt;0,"Vadesi Geçmiş",IF(TAKSIT_PLANI!$K678&lt;=30,"0-30 Gün",IF(TAKSIT_PLANI!$K678&lt;=60,"31-60 Gün","61 Gün ve Üzeri"))))</f>
        <v/>
      </c>
      <c r="G678" s="14">
        <f>IF(ISBLANK(TAKSIT_PLANI!$A678),"",TAKSIT_PLANI!$J678)</f>
        <v/>
      </c>
    </row>
    <row r="679">
      <c r="A679" s="14">
        <f>IF(ISBLANK(TAKSIT_PLANI!$A679),"",TAKSIT_PLANI!$B679)</f>
        <v/>
      </c>
      <c r="B679" s="23">
        <f>IF(ISBLANK(TAKSIT_PLANI!$A679),"",INDEX(KREDILER!$B$6:$B$1000,MATCH(TAKSIT_PLANI!$B679,KREDILER!$A$6:$A$1000,0)))</f>
        <v/>
      </c>
      <c r="C679" s="21">
        <f>IF(ISBLANK(TAKSIT_PLANI!$A679),"",TAKSIT_PLANI!$D679)</f>
        <v/>
      </c>
      <c r="D679" s="17">
        <f>IF(ISBLANK(TAKSIT_PLANI!$A679),"",TAKSIT_PLANI!$I679)</f>
        <v/>
      </c>
      <c r="E679" s="22">
        <f>IF(ISBLANK(TAKSIT_PLANI!$A679),"",TAKSIT_PLANI!$K679)</f>
        <v/>
      </c>
      <c r="F679" s="14">
        <f>IF(ISBLANK(TAKSIT_PLANI!$A679),"",IF(TAKSIT_PLANI!$K679&lt;0,"Vadesi Geçmiş",IF(TAKSIT_PLANI!$K679&lt;=30,"0-30 Gün",IF(TAKSIT_PLANI!$K679&lt;=60,"31-60 Gün","61 Gün ve Üzeri"))))</f>
        <v/>
      </c>
      <c r="G679" s="14">
        <f>IF(ISBLANK(TAKSIT_PLANI!$A679),"",TAKSIT_PLANI!$J679)</f>
        <v/>
      </c>
    </row>
    <row r="680">
      <c r="A680" s="14">
        <f>IF(ISBLANK(TAKSIT_PLANI!$A680),"",TAKSIT_PLANI!$B680)</f>
        <v/>
      </c>
      <c r="B680" s="23">
        <f>IF(ISBLANK(TAKSIT_PLANI!$A680),"",INDEX(KREDILER!$B$6:$B$1000,MATCH(TAKSIT_PLANI!$B680,KREDILER!$A$6:$A$1000,0)))</f>
        <v/>
      </c>
      <c r="C680" s="21">
        <f>IF(ISBLANK(TAKSIT_PLANI!$A680),"",TAKSIT_PLANI!$D680)</f>
        <v/>
      </c>
      <c r="D680" s="17">
        <f>IF(ISBLANK(TAKSIT_PLANI!$A680),"",TAKSIT_PLANI!$I680)</f>
        <v/>
      </c>
      <c r="E680" s="22">
        <f>IF(ISBLANK(TAKSIT_PLANI!$A680),"",TAKSIT_PLANI!$K680)</f>
        <v/>
      </c>
      <c r="F680" s="14">
        <f>IF(ISBLANK(TAKSIT_PLANI!$A680),"",IF(TAKSIT_PLANI!$K680&lt;0,"Vadesi Geçmiş",IF(TAKSIT_PLANI!$K680&lt;=30,"0-30 Gün",IF(TAKSIT_PLANI!$K680&lt;=60,"31-60 Gün","61 Gün ve Üzeri"))))</f>
        <v/>
      </c>
      <c r="G680" s="14">
        <f>IF(ISBLANK(TAKSIT_PLANI!$A680),"",TAKSIT_PLANI!$J680)</f>
        <v/>
      </c>
    </row>
    <row r="681">
      <c r="A681" s="14">
        <f>IF(ISBLANK(TAKSIT_PLANI!$A681),"",TAKSIT_PLANI!$B681)</f>
        <v/>
      </c>
      <c r="B681" s="23">
        <f>IF(ISBLANK(TAKSIT_PLANI!$A681),"",INDEX(KREDILER!$B$6:$B$1000,MATCH(TAKSIT_PLANI!$B681,KREDILER!$A$6:$A$1000,0)))</f>
        <v/>
      </c>
      <c r="C681" s="21">
        <f>IF(ISBLANK(TAKSIT_PLANI!$A681),"",TAKSIT_PLANI!$D681)</f>
        <v/>
      </c>
      <c r="D681" s="17">
        <f>IF(ISBLANK(TAKSIT_PLANI!$A681),"",TAKSIT_PLANI!$I681)</f>
        <v/>
      </c>
      <c r="E681" s="22">
        <f>IF(ISBLANK(TAKSIT_PLANI!$A681),"",TAKSIT_PLANI!$K681)</f>
        <v/>
      </c>
      <c r="F681" s="14">
        <f>IF(ISBLANK(TAKSIT_PLANI!$A681),"",IF(TAKSIT_PLANI!$K681&lt;0,"Vadesi Geçmiş",IF(TAKSIT_PLANI!$K681&lt;=30,"0-30 Gün",IF(TAKSIT_PLANI!$K681&lt;=60,"31-60 Gün","61 Gün ve Üzeri"))))</f>
        <v/>
      </c>
      <c r="G681" s="14">
        <f>IF(ISBLANK(TAKSIT_PLANI!$A681),"",TAKSIT_PLANI!$J681)</f>
        <v/>
      </c>
    </row>
    <row r="682">
      <c r="A682" s="14">
        <f>IF(ISBLANK(TAKSIT_PLANI!$A682),"",TAKSIT_PLANI!$B682)</f>
        <v/>
      </c>
      <c r="B682" s="23">
        <f>IF(ISBLANK(TAKSIT_PLANI!$A682),"",INDEX(KREDILER!$B$6:$B$1000,MATCH(TAKSIT_PLANI!$B682,KREDILER!$A$6:$A$1000,0)))</f>
        <v/>
      </c>
      <c r="C682" s="21">
        <f>IF(ISBLANK(TAKSIT_PLANI!$A682),"",TAKSIT_PLANI!$D682)</f>
        <v/>
      </c>
      <c r="D682" s="17">
        <f>IF(ISBLANK(TAKSIT_PLANI!$A682),"",TAKSIT_PLANI!$I682)</f>
        <v/>
      </c>
      <c r="E682" s="22">
        <f>IF(ISBLANK(TAKSIT_PLANI!$A682),"",TAKSIT_PLANI!$K682)</f>
        <v/>
      </c>
      <c r="F682" s="14">
        <f>IF(ISBLANK(TAKSIT_PLANI!$A682),"",IF(TAKSIT_PLANI!$K682&lt;0,"Vadesi Geçmiş",IF(TAKSIT_PLANI!$K682&lt;=30,"0-30 Gün",IF(TAKSIT_PLANI!$K682&lt;=60,"31-60 Gün","61 Gün ve Üzeri"))))</f>
        <v/>
      </c>
      <c r="G682" s="14">
        <f>IF(ISBLANK(TAKSIT_PLANI!$A682),"",TAKSIT_PLANI!$J682)</f>
        <v/>
      </c>
    </row>
    <row r="683">
      <c r="A683" s="14">
        <f>IF(ISBLANK(TAKSIT_PLANI!$A683),"",TAKSIT_PLANI!$B683)</f>
        <v/>
      </c>
      <c r="B683" s="23">
        <f>IF(ISBLANK(TAKSIT_PLANI!$A683),"",INDEX(KREDILER!$B$6:$B$1000,MATCH(TAKSIT_PLANI!$B683,KREDILER!$A$6:$A$1000,0)))</f>
        <v/>
      </c>
      <c r="C683" s="21">
        <f>IF(ISBLANK(TAKSIT_PLANI!$A683),"",TAKSIT_PLANI!$D683)</f>
        <v/>
      </c>
      <c r="D683" s="17">
        <f>IF(ISBLANK(TAKSIT_PLANI!$A683),"",TAKSIT_PLANI!$I683)</f>
        <v/>
      </c>
      <c r="E683" s="22">
        <f>IF(ISBLANK(TAKSIT_PLANI!$A683),"",TAKSIT_PLANI!$K683)</f>
        <v/>
      </c>
      <c r="F683" s="14">
        <f>IF(ISBLANK(TAKSIT_PLANI!$A683),"",IF(TAKSIT_PLANI!$K683&lt;0,"Vadesi Geçmiş",IF(TAKSIT_PLANI!$K683&lt;=30,"0-30 Gün",IF(TAKSIT_PLANI!$K683&lt;=60,"31-60 Gün","61 Gün ve Üzeri"))))</f>
        <v/>
      </c>
      <c r="G683" s="14">
        <f>IF(ISBLANK(TAKSIT_PLANI!$A683),"",TAKSIT_PLANI!$J683)</f>
        <v/>
      </c>
    </row>
    <row r="684">
      <c r="A684" s="14">
        <f>IF(ISBLANK(TAKSIT_PLANI!$A684),"",TAKSIT_PLANI!$B684)</f>
        <v/>
      </c>
      <c r="B684" s="23">
        <f>IF(ISBLANK(TAKSIT_PLANI!$A684),"",INDEX(KREDILER!$B$6:$B$1000,MATCH(TAKSIT_PLANI!$B684,KREDILER!$A$6:$A$1000,0)))</f>
        <v/>
      </c>
      <c r="C684" s="21">
        <f>IF(ISBLANK(TAKSIT_PLANI!$A684),"",TAKSIT_PLANI!$D684)</f>
        <v/>
      </c>
      <c r="D684" s="17">
        <f>IF(ISBLANK(TAKSIT_PLANI!$A684),"",TAKSIT_PLANI!$I684)</f>
        <v/>
      </c>
      <c r="E684" s="22">
        <f>IF(ISBLANK(TAKSIT_PLANI!$A684),"",TAKSIT_PLANI!$K684)</f>
        <v/>
      </c>
      <c r="F684" s="14">
        <f>IF(ISBLANK(TAKSIT_PLANI!$A684),"",IF(TAKSIT_PLANI!$K684&lt;0,"Vadesi Geçmiş",IF(TAKSIT_PLANI!$K684&lt;=30,"0-30 Gün",IF(TAKSIT_PLANI!$K684&lt;=60,"31-60 Gün","61 Gün ve Üzeri"))))</f>
        <v/>
      </c>
      <c r="G684" s="14">
        <f>IF(ISBLANK(TAKSIT_PLANI!$A684),"",TAKSIT_PLANI!$J684)</f>
        <v/>
      </c>
    </row>
    <row r="685">
      <c r="A685" s="14">
        <f>IF(ISBLANK(TAKSIT_PLANI!$A685),"",TAKSIT_PLANI!$B685)</f>
        <v/>
      </c>
      <c r="B685" s="23">
        <f>IF(ISBLANK(TAKSIT_PLANI!$A685),"",INDEX(KREDILER!$B$6:$B$1000,MATCH(TAKSIT_PLANI!$B685,KREDILER!$A$6:$A$1000,0)))</f>
        <v/>
      </c>
      <c r="C685" s="21">
        <f>IF(ISBLANK(TAKSIT_PLANI!$A685),"",TAKSIT_PLANI!$D685)</f>
        <v/>
      </c>
      <c r="D685" s="17">
        <f>IF(ISBLANK(TAKSIT_PLANI!$A685),"",TAKSIT_PLANI!$I685)</f>
        <v/>
      </c>
      <c r="E685" s="22">
        <f>IF(ISBLANK(TAKSIT_PLANI!$A685),"",TAKSIT_PLANI!$K685)</f>
        <v/>
      </c>
      <c r="F685" s="14">
        <f>IF(ISBLANK(TAKSIT_PLANI!$A685),"",IF(TAKSIT_PLANI!$K685&lt;0,"Vadesi Geçmiş",IF(TAKSIT_PLANI!$K685&lt;=30,"0-30 Gün",IF(TAKSIT_PLANI!$K685&lt;=60,"31-60 Gün","61 Gün ve Üzeri"))))</f>
        <v/>
      </c>
      <c r="G685" s="14">
        <f>IF(ISBLANK(TAKSIT_PLANI!$A685),"",TAKSIT_PLANI!$J685)</f>
        <v/>
      </c>
    </row>
    <row r="686">
      <c r="A686" s="14">
        <f>IF(ISBLANK(TAKSIT_PLANI!$A686),"",TAKSIT_PLANI!$B686)</f>
        <v/>
      </c>
      <c r="B686" s="23">
        <f>IF(ISBLANK(TAKSIT_PLANI!$A686),"",INDEX(KREDILER!$B$6:$B$1000,MATCH(TAKSIT_PLANI!$B686,KREDILER!$A$6:$A$1000,0)))</f>
        <v/>
      </c>
      <c r="C686" s="21">
        <f>IF(ISBLANK(TAKSIT_PLANI!$A686),"",TAKSIT_PLANI!$D686)</f>
        <v/>
      </c>
      <c r="D686" s="17">
        <f>IF(ISBLANK(TAKSIT_PLANI!$A686),"",TAKSIT_PLANI!$I686)</f>
        <v/>
      </c>
      <c r="E686" s="22">
        <f>IF(ISBLANK(TAKSIT_PLANI!$A686),"",TAKSIT_PLANI!$K686)</f>
        <v/>
      </c>
      <c r="F686" s="14">
        <f>IF(ISBLANK(TAKSIT_PLANI!$A686),"",IF(TAKSIT_PLANI!$K686&lt;0,"Vadesi Geçmiş",IF(TAKSIT_PLANI!$K686&lt;=30,"0-30 Gün",IF(TAKSIT_PLANI!$K686&lt;=60,"31-60 Gün","61 Gün ve Üzeri"))))</f>
        <v/>
      </c>
      <c r="G686" s="14">
        <f>IF(ISBLANK(TAKSIT_PLANI!$A686),"",TAKSIT_PLANI!$J686)</f>
        <v/>
      </c>
    </row>
    <row r="687">
      <c r="A687" s="14">
        <f>IF(ISBLANK(TAKSIT_PLANI!$A687),"",TAKSIT_PLANI!$B687)</f>
        <v/>
      </c>
      <c r="B687" s="23">
        <f>IF(ISBLANK(TAKSIT_PLANI!$A687),"",INDEX(KREDILER!$B$6:$B$1000,MATCH(TAKSIT_PLANI!$B687,KREDILER!$A$6:$A$1000,0)))</f>
        <v/>
      </c>
      <c r="C687" s="21">
        <f>IF(ISBLANK(TAKSIT_PLANI!$A687),"",TAKSIT_PLANI!$D687)</f>
        <v/>
      </c>
      <c r="D687" s="17">
        <f>IF(ISBLANK(TAKSIT_PLANI!$A687),"",TAKSIT_PLANI!$I687)</f>
        <v/>
      </c>
      <c r="E687" s="22">
        <f>IF(ISBLANK(TAKSIT_PLANI!$A687),"",TAKSIT_PLANI!$K687)</f>
        <v/>
      </c>
      <c r="F687" s="14">
        <f>IF(ISBLANK(TAKSIT_PLANI!$A687),"",IF(TAKSIT_PLANI!$K687&lt;0,"Vadesi Geçmiş",IF(TAKSIT_PLANI!$K687&lt;=30,"0-30 Gün",IF(TAKSIT_PLANI!$K687&lt;=60,"31-60 Gün","61 Gün ve Üzeri"))))</f>
        <v/>
      </c>
      <c r="G687" s="14">
        <f>IF(ISBLANK(TAKSIT_PLANI!$A687),"",TAKSIT_PLANI!$J687)</f>
        <v/>
      </c>
    </row>
    <row r="688">
      <c r="A688" s="14">
        <f>IF(ISBLANK(TAKSIT_PLANI!$A688),"",TAKSIT_PLANI!$B688)</f>
        <v/>
      </c>
      <c r="B688" s="23">
        <f>IF(ISBLANK(TAKSIT_PLANI!$A688),"",INDEX(KREDILER!$B$6:$B$1000,MATCH(TAKSIT_PLANI!$B688,KREDILER!$A$6:$A$1000,0)))</f>
        <v/>
      </c>
      <c r="C688" s="21">
        <f>IF(ISBLANK(TAKSIT_PLANI!$A688),"",TAKSIT_PLANI!$D688)</f>
        <v/>
      </c>
      <c r="D688" s="17">
        <f>IF(ISBLANK(TAKSIT_PLANI!$A688),"",TAKSIT_PLANI!$I688)</f>
        <v/>
      </c>
      <c r="E688" s="22">
        <f>IF(ISBLANK(TAKSIT_PLANI!$A688),"",TAKSIT_PLANI!$K688)</f>
        <v/>
      </c>
      <c r="F688" s="14">
        <f>IF(ISBLANK(TAKSIT_PLANI!$A688),"",IF(TAKSIT_PLANI!$K688&lt;0,"Vadesi Geçmiş",IF(TAKSIT_PLANI!$K688&lt;=30,"0-30 Gün",IF(TAKSIT_PLANI!$K688&lt;=60,"31-60 Gün","61 Gün ve Üzeri"))))</f>
        <v/>
      </c>
      <c r="G688" s="14">
        <f>IF(ISBLANK(TAKSIT_PLANI!$A688),"",TAKSIT_PLANI!$J688)</f>
        <v/>
      </c>
    </row>
    <row r="689">
      <c r="A689" s="14">
        <f>IF(ISBLANK(TAKSIT_PLANI!$A689),"",TAKSIT_PLANI!$B689)</f>
        <v/>
      </c>
      <c r="B689" s="23">
        <f>IF(ISBLANK(TAKSIT_PLANI!$A689),"",INDEX(KREDILER!$B$6:$B$1000,MATCH(TAKSIT_PLANI!$B689,KREDILER!$A$6:$A$1000,0)))</f>
        <v/>
      </c>
      <c r="C689" s="21">
        <f>IF(ISBLANK(TAKSIT_PLANI!$A689),"",TAKSIT_PLANI!$D689)</f>
        <v/>
      </c>
      <c r="D689" s="17">
        <f>IF(ISBLANK(TAKSIT_PLANI!$A689),"",TAKSIT_PLANI!$I689)</f>
        <v/>
      </c>
      <c r="E689" s="22">
        <f>IF(ISBLANK(TAKSIT_PLANI!$A689),"",TAKSIT_PLANI!$K689)</f>
        <v/>
      </c>
      <c r="F689" s="14">
        <f>IF(ISBLANK(TAKSIT_PLANI!$A689),"",IF(TAKSIT_PLANI!$K689&lt;0,"Vadesi Geçmiş",IF(TAKSIT_PLANI!$K689&lt;=30,"0-30 Gün",IF(TAKSIT_PLANI!$K689&lt;=60,"31-60 Gün","61 Gün ve Üzeri"))))</f>
        <v/>
      </c>
      <c r="G689" s="14">
        <f>IF(ISBLANK(TAKSIT_PLANI!$A689),"",TAKSIT_PLANI!$J689)</f>
        <v/>
      </c>
    </row>
    <row r="690">
      <c r="A690" s="14">
        <f>IF(ISBLANK(TAKSIT_PLANI!$A690),"",TAKSIT_PLANI!$B690)</f>
        <v/>
      </c>
      <c r="B690" s="23">
        <f>IF(ISBLANK(TAKSIT_PLANI!$A690),"",INDEX(KREDILER!$B$6:$B$1000,MATCH(TAKSIT_PLANI!$B690,KREDILER!$A$6:$A$1000,0)))</f>
        <v/>
      </c>
      <c r="C690" s="21">
        <f>IF(ISBLANK(TAKSIT_PLANI!$A690),"",TAKSIT_PLANI!$D690)</f>
        <v/>
      </c>
      <c r="D690" s="17">
        <f>IF(ISBLANK(TAKSIT_PLANI!$A690),"",TAKSIT_PLANI!$I690)</f>
        <v/>
      </c>
      <c r="E690" s="22">
        <f>IF(ISBLANK(TAKSIT_PLANI!$A690),"",TAKSIT_PLANI!$K690)</f>
        <v/>
      </c>
      <c r="F690" s="14">
        <f>IF(ISBLANK(TAKSIT_PLANI!$A690),"",IF(TAKSIT_PLANI!$K690&lt;0,"Vadesi Geçmiş",IF(TAKSIT_PLANI!$K690&lt;=30,"0-30 Gün",IF(TAKSIT_PLANI!$K690&lt;=60,"31-60 Gün","61 Gün ve Üzeri"))))</f>
        <v/>
      </c>
      <c r="G690" s="14">
        <f>IF(ISBLANK(TAKSIT_PLANI!$A690),"",TAKSIT_PLANI!$J690)</f>
        <v/>
      </c>
    </row>
    <row r="691">
      <c r="A691" s="14">
        <f>IF(ISBLANK(TAKSIT_PLANI!$A691),"",TAKSIT_PLANI!$B691)</f>
        <v/>
      </c>
      <c r="B691" s="23">
        <f>IF(ISBLANK(TAKSIT_PLANI!$A691),"",INDEX(KREDILER!$B$6:$B$1000,MATCH(TAKSIT_PLANI!$B691,KREDILER!$A$6:$A$1000,0)))</f>
        <v/>
      </c>
      <c r="C691" s="21">
        <f>IF(ISBLANK(TAKSIT_PLANI!$A691),"",TAKSIT_PLANI!$D691)</f>
        <v/>
      </c>
      <c r="D691" s="17">
        <f>IF(ISBLANK(TAKSIT_PLANI!$A691),"",TAKSIT_PLANI!$I691)</f>
        <v/>
      </c>
      <c r="E691" s="22">
        <f>IF(ISBLANK(TAKSIT_PLANI!$A691),"",TAKSIT_PLANI!$K691)</f>
        <v/>
      </c>
      <c r="F691" s="14">
        <f>IF(ISBLANK(TAKSIT_PLANI!$A691),"",IF(TAKSIT_PLANI!$K691&lt;0,"Vadesi Geçmiş",IF(TAKSIT_PLANI!$K691&lt;=30,"0-30 Gün",IF(TAKSIT_PLANI!$K691&lt;=60,"31-60 Gün","61 Gün ve Üzeri"))))</f>
        <v/>
      </c>
      <c r="G691" s="14">
        <f>IF(ISBLANK(TAKSIT_PLANI!$A691),"",TAKSIT_PLANI!$J691)</f>
        <v/>
      </c>
    </row>
    <row r="692">
      <c r="A692" s="14">
        <f>IF(ISBLANK(TAKSIT_PLANI!$A692),"",TAKSIT_PLANI!$B692)</f>
        <v/>
      </c>
      <c r="B692" s="23">
        <f>IF(ISBLANK(TAKSIT_PLANI!$A692),"",INDEX(KREDILER!$B$6:$B$1000,MATCH(TAKSIT_PLANI!$B692,KREDILER!$A$6:$A$1000,0)))</f>
        <v/>
      </c>
      <c r="C692" s="21">
        <f>IF(ISBLANK(TAKSIT_PLANI!$A692),"",TAKSIT_PLANI!$D692)</f>
        <v/>
      </c>
      <c r="D692" s="17">
        <f>IF(ISBLANK(TAKSIT_PLANI!$A692),"",TAKSIT_PLANI!$I692)</f>
        <v/>
      </c>
      <c r="E692" s="22">
        <f>IF(ISBLANK(TAKSIT_PLANI!$A692),"",TAKSIT_PLANI!$K692)</f>
        <v/>
      </c>
      <c r="F692" s="14">
        <f>IF(ISBLANK(TAKSIT_PLANI!$A692),"",IF(TAKSIT_PLANI!$K692&lt;0,"Vadesi Geçmiş",IF(TAKSIT_PLANI!$K692&lt;=30,"0-30 Gün",IF(TAKSIT_PLANI!$K692&lt;=60,"31-60 Gün","61 Gün ve Üzeri"))))</f>
        <v/>
      </c>
      <c r="G692" s="14">
        <f>IF(ISBLANK(TAKSIT_PLANI!$A692),"",TAKSIT_PLANI!$J692)</f>
        <v/>
      </c>
    </row>
    <row r="693">
      <c r="A693" s="14">
        <f>IF(ISBLANK(TAKSIT_PLANI!$A693),"",TAKSIT_PLANI!$B693)</f>
        <v/>
      </c>
      <c r="B693" s="23">
        <f>IF(ISBLANK(TAKSIT_PLANI!$A693),"",INDEX(KREDILER!$B$6:$B$1000,MATCH(TAKSIT_PLANI!$B693,KREDILER!$A$6:$A$1000,0)))</f>
        <v/>
      </c>
      <c r="C693" s="21">
        <f>IF(ISBLANK(TAKSIT_PLANI!$A693),"",TAKSIT_PLANI!$D693)</f>
        <v/>
      </c>
      <c r="D693" s="17">
        <f>IF(ISBLANK(TAKSIT_PLANI!$A693),"",TAKSIT_PLANI!$I693)</f>
        <v/>
      </c>
      <c r="E693" s="22">
        <f>IF(ISBLANK(TAKSIT_PLANI!$A693),"",TAKSIT_PLANI!$K693)</f>
        <v/>
      </c>
      <c r="F693" s="14">
        <f>IF(ISBLANK(TAKSIT_PLANI!$A693),"",IF(TAKSIT_PLANI!$K693&lt;0,"Vadesi Geçmiş",IF(TAKSIT_PLANI!$K693&lt;=30,"0-30 Gün",IF(TAKSIT_PLANI!$K693&lt;=60,"31-60 Gün","61 Gün ve Üzeri"))))</f>
        <v/>
      </c>
      <c r="G693" s="14">
        <f>IF(ISBLANK(TAKSIT_PLANI!$A693),"",TAKSIT_PLANI!$J693)</f>
        <v/>
      </c>
    </row>
    <row r="694">
      <c r="A694" s="14">
        <f>IF(ISBLANK(TAKSIT_PLANI!$A694),"",TAKSIT_PLANI!$B694)</f>
        <v/>
      </c>
      <c r="B694" s="23">
        <f>IF(ISBLANK(TAKSIT_PLANI!$A694),"",INDEX(KREDILER!$B$6:$B$1000,MATCH(TAKSIT_PLANI!$B694,KREDILER!$A$6:$A$1000,0)))</f>
        <v/>
      </c>
      <c r="C694" s="21">
        <f>IF(ISBLANK(TAKSIT_PLANI!$A694),"",TAKSIT_PLANI!$D694)</f>
        <v/>
      </c>
      <c r="D694" s="17">
        <f>IF(ISBLANK(TAKSIT_PLANI!$A694),"",TAKSIT_PLANI!$I694)</f>
        <v/>
      </c>
      <c r="E694" s="22">
        <f>IF(ISBLANK(TAKSIT_PLANI!$A694),"",TAKSIT_PLANI!$K694)</f>
        <v/>
      </c>
      <c r="F694" s="14">
        <f>IF(ISBLANK(TAKSIT_PLANI!$A694),"",IF(TAKSIT_PLANI!$K694&lt;0,"Vadesi Geçmiş",IF(TAKSIT_PLANI!$K694&lt;=30,"0-30 Gün",IF(TAKSIT_PLANI!$K694&lt;=60,"31-60 Gün","61 Gün ve Üzeri"))))</f>
        <v/>
      </c>
      <c r="G694" s="14">
        <f>IF(ISBLANK(TAKSIT_PLANI!$A694),"",TAKSIT_PLANI!$J694)</f>
        <v/>
      </c>
    </row>
    <row r="695">
      <c r="A695" s="14">
        <f>IF(ISBLANK(TAKSIT_PLANI!$A695),"",TAKSIT_PLANI!$B695)</f>
        <v/>
      </c>
      <c r="B695" s="23">
        <f>IF(ISBLANK(TAKSIT_PLANI!$A695),"",INDEX(KREDILER!$B$6:$B$1000,MATCH(TAKSIT_PLANI!$B695,KREDILER!$A$6:$A$1000,0)))</f>
        <v/>
      </c>
      <c r="C695" s="21">
        <f>IF(ISBLANK(TAKSIT_PLANI!$A695),"",TAKSIT_PLANI!$D695)</f>
        <v/>
      </c>
      <c r="D695" s="17">
        <f>IF(ISBLANK(TAKSIT_PLANI!$A695),"",TAKSIT_PLANI!$I695)</f>
        <v/>
      </c>
      <c r="E695" s="22">
        <f>IF(ISBLANK(TAKSIT_PLANI!$A695),"",TAKSIT_PLANI!$K695)</f>
        <v/>
      </c>
      <c r="F695" s="14">
        <f>IF(ISBLANK(TAKSIT_PLANI!$A695),"",IF(TAKSIT_PLANI!$K695&lt;0,"Vadesi Geçmiş",IF(TAKSIT_PLANI!$K695&lt;=30,"0-30 Gün",IF(TAKSIT_PLANI!$K695&lt;=60,"31-60 Gün","61 Gün ve Üzeri"))))</f>
        <v/>
      </c>
      <c r="G695" s="14">
        <f>IF(ISBLANK(TAKSIT_PLANI!$A695),"",TAKSIT_PLANI!$J695)</f>
        <v/>
      </c>
    </row>
    <row r="696">
      <c r="A696" s="14">
        <f>IF(ISBLANK(TAKSIT_PLANI!$A696),"",TAKSIT_PLANI!$B696)</f>
        <v/>
      </c>
      <c r="B696" s="23">
        <f>IF(ISBLANK(TAKSIT_PLANI!$A696),"",INDEX(KREDILER!$B$6:$B$1000,MATCH(TAKSIT_PLANI!$B696,KREDILER!$A$6:$A$1000,0)))</f>
        <v/>
      </c>
      <c r="C696" s="21">
        <f>IF(ISBLANK(TAKSIT_PLANI!$A696),"",TAKSIT_PLANI!$D696)</f>
        <v/>
      </c>
      <c r="D696" s="17">
        <f>IF(ISBLANK(TAKSIT_PLANI!$A696),"",TAKSIT_PLANI!$I696)</f>
        <v/>
      </c>
      <c r="E696" s="22">
        <f>IF(ISBLANK(TAKSIT_PLANI!$A696),"",TAKSIT_PLANI!$K696)</f>
        <v/>
      </c>
      <c r="F696" s="14">
        <f>IF(ISBLANK(TAKSIT_PLANI!$A696),"",IF(TAKSIT_PLANI!$K696&lt;0,"Vadesi Geçmiş",IF(TAKSIT_PLANI!$K696&lt;=30,"0-30 Gün",IF(TAKSIT_PLANI!$K696&lt;=60,"31-60 Gün","61 Gün ve Üzeri"))))</f>
        <v/>
      </c>
      <c r="G696" s="14">
        <f>IF(ISBLANK(TAKSIT_PLANI!$A696),"",TAKSIT_PLANI!$J696)</f>
        <v/>
      </c>
    </row>
    <row r="697">
      <c r="A697" s="14">
        <f>IF(ISBLANK(TAKSIT_PLANI!$A697),"",TAKSIT_PLANI!$B697)</f>
        <v/>
      </c>
      <c r="B697" s="23">
        <f>IF(ISBLANK(TAKSIT_PLANI!$A697),"",INDEX(KREDILER!$B$6:$B$1000,MATCH(TAKSIT_PLANI!$B697,KREDILER!$A$6:$A$1000,0)))</f>
        <v/>
      </c>
      <c r="C697" s="21">
        <f>IF(ISBLANK(TAKSIT_PLANI!$A697),"",TAKSIT_PLANI!$D697)</f>
        <v/>
      </c>
      <c r="D697" s="17">
        <f>IF(ISBLANK(TAKSIT_PLANI!$A697),"",TAKSIT_PLANI!$I697)</f>
        <v/>
      </c>
      <c r="E697" s="22">
        <f>IF(ISBLANK(TAKSIT_PLANI!$A697),"",TAKSIT_PLANI!$K697)</f>
        <v/>
      </c>
      <c r="F697" s="14">
        <f>IF(ISBLANK(TAKSIT_PLANI!$A697),"",IF(TAKSIT_PLANI!$K697&lt;0,"Vadesi Geçmiş",IF(TAKSIT_PLANI!$K697&lt;=30,"0-30 Gün",IF(TAKSIT_PLANI!$K697&lt;=60,"31-60 Gün","61 Gün ve Üzeri"))))</f>
        <v/>
      </c>
      <c r="G697" s="14">
        <f>IF(ISBLANK(TAKSIT_PLANI!$A697),"",TAKSIT_PLANI!$J697)</f>
        <v/>
      </c>
    </row>
    <row r="698">
      <c r="A698" s="14">
        <f>IF(ISBLANK(TAKSIT_PLANI!$A698),"",TAKSIT_PLANI!$B698)</f>
        <v/>
      </c>
      <c r="B698" s="23">
        <f>IF(ISBLANK(TAKSIT_PLANI!$A698),"",INDEX(KREDILER!$B$6:$B$1000,MATCH(TAKSIT_PLANI!$B698,KREDILER!$A$6:$A$1000,0)))</f>
        <v/>
      </c>
      <c r="C698" s="21">
        <f>IF(ISBLANK(TAKSIT_PLANI!$A698),"",TAKSIT_PLANI!$D698)</f>
        <v/>
      </c>
      <c r="D698" s="17">
        <f>IF(ISBLANK(TAKSIT_PLANI!$A698),"",TAKSIT_PLANI!$I698)</f>
        <v/>
      </c>
      <c r="E698" s="22">
        <f>IF(ISBLANK(TAKSIT_PLANI!$A698),"",TAKSIT_PLANI!$K698)</f>
        <v/>
      </c>
      <c r="F698" s="14">
        <f>IF(ISBLANK(TAKSIT_PLANI!$A698),"",IF(TAKSIT_PLANI!$K698&lt;0,"Vadesi Geçmiş",IF(TAKSIT_PLANI!$K698&lt;=30,"0-30 Gün",IF(TAKSIT_PLANI!$K698&lt;=60,"31-60 Gün","61 Gün ve Üzeri"))))</f>
        <v/>
      </c>
      <c r="G698" s="14">
        <f>IF(ISBLANK(TAKSIT_PLANI!$A698),"",TAKSIT_PLANI!$J698)</f>
        <v/>
      </c>
    </row>
    <row r="699">
      <c r="A699" s="14">
        <f>IF(ISBLANK(TAKSIT_PLANI!$A699),"",TAKSIT_PLANI!$B699)</f>
        <v/>
      </c>
      <c r="B699" s="23">
        <f>IF(ISBLANK(TAKSIT_PLANI!$A699),"",INDEX(KREDILER!$B$6:$B$1000,MATCH(TAKSIT_PLANI!$B699,KREDILER!$A$6:$A$1000,0)))</f>
        <v/>
      </c>
      <c r="C699" s="21">
        <f>IF(ISBLANK(TAKSIT_PLANI!$A699),"",TAKSIT_PLANI!$D699)</f>
        <v/>
      </c>
      <c r="D699" s="17">
        <f>IF(ISBLANK(TAKSIT_PLANI!$A699),"",TAKSIT_PLANI!$I699)</f>
        <v/>
      </c>
      <c r="E699" s="22">
        <f>IF(ISBLANK(TAKSIT_PLANI!$A699),"",TAKSIT_PLANI!$K699)</f>
        <v/>
      </c>
      <c r="F699" s="14">
        <f>IF(ISBLANK(TAKSIT_PLANI!$A699),"",IF(TAKSIT_PLANI!$K699&lt;0,"Vadesi Geçmiş",IF(TAKSIT_PLANI!$K699&lt;=30,"0-30 Gün",IF(TAKSIT_PLANI!$K699&lt;=60,"31-60 Gün","61 Gün ve Üzeri"))))</f>
        <v/>
      </c>
      <c r="G699" s="14">
        <f>IF(ISBLANK(TAKSIT_PLANI!$A699),"",TAKSIT_PLANI!$J699)</f>
        <v/>
      </c>
    </row>
    <row r="700">
      <c r="A700" s="14">
        <f>IF(ISBLANK(TAKSIT_PLANI!$A700),"",TAKSIT_PLANI!$B700)</f>
        <v/>
      </c>
      <c r="B700" s="23">
        <f>IF(ISBLANK(TAKSIT_PLANI!$A700),"",INDEX(KREDILER!$B$6:$B$1000,MATCH(TAKSIT_PLANI!$B700,KREDILER!$A$6:$A$1000,0)))</f>
        <v/>
      </c>
      <c r="C700" s="21">
        <f>IF(ISBLANK(TAKSIT_PLANI!$A700),"",TAKSIT_PLANI!$D700)</f>
        <v/>
      </c>
      <c r="D700" s="17">
        <f>IF(ISBLANK(TAKSIT_PLANI!$A700),"",TAKSIT_PLANI!$I700)</f>
        <v/>
      </c>
      <c r="E700" s="22">
        <f>IF(ISBLANK(TAKSIT_PLANI!$A700),"",TAKSIT_PLANI!$K700)</f>
        <v/>
      </c>
      <c r="F700" s="14">
        <f>IF(ISBLANK(TAKSIT_PLANI!$A700),"",IF(TAKSIT_PLANI!$K700&lt;0,"Vadesi Geçmiş",IF(TAKSIT_PLANI!$K700&lt;=30,"0-30 Gün",IF(TAKSIT_PLANI!$K700&lt;=60,"31-60 Gün","61 Gün ve Üzeri"))))</f>
        <v/>
      </c>
      <c r="G700" s="14">
        <f>IF(ISBLANK(TAKSIT_PLANI!$A700),"",TAKSIT_PLANI!$J700)</f>
        <v/>
      </c>
    </row>
    <row r="701">
      <c r="A701" s="14">
        <f>IF(ISBLANK(TAKSIT_PLANI!$A701),"",TAKSIT_PLANI!$B701)</f>
        <v/>
      </c>
      <c r="B701" s="23">
        <f>IF(ISBLANK(TAKSIT_PLANI!$A701),"",INDEX(KREDILER!$B$6:$B$1000,MATCH(TAKSIT_PLANI!$B701,KREDILER!$A$6:$A$1000,0)))</f>
        <v/>
      </c>
      <c r="C701" s="21">
        <f>IF(ISBLANK(TAKSIT_PLANI!$A701),"",TAKSIT_PLANI!$D701)</f>
        <v/>
      </c>
      <c r="D701" s="17">
        <f>IF(ISBLANK(TAKSIT_PLANI!$A701),"",TAKSIT_PLANI!$I701)</f>
        <v/>
      </c>
      <c r="E701" s="22">
        <f>IF(ISBLANK(TAKSIT_PLANI!$A701),"",TAKSIT_PLANI!$K701)</f>
        <v/>
      </c>
      <c r="F701" s="14">
        <f>IF(ISBLANK(TAKSIT_PLANI!$A701),"",IF(TAKSIT_PLANI!$K701&lt;0,"Vadesi Geçmiş",IF(TAKSIT_PLANI!$K701&lt;=30,"0-30 Gün",IF(TAKSIT_PLANI!$K701&lt;=60,"31-60 Gün","61 Gün ve Üzeri"))))</f>
        <v/>
      </c>
      <c r="G701" s="14">
        <f>IF(ISBLANK(TAKSIT_PLANI!$A701),"",TAKSIT_PLANI!$J701)</f>
        <v/>
      </c>
    </row>
    <row r="702">
      <c r="A702" s="14">
        <f>IF(ISBLANK(TAKSIT_PLANI!$A702),"",TAKSIT_PLANI!$B702)</f>
        <v/>
      </c>
      <c r="B702" s="23">
        <f>IF(ISBLANK(TAKSIT_PLANI!$A702),"",INDEX(KREDILER!$B$6:$B$1000,MATCH(TAKSIT_PLANI!$B702,KREDILER!$A$6:$A$1000,0)))</f>
        <v/>
      </c>
      <c r="C702" s="21">
        <f>IF(ISBLANK(TAKSIT_PLANI!$A702),"",TAKSIT_PLANI!$D702)</f>
        <v/>
      </c>
      <c r="D702" s="17">
        <f>IF(ISBLANK(TAKSIT_PLANI!$A702),"",TAKSIT_PLANI!$I702)</f>
        <v/>
      </c>
      <c r="E702" s="22">
        <f>IF(ISBLANK(TAKSIT_PLANI!$A702),"",TAKSIT_PLANI!$K702)</f>
        <v/>
      </c>
      <c r="F702" s="14">
        <f>IF(ISBLANK(TAKSIT_PLANI!$A702),"",IF(TAKSIT_PLANI!$K702&lt;0,"Vadesi Geçmiş",IF(TAKSIT_PLANI!$K702&lt;=30,"0-30 Gün",IF(TAKSIT_PLANI!$K702&lt;=60,"31-60 Gün","61 Gün ve Üzeri"))))</f>
        <v/>
      </c>
      <c r="G702" s="14">
        <f>IF(ISBLANK(TAKSIT_PLANI!$A702),"",TAKSIT_PLANI!$J702)</f>
        <v/>
      </c>
    </row>
    <row r="703">
      <c r="A703" s="14">
        <f>IF(ISBLANK(TAKSIT_PLANI!$A703),"",TAKSIT_PLANI!$B703)</f>
        <v/>
      </c>
      <c r="B703" s="23">
        <f>IF(ISBLANK(TAKSIT_PLANI!$A703),"",INDEX(KREDILER!$B$6:$B$1000,MATCH(TAKSIT_PLANI!$B703,KREDILER!$A$6:$A$1000,0)))</f>
        <v/>
      </c>
      <c r="C703" s="21">
        <f>IF(ISBLANK(TAKSIT_PLANI!$A703),"",TAKSIT_PLANI!$D703)</f>
        <v/>
      </c>
      <c r="D703" s="17">
        <f>IF(ISBLANK(TAKSIT_PLANI!$A703),"",TAKSIT_PLANI!$I703)</f>
        <v/>
      </c>
      <c r="E703" s="22">
        <f>IF(ISBLANK(TAKSIT_PLANI!$A703),"",TAKSIT_PLANI!$K703)</f>
        <v/>
      </c>
      <c r="F703" s="14">
        <f>IF(ISBLANK(TAKSIT_PLANI!$A703),"",IF(TAKSIT_PLANI!$K703&lt;0,"Vadesi Geçmiş",IF(TAKSIT_PLANI!$K703&lt;=30,"0-30 Gün",IF(TAKSIT_PLANI!$K703&lt;=60,"31-60 Gün","61 Gün ve Üzeri"))))</f>
        <v/>
      </c>
      <c r="G703" s="14">
        <f>IF(ISBLANK(TAKSIT_PLANI!$A703),"",TAKSIT_PLANI!$J703)</f>
        <v/>
      </c>
    </row>
    <row r="704">
      <c r="A704" s="14">
        <f>IF(ISBLANK(TAKSIT_PLANI!$A704),"",TAKSIT_PLANI!$B704)</f>
        <v/>
      </c>
      <c r="B704" s="23">
        <f>IF(ISBLANK(TAKSIT_PLANI!$A704),"",INDEX(KREDILER!$B$6:$B$1000,MATCH(TAKSIT_PLANI!$B704,KREDILER!$A$6:$A$1000,0)))</f>
        <v/>
      </c>
      <c r="C704" s="21">
        <f>IF(ISBLANK(TAKSIT_PLANI!$A704),"",TAKSIT_PLANI!$D704)</f>
        <v/>
      </c>
      <c r="D704" s="17">
        <f>IF(ISBLANK(TAKSIT_PLANI!$A704),"",TAKSIT_PLANI!$I704)</f>
        <v/>
      </c>
      <c r="E704" s="22">
        <f>IF(ISBLANK(TAKSIT_PLANI!$A704),"",TAKSIT_PLANI!$K704)</f>
        <v/>
      </c>
      <c r="F704" s="14">
        <f>IF(ISBLANK(TAKSIT_PLANI!$A704),"",IF(TAKSIT_PLANI!$K704&lt;0,"Vadesi Geçmiş",IF(TAKSIT_PLANI!$K704&lt;=30,"0-30 Gün",IF(TAKSIT_PLANI!$K704&lt;=60,"31-60 Gün","61 Gün ve Üzeri"))))</f>
        <v/>
      </c>
      <c r="G704" s="14">
        <f>IF(ISBLANK(TAKSIT_PLANI!$A704),"",TAKSIT_PLANI!$J704)</f>
        <v/>
      </c>
    </row>
    <row r="705">
      <c r="A705" s="14">
        <f>IF(ISBLANK(TAKSIT_PLANI!$A705),"",TAKSIT_PLANI!$B705)</f>
        <v/>
      </c>
      <c r="B705" s="23">
        <f>IF(ISBLANK(TAKSIT_PLANI!$A705),"",INDEX(KREDILER!$B$6:$B$1000,MATCH(TAKSIT_PLANI!$B705,KREDILER!$A$6:$A$1000,0)))</f>
        <v/>
      </c>
      <c r="C705" s="21">
        <f>IF(ISBLANK(TAKSIT_PLANI!$A705),"",TAKSIT_PLANI!$D705)</f>
        <v/>
      </c>
      <c r="D705" s="17">
        <f>IF(ISBLANK(TAKSIT_PLANI!$A705),"",TAKSIT_PLANI!$I705)</f>
        <v/>
      </c>
      <c r="E705" s="22">
        <f>IF(ISBLANK(TAKSIT_PLANI!$A705),"",TAKSIT_PLANI!$K705)</f>
        <v/>
      </c>
      <c r="F705" s="14">
        <f>IF(ISBLANK(TAKSIT_PLANI!$A705),"",IF(TAKSIT_PLANI!$K705&lt;0,"Vadesi Geçmiş",IF(TAKSIT_PLANI!$K705&lt;=30,"0-30 Gün",IF(TAKSIT_PLANI!$K705&lt;=60,"31-60 Gün","61 Gün ve Üzeri"))))</f>
        <v/>
      </c>
      <c r="G705" s="14">
        <f>IF(ISBLANK(TAKSIT_PLANI!$A705),"",TAKSIT_PLANI!$J705)</f>
        <v/>
      </c>
    </row>
    <row r="706">
      <c r="A706" s="14">
        <f>IF(ISBLANK(TAKSIT_PLANI!$A706),"",TAKSIT_PLANI!$B706)</f>
        <v/>
      </c>
      <c r="B706" s="23">
        <f>IF(ISBLANK(TAKSIT_PLANI!$A706),"",INDEX(KREDILER!$B$6:$B$1000,MATCH(TAKSIT_PLANI!$B706,KREDILER!$A$6:$A$1000,0)))</f>
        <v/>
      </c>
      <c r="C706" s="21">
        <f>IF(ISBLANK(TAKSIT_PLANI!$A706),"",TAKSIT_PLANI!$D706)</f>
        <v/>
      </c>
      <c r="D706" s="17">
        <f>IF(ISBLANK(TAKSIT_PLANI!$A706),"",TAKSIT_PLANI!$I706)</f>
        <v/>
      </c>
      <c r="E706" s="22">
        <f>IF(ISBLANK(TAKSIT_PLANI!$A706),"",TAKSIT_PLANI!$K706)</f>
        <v/>
      </c>
      <c r="F706" s="14">
        <f>IF(ISBLANK(TAKSIT_PLANI!$A706),"",IF(TAKSIT_PLANI!$K706&lt;0,"Vadesi Geçmiş",IF(TAKSIT_PLANI!$K706&lt;=30,"0-30 Gün",IF(TAKSIT_PLANI!$K706&lt;=60,"31-60 Gün","61 Gün ve Üzeri"))))</f>
        <v/>
      </c>
      <c r="G706" s="14">
        <f>IF(ISBLANK(TAKSIT_PLANI!$A706),"",TAKSIT_PLANI!$J706)</f>
        <v/>
      </c>
    </row>
    <row r="707">
      <c r="A707" s="14">
        <f>IF(ISBLANK(TAKSIT_PLANI!$A707),"",TAKSIT_PLANI!$B707)</f>
        <v/>
      </c>
      <c r="B707" s="23">
        <f>IF(ISBLANK(TAKSIT_PLANI!$A707),"",INDEX(KREDILER!$B$6:$B$1000,MATCH(TAKSIT_PLANI!$B707,KREDILER!$A$6:$A$1000,0)))</f>
        <v/>
      </c>
      <c r="C707" s="21">
        <f>IF(ISBLANK(TAKSIT_PLANI!$A707),"",TAKSIT_PLANI!$D707)</f>
        <v/>
      </c>
      <c r="D707" s="17">
        <f>IF(ISBLANK(TAKSIT_PLANI!$A707),"",TAKSIT_PLANI!$I707)</f>
        <v/>
      </c>
      <c r="E707" s="22">
        <f>IF(ISBLANK(TAKSIT_PLANI!$A707),"",TAKSIT_PLANI!$K707)</f>
        <v/>
      </c>
      <c r="F707" s="14">
        <f>IF(ISBLANK(TAKSIT_PLANI!$A707),"",IF(TAKSIT_PLANI!$K707&lt;0,"Vadesi Geçmiş",IF(TAKSIT_PLANI!$K707&lt;=30,"0-30 Gün",IF(TAKSIT_PLANI!$K707&lt;=60,"31-60 Gün","61 Gün ve Üzeri"))))</f>
        <v/>
      </c>
      <c r="G707" s="14">
        <f>IF(ISBLANK(TAKSIT_PLANI!$A707),"",TAKSIT_PLANI!$J707)</f>
        <v/>
      </c>
    </row>
    <row r="708">
      <c r="A708" s="14">
        <f>IF(ISBLANK(TAKSIT_PLANI!$A708),"",TAKSIT_PLANI!$B708)</f>
        <v/>
      </c>
      <c r="B708" s="23">
        <f>IF(ISBLANK(TAKSIT_PLANI!$A708),"",INDEX(KREDILER!$B$6:$B$1000,MATCH(TAKSIT_PLANI!$B708,KREDILER!$A$6:$A$1000,0)))</f>
        <v/>
      </c>
      <c r="C708" s="21">
        <f>IF(ISBLANK(TAKSIT_PLANI!$A708),"",TAKSIT_PLANI!$D708)</f>
        <v/>
      </c>
      <c r="D708" s="17">
        <f>IF(ISBLANK(TAKSIT_PLANI!$A708),"",TAKSIT_PLANI!$I708)</f>
        <v/>
      </c>
      <c r="E708" s="22">
        <f>IF(ISBLANK(TAKSIT_PLANI!$A708),"",TAKSIT_PLANI!$K708)</f>
        <v/>
      </c>
      <c r="F708" s="14">
        <f>IF(ISBLANK(TAKSIT_PLANI!$A708),"",IF(TAKSIT_PLANI!$K708&lt;0,"Vadesi Geçmiş",IF(TAKSIT_PLANI!$K708&lt;=30,"0-30 Gün",IF(TAKSIT_PLANI!$K708&lt;=60,"31-60 Gün","61 Gün ve Üzeri"))))</f>
        <v/>
      </c>
      <c r="G708" s="14">
        <f>IF(ISBLANK(TAKSIT_PLANI!$A708),"",TAKSIT_PLANI!$J708)</f>
        <v/>
      </c>
    </row>
    <row r="709">
      <c r="A709" s="14">
        <f>IF(ISBLANK(TAKSIT_PLANI!$A709),"",TAKSIT_PLANI!$B709)</f>
        <v/>
      </c>
      <c r="B709" s="23">
        <f>IF(ISBLANK(TAKSIT_PLANI!$A709),"",INDEX(KREDILER!$B$6:$B$1000,MATCH(TAKSIT_PLANI!$B709,KREDILER!$A$6:$A$1000,0)))</f>
        <v/>
      </c>
      <c r="C709" s="21">
        <f>IF(ISBLANK(TAKSIT_PLANI!$A709),"",TAKSIT_PLANI!$D709)</f>
        <v/>
      </c>
      <c r="D709" s="17">
        <f>IF(ISBLANK(TAKSIT_PLANI!$A709),"",TAKSIT_PLANI!$I709)</f>
        <v/>
      </c>
      <c r="E709" s="22">
        <f>IF(ISBLANK(TAKSIT_PLANI!$A709),"",TAKSIT_PLANI!$K709)</f>
        <v/>
      </c>
      <c r="F709" s="14">
        <f>IF(ISBLANK(TAKSIT_PLANI!$A709),"",IF(TAKSIT_PLANI!$K709&lt;0,"Vadesi Geçmiş",IF(TAKSIT_PLANI!$K709&lt;=30,"0-30 Gün",IF(TAKSIT_PLANI!$K709&lt;=60,"31-60 Gün","61 Gün ve Üzeri"))))</f>
        <v/>
      </c>
      <c r="G709" s="14">
        <f>IF(ISBLANK(TAKSIT_PLANI!$A709),"",TAKSIT_PLANI!$J709)</f>
        <v/>
      </c>
    </row>
    <row r="710">
      <c r="A710" s="14">
        <f>IF(ISBLANK(TAKSIT_PLANI!$A710),"",TAKSIT_PLANI!$B710)</f>
        <v/>
      </c>
      <c r="B710" s="23">
        <f>IF(ISBLANK(TAKSIT_PLANI!$A710),"",INDEX(KREDILER!$B$6:$B$1000,MATCH(TAKSIT_PLANI!$B710,KREDILER!$A$6:$A$1000,0)))</f>
        <v/>
      </c>
      <c r="C710" s="21">
        <f>IF(ISBLANK(TAKSIT_PLANI!$A710),"",TAKSIT_PLANI!$D710)</f>
        <v/>
      </c>
      <c r="D710" s="17">
        <f>IF(ISBLANK(TAKSIT_PLANI!$A710),"",TAKSIT_PLANI!$I710)</f>
        <v/>
      </c>
      <c r="E710" s="22">
        <f>IF(ISBLANK(TAKSIT_PLANI!$A710),"",TAKSIT_PLANI!$K710)</f>
        <v/>
      </c>
      <c r="F710" s="14">
        <f>IF(ISBLANK(TAKSIT_PLANI!$A710),"",IF(TAKSIT_PLANI!$K710&lt;0,"Vadesi Geçmiş",IF(TAKSIT_PLANI!$K710&lt;=30,"0-30 Gün",IF(TAKSIT_PLANI!$K710&lt;=60,"31-60 Gün","61 Gün ve Üzeri"))))</f>
        <v/>
      </c>
      <c r="G710" s="14">
        <f>IF(ISBLANK(TAKSIT_PLANI!$A710),"",TAKSIT_PLANI!$J710)</f>
        <v/>
      </c>
    </row>
    <row r="711">
      <c r="A711" s="14">
        <f>IF(ISBLANK(TAKSIT_PLANI!$A711),"",TAKSIT_PLANI!$B711)</f>
        <v/>
      </c>
      <c r="B711" s="23">
        <f>IF(ISBLANK(TAKSIT_PLANI!$A711),"",INDEX(KREDILER!$B$6:$B$1000,MATCH(TAKSIT_PLANI!$B711,KREDILER!$A$6:$A$1000,0)))</f>
        <v/>
      </c>
      <c r="C711" s="21">
        <f>IF(ISBLANK(TAKSIT_PLANI!$A711),"",TAKSIT_PLANI!$D711)</f>
        <v/>
      </c>
      <c r="D711" s="17">
        <f>IF(ISBLANK(TAKSIT_PLANI!$A711),"",TAKSIT_PLANI!$I711)</f>
        <v/>
      </c>
      <c r="E711" s="22">
        <f>IF(ISBLANK(TAKSIT_PLANI!$A711),"",TAKSIT_PLANI!$K711)</f>
        <v/>
      </c>
      <c r="F711" s="14">
        <f>IF(ISBLANK(TAKSIT_PLANI!$A711),"",IF(TAKSIT_PLANI!$K711&lt;0,"Vadesi Geçmiş",IF(TAKSIT_PLANI!$K711&lt;=30,"0-30 Gün",IF(TAKSIT_PLANI!$K711&lt;=60,"31-60 Gün","61 Gün ve Üzeri"))))</f>
        <v/>
      </c>
      <c r="G711" s="14">
        <f>IF(ISBLANK(TAKSIT_PLANI!$A711),"",TAKSIT_PLANI!$J711)</f>
        <v/>
      </c>
    </row>
    <row r="712">
      <c r="A712" s="14">
        <f>IF(ISBLANK(TAKSIT_PLANI!$A712),"",TAKSIT_PLANI!$B712)</f>
        <v/>
      </c>
      <c r="B712" s="23">
        <f>IF(ISBLANK(TAKSIT_PLANI!$A712),"",INDEX(KREDILER!$B$6:$B$1000,MATCH(TAKSIT_PLANI!$B712,KREDILER!$A$6:$A$1000,0)))</f>
        <v/>
      </c>
      <c r="C712" s="21">
        <f>IF(ISBLANK(TAKSIT_PLANI!$A712),"",TAKSIT_PLANI!$D712)</f>
        <v/>
      </c>
      <c r="D712" s="17">
        <f>IF(ISBLANK(TAKSIT_PLANI!$A712),"",TAKSIT_PLANI!$I712)</f>
        <v/>
      </c>
      <c r="E712" s="22">
        <f>IF(ISBLANK(TAKSIT_PLANI!$A712),"",TAKSIT_PLANI!$K712)</f>
        <v/>
      </c>
      <c r="F712" s="14">
        <f>IF(ISBLANK(TAKSIT_PLANI!$A712),"",IF(TAKSIT_PLANI!$K712&lt;0,"Vadesi Geçmiş",IF(TAKSIT_PLANI!$K712&lt;=30,"0-30 Gün",IF(TAKSIT_PLANI!$K712&lt;=60,"31-60 Gün","61 Gün ve Üzeri"))))</f>
        <v/>
      </c>
      <c r="G712" s="14">
        <f>IF(ISBLANK(TAKSIT_PLANI!$A712),"",TAKSIT_PLANI!$J712)</f>
        <v/>
      </c>
    </row>
    <row r="713">
      <c r="A713" s="14">
        <f>IF(ISBLANK(TAKSIT_PLANI!$A713),"",TAKSIT_PLANI!$B713)</f>
        <v/>
      </c>
      <c r="B713" s="23">
        <f>IF(ISBLANK(TAKSIT_PLANI!$A713),"",INDEX(KREDILER!$B$6:$B$1000,MATCH(TAKSIT_PLANI!$B713,KREDILER!$A$6:$A$1000,0)))</f>
        <v/>
      </c>
      <c r="C713" s="21">
        <f>IF(ISBLANK(TAKSIT_PLANI!$A713),"",TAKSIT_PLANI!$D713)</f>
        <v/>
      </c>
      <c r="D713" s="17">
        <f>IF(ISBLANK(TAKSIT_PLANI!$A713),"",TAKSIT_PLANI!$I713)</f>
        <v/>
      </c>
      <c r="E713" s="22">
        <f>IF(ISBLANK(TAKSIT_PLANI!$A713),"",TAKSIT_PLANI!$K713)</f>
        <v/>
      </c>
      <c r="F713" s="14">
        <f>IF(ISBLANK(TAKSIT_PLANI!$A713),"",IF(TAKSIT_PLANI!$K713&lt;0,"Vadesi Geçmiş",IF(TAKSIT_PLANI!$K713&lt;=30,"0-30 Gün",IF(TAKSIT_PLANI!$K713&lt;=60,"31-60 Gün","61 Gün ve Üzeri"))))</f>
        <v/>
      </c>
      <c r="G713" s="14">
        <f>IF(ISBLANK(TAKSIT_PLANI!$A713),"",TAKSIT_PLANI!$J713)</f>
        <v/>
      </c>
    </row>
    <row r="714">
      <c r="A714" s="14">
        <f>IF(ISBLANK(TAKSIT_PLANI!$A714),"",TAKSIT_PLANI!$B714)</f>
        <v/>
      </c>
      <c r="B714" s="23">
        <f>IF(ISBLANK(TAKSIT_PLANI!$A714),"",INDEX(KREDILER!$B$6:$B$1000,MATCH(TAKSIT_PLANI!$B714,KREDILER!$A$6:$A$1000,0)))</f>
        <v/>
      </c>
      <c r="C714" s="21">
        <f>IF(ISBLANK(TAKSIT_PLANI!$A714),"",TAKSIT_PLANI!$D714)</f>
        <v/>
      </c>
      <c r="D714" s="17">
        <f>IF(ISBLANK(TAKSIT_PLANI!$A714),"",TAKSIT_PLANI!$I714)</f>
        <v/>
      </c>
      <c r="E714" s="22">
        <f>IF(ISBLANK(TAKSIT_PLANI!$A714),"",TAKSIT_PLANI!$K714)</f>
        <v/>
      </c>
      <c r="F714" s="14">
        <f>IF(ISBLANK(TAKSIT_PLANI!$A714),"",IF(TAKSIT_PLANI!$K714&lt;0,"Vadesi Geçmiş",IF(TAKSIT_PLANI!$K714&lt;=30,"0-30 Gün",IF(TAKSIT_PLANI!$K714&lt;=60,"31-60 Gün","61 Gün ve Üzeri"))))</f>
        <v/>
      </c>
      <c r="G714" s="14">
        <f>IF(ISBLANK(TAKSIT_PLANI!$A714),"",TAKSIT_PLANI!$J714)</f>
        <v/>
      </c>
    </row>
    <row r="715">
      <c r="A715" s="14">
        <f>IF(ISBLANK(TAKSIT_PLANI!$A715),"",TAKSIT_PLANI!$B715)</f>
        <v/>
      </c>
      <c r="B715" s="23">
        <f>IF(ISBLANK(TAKSIT_PLANI!$A715),"",INDEX(KREDILER!$B$6:$B$1000,MATCH(TAKSIT_PLANI!$B715,KREDILER!$A$6:$A$1000,0)))</f>
        <v/>
      </c>
      <c r="C715" s="21">
        <f>IF(ISBLANK(TAKSIT_PLANI!$A715),"",TAKSIT_PLANI!$D715)</f>
        <v/>
      </c>
      <c r="D715" s="17">
        <f>IF(ISBLANK(TAKSIT_PLANI!$A715),"",TAKSIT_PLANI!$I715)</f>
        <v/>
      </c>
      <c r="E715" s="22">
        <f>IF(ISBLANK(TAKSIT_PLANI!$A715),"",TAKSIT_PLANI!$K715)</f>
        <v/>
      </c>
      <c r="F715" s="14">
        <f>IF(ISBLANK(TAKSIT_PLANI!$A715),"",IF(TAKSIT_PLANI!$K715&lt;0,"Vadesi Geçmiş",IF(TAKSIT_PLANI!$K715&lt;=30,"0-30 Gün",IF(TAKSIT_PLANI!$K715&lt;=60,"31-60 Gün","61 Gün ve Üzeri"))))</f>
        <v/>
      </c>
      <c r="G715" s="14">
        <f>IF(ISBLANK(TAKSIT_PLANI!$A715),"",TAKSIT_PLANI!$J715)</f>
        <v/>
      </c>
    </row>
    <row r="716">
      <c r="A716" s="14">
        <f>IF(ISBLANK(TAKSIT_PLANI!$A716),"",TAKSIT_PLANI!$B716)</f>
        <v/>
      </c>
      <c r="B716" s="23">
        <f>IF(ISBLANK(TAKSIT_PLANI!$A716),"",INDEX(KREDILER!$B$6:$B$1000,MATCH(TAKSIT_PLANI!$B716,KREDILER!$A$6:$A$1000,0)))</f>
        <v/>
      </c>
      <c r="C716" s="21">
        <f>IF(ISBLANK(TAKSIT_PLANI!$A716),"",TAKSIT_PLANI!$D716)</f>
        <v/>
      </c>
      <c r="D716" s="17">
        <f>IF(ISBLANK(TAKSIT_PLANI!$A716),"",TAKSIT_PLANI!$I716)</f>
        <v/>
      </c>
      <c r="E716" s="22">
        <f>IF(ISBLANK(TAKSIT_PLANI!$A716),"",TAKSIT_PLANI!$K716)</f>
        <v/>
      </c>
      <c r="F716" s="14">
        <f>IF(ISBLANK(TAKSIT_PLANI!$A716),"",IF(TAKSIT_PLANI!$K716&lt;0,"Vadesi Geçmiş",IF(TAKSIT_PLANI!$K716&lt;=30,"0-30 Gün",IF(TAKSIT_PLANI!$K716&lt;=60,"31-60 Gün","61 Gün ve Üzeri"))))</f>
        <v/>
      </c>
      <c r="G716" s="14">
        <f>IF(ISBLANK(TAKSIT_PLANI!$A716),"",TAKSIT_PLANI!$J716)</f>
        <v/>
      </c>
    </row>
    <row r="717">
      <c r="A717" s="14">
        <f>IF(ISBLANK(TAKSIT_PLANI!$A717),"",TAKSIT_PLANI!$B717)</f>
        <v/>
      </c>
      <c r="B717" s="23">
        <f>IF(ISBLANK(TAKSIT_PLANI!$A717),"",INDEX(KREDILER!$B$6:$B$1000,MATCH(TAKSIT_PLANI!$B717,KREDILER!$A$6:$A$1000,0)))</f>
        <v/>
      </c>
      <c r="C717" s="21">
        <f>IF(ISBLANK(TAKSIT_PLANI!$A717),"",TAKSIT_PLANI!$D717)</f>
        <v/>
      </c>
      <c r="D717" s="17">
        <f>IF(ISBLANK(TAKSIT_PLANI!$A717),"",TAKSIT_PLANI!$I717)</f>
        <v/>
      </c>
      <c r="E717" s="22">
        <f>IF(ISBLANK(TAKSIT_PLANI!$A717),"",TAKSIT_PLANI!$K717)</f>
        <v/>
      </c>
      <c r="F717" s="14">
        <f>IF(ISBLANK(TAKSIT_PLANI!$A717),"",IF(TAKSIT_PLANI!$K717&lt;0,"Vadesi Geçmiş",IF(TAKSIT_PLANI!$K717&lt;=30,"0-30 Gün",IF(TAKSIT_PLANI!$K717&lt;=60,"31-60 Gün","61 Gün ve Üzeri"))))</f>
        <v/>
      </c>
      <c r="G717" s="14">
        <f>IF(ISBLANK(TAKSIT_PLANI!$A717),"",TAKSIT_PLANI!$J717)</f>
        <v/>
      </c>
    </row>
    <row r="718">
      <c r="A718" s="14">
        <f>IF(ISBLANK(TAKSIT_PLANI!$A718),"",TAKSIT_PLANI!$B718)</f>
        <v/>
      </c>
      <c r="B718" s="23">
        <f>IF(ISBLANK(TAKSIT_PLANI!$A718),"",INDEX(KREDILER!$B$6:$B$1000,MATCH(TAKSIT_PLANI!$B718,KREDILER!$A$6:$A$1000,0)))</f>
        <v/>
      </c>
      <c r="C718" s="21">
        <f>IF(ISBLANK(TAKSIT_PLANI!$A718),"",TAKSIT_PLANI!$D718)</f>
        <v/>
      </c>
      <c r="D718" s="17">
        <f>IF(ISBLANK(TAKSIT_PLANI!$A718),"",TAKSIT_PLANI!$I718)</f>
        <v/>
      </c>
      <c r="E718" s="22">
        <f>IF(ISBLANK(TAKSIT_PLANI!$A718),"",TAKSIT_PLANI!$K718)</f>
        <v/>
      </c>
      <c r="F718" s="14">
        <f>IF(ISBLANK(TAKSIT_PLANI!$A718),"",IF(TAKSIT_PLANI!$K718&lt;0,"Vadesi Geçmiş",IF(TAKSIT_PLANI!$K718&lt;=30,"0-30 Gün",IF(TAKSIT_PLANI!$K718&lt;=60,"31-60 Gün","61 Gün ve Üzeri"))))</f>
        <v/>
      </c>
      <c r="G718" s="14">
        <f>IF(ISBLANK(TAKSIT_PLANI!$A718),"",TAKSIT_PLANI!$J718)</f>
        <v/>
      </c>
    </row>
    <row r="719">
      <c r="A719" s="14">
        <f>IF(ISBLANK(TAKSIT_PLANI!$A719),"",TAKSIT_PLANI!$B719)</f>
        <v/>
      </c>
      <c r="B719" s="23">
        <f>IF(ISBLANK(TAKSIT_PLANI!$A719),"",INDEX(KREDILER!$B$6:$B$1000,MATCH(TAKSIT_PLANI!$B719,KREDILER!$A$6:$A$1000,0)))</f>
        <v/>
      </c>
      <c r="C719" s="21">
        <f>IF(ISBLANK(TAKSIT_PLANI!$A719),"",TAKSIT_PLANI!$D719)</f>
        <v/>
      </c>
      <c r="D719" s="17">
        <f>IF(ISBLANK(TAKSIT_PLANI!$A719),"",TAKSIT_PLANI!$I719)</f>
        <v/>
      </c>
      <c r="E719" s="22">
        <f>IF(ISBLANK(TAKSIT_PLANI!$A719),"",TAKSIT_PLANI!$K719)</f>
        <v/>
      </c>
      <c r="F719" s="14">
        <f>IF(ISBLANK(TAKSIT_PLANI!$A719),"",IF(TAKSIT_PLANI!$K719&lt;0,"Vadesi Geçmiş",IF(TAKSIT_PLANI!$K719&lt;=30,"0-30 Gün",IF(TAKSIT_PLANI!$K719&lt;=60,"31-60 Gün","61 Gün ve Üzeri"))))</f>
        <v/>
      </c>
      <c r="G719" s="14">
        <f>IF(ISBLANK(TAKSIT_PLANI!$A719),"",TAKSIT_PLANI!$J719)</f>
        <v/>
      </c>
    </row>
    <row r="720">
      <c r="A720" s="14">
        <f>IF(ISBLANK(TAKSIT_PLANI!$A720),"",TAKSIT_PLANI!$B720)</f>
        <v/>
      </c>
      <c r="B720" s="23">
        <f>IF(ISBLANK(TAKSIT_PLANI!$A720),"",INDEX(KREDILER!$B$6:$B$1000,MATCH(TAKSIT_PLANI!$B720,KREDILER!$A$6:$A$1000,0)))</f>
        <v/>
      </c>
      <c r="C720" s="21">
        <f>IF(ISBLANK(TAKSIT_PLANI!$A720),"",TAKSIT_PLANI!$D720)</f>
        <v/>
      </c>
      <c r="D720" s="17">
        <f>IF(ISBLANK(TAKSIT_PLANI!$A720),"",TAKSIT_PLANI!$I720)</f>
        <v/>
      </c>
      <c r="E720" s="22">
        <f>IF(ISBLANK(TAKSIT_PLANI!$A720),"",TAKSIT_PLANI!$K720)</f>
        <v/>
      </c>
      <c r="F720" s="14">
        <f>IF(ISBLANK(TAKSIT_PLANI!$A720),"",IF(TAKSIT_PLANI!$K720&lt;0,"Vadesi Geçmiş",IF(TAKSIT_PLANI!$K720&lt;=30,"0-30 Gün",IF(TAKSIT_PLANI!$K720&lt;=60,"31-60 Gün","61 Gün ve Üzeri"))))</f>
        <v/>
      </c>
      <c r="G720" s="14">
        <f>IF(ISBLANK(TAKSIT_PLANI!$A720),"",TAKSIT_PLANI!$J720)</f>
        <v/>
      </c>
    </row>
    <row r="721">
      <c r="A721" s="14">
        <f>IF(ISBLANK(TAKSIT_PLANI!$A721),"",TAKSIT_PLANI!$B721)</f>
        <v/>
      </c>
      <c r="B721" s="23">
        <f>IF(ISBLANK(TAKSIT_PLANI!$A721),"",INDEX(KREDILER!$B$6:$B$1000,MATCH(TAKSIT_PLANI!$B721,KREDILER!$A$6:$A$1000,0)))</f>
        <v/>
      </c>
      <c r="C721" s="21">
        <f>IF(ISBLANK(TAKSIT_PLANI!$A721),"",TAKSIT_PLANI!$D721)</f>
        <v/>
      </c>
      <c r="D721" s="17">
        <f>IF(ISBLANK(TAKSIT_PLANI!$A721),"",TAKSIT_PLANI!$I721)</f>
        <v/>
      </c>
      <c r="E721" s="22">
        <f>IF(ISBLANK(TAKSIT_PLANI!$A721),"",TAKSIT_PLANI!$K721)</f>
        <v/>
      </c>
      <c r="F721" s="14">
        <f>IF(ISBLANK(TAKSIT_PLANI!$A721),"",IF(TAKSIT_PLANI!$K721&lt;0,"Vadesi Geçmiş",IF(TAKSIT_PLANI!$K721&lt;=30,"0-30 Gün",IF(TAKSIT_PLANI!$K721&lt;=60,"31-60 Gün","61 Gün ve Üzeri"))))</f>
        <v/>
      </c>
      <c r="G721" s="14">
        <f>IF(ISBLANK(TAKSIT_PLANI!$A721),"",TAKSIT_PLANI!$J721)</f>
        <v/>
      </c>
    </row>
    <row r="722">
      <c r="A722" s="14">
        <f>IF(ISBLANK(TAKSIT_PLANI!$A722),"",TAKSIT_PLANI!$B722)</f>
        <v/>
      </c>
      <c r="B722" s="23">
        <f>IF(ISBLANK(TAKSIT_PLANI!$A722),"",INDEX(KREDILER!$B$6:$B$1000,MATCH(TAKSIT_PLANI!$B722,KREDILER!$A$6:$A$1000,0)))</f>
        <v/>
      </c>
      <c r="C722" s="21">
        <f>IF(ISBLANK(TAKSIT_PLANI!$A722),"",TAKSIT_PLANI!$D722)</f>
        <v/>
      </c>
      <c r="D722" s="17">
        <f>IF(ISBLANK(TAKSIT_PLANI!$A722),"",TAKSIT_PLANI!$I722)</f>
        <v/>
      </c>
      <c r="E722" s="22">
        <f>IF(ISBLANK(TAKSIT_PLANI!$A722),"",TAKSIT_PLANI!$K722)</f>
        <v/>
      </c>
      <c r="F722" s="14">
        <f>IF(ISBLANK(TAKSIT_PLANI!$A722),"",IF(TAKSIT_PLANI!$K722&lt;0,"Vadesi Geçmiş",IF(TAKSIT_PLANI!$K722&lt;=30,"0-30 Gün",IF(TAKSIT_PLANI!$K722&lt;=60,"31-60 Gün","61 Gün ve Üzeri"))))</f>
        <v/>
      </c>
      <c r="G722" s="14">
        <f>IF(ISBLANK(TAKSIT_PLANI!$A722),"",TAKSIT_PLANI!$J722)</f>
        <v/>
      </c>
    </row>
    <row r="723">
      <c r="A723" s="14">
        <f>IF(ISBLANK(TAKSIT_PLANI!$A723),"",TAKSIT_PLANI!$B723)</f>
        <v/>
      </c>
      <c r="B723" s="23">
        <f>IF(ISBLANK(TAKSIT_PLANI!$A723),"",INDEX(KREDILER!$B$6:$B$1000,MATCH(TAKSIT_PLANI!$B723,KREDILER!$A$6:$A$1000,0)))</f>
        <v/>
      </c>
      <c r="C723" s="21">
        <f>IF(ISBLANK(TAKSIT_PLANI!$A723),"",TAKSIT_PLANI!$D723)</f>
        <v/>
      </c>
      <c r="D723" s="17">
        <f>IF(ISBLANK(TAKSIT_PLANI!$A723),"",TAKSIT_PLANI!$I723)</f>
        <v/>
      </c>
      <c r="E723" s="22">
        <f>IF(ISBLANK(TAKSIT_PLANI!$A723),"",TAKSIT_PLANI!$K723)</f>
        <v/>
      </c>
      <c r="F723" s="14">
        <f>IF(ISBLANK(TAKSIT_PLANI!$A723),"",IF(TAKSIT_PLANI!$K723&lt;0,"Vadesi Geçmiş",IF(TAKSIT_PLANI!$K723&lt;=30,"0-30 Gün",IF(TAKSIT_PLANI!$K723&lt;=60,"31-60 Gün","61 Gün ve Üzeri"))))</f>
        <v/>
      </c>
      <c r="G723" s="14">
        <f>IF(ISBLANK(TAKSIT_PLANI!$A723),"",TAKSIT_PLANI!$J723)</f>
        <v/>
      </c>
    </row>
    <row r="724">
      <c r="A724" s="14">
        <f>IF(ISBLANK(TAKSIT_PLANI!$A724),"",TAKSIT_PLANI!$B724)</f>
        <v/>
      </c>
      <c r="B724" s="23">
        <f>IF(ISBLANK(TAKSIT_PLANI!$A724),"",INDEX(KREDILER!$B$6:$B$1000,MATCH(TAKSIT_PLANI!$B724,KREDILER!$A$6:$A$1000,0)))</f>
        <v/>
      </c>
      <c r="C724" s="21">
        <f>IF(ISBLANK(TAKSIT_PLANI!$A724),"",TAKSIT_PLANI!$D724)</f>
        <v/>
      </c>
      <c r="D724" s="17">
        <f>IF(ISBLANK(TAKSIT_PLANI!$A724),"",TAKSIT_PLANI!$I724)</f>
        <v/>
      </c>
      <c r="E724" s="22">
        <f>IF(ISBLANK(TAKSIT_PLANI!$A724),"",TAKSIT_PLANI!$K724)</f>
        <v/>
      </c>
      <c r="F724" s="14">
        <f>IF(ISBLANK(TAKSIT_PLANI!$A724),"",IF(TAKSIT_PLANI!$K724&lt;0,"Vadesi Geçmiş",IF(TAKSIT_PLANI!$K724&lt;=30,"0-30 Gün",IF(TAKSIT_PLANI!$K724&lt;=60,"31-60 Gün","61 Gün ve Üzeri"))))</f>
        <v/>
      </c>
      <c r="G724" s="14">
        <f>IF(ISBLANK(TAKSIT_PLANI!$A724),"",TAKSIT_PLANI!$J724)</f>
        <v/>
      </c>
    </row>
    <row r="725">
      <c r="A725" s="14">
        <f>IF(ISBLANK(TAKSIT_PLANI!$A725),"",TAKSIT_PLANI!$B725)</f>
        <v/>
      </c>
      <c r="B725" s="23">
        <f>IF(ISBLANK(TAKSIT_PLANI!$A725),"",INDEX(KREDILER!$B$6:$B$1000,MATCH(TAKSIT_PLANI!$B725,KREDILER!$A$6:$A$1000,0)))</f>
        <v/>
      </c>
      <c r="C725" s="21">
        <f>IF(ISBLANK(TAKSIT_PLANI!$A725),"",TAKSIT_PLANI!$D725)</f>
        <v/>
      </c>
      <c r="D725" s="17">
        <f>IF(ISBLANK(TAKSIT_PLANI!$A725),"",TAKSIT_PLANI!$I725)</f>
        <v/>
      </c>
      <c r="E725" s="22">
        <f>IF(ISBLANK(TAKSIT_PLANI!$A725),"",TAKSIT_PLANI!$K725)</f>
        <v/>
      </c>
      <c r="F725" s="14">
        <f>IF(ISBLANK(TAKSIT_PLANI!$A725),"",IF(TAKSIT_PLANI!$K725&lt;0,"Vadesi Geçmiş",IF(TAKSIT_PLANI!$K725&lt;=30,"0-30 Gün",IF(TAKSIT_PLANI!$K725&lt;=60,"31-60 Gün","61 Gün ve Üzeri"))))</f>
        <v/>
      </c>
      <c r="G725" s="14">
        <f>IF(ISBLANK(TAKSIT_PLANI!$A725),"",TAKSIT_PLANI!$J725)</f>
        <v/>
      </c>
    </row>
    <row r="726">
      <c r="A726" s="14">
        <f>IF(ISBLANK(TAKSIT_PLANI!$A726),"",TAKSIT_PLANI!$B726)</f>
        <v/>
      </c>
      <c r="B726" s="23">
        <f>IF(ISBLANK(TAKSIT_PLANI!$A726),"",INDEX(KREDILER!$B$6:$B$1000,MATCH(TAKSIT_PLANI!$B726,KREDILER!$A$6:$A$1000,0)))</f>
        <v/>
      </c>
      <c r="C726" s="21">
        <f>IF(ISBLANK(TAKSIT_PLANI!$A726),"",TAKSIT_PLANI!$D726)</f>
        <v/>
      </c>
      <c r="D726" s="17">
        <f>IF(ISBLANK(TAKSIT_PLANI!$A726),"",TAKSIT_PLANI!$I726)</f>
        <v/>
      </c>
      <c r="E726" s="22">
        <f>IF(ISBLANK(TAKSIT_PLANI!$A726),"",TAKSIT_PLANI!$K726)</f>
        <v/>
      </c>
      <c r="F726" s="14">
        <f>IF(ISBLANK(TAKSIT_PLANI!$A726),"",IF(TAKSIT_PLANI!$K726&lt;0,"Vadesi Geçmiş",IF(TAKSIT_PLANI!$K726&lt;=30,"0-30 Gün",IF(TAKSIT_PLANI!$K726&lt;=60,"31-60 Gün","61 Gün ve Üzeri"))))</f>
        <v/>
      </c>
      <c r="G726" s="14">
        <f>IF(ISBLANK(TAKSIT_PLANI!$A726),"",TAKSIT_PLANI!$J726)</f>
        <v/>
      </c>
    </row>
    <row r="727">
      <c r="A727" s="14">
        <f>IF(ISBLANK(TAKSIT_PLANI!$A727),"",TAKSIT_PLANI!$B727)</f>
        <v/>
      </c>
      <c r="B727" s="23">
        <f>IF(ISBLANK(TAKSIT_PLANI!$A727),"",INDEX(KREDILER!$B$6:$B$1000,MATCH(TAKSIT_PLANI!$B727,KREDILER!$A$6:$A$1000,0)))</f>
        <v/>
      </c>
      <c r="C727" s="21">
        <f>IF(ISBLANK(TAKSIT_PLANI!$A727),"",TAKSIT_PLANI!$D727)</f>
        <v/>
      </c>
      <c r="D727" s="17">
        <f>IF(ISBLANK(TAKSIT_PLANI!$A727),"",TAKSIT_PLANI!$I727)</f>
        <v/>
      </c>
      <c r="E727" s="22">
        <f>IF(ISBLANK(TAKSIT_PLANI!$A727),"",TAKSIT_PLANI!$K727)</f>
        <v/>
      </c>
      <c r="F727" s="14">
        <f>IF(ISBLANK(TAKSIT_PLANI!$A727),"",IF(TAKSIT_PLANI!$K727&lt;0,"Vadesi Geçmiş",IF(TAKSIT_PLANI!$K727&lt;=30,"0-30 Gün",IF(TAKSIT_PLANI!$K727&lt;=60,"31-60 Gün","61 Gün ve Üzeri"))))</f>
        <v/>
      </c>
      <c r="G727" s="14">
        <f>IF(ISBLANK(TAKSIT_PLANI!$A727),"",TAKSIT_PLANI!$J727)</f>
        <v/>
      </c>
    </row>
    <row r="728">
      <c r="A728" s="14">
        <f>IF(ISBLANK(TAKSIT_PLANI!$A728),"",TAKSIT_PLANI!$B728)</f>
        <v/>
      </c>
      <c r="B728" s="23">
        <f>IF(ISBLANK(TAKSIT_PLANI!$A728),"",INDEX(KREDILER!$B$6:$B$1000,MATCH(TAKSIT_PLANI!$B728,KREDILER!$A$6:$A$1000,0)))</f>
        <v/>
      </c>
      <c r="C728" s="21">
        <f>IF(ISBLANK(TAKSIT_PLANI!$A728),"",TAKSIT_PLANI!$D728)</f>
        <v/>
      </c>
      <c r="D728" s="17">
        <f>IF(ISBLANK(TAKSIT_PLANI!$A728),"",TAKSIT_PLANI!$I728)</f>
        <v/>
      </c>
      <c r="E728" s="22">
        <f>IF(ISBLANK(TAKSIT_PLANI!$A728),"",TAKSIT_PLANI!$K728)</f>
        <v/>
      </c>
      <c r="F728" s="14">
        <f>IF(ISBLANK(TAKSIT_PLANI!$A728),"",IF(TAKSIT_PLANI!$K728&lt;0,"Vadesi Geçmiş",IF(TAKSIT_PLANI!$K728&lt;=30,"0-30 Gün",IF(TAKSIT_PLANI!$K728&lt;=60,"31-60 Gün","61 Gün ve Üzeri"))))</f>
        <v/>
      </c>
      <c r="G728" s="14">
        <f>IF(ISBLANK(TAKSIT_PLANI!$A728),"",TAKSIT_PLANI!$J728)</f>
        <v/>
      </c>
    </row>
    <row r="729">
      <c r="A729" s="14">
        <f>IF(ISBLANK(TAKSIT_PLANI!$A729),"",TAKSIT_PLANI!$B729)</f>
        <v/>
      </c>
      <c r="B729" s="23">
        <f>IF(ISBLANK(TAKSIT_PLANI!$A729),"",INDEX(KREDILER!$B$6:$B$1000,MATCH(TAKSIT_PLANI!$B729,KREDILER!$A$6:$A$1000,0)))</f>
        <v/>
      </c>
      <c r="C729" s="21">
        <f>IF(ISBLANK(TAKSIT_PLANI!$A729),"",TAKSIT_PLANI!$D729)</f>
        <v/>
      </c>
      <c r="D729" s="17">
        <f>IF(ISBLANK(TAKSIT_PLANI!$A729),"",TAKSIT_PLANI!$I729)</f>
        <v/>
      </c>
      <c r="E729" s="22">
        <f>IF(ISBLANK(TAKSIT_PLANI!$A729),"",TAKSIT_PLANI!$K729)</f>
        <v/>
      </c>
      <c r="F729" s="14">
        <f>IF(ISBLANK(TAKSIT_PLANI!$A729),"",IF(TAKSIT_PLANI!$K729&lt;0,"Vadesi Geçmiş",IF(TAKSIT_PLANI!$K729&lt;=30,"0-30 Gün",IF(TAKSIT_PLANI!$K729&lt;=60,"31-60 Gün","61 Gün ve Üzeri"))))</f>
        <v/>
      </c>
      <c r="G729" s="14">
        <f>IF(ISBLANK(TAKSIT_PLANI!$A729),"",TAKSIT_PLANI!$J729)</f>
        <v/>
      </c>
    </row>
    <row r="730">
      <c r="A730" s="14">
        <f>IF(ISBLANK(TAKSIT_PLANI!$A730),"",TAKSIT_PLANI!$B730)</f>
        <v/>
      </c>
      <c r="B730" s="23">
        <f>IF(ISBLANK(TAKSIT_PLANI!$A730),"",INDEX(KREDILER!$B$6:$B$1000,MATCH(TAKSIT_PLANI!$B730,KREDILER!$A$6:$A$1000,0)))</f>
        <v/>
      </c>
      <c r="C730" s="21">
        <f>IF(ISBLANK(TAKSIT_PLANI!$A730),"",TAKSIT_PLANI!$D730)</f>
        <v/>
      </c>
      <c r="D730" s="17">
        <f>IF(ISBLANK(TAKSIT_PLANI!$A730),"",TAKSIT_PLANI!$I730)</f>
        <v/>
      </c>
      <c r="E730" s="22">
        <f>IF(ISBLANK(TAKSIT_PLANI!$A730),"",TAKSIT_PLANI!$K730)</f>
        <v/>
      </c>
      <c r="F730" s="14">
        <f>IF(ISBLANK(TAKSIT_PLANI!$A730),"",IF(TAKSIT_PLANI!$K730&lt;0,"Vadesi Geçmiş",IF(TAKSIT_PLANI!$K730&lt;=30,"0-30 Gün",IF(TAKSIT_PLANI!$K730&lt;=60,"31-60 Gün","61 Gün ve Üzeri"))))</f>
        <v/>
      </c>
      <c r="G730" s="14">
        <f>IF(ISBLANK(TAKSIT_PLANI!$A730),"",TAKSIT_PLANI!$J730)</f>
        <v/>
      </c>
    </row>
    <row r="731">
      <c r="A731" s="14">
        <f>IF(ISBLANK(TAKSIT_PLANI!$A731),"",TAKSIT_PLANI!$B731)</f>
        <v/>
      </c>
      <c r="B731" s="23">
        <f>IF(ISBLANK(TAKSIT_PLANI!$A731),"",INDEX(KREDILER!$B$6:$B$1000,MATCH(TAKSIT_PLANI!$B731,KREDILER!$A$6:$A$1000,0)))</f>
        <v/>
      </c>
      <c r="C731" s="21">
        <f>IF(ISBLANK(TAKSIT_PLANI!$A731),"",TAKSIT_PLANI!$D731)</f>
        <v/>
      </c>
      <c r="D731" s="17">
        <f>IF(ISBLANK(TAKSIT_PLANI!$A731),"",TAKSIT_PLANI!$I731)</f>
        <v/>
      </c>
      <c r="E731" s="22">
        <f>IF(ISBLANK(TAKSIT_PLANI!$A731),"",TAKSIT_PLANI!$K731)</f>
        <v/>
      </c>
      <c r="F731" s="14">
        <f>IF(ISBLANK(TAKSIT_PLANI!$A731),"",IF(TAKSIT_PLANI!$K731&lt;0,"Vadesi Geçmiş",IF(TAKSIT_PLANI!$K731&lt;=30,"0-30 Gün",IF(TAKSIT_PLANI!$K731&lt;=60,"31-60 Gün","61 Gün ve Üzeri"))))</f>
        <v/>
      </c>
      <c r="G731" s="14">
        <f>IF(ISBLANK(TAKSIT_PLANI!$A731),"",TAKSIT_PLANI!$J731)</f>
        <v/>
      </c>
    </row>
    <row r="732">
      <c r="A732" s="14">
        <f>IF(ISBLANK(TAKSIT_PLANI!$A732),"",TAKSIT_PLANI!$B732)</f>
        <v/>
      </c>
      <c r="B732" s="23">
        <f>IF(ISBLANK(TAKSIT_PLANI!$A732),"",INDEX(KREDILER!$B$6:$B$1000,MATCH(TAKSIT_PLANI!$B732,KREDILER!$A$6:$A$1000,0)))</f>
        <v/>
      </c>
      <c r="C732" s="21">
        <f>IF(ISBLANK(TAKSIT_PLANI!$A732),"",TAKSIT_PLANI!$D732)</f>
        <v/>
      </c>
      <c r="D732" s="17">
        <f>IF(ISBLANK(TAKSIT_PLANI!$A732),"",TAKSIT_PLANI!$I732)</f>
        <v/>
      </c>
      <c r="E732" s="22">
        <f>IF(ISBLANK(TAKSIT_PLANI!$A732),"",TAKSIT_PLANI!$K732)</f>
        <v/>
      </c>
      <c r="F732" s="14">
        <f>IF(ISBLANK(TAKSIT_PLANI!$A732),"",IF(TAKSIT_PLANI!$K732&lt;0,"Vadesi Geçmiş",IF(TAKSIT_PLANI!$K732&lt;=30,"0-30 Gün",IF(TAKSIT_PLANI!$K732&lt;=60,"31-60 Gün","61 Gün ve Üzeri"))))</f>
        <v/>
      </c>
      <c r="G732" s="14">
        <f>IF(ISBLANK(TAKSIT_PLANI!$A732),"",TAKSIT_PLANI!$J732)</f>
        <v/>
      </c>
    </row>
    <row r="733">
      <c r="A733" s="14">
        <f>IF(ISBLANK(TAKSIT_PLANI!$A733),"",TAKSIT_PLANI!$B733)</f>
        <v/>
      </c>
      <c r="B733" s="23">
        <f>IF(ISBLANK(TAKSIT_PLANI!$A733),"",INDEX(KREDILER!$B$6:$B$1000,MATCH(TAKSIT_PLANI!$B733,KREDILER!$A$6:$A$1000,0)))</f>
        <v/>
      </c>
      <c r="C733" s="21">
        <f>IF(ISBLANK(TAKSIT_PLANI!$A733),"",TAKSIT_PLANI!$D733)</f>
        <v/>
      </c>
      <c r="D733" s="17">
        <f>IF(ISBLANK(TAKSIT_PLANI!$A733),"",TAKSIT_PLANI!$I733)</f>
        <v/>
      </c>
      <c r="E733" s="22">
        <f>IF(ISBLANK(TAKSIT_PLANI!$A733),"",TAKSIT_PLANI!$K733)</f>
        <v/>
      </c>
      <c r="F733" s="14">
        <f>IF(ISBLANK(TAKSIT_PLANI!$A733),"",IF(TAKSIT_PLANI!$K733&lt;0,"Vadesi Geçmiş",IF(TAKSIT_PLANI!$K733&lt;=30,"0-30 Gün",IF(TAKSIT_PLANI!$K733&lt;=60,"31-60 Gün","61 Gün ve Üzeri"))))</f>
        <v/>
      </c>
      <c r="G733" s="14">
        <f>IF(ISBLANK(TAKSIT_PLANI!$A733),"",TAKSIT_PLANI!$J733)</f>
        <v/>
      </c>
    </row>
    <row r="734">
      <c r="A734" s="14">
        <f>IF(ISBLANK(TAKSIT_PLANI!$A734),"",TAKSIT_PLANI!$B734)</f>
        <v/>
      </c>
      <c r="B734" s="23">
        <f>IF(ISBLANK(TAKSIT_PLANI!$A734),"",INDEX(KREDILER!$B$6:$B$1000,MATCH(TAKSIT_PLANI!$B734,KREDILER!$A$6:$A$1000,0)))</f>
        <v/>
      </c>
      <c r="C734" s="21">
        <f>IF(ISBLANK(TAKSIT_PLANI!$A734),"",TAKSIT_PLANI!$D734)</f>
        <v/>
      </c>
      <c r="D734" s="17">
        <f>IF(ISBLANK(TAKSIT_PLANI!$A734),"",TAKSIT_PLANI!$I734)</f>
        <v/>
      </c>
      <c r="E734" s="22">
        <f>IF(ISBLANK(TAKSIT_PLANI!$A734),"",TAKSIT_PLANI!$K734)</f>
        <v/>
      </c>
      <c r="F734" s="14">
        <f>IF(ISBLANK(TAKSIT_PLANI!$A734),"",IF(TAKSIT_PLANI!$K734&lt;0,"Vadesi Geçmiş",IF(TAKSIT_PLANI!$K734&lt;=30,"0-30 Gün",IF(TAKSIT_PLANI!$K734&lt;=60,"31-60 Gün","61 Gün ve Üzeri"))))</f>
        <v/>
      </c>
      <c r="G734" s="14">
        <f>IF(ISBLANK(TAKSIT_PLANI!$A734),"",TAKSIT_PLANI!$J734)</f>
        <v/>
      </c>
    </row>
    <row r="735">
      <c r="A735" s="14">
        <f>IF(ISBLANK(TAKSIT_PLANI!$A735),"",TAKSIT_PLANI!$B735)</f>
        <v/>
      </c>
      <c r="B735" s="23">
        <f>IF(ISBLANK(TAKSIT_PLANI!$A735),"",INDEX(KREDILER!$B$6:$B$1000,MATCH(TAKSIT_PLANI!$B735,KREDILER!$A$6:$A$1000,0)))</f>
        <v/>
      </c>
      <c r="C735" s="21">
        <f>IF(ISBLANK(TAKSIT_PLANI!$A735),"",TAKSIT_PLANI!$D735)</f>
        <v/>
      </c>
      <c r="D735" s="17">
        <f>IF(ISBLANK(TAKSIT_PLANI!$A735),"",TAKSIT_PLANI!$I735)</f>
        <v/>
      </c>
      <c r="E735" s="22">
        <f>IF(ISBLANK(TAKSIT_PLANI!$A735),"",TAKSIT_PLANI!$K735)</f>
        <v/>
      </c>
      <c r="F735" s="14">
        <f>IF(ISBLANK(TAKSIT_PLANI!$A735),"",IF(TAKSIT_PLANI!$K735&lt;0,"Vadesi Geçmiş",IF(TAKSIT_PLANI!$K735&lt;=30,"0-30 Gün",IF(TAKSIT_PLANI!$K735&lt;=60,"31-60 Gün","61 Gün ve Üzeri"))))</f>
        <v/>
      </c>
      <c r="G735" s="14">
        <f>IF(ISBLANK(TAKSIT_PLANI!$A735),"",TAKSIT_PLANI!$J735)</f>
        <v/>
      </c>
    </row>
    <row r="736">
      <c r="A736" s="14">
        <f>IF(ISBLANK(TAKSIT_PLANI!$A736),"",TAKSIT_PLANI!$B736)</f>
        <v/>
      </c>
      <c r="B736" s="23">
        <f>IF(ISBLANK(TAKSIT_PLANI!$A736),"",INDEX(KREDILER!$B$6:$B$1000,MATCH(TAKSIT_PLANI!$B736,KREDILER!$A$6:$A$1000,0)))</f>
        <v/>
      </c>
      <c r="C736" s="21">
        <f>IF(ISBLANK(TAKSIT_PLANI!$A736),"",TAKSIT_PLANI!$D736)</f>
        <v/>
      </c>
      <c r="D736" s="17">
        <f>IF(ISBLANK(TAKSIT_PLANI!$A736),"",TAKSIT_PLANI!$I736)</f>
        <v/>
      </c>
      <c r="E736" s="22">
        <f>IF(ISBLANK(TAKSIT_PLANI!$A736),"",TAKSIT_PLANI!$K736)</f>
        <v/>
      </c>
      <c r="F736" s="14">
        <f>IF(ISBLANK(TAKSIT_PLANI!$A736),"",IF(TAKSIT_PLANI!$K736&lt;0,"Vadesi Geçmiş",IF(TAKSIT_PLANI!$K736&lt;=30,"0-30 Gün",IF(TAKSIT_PLANI!$K736&lt;=60,"31-60 Gün","61 Gün ve Üzeri"))))</f>
        <v/>
      </c>
      <c r="G736" s="14">
        <f>IF(ISBLANK(TAKSIT_PLANI!$A736),"",TAKSIT_PLANI!$J736)</f>
        <v/>
      </c>
    </row>
    <row r="737">
      <c r="A737" s="14">
        <f>IF(ISBLANK(TAKSIT_PLANI!$A737),"",TAKSIT_PLANI!$B737)</f>
        <v/>
      </c>
      <c r="B737" s="23">
        <f>IF(ISBLANK(TAKSIT_PLANI!$A737),"",INDEX(KREDILER!$B$6:$B$1000,MATCH(TAKSIT_PLANI!$B737,KREDILER!$A$6:$A$1000,0)))</f>
        <v/>
      </c>
      <c r="C737" s="21">
        <f>IF(ISBLANK(TAKSIT_PLANI!$A737),"",TAKSIT_PLANI!$D737)</f>
        <v/>
      </c>
      <c r="D737" s="17">
        <f>IF(ISBLANK(TAKSIT_PLANI!$A737),"",TAKSIT_PLANI!$I737)</f>
        <v/>
      </c>
      <c r="E737" s="22">
        <f>IF(ISBLANK(TAKSIT_PLANI!$A737),"",TAKSIT_PLANI!$K737)</f>
        <v/>
      </c>
      <c r="F737" s="14">
        <f>IF(ISBLANK(TAKSIT_PLANI!$A737),"",IF(TAKSIT_PLANI!$K737&lt;0,"Vadesi Geçmiş",IF(TAKSIT_PLANI!$K737&lt;=30,"0-30 Gün",IF(TAKSIT_PLANI!$K737&lt;=60,"31-60 Gün","61 Gün ve Üzeri"))))</f>
        <v/>
      </c>
      <c r="G737" s="14">
        <f>IF(ISBLANK(TAKSIT_PLANI!$A737),"",TAKSIT_PLANI!$J737)</f>
        <v/>
      </c>
    </row>
    <row r="738">
      <c r="A738" s="14">
        <f>IF(ISBLANK(TAKSIT_PLANI!$A738),"",TAKSIT_PLANI!$B738)</f>
        <v/>
      </c>
      <c r="B738" s="23">
        <f>IF(ISBLANK(TAKSIT_PLANI!$A738),"",INDEX(KREDILER!$B$6:$B$1000,MATCH(TAKSIT_PLANI!$B738,KREDILER!$A$6:$A$1000,0)))</f>
        <v/>
      </c>
      <c r="C738" s="21">
        <f>IF(ISBLANK(TAKSIT_PLANI!$A738),"",TAKSIT_PLANI!$D738)</f>
        <v/>
      </c>
      <c r="D738" s="17">
        <f>IF(ISBLANK(TAKSIT_PLANI!$A738),"",TAKSIT_PLANI!$I738)</f>
        <v/>
      </c>
      <c r="E738" s="22">
        <f>IF(ISBLANK(TAKSIT_PLANI!$A738),"",TAKSIT_PLANI!$K738)</f>
        <v/>
      </c>
      <c r="F738" s="14">
        <f>IF(ISBLANK(TAKSIT_PLANI!$A738),"",IF(TAKSIT_PLANI!$K738&lt;0,"Vadesi Geçmiş",IF(TAKSIT_PLANI!$K738&lt;=30,"0-30 Gün",IF(TAKSIT_PLANI!$K738&lt;=60,"31-60 Gün","61 Gün ve Üzeri"))))</f>
        <v/>
      </c>
      <c r="G738" s="14">
        <f>IF(ISBLANK(TAKSIT_PLANI!$A738),"",TAKSIT_PLANI!$J738)</f>
        <v/>
      </c>
    </row>
    <row r="739">
      <c r="A739" s="14">
        <f>IF(ISBLANK(TAKSIT_PLANI!$A739),"",TAKSIT_PLANI!$B739)</f>
        <v/>
      </c>
      <c r="B739" s="23">
        <f>IF(ISBLANK(TAKSIT_PLANI!$A739),"",INDEX(KREDILER!$B$6:$B$1000,MATCH(TAKSIT_PLANI!$B739,KREDILER!$A$6:$A$1000,0)))</f>
        <v/>
      </c>
      <c r="C739" s="21">
        <f>IF(ISBLANK(TAKSIT_PLANI!$A739),"",TAKSIT_PLANI!$D739)</f>
        <v/>
      </c>
      <c r="D739" s="17">
        <f>IF(ISBLANK(TAKSIT_PLANI!$A739),"",TAKSIT_PLANI!$I739)</f>
        <v/>
      </c>
      <c r="E739" s="22">
        <f>IF(ISBLANK(TAKSIT_PLANI!$A739),"",TAKSIT_PLANI!$K739)</f>
        <v/>
      </c>
      <c r="F739" s="14">
        <f>IF(ISBLANK(TAKSIT_PLANI!$A739),"",IF(TAKSIT_PLANI!$K739&lt;0,"Vadesi Geçmiş",IF(TAKSIT_PLANI!$K739&lt;=30,"0-30 Gün",IF(TAKSIT_PLANI!$K739&lt;=60,"31-60 Gün","61 Gün ve Üzeri"))))</f>
        <v/>
      </c>
      <c r="G739" s="14">
        <f>IF(ISBLANK(TAKSIT_PLANI!$A739),"",TAKSIT_PLANI!$J739)</f>
        <v/>
      </c>
    </row>
    <row r="740">
      <c r="A740" s="14">
        <f>IF(ISBLANK(TAKSIT_PLANI!$A740),"",TAKSIT_PLANI!$B740)</f>
        <v/>
      </c>
      <c r="B740" s="23">
        <f>IF(ISBLANK(TAKSIT_PLANI!$A740),"",INDEX(KREDILER!$B$6:$B$1000,MATCH(TAKSIT_PLANI!$B740,KREDILER!$A$6:$A$1000,0)))</f>
        <v/>
      </c>
      <c r="C740" s="21">
        <f>IF(ISBLANK(TAKSIT_PLANI!$A740),"",TAKSIT_PLANI!$D740)</f>
        <v/>
      </c>
      <c r="D740" s="17">
        <f>IF(ISBLANK(TAKSIT_PLANI!$A740),"",TAKSIT_PLANI!$I740)</f>
        <v/>
      </c>
      <c r="E740" s="22">
        <f>IF(ISBLANK(TAKSIT_PLANI!$A740),"",TAKSIT_PLANI!$K740)</f>
        <v/>
      </c>
      <c r="F740" s="14">
        <f>IF(ISBLANK(TAKSIT_PLANI!$A740),"",IF(TAKSIT_PLANI!$K740&lt;0,"Vadesi Geçmiş",IF(TAKSIT_PLANI!$K740&lt;=30,"0-30 Gün",IF(TAKSIT_PLANI!$K740&lt;=60,"31-60 Gün","61 Gün ve Üzeri"))))</f>
        <v/>
      </c>
      <c r="G740" s="14">
        <f>IF(ISBLANK(TAKSIT_PLANI!$A740),"",TAKSIT_PLANI!$J740)</f>
        <v/>
      </c>
    </row>
    <row r="741">
      <c r="A741" s="14">
        <f>IF(ISBLANK(TAKSIT_PLANI!$A741),"",TAKSIT_PLANI!$B741)</f>
        <v/>
      </c>
      <c r="B741" s="23">
        <f>IF(ISBLANK(TAKSIT_PLANI!$A741),"",INDEX(KREDILER!$B$6:$B$1000,MATCH(TAKSIT_PLANI!$B741,KREDILER!$A$6:$A$1000,0)))</f>
        <v/>
      </c>
      <c r="C741" s="21">
        <f>IF(ISBLANK(TAKSIT_PLANI!$A741),"",TAKSIT_PLANI!$D741)</f>
        <v/>
      </c>
      <c r="D741" s="17">
        <f>IF(ISBLANK(TAKSIT_PLANI!$A741),"",TAKSIT_PLANI!$I741)</f>
        <v/>
      </c>
      <c r="E741" s="22">
        <f>IF(ISBLANK(TAKSIT_PLANI!$A741),"",TAKSIT_PLANI!$K741)</f>
        <v/>
      </c>
      <c r="F741" s="14">
        <f>IF(ISBLANK(TAKSIT_PLANI!$A741),"",IF(TAKSIT_PLANI!$K741&lt;0,"Vadesi Geçmiş",IF(TAKSIT_PLANI!$K741&lt;=30,"0-30 Gün",IF(TAKSIT_PLANI!$K741&lt;=60,"31-60 Gün","61 Gün ve Üzeri"))))</f>
        <v/>
      </c>
      <c r="G741" s="14">
        <f>IF(ISBLANK(TAKSIT_PLANI!$A741),"",TAKSIT_PLANI!$J741)</f>
        <v/>
      </c>
    </row>
    <row r="742">
      <c r="A742" s="14">
        <f>IF(ISBLANK(TAKSIT_PLANI!$A742),"",TAKSIT_PLANI!$B742)</f>
        <v/>
      </c>
      <c r="B742" s="23">
        <f>IF(ISBLANK(TAKSIT_PLANI!$A742),"",INDEX(KREDILER!$B$6:$B$1000,MATCH(TAKSIT_PLANI!$B742,KREDILER!$A$6:$A$1000,0)))</f>
        <v/>
      </c>
      <c r="C742" s="21">
        <f>IF(ISBLANK(TAKSIT_PLANI!$A742),"",TAKSIT_PLANI!$D742)</f>
        <v/>
      </c>
      <c r="D742" s="17">
        <f>IF(ISBLANK(TAKSIT_PLANI!$A742),"",TAKSIT_PLANI!$I742)</f>
        <v/>
      </c>
      <c r="E742" s="22">
        <f>IF(ISBLANK(TAKSIT_PLANI!$A742),"",TAKSIT_PLANI!$K742)</f>
        <v/>
      </c>
      <c r="F742" s="14">
        <f>IF(ISBLANK(TAKSIT_PLANI!$A742),"",IF(TAKSIT_PLANI!$K742&lt;0,"Vadesi Geçmiş",IF(TAKSIT_PLANI!$K742&lt;=30,"0-30 Gün",IF(TAKSIT_PLANI!$K742&lt;=60,"31-60 Gün","61 Gün ve Üzeri"))))</f>
        <v/>
      </c>
      <c r="G742" s="14">
        <f>IF(ISBLANK(TAKSIT_PLANI!$A742),"",TAKSIT_PLANI!$J742)</f>
        <v/>
      </c>
    </row>
    <row r="743">
      <c r="A743" s="14">
        <f>IF(ISBLANK(TAKSIT_PLANI!$A743),"",TAKSIT_PLANI!$B743)</f>
        <v/>
      </c>
      <c r="B743" s="23">
        <f>IF(ISBLANK(TAKSIT_PLANI!$A743),"",INDEX(KREDILER!$B$6:$B$1000,MATCH(TAKSIT_PLANI!$B743,KREDILER!$A$6:$A$1000,0)))</f>
        <v/>
      </c>
      <c r="C743" s="21">
        <f>IF(ISBLANK(TAKSIT_PLANI!$A743),"",TAKSIT_PLANI!$D743)</f>
        <v/>
      </c>
      <c r="D743" s="17">
        <f>IF(ISBLANK(TAKSIT_PLANI!$A743),"",TAKSIT_PLANI!$I743)</f>
        <v/>
      </c>
      <c r="E743" s="22">
        <f>IF(ISBLANK(TAKSIT_PLANI!$A743),"",TAKSIT_PLANI!$K743)</f>
        <v/>
      </c>
      <c r="F743" s="14">
        <f>IF(ISBLANK(TAKSIT_PLANI!$A743),"",IF(TAKSIT_PLANI!$K743&lt;0,"Vadesi Geçmiş",IF(TAKSIT_PLANI!$K743&lt;=30,"0-30 Gün",IF(TAKSIT_PLANI!$K743&lt;=60,"31-60 Gün","61 Gün ve Üzeri"))))</f>
        <v/>
      </c>
      <c r="G743" s="14">
        <f>IF(ISBLANK(TAKSIT_PLANI!$A743),"",TAKSIT_PLANI!$J743)</f>
        <v/>
      </c>
    </row>
    <row r="744">
      <c r="A744" s="14">
        <f>IF(ISBLANK(TAKSIT_PLANI!$A744),"",TAKSIT_PLANI!$B744)</f>
        <v/>
      </c>
      <c r="B744" s="23">
        <f>IF(ISBLANK(TAKSIT_PLANI!$A744),"",INDEX(KREDILER!$B$6:$B$1000,MATCH(TAKSIT_PLANI!$B744,KREDILER!$A$6:$A$1000,0)))</f>
        <v/>
      </c>
      <c r="C744" s="21">
        <f>IF(ISBLANK(TAKSIT_PLANI!$A744),"",TAKSIT_PLANI!$D744)</f>
        <v/>
      </c>
      <c r="D744" s="17">
        <f>IF(ISBLANK(TAKSIT_PLANI!$A744),"",TAKSIT_PLANI!$I744)</f>
        <v/>
      </c>
      <c r="E744" s="22">
        <f>IF(ISBLANK(TAKSIT_PLANI!$A744),"",TAKSIT_PLANI!$K744)</f>
        <v/>
      </c>
      <c r="F744" s="14">
        <f>IF(ISBLANK(TAKSIT_PLANI!$A744),"",IF(TAKSIT_PLANI!$K744&lt;0,"Vadesi Geçmiş",IF(TAKSIT_PLANI!$K744&lt;=30,"0-30 Gün",IF(TAKSIT_PLANI!$K744&lt;=60,"31-60 Gün","61 Gün ve Üzeri"))))</f>
        <v/>
      </c>
      <c r="G744" s="14">
        <f>IF(ISBLANK(TAKSIT_PLANI!$A744),"",TAKSIT_PLANI!$J744)</f>
        <v/>
      </c>
    </row>
    <row r="745">
      <c r="A745" s="14">
        <f>IF(ISBLANK(TAKSIT_PLANI!$A745),"",TAKSIT_PLANI!$B745)</f>
        <v/>
      </c>
      <c r="B745" s="23">
        <f>IF(ISBLANK(TAKSIT_PLANI!$A745),"",INDEX(KREDILER!$B$6:$B$1000,MATCH(TAKSIT_PLANI!$B745,KREDILER!$A$6:$A$1000,0)))</f>
        <v/>
      </c>
      <c r="C745" s="21">
        <f>IF(ISBLANK(TAKSIT_PLANI!$A745),"",TAKSIT_PLANI!$D745)</f>
        <v/>
      </c>
      <c r="D745" s="17">
        <f>IF(ISBLANK(TAKSIT_PLANI!$A745),"",TAKSIT_PLANI!$I745)</f>
        <v/>
      </c>
      <c r="E745" s="22">
        <f>IF(ISBLANK(TAKSIT_PLANI!$A745),"",TAKSIT_PLANI!$K745)</f>
        <v/>
      </c>
      <c r="F745" s="14">
        <f>IF(ISBLANK(TAKSIT_PLANI!$A745),"",IF(TAKSIT_PLANI!$K745&lt;0,"Vadesi Geçmiş",IF(TAKSIT_PLANI!$K745&lt;=30,"0-30 Gün",IF(TAKSIT_PLANI!$K745&lt;=60,"31-60 Gün","61 Gün ve Üzeri"))))</f>
        <v/>
      </c>
      <c r="G745" s="14">
        <f>IF(ISBLANK(TAKSIT_PLANI!$A745),"",TAKSIT_PLANI!$J745)</f>
        <v/>
      </c>
    </row>
    <row r="746">
      <c r="A746" s="14">
        <f>IF(ISBLANK(TAKSIT_PLANI!$A746),"",TAKSIT_PLANI!$B746)</f>
        <v/>
      </c>
      <c r="B746" s="23">
        <f>IF(ISBLANK(TAKSIT_PLANI!$A746),"",INDEX(KREDILER!$B$6:$B$1000,MATCH(TAKSIT_PLANI!$B746,KREDILER!$A$6:$A$1000,0)))</f>
        <v/>
      </c>
      <c r="C746" s="21">
        <f>IF(ISBLANK(TAKSIT_PLANI!$A746),"",TAKSIT_PLANI!$D746)</f>
        <v/>
      </c>
      <c r="D746" s="17">
        <f>IF(ISBLANK(TAKSIT_PLANI!$A746),"",TAKSIT_PLANI!$I746)</f>
        <v/>
      </c>
      <c r="E746" s="22">
        <f>IF(ISBLANK(TAKSIT_PLANI!$A746),"",TAKSIT_PLANI!$K746)</f>
        <v/>
      </c>
      <c r="F746" s="14">
        <f>IF(ISBLANK(TAKSIT_PLANI!$A746),"",IF(TAKSIT_PLANI!$K746&lt;0,"Vadesi Geçmiş",IF(TAKSIT_PLANI!$K746&lt;=30,"0-30 Gün",IF(TAKSIT_PLANI!$K746&lt;=60,"31-60 Gün","61 Gün ve Üzeri"))))</f>
        <v/>
      </c>
      <c r="G746" s="14">
        <f>IF(ISBLANK(TAKSIT_PLANI!$A746),"",TAKSIT_PLANI!$J746)</f>
        <v/>
      </c>
    </row>
    <row r="747">
      <c r="A747" s="14">
        <f>IF(ISBLANK(TAKSIT_PLANI!$A747),"",TAKSIT_PLANI!$B747)</f>
        <v/>
      </c>
      <c r="B747" s="23">
        <f>IF(ISBLANK(TAKSIT_PLANI!$A747),"",INDEX(KREDILER!$B$6:$B$1000,MATCH(TAKSIT_PLANI!$B747,KREDILER!$A$6:$A$1000,0)))</f>
        <v/>
      </c>
      <c r="C747" s="21">
        <f>IF(ISBLANK(TAKSIT_PLANI!$A747),"",TAKSIT_PLANI!$D747)</f>
        <v/>
      </c>
      <c r="D747" s="17">
        <f>IF(ISBLANK(TAKSIT_PLANI!$A747),"",TAKSIT_PLANI!$I747)</f>
        <v/>
      </c>
      <c r="E747" s="22">
        <f>IF(ISBLANK(TAKSIT_PLANI!$A747),"",TAKSIT_PLANI!$K747)</f>
        <v/>
      </c>
      <c r="F747" s="14">
        <f>IF(ISBLANK(TAKSIT_PLANI!$A747),"",IF(TAKSIT_PLANI!$K747&lt;0,"Vadesi Geçmiş",IF(TAKSIT_PLANI!$K747&lt;=30,"0-30 Gün",IF(TAKSIT_PLANI!$K747&lt;=60,"31-60 Gün","61 Gün ve Üzeri"))))</f>
        <v/>
      </c>
      <c r="G747" s="14">
        <f>IF(ISBLANK(TAKSIT_PLANI!$A747),"",TAKSIT_PLANI!$J747)</f>
        <v/>
      </c>
    </row>
    <row r="748">
      <c r="A748" s="14">
        <f>IF(ISBLANK(TAKSIT_PLANI!$A748),"",TAKSIT_PLANI!$B748)</f>
        <v/>
      </c>
      <c r="B748" s="23">
        <f>IF(ISBLANK(TAKSIT_PLANI!$A748),"",INDEX(KREDILER!$B$6:$B$1000,MATCH(TAKSIT_PLANI!$B748,KREDILER!$A$6:$A$1000,0)))</f>
        <v/>
      </c>
      <c r="C748" s="21">
        <f>IF(ISBLANK(TAKSIT_PLANI!$A748),"",TAKSIT_PLANI!$D748)</f>
        <v/>
      </c>
      <c r="D748" s="17">
        <f>IF(ISBLANK(TAKSIT_PLANI!$A748),"",TAKSIT_PLANI!$I748)</f>
        <v/>
      </c>
      <c r="E748" s="22">
        <f>IF(ISBLANK(TAKSIT_PLANI!$A748),"",TAKSIT_PLANI!$K748)</f>
        <v/>
      </c>
      <c r="F748" s="14">
        <f>IF(ISBLANK(TAKSIT_PLANI!$A748),"",IF(TAKSIT_PLANI!$K748&lt;0,"Vadesi Geçmiş",IF(TAKSIT_PLANI!$K748&lt;=30,"0-30 Gün",IF(TAKSIT_PLANI!$K748&lt;=60,"31-60 Gün","61 Gün ve Üzeri"))))</f>
        <v/>
      </c>
      <c r="G748" s="14">
        <f>IF(ISBLANK(TAKSIT_PLANI!$A748),"",TAKSIT_PLANI!$J748)</f>
        <v/>
      </c>
    </row>
    <row r="749">
      <c r="A749" s="14">
        <f>IF(ISBLANK(TAKSIT_PLANI!$A749),"",TAKSIT_PLANI!$B749)</f>
        <v/>
      </c>
      <c r="B749" s="23">
        <f>IF(ISBLANK(TAKSIT_PLANI!$A749),"",INDEX(KREDILER!$B$6:$B$1000,MATCH(TAKSIT_PLANI!$B749,KREDILER!$A$6:$A$1000,0)))</f>
        <v/>
      </c>
      <c r="C749" s="21">
        <f>IF(ISBLANK(TAKSIT_PLANI!$A749),"",TAKSIT_PLANI!$D749)</f>
        <v/>
      </c>
      <c r="D749" s="17">
        <f>IF(ISBLANK(TAKSIT_PLANI!$A749),"",TAKSIT_PLANI!$I749)</f>
        <v/>
      </c>
      <c r="E749" s="22">
        <f>IF(ISBLANK(TAKSIT_PLANI!$A749),"",TAKSIT_PLANI!$K749)</f>
        <v/>
      </c>
      <c r="F749" s="14">
        <f>IF(ISBLANK(TAKSIT_PLANI!$A749),"",IF(TAKSIT_PLANI!$K749&lt;0,"Vadesi Geçmiş",IF(TAKSIT_PLANI!$K749&lt;=30,"0-30 Gün",IF(TAKSIT_PLANI!$K749&lt;=60,"31-60 Gün","61 Gün ve Üzeri"))))</f>
        <v/>
      </c>
      <c r="G749" s="14">
        <f>IF(ISBLANK(TAKSIT_PLANI!$A749),"",TAKSIT_PLANI!$J749)</f>
        <v/>
      </c>
    </row>
    <row r="750">
      <c r="A750" s="14">
        <f>IF(ISBLANK(TAKSIT_PLANI!$A750),"",TAKSIT_PLANI!$B750)</f>
        <v/>
      </c>
      <c r="B750" s="23">
        <f>IF(ISBLANK(TAKSIT_PLANI!$A750),"",INDEX(KREDILER!$B$6:$B$1000,MATCH(TAKSIT_PLANI!$B750,KREDILER!$A$6:$A$1000,0)))</f>
        <v/>
      </c>
      <c r="C750" s="21">
        <f>IF(ISBLANK(TAKSIT_PLANI!$A750),"",TAKSIT_PLANI!$D750)</f>
        <v/>
      </c>
      <c r="D750" s="17">
        <f>IF(ISBLANK(TAKSIT_PLANI!$A750),"",TAKSIT_PLANI!$I750)</f>
        <v/>
      </c>
      <c r="E750" s="22">
        <f>IF(ISBLANK(TAKSIT_PLANI!$A750),"",TAKSIT_PLANI!$K750)</f>
        <v/>
      </c>
      <c r="F750" s="14">
        <f>IF(ISBLANK(TAKSIT_PLANI!$A750),"",IF(TAKSIT_PLANI!$K750&lt;0,"Vadesi Geçmiş",IF(TAKSIT_PLANI!$K750&lt;=30,"0-30 Gün",IF(TAKSIT_PLANI!$K750&lt;=60,"31-60 Gün","61 Gün ve Üzeri"))))</f>
        <v/>
      </c>
      <c r="G750" s="14">
        <f>IF(ISBLANK(TAKSIT_PLANI!$A750),"",TAKSIT_PLANI!$J750)</f>
        <v/>
      </c>
    </row>
    <row r="751">
      <c r="A751" s="14">
        <f>IF(ISBLANK(TAKSIT_PLANI!$A751),"",TAKSIT_PLANI!$B751)</f>
        <v/>
      </c>
      <c r="B751" s="23">
        <f>IF(ISBLANK(TAKSIT_PLANI!$A751),"",INDEX(KREDILER!$B$6:$B$1000,MATCH(TAKSIT_PLANI!$B751,KREDILER!$A$6:$A$1000,0)))</f>
        <v/>
      </c>
      <c r="C751" s="21">
        <f>IF(ISBLANK(TAKSIT_PLANI!$A751),"",TAKSIT_PLANI!$D751)</f>
        <v/>
      </c>
      <c r="D751" s="17">
        <f>IF(ISBLANK(TAKSIT_PLANI!$A751),"",TAKSIT_PLANI!$I751)</f>
        <v/>
      </c>
      <c r="E751" s="22">
        <f>IF(ISBLANK(TAKSIT_PLANI!$A751),"",TAKSIT_PLANI!$K751)</f>
        <v/>
      </c>
      <c r="F751" s="14">
        <f>IF(ISBLANK(TAKSIT_PLANI!$A751),"",IF(TAKSIT_PLANI!$K751&lt;0,"Vadesi Geçmiş",IF(TAKSIT_PLANI!$K751&lt;=30,"0-30 Gün",IF(TAKSIT_PLANI!$K751&lt;=60,"31-60 Gün","61 Gün ve Üzeri"))))</f>
        <v/>
      </c>
      <c r="G751" s="14">
        <f>IF(ISBLANK(TAKSIT_PLANI!$A751),"",TAKSIT_PLANI!$J751)</f>
        <v/>
      </c>
    </row>
    <row r="752">
      <c r="A752" s="14">
        <f>IF(ISBLANK(TAKSIT_PLANI!$A752),"",TAKSIT_PLANI!$B752)</f>
        <v/>
      </c>
      <c r="B752" s="23">
        <f>IF(ISBLANK(TAKSIT_PLANI!$A752),"",INDEX(KREDILER!$B$6:$B$1000,MATCH(TAKSIT_PLANI!$B752,KREDILER!$A$6:$A$1000,0)))</f>
        <v/>
      </c>
      <c r="C752" s="21">
        <f>IF(ISBLANK(TAKSIT_PLANI!$A752),"",TAKSIT_PLANI!$D752)</f>
        <v/>
      </c>
      <c r="D752" s="17">
        <f>IF(ISBLANK(TAKSIT_PLANI!$A752),"",TAKSIT_PLANI!$I752)</f>
        <v/>
      </c>
      <c r="E752" s="22">
        <f>IF(ISBLANK(TAKSIT_PLANI!$A752),"",TAKSIT_PLANI!$K752)</f>
        <v/>
      </c>
      <c r="F752" s="14">
        <f>IF(ISBLANK(TAKSIT_PLANI!$A752),"",IF(TAKSIT_PLANI!$K752&lt;0,"Vadesi Geçmiş",IF(TAKSIT_PLANI!$K752&lt;=30,"0-30 Gün",IF(TAKSIT_PLANI!$K752&lt;=60,"31-60 Gün","61 Gün ve Üzeri"))))</f>
        <v/>
      </c>
      <c r="G752" s="14">
        <f>IF(ISBLANK(TAKSIT_PLANI!$A752),"",TAKSIT_PLANI!$J752)</f>
        <v/>
      </c>
    </row>
    <row r="753">
      <c r="A753" s="14">
        <f>IF(ISBLANK(TAKSIT_PLANI!$A753),"",TAKSIT_PLANI!$B753)</f>
        <v/>
      </c>
      <c r="B753" s="23">
        <f>IF(ISBLANK(TAKSIT_PLANI!$A753),"",INDEX(KREDILER!$B$6:$B$1000,MATCH(TAKSIT_PLANI!$B753,KREDILER!$A$6:$A$1000,0)))</f>
        <v/>
      </c>
      <c r="C753" s="21">
        <f>IF(ISBLANK(TAKSIT_PLANI!$A753),"",TAKSIT_PLANI!$D753)</f>
        <v/>
      </c>
      <c r="D753" s="17">
        <f>IF(ISBLANK(TAKSIT_PLANI!$A753),"",TAKSIT_PLANI!$I753)</f>
        <v/>
      </c>
      <c r="E753" s="22">
        <f>IF(ISBLANK(TAKSIT_PLANI!$A753),"",TAKSIT_PLANI!$K753)</f>
        <v/>
      </c>
      <c r="F753" s="14">
        <f>IF(ISBLANK(TAKSIT_PLANI!$A753),"",IF(TAKSIT_PLANI!$K753&lt;0,"Vadesi Geçmiş",IF(TAKSIT_PLANI!$K753&lt;=30,"0-30 Gün",IF(TAKSIT_PLANI!$K753&lt;=60,"31-60 Gün","61 Gün ve Üzeri"))))</f>
        <v/>
      </c>
      <c r="G753" s="14">
        <f>IF(ISBLANK(TAKSIT_PLANI!$A753),"",TAKSIT_PLANI!$J753)</f>
        <v/>
      </c>
    </row>
    <row r="754">
      <c r="A754" s="14">
        <f>IF(ISBLANK(TAKSIT_PLANI!$A754),"",TAKSIT_PLANI!$B754)</f>
        <v/>
      </c>
      <c r="B754" s="23">
        <f>IF(ISBLANK(TAKSIT_PLANI!$A754),"",INDEX(KREDILER!$B$6:$B$1000,MATCH(TAKSIT_PLANI!$B754,KREDILER!$A$6:$A$1000,0)))</f>
        <v/>
      </c>
      <c r="C754" s="21">
        <f>IF(ISBLANK(TAKSIT_PLANI!$A754),"",TAKSIT_PLANI!$D754)</f>
        <v/>
      </c>
      <c r="D754" s="17">
        <f>IF(ISBLANK(TAKSIT_PLANI!$A754),"",TAKSIT_PLANI!$I754)</f>
        <v/>
      </c>
      <c r="E754" s="22">
        <f>IF(ISBLANK(TAKSIT_PLANI!$A754),"",TAKSIT_PLANI!$K754)</f>
        <v/>
      </c>
      <c r="F754" s="14">
        <f>IF(ISBLANK(TAKSIT_PLANI!$A754),"",IF(TAKSIT_PLANI!$K754&lt;0,"Vadesi Geçmiş",IF(TAKSIT_PLANI!$K754&lt;=30,"0-30 Gün",IF(TAKSIT_PLANI!$K754&lt;=60,"31-60 Gün","61 Gün ve Üzeri"))))</f>
        <v/>
      </c>
      <c r="G754" s="14">
        <f>IF(ISBLANK(TAKSIT_PLANI!$A754),"",TAKSIT_PLANI!$J754)</f>
        <v/>
      </c>
    </row>
    <row r="755">
      <c r="A755" s="14">
        <f>IF(ISBLANK(TAKSIT_PLANI!$A755),"",TAKSIT_PLANI!$B755)</f>
        <v/>
      </c>
      <c r="B755" s="23">
        <f>IF(ISBLANK(TAKSIT_PLANI!$A755),"",INDEX(KREDILER!$B$6:$B$1000,MATCH(TAKSIT_PLANI!$B755,KREDILER!$A$6:$A$1000,0)))</f>
        <v/>
      </c>
      <c r="C755" s="21">
        <f>IF(ISBLANK(TAKSIT_PLANI!$A755),"",TAKSIT_PLANI!$D755)</f>
        <v/>
      </c>
      <c r="D755" s="17">
        <f>IF(ISBLANK(TAKSIT_PLANI!$A755),"",TAKSIT_PLANI!$I755)</f>
        <v/>
      </c>
      <c r="E755" s="22">
        <f>IF(ISBLANK(TAKSIT_PLANI!$A755),"",TAKSIT_PLANI!$K755)</f>
        <v/>
      </c>
      <c r="F755" s="14">
        <f>IF(ISBLANK(TAKSIT_PLANI!$A755),"",IF(TAKSIT_PLANI!$K755&lt;0,"Vadesi Geçmiş",IF(TAKSIT_PLANI!$K755&lt;=30,"0-30 Gün",IF(TAKSIT_PLANI!$K755&lt;=60,"31-60 Gün","61 Gün ve Üzeri"))))</f>
        <v/>
      </c>
      <c r="G755" s="14">
        <f>IF(ISBLANK(TAKSIT_PLANI!$A755),"",TAKSIT_PLANI!$J755)</f>
        <v/>
      </c>
    </row>
    <row r="756">
      <c r="A756" s="14">
        <f>IF(ISBLANK(TAKSIT_PLANI!$A756),"",TAKSIT_PLANI!$B756)</f>
        <v/>
      </c>
      <c r="B756" s="23">
        <f>IF(ISBLANK(TAKSIT_PLANI!$A756),"",INDEX(KREDILER!$B$6:$B$1000,MATCH(TAKSIT_PLANI!$B756,KREDILER!$A$6:$A$1000,0)))</f>
        <v/>
      </c>
      <c r="C756" s="21">
        <f>IF(ISBLANK(TAKSIT_PLANI!$A756),"",TAKSIT_PLANI!$D756)</f>
        <v/>
      </c>
      <c r="D756" s="17">
        <f>IF(ISBLANK(TAKSIT_PLANI!$A756),"",TAKSIT_PLANI!$I756)</f>
        <v/>
      </c>
      <c r="E756" s="22">
        <f>IF(ISBLANK(TAKSIT_PLANI!$A756),"",TAKSIT_PLANI!$K756)</f>
        <v/>
      </c>
      <c r="F756" s="14">
        <f>IF(ISBLANK(TAKSIT_PLANI!$A756),"",IF(TAKSIT_PLANI!$K756&lt;0,"Vadesi Geçmiş",IF(TAKSIT_PLANI!$K756&lt;=30,"0-30 Gün",IF(TAKSIT_PLANI!$K756&lt;=60,"31-60 Gün","61 Gün ve Üzeri"))))</f>
        <v/>
      </c>
      <c r="G756" s="14">
        <f>IF(ISBLANK(TAKSIT_PLANI!$A756),"",TAKSIT_PLANI!$J756)</f>
        <v/>
      </c>
    </row>
    <row r="757">
      <c r="A757" s="14">
        <f>IF(ISBLANK(TAKSIT_PLANI!$A757),"",TAKSIT_PLANI!$B757)</f>
        <v/>
      </c>
      <c r="B757" s="23">
        <f>IF(ISBLANK(TAKSIT_PLANI!$A757),"",INDEX(KREDILER!$B$6:$B$1000,MATCH(TAKSIT_PLANI!$B757,KREDILER!$A$6:$A$1000,0)))</f>
        <v/>
      </c>
      <c r="C757" s="21">
        <f>IF(ISBLANK(TAKSIT_PLANI!$A757),"",TAKSIT_PLANI!$D757)</f>
        <v/>
      </c>
      <c r="D757" s="17">
        <f>IF(ISBLANK(TAKSIT_PLANI!$A757),"",TAKSIT_PLANI!$I757)</f>
        <v/>
      </c>
      <c r="E757" s="22">
        <f>IF(ISBLANK(TAKSIT_PLANI!$A757),"",TAKSIT_PLANI!$K757)</f>
        <v/>
      </c>
      <c r="F757" s="14">
        <f>IF(ISBLANK(TAKSIT_PLANI!$A757),"",IF(TAKSIT_PLANI!$K757&lt;0,"Vadesi Geçmiş",IF(TAKSIT_PLANI!$K757&lt;=30,"0-30 Gün",IF(TAKSIT_PLANI!$K757&lt;=60,"31-60 Gün","61 Gün ve Üzeri"))))</f>
        <v/>
      </c>
      <c r="G757" s="14">
        <f>IF(ISBLANK(TAKSIT_PLANI!$A757),"",TAKSIT_PLANI!$J757)</f>
        <v/>
      </c>
    </row>
    <row r="758">
      <c r="A758" s="14">
        <f>IF(ISBLANK(TAKSIT_PLANI!$A758),"",TAKSIT_PLANI!$B758)</f>
        <v/>
      </c>
      <c r="B758" s="23">
        <f>IF(ISBLANK(TAKSIT_PLANI!$A758),"",INDEX(KREDILER!$B$6:$B$1000,MATCH(TAKSIT_PLANI!$B758,KREDILER!$A$6:$A$1000,0)))</f>
        <v/>
      </c>
      <c r="C758" s="21">
        <f>IF(ISBLANK(TAKSIT_PLANI!$A758),"",TAKSIT_PLANI!$D758)</f>
        <v/>
      </c>
      <c r="D758" s="17">
        <f>IF(ISBLANK(TAKSIT_PLANI!$A758),"",TAKSIT_PLANI!$I758)</f>
        <v/>
      </c>
      <c r="E758" s="22">
        <f>IF(ISBLANK(TAKSIT_PLANI!$A758),"",TAKSIT_PLANI!$K758)</f>
        <v/>
      </c>
      <c r="F758" s="14">
        <f>IF(ISBLANK(TAKSIT_PLANI!$A758),"",IF(TAKSIT_PLANI!$K758&lt;0,"Vadesi Geçmiş",IF(TAKSIT_PLANI!$K758&lt;=30,"0-30 Gün",IF(TAKSIT_PLANI!$K758&lt;=60,"31-60 Gün","61 Gün ve Üzeri"))))</f>
        <v/>
      </c>
      <c r="G758" s="14">
        <f>IF(ISBLANK(TAKSIT_PLANI!$A758),"",TAKSIT_PLANI!$J758)</f>
        <v/>
      </c>
    </row>
    <row r="759">
      <c r="A759" s="14">
        <f>IF(ISBLANK(TAKSIT_PLANI!$A759),"",TAKSIT_PLANI!$B759)</f>
        <v/>
      </c>
      <c r="B759" s="23">
        <f>IF(ISBLANK(TAKSIT_PLANI!$A759),"",INDEX(KREDILER!$B$6:$B$1000,MATCH(TAKSIT_PLANI!$B759,KREDILER!$A$6:$A$1000,0)))</f>
        <v/>
      </c>
      <c r="C759" s="21">
        <f>IF(ISBLANK(TAKSIT_PLANI!$A759),"",TAKSIT_PLANI!$D759)</f>
        <v/>
      </c>
      <c r="D759" s="17">
        <f>IF(ISBLANK(TAKSIT_PLANI!$A759),"",TAKSIT_PLANI!$I759)</f>
        <v/>
      </c>
      <c r="E759" s="22">
        <f>IF(ISBLANK(TAKSIT_PLANI!$A759),"",TAKSIT_PLANI!$K759)</f>
        <v/>
      </c>
      <c r="F759" s="14">
        <f>IF(ISBLANK(TAKSIT_PLANI!$A759),"",IF(TAKSIT_PLANI!$K759&lt;0,"Vadesi Geçmiş",IF(TAKSIT_PLANI!$K759&lt;=30,"0-30 Gün",IF(TAKSIT_PLANI!$K759&lt;=60,"31-60 Gün","61 Gün ve Üzeri"))))</f>
        <v/>
      </c>
      <c r="G759" s="14">
        <f>IF(ISBLANK(TAKSIT_PLANI!$A759),"",TAKSIT_PLANI!$J759)</f>
        <v/>
      </c>
    </row>
    <row r="760">
      <c r="A760" s="14">
        <f>IF(ISBLANK(TAKSIT_PLANI!$A760),"",TAKSIT_PLANI!$B760)</f>
        <v/>
      </c>
      <c r="B760" s="23">
        <f>IF(ISBLANK(TAKSIT_PLANI!$A760),"",INDEX(KREDILER!$B$6:$B$1000,MATCH(TAKSIT_PLANI!$B760,KREDILER!$A$6:$A$1000,0)))</f>
        <v/>
      </c>
      <c r="C760" s="21">
        <f>IF(ISBLANK(TAKSIT_PLANI!$A760),"",TAKSIT_PLANI!$D760)</f>
        <v/>
      </c>
      <c r="D760" s="17">
        <f>IF(ISBLANK(TAKSIT_PLANI!$A760),"",TAKSIT_PLANI!$I760)</f>
        <v/>
      </c>
      <c r="E760" s="22">
        <f>IF(ISBLANK(TAKSIT_PLANI!$A760),"",TAKSIT_PLANI!$K760)</f>
        <v/>
      </c>
      <c r="F760" s="14">
        <f>IF(ISBLANK(TAKSIT_PLANI!$A760),"",IF(TAKSIT_PLANI!$K760&lt;0,"Vadesi Geçmiş",IF(TAKSIT_PLANI!$K760&lt;=30,"0-30 Gün",IF(TAKSIT_PLANI!$K760&lt;=60,"31-60 Gün","61 Gün ve Üzeri"))))</f>
        <v/>
      </c>
      <c r="G760" s="14">
        <f>IF(ISBLANK(TAKSIT_PLANI!$A760),"",TAKSIT_PLANI!$J760)</f>
        <v/>
      </c>
    </row>
    <row r="761">
      <c r="A761" s="14">
        <f>IF(ISBLANK(TAKSIT_PLANI!$A761),"",TAKSIT_PLANI!$B761)</f>
        <v/>
      </c>
      <c r="B761" s="23">
        <f>IF(ISBLANK(TAKSIT_PLANI!$A761),"",INDEX(KREDILER!$B$6:$B$1000,MATCH(TAKSIT_PLANI!$B761,KREDILER!$A$6:$A$1000,0)))</f>
        <v/>
      </c>
      <c r="C761" s="21">
        <f>IF(ISBLANK(TAKSIT_PLANI!$A761),"",TAKSIT_PLANI!$D761)</f>
        <v/>
      </c>
      <c r="D761" s="17">
        <f>IF(ISBLANK(TAKSIT_PLANI!$A761),"",TAKSIT_PLANI!$I761)</f>
        <v/>
      </c>
      <c r="E761" s="22">
        <f>IF(ISBLANK(TAKSIT_PLANI!$A761),"",TAKSIT_PLANI!$K761)</f>
        <v/>
      </c>
      <c r="F761" s="14">
        <f>IF(ISBLANK(TAKSIT_PLANI!$A761),"",IF(TAKSIT_PLANI!$K761&lt;0,"Vadesi Geçmiş",IF(TAKSIT_PLANI!$K761&lt;=30,"0-30 Gün",IF(TAKSIT_PLANI!$K761&lt;=60,"31-60 Gün","61 Gün ve Üzeri"))))</f>
        <v/>
      </c>
      <c r="G761" s="14">
        <f>IF(ISBLANK(TAKSIT_PLANI!$A761),"",TAKSIT_PLANI!$J761)</f>
        <v/>
      </c>
    </row>
    <row r="762">
      <c r="A762" s="14">
        <f>IF(ISBLANK(TAKSIT_PLANI!$A762),"",TAKSIT_PLANI!$B762)</f>
        <v/>
      </c>
      <c r="B762" s="23">
        <f>IF(ISBLANK(TAKSIT_PLANI!$A762),"",INDEX(KREDILER!$B$6:$B$1000,MATCH(TAKSIT_PLANI!$B762,KREDILER!$A$6:$A$1000,0)))</f>
        <v/>
      </c>
      <c r="C762" s="21">
        <f>IF(ISBLANK(TAKSIT_PLANI!$A762),"",TAKSIT_PLANI!$D762)</f>
        <v/>
      </c>
      <c r="D762" s="17">
        <f>IF(ISBLANK(TAKSIT_PLANI!$A762),"",TAKSIT_PLANI!$I762)</f>
        <v/>
      </c>
      <c r="E762" s="22">
        <f>IF(ISBLANK(TAKSIT_PLANI!$A762),"",TAKSIT_PLANI!$K762)</f>
        <v/>
      </c>
      <c r="F762" s="14">
        <f>IF(ISBLANK(TAKSIT_PLANI!$A762),"",IF(TAKSIT_PLANI!$K762&lt;0,"Vadesi Geçmiş",IF(TAKSIT_PLANI!$K762&lt;=30,"0-30 Gün",IF(TAKSIT_PLANI!$K762&lt;=60,"31-60 Gün","61 Gün ve Üzeri"))))</f>
        <v/>
      </c>
      <c r="G762" s="14">
        <f>IF(ISBLANK(TAKSIT_PLANI!$A762),"",TAKSIT_PLANI!$J762)</f>
        <v/>
      </c>
    </row>
    <row r="763">
      <c r="A763" s="14">
        <f>IF(ISBLANK(TAKSIT_PLANI!$A763),"",TAKSIT_PLANI!$B763)</f>
        <v/>
      </c>
      <c r="B763" s="23">
        <f>IF(ISBLANK(TAKSIT_PLANI!$A763),"",INDEX(KREDILER!$B$6:$B$1000,MATCH(TAKSIT_PLANI!$B763,KREDILER!$A$6:$A$1000,0)))</f>
        <v/>
      </c>
      <c r="C763" s="21">
        <f>IF(ISBLANK(TAKSIT_PLANI!$A763),"",TAKSIT_PLANI!$D763)</f>
        <v/>
      </c>
      <c r="D763" s="17">
        <f>IF(ISBLANK(TAKSIT_PLANI!$A763),"",TAKSIT_PLANI!$I763)</f>
        <v/>
      </c>
      <c r="E763" s="22">
        <f>IF(ISBLANK(TAKSIT_PLANI!$A763),"",TAKSIT_PLANI!$K763)</f>
        <v/>
      </c>
      <c r="F763" s="14">
        <f>IF(ISBLANK(TAKSIT_PLANI!$A763),"",IF(TAKSIT_PLANI!$K763&lt;0,"Vadesi Geçmiş",IF(TAKSIT_PLANI!$K763&lt;=30,"0-30 Gün",IF(TAKSIT_PLANI!$K763&lt;=60,"31-60 Gün","61 Gün ve Üzeri"))))</f>
        <v/>
      </c>
      <c r="G763" s="14">
        <f>IF(ISBLANK(TAKSIT_PLANI!$A763),"",TAKSIT_PLANI!$J763)</f>
        <v/>
      </c>
    </row>
    <row r="764">
      <c r="A764" s="14">
        <f>IF(ISBLANK(TAKSIT_PLANI!$A764),"",TAKSIT_PLANI!$B764)</f>
        <v/>
      </c>
      <c r="B764" s="23">
        <f>IF(ISBLANK(TAKSIT_PLANI!$A764),"",INDEX(KREDILER!$B$6:$B$1000,MATCH(TAKSIT_PLANI!$B764,KREDILER!$A$6:$A$1000,0)))</f>
        <v/>
      </c>
      <c r="C764" s="21">
        <f>IF(ISBLANK(TAKSIT_PLANI!$A764),"",TAKSIT_PLANI!$D764)</f>
        <v/>
      </c>
      <c r="D764" s="17">
        <f>IF(ISBLANK(TAKSIT_PLANI!$A764),"",TAKSIT_PLANI!$I764)</f>
        <v/>
      </c>
      <c r="E764" s="22">
        <f>IF(ISBLANK(TAKSIT_PLANI!$A764),"",TAKSIT_PLANI!$K764)</f>
        <v/>
      </c>
      <c r="F764" s="14">
        <f>IF(ISBLANK(TAKSIT_PLANI!$A764),"",IF(TAKSIT_PLANI!$K764&lt;0,"Vadesi Geçmiş",IF(TAKSIT_PLANI!$K764&lt;=30,"0-30 Gün",IF(TAKSIT_PLANI!$K764&lt;=60,"31-60 Gün","61 Gün ve Üzeri"))))</f>
        <v/>
      </c>
      <c r="G764" s="14">
        <f>IF(ISBLANK(TAKSIT_PLANI!$A764),"",TAKSIT_PLANI!$J764)</f>
        <v/>
      </c>
    </row>
    <row r="765">
      <c r="A765" s="14">
        <f>IF(ISBLANK(TAKSIT_PLANI!$A765),"",TAKSIT_PLANI!$B765)</f>
        <v/>
      </c>
      <c r="B765" s="23">
        <f>IF(ISBLANK(TAKSIT_PLANI!$A765),"",INDEX(KREDILER!$B$6:$B$1000,MATCH(TAKSIT_PLANI!$B765,KREDILER!$A$6:$A$1000,0)))</f>
        <v/>
      </c>
      <c r="C765" s="21">
        <f>IF(ISBLANK(TAKSIT_PLANI!$A765),"",TAKSIT_PLANI!$D765)</f>
        <v/>
      </c>
      <c r="D765" s="17">
        <f>IF(ISBLANK(TAKSIT_PLANI!$A765),"",TAKSIT_PLANI!$I765)</f>
        <v/>
      </c>
      <c r="E765" s="22">
        <f>IF(ISBLANK(TAKSIT_PLANI!$A765),"",TAKSIT_PLANI!$K765)</f>
        <v/>
      </c>
      <c r="F765" s="14">
        <f>IF(ISBLANK(TAKSIT_PLANI!$A765),"",IF(TAKSIT_PLANI!$K765&lt;0,"Vadesi Geçmiş",IF(TAKSIT_PLANI!$K765&lt;=30,"0-30 Gün",IF(TAKSIT_PLANI!$K765&lt;=60,"31-60 Gün","61 Gün ve Üzeri"))))</f>
        <v/>
      </c>
      <c r="G765" s="14">
        <f>IF(ISBLANK(TAKSIT_PLANI!$A765),"",TAKSIT_PLANI!$J765)</f>
        <v/>
      </c>
    </row>
    <row r="766">
      <c r="A766" s="14">
        <f>IF(ISBLANK(TAKSIT_PLANI!$A766),"",TAKSIT_PLANI!$B766)</f>
        <v/>
      </c>
      <c r="B766" s="23">
        <f>IF(ISBLANK(TAKSIT_PLANI!$A766),"",INDEX(KREDILER!$B$6:$B$1000,MATCH(TAKSIT_PLANI!$B766,KREDILER!$A$6:$A$1000,0)))</f>
        <v/>
      </c>
      <c r="C766" s="21">
        <f>IF(ISBLANK(TAKSIT_PLANI!$A766),"",TAKSIT_PLANI!$D766)</f>
        <v/>
      </c>
      <c r="D766" s="17">
        <f>IF(ISBLANK(TAKSIT_PLANI!$A766),"",TAKSIT_PLANI!$I766)</f>
        <v/>
      </c>
      <c r="E766" s="22">
        <f>IF(ISBLANK(TAKSIT_PLANI!$A766),"",TAKSIT_PLANI!$K766)</f>
        <v/>
      </c>
      <c r="F766" s="14">
        <f>IF(ISBLANK(TAKSIT_PLANI!$A766),"",IF(TAKSIT_PLANI!$K766&lt;0,"Vadesi Geçmiş",IF(TAKSIT_PLANI!$K766&lt;=30,"0-30 Gün",IF(TAKSIT_PLANI!$K766&lt;=60,"31-60 Gün","61 Gün ve Üzeri"))))</f>
        <v/>
      </c>
      <c r="G766" s="14">
        <f>IF(ISBLANK(TAKSIT_PLANI!$A766),"",TAKSIT_PLANI!$J766)</f>
        <v/>
      </c>
    </row>
    <row r="767">
      <c r="A767" s="14">
        <f>IF(ISBLANK(TAKSIT_PLANI!$A767),"",TAKSIT_PLANI!$B767)</f>
        <v/>
      </c>
      <c r="B767" s="23">
        <f>IF(ISBLANK(TAKSIT_PLANI!$A767),"",INDEX(KREDILER!$B$6:$B$1000,MATCH(TAKSIT_PLANI!$B767,KREDILER!$A$6:$A$1000,0)))</f>
        <v/>
      </c>
      <c r="C767" s="21">
        <f>IF(ISBLANK(TAKSIT_PLANI!$A767),"",TAKSIT_PLANI!$D767)</f>
        <v/>
      </c>
      <c r="D767" s="17">
        <f>IF(ISBLANK(TAKSIT_PLANI!$A767),"",TAKSIT_PLANI!$I767)</f>
        <v/>
      </c>
      <c r="E767" s="22">
        <f>IF(ISBLANK(TAKSIT_PLANI!$A767),"",TAKSIT_PLANI!$K767)</f>
        <v/>
      </c>
      <c r="F767" s="14">
        <f>IF(ISBLANK(TAKSIT_PLANI!$A767),"",IF(TAKSIT_PLANI!$K767&lt;0,"Vadesi Geçmiş",IF(TAKSIT_PLANI!$K767&lt;=30,"0-30 Gün",IF(TAKSIT_PLANI!$K767&lt;=60,"31-60 Gün","61 Gün ve Üzeri"))))</f>
        <v/>
      </c>
      <c r="G767" s="14">
        <f>IF(ISBLANK(TAKSIT_PLANI!$A767),"",TAKSIT_PLANI!$J767)</f>
        <v/>
      </c>
    </row>
    <row r="768">
      <c r="A768" s="14">
        <f>IF(ISBLANK(TAKSIT_PLANI!$A768),"",TAKSIT_PLANI!$B768)</f>
        <v/>
      </c>
      <c r="B768" s="23">
        <f>IF(ISBLANK(TAKSIT_PLANI!$A768),"",INDEX(KREDILER!$B$6:$B$1000,MATCH(TAKSIT_PLANI!$B768,KREDILER!$A$6:$A$1000,0)))</f>
        <v/>
      </c>
      <c r="C768" s="21">
        <f>IF(ISBLANK(TAKSIT_PLANI!$A768),"",TAKSIT_PLANI!$D768)</f>
        <v/>
      </c>
      <c r="D768" s="17">
        <f>IF(ISBLANK(TAKSIT_PLANI!$A768),"",TAKSIT_PLANI!$I768)</f>
        <v/>
      </c>
      <c r="E768" s="22">
        <f>IF(ISBLANK(TAKSIT_PLANI!$A768),"",TAKSIT_PLANI!$K768)</f>
        <v/>
      </c>
      <c r="F768" s="14">
        <f>IF(ISBLANK(TAKSIT_PLANI!$A768),"",IF(TAKSIT_PLANI!$K768&lt;0,"Vadesi Geçmiş",IF(TAKSIT_PLANI!$K768&lt;=30,"0-30 Gün",IF(TAKSIT_PLANI!$K768&lt;=60,"31-60 Gün","61 Gün ve Üzeri"))))</f>
        <v/>
      </c>
      <c r="G768" s="14">
        <f>IF(ISBLANK(TAKSIT_PLANI!$A768),"",TAKSIT_PLANI!$J768)</f>
        <v/>
      </c>
    </row>
    <row r="769">
      <c r="A769" s="14">
        <f>IF(ISBLANK(TAKSIT_PLANI!$A769),"",TAKSIT_PLANI!$B769)</f>
        <v/>
      </c>
      <c r="B769" s="23">
        <f>IF(ISBLANK(TAKSIT_PLANI!$A769),"",INDEX(KREDILER!$B$6:$B$1000,MATCH(TAKSIT_PLANI!$B769,KREDILER!$A$6:$A$1000,0)))</f>
        <v/>
      </c>
      <c r="C769" s="21">
        <f>IF(ISBLANK(TAKSIT_PLANI!$A769),"",TAKSIT_PLANI!$D769)</f>
        <v/>
      </c>
      <c r="D769" s="17">
        <f>IF(ISBLANK(TAKSIT_PLANI!$A769),"",TAKSIT_PLANI!$I769)</f>
        <v/>
      </c>
      <c r="E769" s="22">
        <f>IF(ISBLANK(TAKSIT_PLANI!$A769),"",TAKSIT_PLANI!$K769)</f>
        <v/>
      </c>
      <c r="F769" s="14">
        <f>IF(ISBLANK(TAKSIT_PLANI!$A769),"",IF(TAKSIT_PLANI!$K769&lt;0,"Vadesi Geçmiş",IF(TAKSIT_PLANI!$K769&lt;=30,"0-30 Gün",IF(TAKSIT_PLANI!$K769&lt;=60,"31-60 Gün","61 Gün ve Üzeri"))))</f>
        <v/>
      </c>
      <c r="G769" s="14">
        <f>IF(ISBLANK(TAKSIT_PLANI!$A769),"",TAKSIT_PLANI!$J769)</f>
        <v/>
      </c>
    </row>
    <row r="770">
      <c r="A770" s="14">
        <f>IF(ISBLANK(TAKSIT_PLANI!$A770),"",TAKSIT_PLANI!$B770)</f>
        <v/>
      </c>
      <c r="B770" s="23">
        <f>IF(ISBLANK(TAKSIT_PLANI!$A770),"",INDEX(KREDILER!$B$6:$B$1000,MATCH(TAKSIT_PLANI!$B770,KREDILER!$A$6:$A$1000,0)))</f>
        <v/>
      </c>
      <c r="C770" s="21">
        <f>IF(ISBLANK(TAKSIT_PLANI!$A770),"",TAKSIT_PLANI!$D770)</f>
        <v/>
      </c>
      <c r="D770" s="17">
        <f>IF(ISBLANK(TAKSIT_PLANI!$A770),"",TAKSIT_PLANI!$I770)</f>
        <v/>
      </c>
      <c r="E770" s="22">
        <f>IF(ISBLANK(TAKSIT_PLANI!$A770),"",TAKSIT_PLANI!$K770)</f>
        <v/>
      </c>
      <c r="F770" s="14">
        <f>IF(ISBLANK(TAKSIT_PLANI!$A770),"",IF(TAKSIT_PLANI!$K770&lt;0,"Vadesi Geçmiş",IF(TAKSIT_PLANI!$K770&lt;=30,"0-30 Gün",IF(TAKSIT_PLANI!$K770&lt;=60,"31-60 Gün","61 Gün ve Üzeri"))))</f>
        <v/>
      </c>
      <c r="G770" s="14">
        <f>IF(ISBLANK(TAKSIT_PLANI!$A770),"",TAKSIT_PLANI!$J770)</f>
        <v/>
      </c>
    </row>
    <row r="771">
      <c r="A771" s="14">
        <f>IF(ISBLANK(TAKSIT_PLANI!$A771),"",TAKSIT_PLANI!$B771)</f>
        <v/>
      </c>
      <c r="B771" s="23">
        <f>IF(ISBLANK(TAKSIT_PLANI!$A771),"",INDEX(KREDILER!$B$6:$B$1000,MATCH(TAKSIT_PLANI!$B771,KREDILER!$A$6:$A$1000,0)))</f>
        <v/>
      </c>
      <c r="C771" s="21">
        <f>IF(ISBLANK(TAKSIT_PLANI!$A771),"",TAKSIT_PLANI!$D771)</f>
        <v/>
      </c>
      <c r="D771" s="17">
        <f>IF(ISBLANK(TAKSIT_PLANI!$A771),"",TAKSIT_PLANI!$I771)</f>
        <v/>
      </c>
      <c r="E771" s="22">
        <f>IF(ISBLANK(TAKSIT_PLANI!$A771),"",TAKSIT_PLANI!$K771)</f>
        <v/>
      </c>
      <c r="F771" s="14">
        <f>IF(ISBLANK(TAKSIT_PLANI!$A771),"",IF(TAKSIT_PLANI!$K771&lt;0,"Vadesi Geçmiş",IF(TAKSIT_PLANI!$K771&lt;=30,"0-30 Gün",IF(TAKSIT_PLANI!$K771&lt;=60,"31-60 Gün","61 Gün ve Üzeri"))))</f>
        <v/>
      </c>
      <c r="G771" s="14">
        <f>IF(ISBLANK(TAKSIT_PLANI!$A771),"",TAKSIT_PLANI!$J771)</f>
        <v/>
      </c>
    </row>
    <row r="772">
      <c r="A772" s="14">
        <f>IF(ISBLANK(TAKSIT_PLANI!$A772),"",TAKSIT_PLANI!$B772)</f>
        <v/>
      </c>
      <c r="B772" s="23">
        <f>IF(ISBLANK(TAKSIT_PLANI!$A772),"",INDEX(KREDILER!$B$6:$B$1000,MATCH(TAKSIT_PLANI!$B772,KREDILER!$A$6:$A$1000,0)))</f>
        <v/>
      </c>
      <c r="C772" s="21">
        <f>IF(ISBLANK(TAKSIT_PLANI!$A772),"",TAKSIT_PLANI!$D772)</f>
        <v/>
      </c>
      <c r="D772" s="17">
        <f>IF(ISBLANK(TAKSIT_PLANI!$A772),"",TAKSIT_PLANI!$I772)</f>
        <v/>
      </c>
      <c r="E772" s="22">
        <f>IF(ISBLANK(TAKSIT_PLANI!$A772),"",TAKSIT_PLANI!$K772)</f>
        <v/>
      </c>
      <c r="F772" s="14">
        <f>IF(ISBLANK(TAKSIT_PLANI!$A772),"",IF(TAKSIT_PLANI!$K772&lt;0,"Vadesi Geçmiş",IF(TAKSIT_PLANI!$K772&lt;=30,"0-30 Gün",IF(TAKSIT_PLANI!$K772&lt;=60,"31-60 Gün","61 Gün ve Üzeri"))))</f>
        <v/>
      </c>
      <c r="G772" s="14">
        <f>IF(ISBLANK(TAKSIT_PLANI!$A772),"",TAKSIT_PLANI!$J772)</f>
        <v/>
      </c>
    </row>
    <row r="773">
      <c r="A773" s="14">
        <f>IF(ISBLANK(TAKSIT_PLANI!$A773),"",TAKSIT_PLANI!$B773)</f>
        <v/>
      </c>
      <c r="B773" s="23">
        <f>IF(ISBLANK(TAKSIT_PLANI!$A773),"",INDEX(KREDILER!$B$6:$B$1000,MATCH(TAKSIT_PLANI!$B773,KREDILER!$A$6:$A$1000,0)))</f>
        <v/>
      </c>
      <c r="C773" s="21">
        <f>IF(ISBLANK(TAKSIT_PLANI!$A773),"",TAKSIT_PLANI!$D773)</f>
        <v/>
      </c>
      <c r="D773" s="17">
        <f>IF(ISBLANK(TAKSIT_PLANI!$A773),"",TAKSIT_PLANI!$I773)</f>
        <v/>
      </c>
      <c r="E773" s="22">
        <f>IF(ISBLANK(TAKSIT_PLANI!$A773),"",TAKSIT_PLANI!$K773)</f>
        <v/>
      </c>
      <c r="F773" s="14">
        <f>IF(ISBLANK(TAKSIT_PLANI!$A773),"",IF(TAKSIT_PLANI!$K773&lt;0,"Vadesi Geçmiş",IF(TAKSIT_PLANI!$K773&lt;=30,"0-30 Gün",IF(TAKSIT_PLANI!$K773&lt;=60,"31-60 Gün","61 Gün ve Üzeri"))))</f>
        <v/>
      </c>
      <c r="G773" s="14">
        <f>IF(ISBLANK(TAKSIT_PLANI!$A773),"",TAKSIT_PLANI!$J773)</f>
        <v/>
      </c>
    </row>
    <row r="774">
      <c r="A774" s="14">
        <f>IF(ISBLANK(TAKSIT_PLANI!$A774),"",TAKSIT_PLANI!$B774)</f>
        <v/>
      </c>
      <c r="B774" s="23">
        <f>IF(ISBLANK(TAKSIT_PLANI!$A774),"",INDEX(KREDILER!$B$6:$B$1000,MATCH(TAKSIT_PLANI!$B774,KREDILER!$A$6:$A$1000,0)))</f>
        <v/>
      </c>
      <c r="C774" s="21">
        <f>IF(ISBLANK(TAKSIT_PLANI!$A774),"",TAKSIT_PLANI!$D774)</f>
        <v/>
      </c>
      <c r="D774" s="17">
        <f>IF(ISBLANK(TAKSIT_PLANI!$A774),"",TAKSIT_PLANI!$I774)</f>
        <v/>
      </c>
      <c r="E774" s="22">
        <f>IF(ISBLANK(TAKSIT_PLANI!$A774),"",TAKSIT_PLANI!$K774)</f>
        <v/>
      </c>
      <c r="F774" s="14">
        <f>IF(ISBLANK(TAKSIT_PLANI!$A774),"",IF(TAKSIT_PLANI!$K774&lt;0,"Vadesi Geçmiş",IF(TAKSIT_PLANI!$K774&lt;=30,"0-30 Gün",IF(TAKSIT_PLANI!$K774&lt;=60,"31-60 Gün","61 Gün ve Üzeri"))))</f>
        <v/>
      </c>
      <c r="G774" s="14">
        <f>IF(ISBLANK(TAKSIT_PLANI!$A774),"",TAKSIT_PLANI!$J774)</f>
        <v/>
      </c>
    </row>
    <row r="775">
      <c r="A775" s="14">
        <f>IF(ISBLANK(TAKSIT_PLANI!$A775),"",TAKSIT_PLANI!$B775)</f>
        <v/>
      </c>
      <c r="B775" s="23">
        <f>IF(ISBLANK(TAKSIT_PLANI!$A775),"",INDEX(KREDILER!$B$6:$B$1000,MATCH(TAKSIT_PLANI!$B775,KREDILER!$A$6:$A$1000,0)))</f>
        <v/>
      </c>
      <c r="C775" s="21">
        <f>IF(ISBLANK(TAKSIT_PLANI!$A775),"",TAKSIT_PLANI!$D775)</f>
        <v/>
      </c>
      <c r="D775" s="17">
        <f>IF(ISBLANK(TAKSIT_PLANI!$A775),"",TAKSIT_PLANI!$I775)</f>
        <v/>
      </c>
      <c r="E775" s="22">
        <f>IF(ISBLANK(TAKSIT_PLANI!$A775),"",TAKSIT_PLANI!$K775)</f>
        <v/>
      </c>
      <c r="F775" s="14">
        <f>IF(ISBLANK(TAKSIT_PLANI!$A775),"",IF(TAKSIT_PLANI!$K775&lt;0,"Vadesi Geçmiş",IF(TAKSIT_PLANI!$K775&lt;=30,"0-30 Gün",IF(TAKSIT_PLANI!$K775&lt;=60,"31-60 Gün","61 Gün ve Üzeri"))))</f>
        <v/>
      </c>
      <c r="G775" s="14">
        <f>IF(ISBLANK(TAKSIT_PLANI!$A775),"",TAKSIT_PLANI!$J775)</f>
        <v/>
      </c>
    </row>
    <row r="776">
      <c r="A776" s="14">
        <f>IF(ISBLANK(TAKSIT_PLANI!$A776),"",TAKSIT_PLANI!$B776)</f>
        <v/>
      </c>
      <c r="B776" s="23">
        <f>IF(ISBLANK(TAKSIT_PLANI!$A776),"",INDEX(KREDILER!$B$6:$B$1000,MATCH(TAKSIT_PLANI!$B776,KREDILER!$A$6:$A$1000,0)))</f>
        <v/>
      </c>
      <c r="C776" s="21">
        <f>IF(ISBLANK(TAKSIT_PLANI!$A776),"",TAKSIT_PLANI!$D776)</f>
        <v/>
      </c>
      <c r="D776" s="17">
        <f>IF(ISBLANK(TAKSIT_PLANI!$A776),"",TAKSIT_PLANI!$I776)</f>
        <v/>
      </c>
      <c r="E776" s="22">
        <f>IF(ISBLANK(TAKSIT_PLANI!$A776),"",TAKSIT_PLANI!$K776)</f>
        <v/>
      </c>
      <c r="F776" s="14">
        <f>IF(ISBLANK(TAKSIT_PLANI!$A776),"",IF(TAKSIT_PLANI!$K776&lt;0,"Vadesi Geçmiş",IF(TAKSIT_PLANI!$K776&lt;=30,"0-30 Gün",IF(TAKSIT_PLANI!$K776&lt;=60,"31-60 Gün","61 Gün ve Üzeri"))))</f>
        <v/>
      </c>
      <c r="G776" s="14">
        <f>IF(ISBLANK(TAKSIT_PLANI!$A776),"",TAKSIT_PLANI!$J776)</f>
        <v/>
      </c>
    </row>
    <row r="777">
      <c r="A777" s="14">
        <f>IF(ISBLANK(TAKSIT_PLANI!$A777),"",TAKSIT_PLANI!$B777)</f>
        <v/>
      </c>
      <c r="B777" s="23">
        <f>IF(ISBLANK(TAKSIT_PLANI!$A777),"",INDEX(KREDILER!$B$6:$B$1000,MATCH(TAKSIT_PLANI!$B777,KREDILER!$A$6:$A$1000,0)))</f>
        <v/>
      </c>
      <c r="C777" s="21">
        <f>IF(ISBLANK(TAKSIT_PLANI!$A777),"",TAKSIT_PLANI!$D777)</f>
        <v/>
      </c>
      <c r="D777" s="17">
        <f>IF(ISBLANK(TAKSIT_PLANI!$A777),"",TAKSIT_PLANI!$I777)</f>
        <v/>
      </c>
      <c r="E777" s="22">
        <f>IF(ISBLANK(TAKSIT_PLANI!$A777),"",TAKSIT_PLANI!$K777)</f>
        <v/>
      </c>
      <c r="F777" s="14">
        <f>IF(ISBLANK(TAKSIT_PLANI!$A777),"",IF(TAKSIT_PLANI!$K777&lt;0,"Vadesi Geçmiş",IF(TAKSIT_PLANI!$K777&lt;=30,"0-30 Gün",IF(TAKSIT_PLANI!$K777&lt;=60,"31-60 Gün","61 Gün ve Üzeri"))))</f>
        <v/>
      </c>
      <c r="G777" s="14">
        <f>IF(ISBLANK(TAKSIT_PLANI!$A777),"",TAKSIT_PLANI!$J777)</f>
        <v/>
      </c>
    </row>
    <row r="778">
      <c r="A778" s="14">
        <f>IF(ISBLANK(TAKSIT_PLANI!$A778),"",TAKSIT_PLANI!$B778)</f>
        <v/>
      </c>
      <c r="B778" s="23">
        <f>IF(ISBLANK(TAKSIT_PLANI!$A778),"",INDEX(KREDILER!$B$6:$B$1000,MATCH(TAKSIT_PLANI!$B778,KREDILER!$A$6:$A$1000,0)))</f>
        <v/>
      </c>
      <c r="C778" s="21">
        <f>IF(ISBLANK(TAKSIT_PLANI!$A778),"",TAKSIT_PLANI!$D778)</f>
        <v/>
      </c>
      <c r="D778" s="17">
        <f>IF(ISBLANK(TAKSIT_PLANI!$A778),"",TAKSIT_PLANI!$I778)</f>
        <v/>
      </c>
      <c r="E778" s="22">
        <f>IF(ISBLANK(TAKSIT_PLANI!$A778),"",TAKSIT_PLANI!$K778)</f>
        <v/>
      </c>
      <c r="F778" s="14">
        <f>IF(ISBLANK(TAKSIT_PLANI!$A778),"",IF(TAKSIT_PLANI!$K778&lt;0,"Vadesi Geçmiş",IF(TAKSIT_PLANI!$K778&lt;=30,"0-30 Gün",IF(TAKSIT_PLANI!$K778&lt;=60,"31-60 Gün","61 Gün ve Üzeri"))))</f>
        <v/>
      </c>
      <c r="G778" s="14">
        <f>IF(ISBLANK(TAKSIT_PLANI!$A778),"",TAKSIT_PLANI!$J778)</f>
        <v/>
      </c>
    </row>
    <row r="779">
      <c r="A779" s="14">
        <f>IF(ISBLANK(TAKSIT_PLANI!$A779),"",TAKSIT_PLANI!$B779)</f>
        <v/>
      </c>
      <c r="B779" s="23">
        <f>IF(ISBLANK(TAKSIT_PLANI!$A779),"",INDEX(KREDILER!$B$6:$B$1000,MATCH(TAKSIT_PLANI!$B779,KREDILER!$A$6:$A$1000,0)))</f>
        <v/>
      </c>
      <c r="C779" s="21">
        <f>IF(ISBLANK(TAKSIT_PLANI!$A779),"",TAKSIT_PLANI!$D779)</f>
        <v/>
      </c>
      <c r="D779" s="17">
        <f>IF(ISBLANK(TAKSIT_PLANI!$A779),"",TAKSIT_PLANI!$I779)</f>
        <v/>
      </c>
      <c r="E779" s="22">
        <f>IF(ISBLANK(TAKSIT_PLANI!$A779),"",TAKSIT_PLANI!$K779)</f>
        <v/>
      </c>
      <c r="F779" s="14">
        <f>IF(ISBLANK(TAKSIT_PLANI!$A779),"",IF(TAKSIT_PLANI!$K779&lt;0,"Vadesi Geçmiş",IF(TAKSIT_PLANI!$K779&lt;=30,"0-30 Gün",IF(TAKSIT_PLANI!$K779&lt;=60,"31-60 Gün","61 Gün ve Üzeri"))))</f>
        <v/>
      </c>
      <c r="G779" s="14">
        <f>IF(ISBLANK(TAKSIT_PLANI!$A779),"",TAKSIT_PLANI!$J779)</f>
        <v/>
      </c>
    </row>
    <row r="780">
      <c r="A780" s="14">
        <f>IF(ISBLANK(TAKSIT_PLANI!$A780),"",TAKSIT_PLANI!$B780)</f>
        <v/>
      </c>
      <c r="B780" s="23">
        <f>IF(ISBLANK(TAKSIT_PLANI!$A780),"",INDEX(KREDILER!$B$6:$B$1000,MATCH(TAKSIT_PLANI!$B780,KREDILER!$A$6:$A$1000,0)))</f>
        <v/>
      </c>
      <c r="C780" s="21">
        <f>IF(ISBLANK(TAKSIT_PLANI!$A780),"",TAKSIT_PLANI!$D780)</f>
        <v/>
      </c>
      <c r="D780" s="17">
        <f>IF(ISBLANK(TAKSIT_PLANI!$A780),"",TAKSIT_PLANI!$I780)</f>
        <v/>
      </c>
      <c r="E780" s="22">
        <f>IF(ISBLANK(TAKSIT_PLANI!$A780),"",TAKSIT_PLANI!$K780)</f>
        <v/>
      </c>
      <c r="F780" s="14">
        <f>IF(ISBLANK(TAKSIT_PLANI!$A780),"",IF(TAKSIT_PLANI!$K780&lt;0,"Vadesi Geçmiş",IF(TAKSIT_PLANI!$K780&lt;=30,"0-30 Gün",IF(TAKSIT_PLANI!$K780&lt;=60,"31-60 Gün","61 Gün ve Üzeri"))))</f>
        <v/>
      </c>
      <c r="G780" s="14">
        <f>IF(ISBLANK(TAKSIT_PLANI!$A780),"",TAKSIT_PLANI!$J780)</f>
        <v/>
      </c>
    </row>
    <row r="781">
      <c r="A781" s="14">
        <f>IF(ISBLANK(TAKSIT_PLANI!$A781),"",TAKSIT_PLANI!$B781)</f>
        <v/>
      </c>
      <c r="B781" s="23">
        <f>IF(ISBLANK(TAKSIT_PLANI!$A781),"",INDEX(KREDILER!$B$6:$B$1000,MATCH(TAKSIT_PLANI!$B781,KREDILER!$A$6:$A$1000,0)))</f>
        <v/>
      </c>
      <c r="C781" s="21">
        <f>IF(ISBLANK(TAKSIT_PLANI!$A781),"",TAKSIT_PLANI!$D781)</f>
        <v/>
      </c>
      <c r="D781" s="17">
        <f>IF(ISBLANK(TAKSIT_PLANI!$A781),"",TAKSIT_PLANI!$I781)</f>
        <v/>
      </c>
      <c r="E781" s="22">
        <f>IF(ISBLANK(TAKSIT_PLANI!$A781),"",TAKSIT_PLANI!$K781)</f>
        <v/>
      </c>
      <c r="F781" s="14">
        <f>IF(ISBLANK(TAKSIT_PLANI!$A781),"",IF(TAKSIT_PLANI!$K781&lt;0,"Vadesi Geçmiş",IF(TAKSIT_PLANI!$K781&lt;=30,"0-30 Gün",IF(TAKSIT_PLANI!$K781&lt;=60,"31-60 Gün","61 Gün ve Üzeri"))))</f>
        <v/>
      </c>
      <c r="G781" s="14">
        <f>IF(ISBLANK(TAKSIT_PLANI!$A781),"",TAKSIT_PLANI!$J781)</f>
        <v/>
      </c>
    </row>
    <row r="782">
      <c r="A782" s="14">
        <f>IF(ISBLANK(TAKSIT_PLANI!$A782),"",TAKSIT_PLANI!$B782)</f>
        <v/>
      </c>
      <c r="B782" s="23">
        <f>IF(ISBLANK(TAKSIT_PLANI!$A782),"",INDEX(KREDILER!$B$6:$B$1000,MATCH(TAKSIT_PLANI!$B782,KREDILER!$A$6:$A$1000,0)))</f>
        <v/>
      </c>
      <c r="C782" s="21">
        <f>IF(ISBLANK(TAKSIT_PLANI!$A782),"",TAKSIT_PLANI!$D782)</f>
        <v/>
      </c>
      <c r="D782" s="17">
        <f>IF(ISBLANK(TAKSIT_PLANI!$A782),"",TAKSIT_PLANI!$I782)</f>
        <v/>
      </c>
      <c r="E782" s="22">
        <f>IF(ISBLANK(TAKSIT_PLANI!$A782),"",TAKSIT_PLANI!$K782)</f>
        <v/>
      </c>
      <c r="F782" s="14">
        <f>IF(ISBLANK(TAKSIT_PLANI!$A782),"",IF(TAKSIT_PLANI!$K782&lt;0,"Vadesi Geçmiş",IF(TAKSIT_PLANI!$K782&lt;=30,"0-30 Gün",IF(TAKSIT_PLANI!$K782&lt;=60,"31-60 Gün","61 Gün ve Üzeri"))))</f>
        <v/>
      </c>
      <c r="G782" s="14">
        <f>IF(ISBLANK(TAKSIT_PLANI!$A782),"",TAKSIT_PLANI!$J782)</f>
        <v/>
      </c>
    </row>
    <row r="783">
      <c r="A783" s="14">
        <f>IF(ISBLANK(TAKSIT_PLANI!$A783),"",TAKSIT_PLANI!$B783)</f>
        <v/>
      </c>
      <c r="B783" s="23">
        <f>IF(ISBLANK(TAKSIT_PLANI!$A783),"",INDEX(KREDILER!$B$6:$B$1000,MATCH(TAKSIT_PLANI!$B783,KREDILER!$A$6:$A$1000,0)))</f>
        <v/>
      </c>
      <c r="C783" s="21">
        <f>IF(ISBLANK(TAKSIT_PLANI!$A783),"",TAKSIT_PLANI!$D783)</f>
        <v/>
      </c>
      <c r="D783" s="17">
        <f>IF(ISBLANK(TAKSIT_PLANI!$A783),"",TAKSIT_PLANI!$I783)</f>
        <v/>
      </c>
      <c r="E783" s="22">
        <f>IF(ISBLANK(TAKSIT_PLANI!$A783),"",TAKSIT_PLANI!$K783)</f>
        <v/>
      </c>
      <c r="F783" s="14">
        <f>IF(ISBLANK(TAKSIT_PLANI!$A783),"",IF(TAKSIT_PLANI!$K783&lt;0,"Vadesi Geçmiş",IF(TAKSIT_PLANI!$K783&lt;=30,"0-30 Gün",IF(TAKSIT_PLANI!$K783&lt;=60,"31-60 Gün","61 Gün ve Üzeri"))))</f>
        <v/>
      </c>
      <c r="G783" s="14">
        <f>IF(ISBLANK(TAKSIT_PLANI!$A783),"",TAKSIT_PLANI!$J783)</f>
        <v/>
      </c>
    </row>
    <row r="784">
      <c r="A784" s="14">
        <f>IF(ISBLANK(TAKSIT_PLANI!$A784),"",TAKSIT_PLANI!$B784)</f>
        <v/>
      </c>
      <c r="B784" s="23">
        <f>IF(ISBLANK(TAKSIT_PLANI!$A784),"",INDEX(KREDILER!$B$6:$B$1000,MATCH(TAKSIT_PLANI!$B784,KREDILER!$A$6:$A$1000,0)))</f>
        <v/>
      </c>
      <c r="C784" s="21">
        <f>IF(ISBLANK(TAKSIT_PLANI!$A784),"",TAKSIT_PLANI!$D784)</f>
        <v/>
      </c>
      <c r="D784" s="17">
        <f>IF(ISBLANK(TAKSIT_PLANI!$A784),"",TAKSIT_PLANI!$I784)</f>
        <v/>
      </c>
      <c r="E784" s="22">
        <f>IF(ISBLANK(TAKSIT_PLANI!$A784),"",TAKSIT_PLANI!$K784)</f>
        <v/>
      </c>
      <c r="F784" s="14">
        <f>IF(ISBLANK(TAKSIT_PLANI!$A784),"",IF(TAKSIT_PLANI!$K784&lt;0,"Vadesi Geçmiş",IF(TAKSIT_PLANI!$K784&lt;=30,"0-30 Gün",IF(TAKSIT_PLANI!$K784&lt;=60,"31-60 Gün","61 Gün ve Üzeri"))))</f>
        <v/>
      </c>
      <c r="G784" s="14">
        <f>IF(ISBLANK(TAKSIT_PLANI!$A784),"",TAKSIT_PLANI!$J784)</f>
        <v/>
      </c>
    </row>
    <row r="785">
      <c r="A785" s="14">
        <f>IF(ISBLANK(TAKSIT_PLANI!$A785),"",TAKSIT_PLANI!$B785)</f>
        <v/>
      </c>
      <c r="B785" s="23">
        <f>IF(ISBLANK(TAKSIT_PLANI!$A785),"",INDEX(KREDILER!$B$6:$B$1000,MATCH(TAKSIT_PLANI!$B785,KREDILER!$A$6:$A$1000,0)))</f>
        <v/>
      </c>
      <c r="C785" s="21">
        <f>IF(ISBLANK(TAKSIT_PLANI!$A785),"",TAKSIT_PLANI!$D785)</f>
        <v/>
      </c>
      <c r="D785" s="17">
        <f>IF(ISBLANK(TAKSIT_PLANI!$A785),"",TAKSIT_PLANI!$I785)</f>
        <v/>
      </c>
      <c r="E785" s="22">
        <f>IF(ISBLANK(TAKSIT_PLANI!$A785),"",TAKSIT_PLANI!$K785)</f>
        <v/>
      </c>
      <c r="F785" s="14">
        <f>IF(ISBLANK(TAKSIT_PLANI!$A785),"",IF(TAKSIT_PLANI!$K785&lt;0,"Vadesi Geçmiş",IF(TAKSIT_PLANI!$K785&lt;=30,"0-30 Gün",IF(TAKSIT_PLANI!$K785&lt;=60,"31-60 Gün","61 Gün ve Üzeri"))))</f>
        <v/>
      </c>
      <c r="G785" s="14">
        <f>IF(ISBLANK(TAKSIT_PLANI!$A785),"",TAKSIT_PLANI!$J785)</f>
        <v/>
      </c>
    </row>
    <row r="786">
      <c r="A786" s="14">
        <f>IF(ISBLANK(TAKSIT_PLANI!$A786),"",TAKSIT_PLANI!$B786)</f>
        <v/>
      </c>
      <c r="B786" s="23">
        <f>IF(ISBLANK(TAKSIT_PLANI!$A786),"",INDEX(KREDILER!$B$6:$B$1000,MATCH(TAKSIT_PLANI!$B786,KREDILER!$A$6:$A$1000,0)))</f>
        <v/>
      </c>
      <c r="C786" s="21">
        <f>IF(ISBLANK(TAKSIT_PLANI!$A786),"",TAKSIT_PLANI!$D786)</f>
        <v/>
      </c>
      <c r="D786" s="17">
        <f>IF(ISBLANK(TAKSIT_PLANI!$A786),"",TAKSIT_PLANI!$I786)</f>
        <v/>
      </c>
      <c r="E786" s="22">
        <f>IF(ISBLANK(TAKSIT_PLANI!$A786),"",TAKSIT_PLANI!$K786)</f>
        <v/>
      </c>
      <c r="F786" s="14">
        <f>IF(ISBLANK(TAKSIT_PLANI!$A786),"",IF(TAKSIT_PLANI!$K786&lt;0,"Vadesi Geçmiş",IF(TAKSIT_PLANI!$K786&lt;=30,"0-30 Gün",IF(TAKSIT_PLANI!$K786&lt;=60,"31-60 Gün","61 Gün ve Üzeri"))))</f>
        <v/>
      </c>
      <c r="G786" s="14">
        <f>IF(ISBLANK(TAKSIT_PLANI!$A786),"",TAKSIT_PLANI!$J786)</f>
        <v/>
      </c>
    </row>
    <row r="787">
      <c r="A787" s="14">
        <f>IF(ISBLANK(TAKSIT_PLANI!$A787),"",TAKSIT_PLANI!$B787)</f>
        <v/>
      </c>
      <c r="B787" s="23">
        <f>IF(ISBLANK(TAKSIT_PLANI!$A787),"",INDEX(KREDILER!$B$6:$B$1000,MATCH(TAKSIT_PLANI!$B787,KREDILER!$A$6:$A$1000,0)))</f>
        <v/>
      </c>
      <c r="C787" s="21">
        <f>IF(ISBLANK(TAKSIT_PLANI!$A787),"",TAKSIT_PLANI!$D787)</f>
        <v/>
      </c>
      <c r="D787" s="17">
        <f>IF(ISBLANK(TAKSIT_PLANI!$A787),"",TAKSIT_PLANI!$I787)</f>
        <v/>
      </c>
      <c r="E787" s="22">
        <f>IF(ISBLANK(TAKSIT_PLANI!$A787),"",TAKSIT_PLANI!$K787)</f>
        <v/>
      </c>
      <c r="F787" s="14">
        <f>IF(ISBLANK(TAKSIT_PLANI!$A787),"",IF(TAKSIT_PLANI!$K787&lt;0,"Vadesi Geçmiş",IF(TAKSIT_PLANI!$K787&lt;=30,"0-30 Gün",IF(TAKSIT_PLANI!$K787&lt;=60,"31-60 Gün","61 Gün ve Üzeri"))))</f>
        <v/>
      </c>
      <c r="G787" s="14">
        <f>IF(ISBLANK(TAKSIT_PLANI!$A787),"",TAKSIT_PLANI!$J787)</f>
        <v/>
      </c>
    </row>
    <row r="788">
      <c r="A788" s="14">
        <f>IF(ISBLANK(TAKSIT_PLANI!$A788),"",TAKSIT_PLANI!$B788)</f>
        <v/>
      </c>
      <c r="B788" s="23">
        <f>IF(ISBLANK(TAKSIT_PLANI!$A788),"",INDEX(KREDILER!$B$6:$B$1000,MATCH(TAKSIT_PLANI!$B788,KREDILER!$A$6:$A$1000,0)))</f>
        <v/>
      </c>
      <c r="C788" s="21">
        <f>IF(ISBLANK(TAKSIT_PLANI!$A788),"",TAKSIT_PLANI!$D788)</f>
        <v/>
      </c>
      <c r="D788" s="17">
        <f>IF(ISBLANK(TAKSIT_PLANI!$A788),"",TAKSIT_PLANI!$I788)</f>
        <v/>
      </c>
      <c r="E788" s="22">
        <f>IF(ISBLANK(TAKSIT_PLANI!$A788),"",TAKSIT_PLANI!$K788)</f>
        <v/>
      </c>
      <c r="F788" s="14">
        <f>IF(ISBLANK(TAKSIT_PLANI!$A788),"",IF(TAKSIT_PLANI!$K788&lt;0,"Vadesi Geçmiş",IF(TAKSIT_PLANI!$K788&lt;=30,"0-30 Gün",IF(TAKSIT_PLANI!$K788&lt;=60,"31-60 Gün","61 Gün ve Üzeri"))))</f>
        <v/>
      </c>
      <c r="G788" s="14">
        <f>IF(ISBLANK(TAKSIT_PLANI!$A788),"",TAKSIT_PLANI!$J788)</f>
        <v/>
      </c>
    </row>
    <row r="789">
      <c r="A789" s="14">
        <f>IF(ISBLANK(TAKSIT_PLANI!$A789),"",TAKSIT_PLANI!$B789)</f>
        <v/>
      </c>
      <c r="B789" s="23">
        <f>IF(ISBLANK(TAKSIT_PLANI!$A789),"",INDEX(KREDILER!$B$6:$B$1000,MATCH(TAKSIT_PLANI!$B789,KREDILER!$A$6:$A$1000,0)))</f>
        <v/>
      </c>
      <c r="C789" s="21">
        <f>IF(ISBLANK(TAKSIT_PLANI!$A789),"",TAKSIT_PLANI!$D789)</f>
        <v/>
      </c>
      <c r="D789" s="17">
        <f>IF(ISBLANK(TAKSIT_PLANI!$A789),"",TAKSIT_PLANI!$I789)</f>
        <v/>
      </c>
      <c r="E789" s="22">
        <f>IF(ISBLANK(TAKSIT_PLANI!$A789),"",TAKSIT_PLANI!$K789)</f>
        <v/>
      </c>
      <c r="F789" s="14">
        <f>IF(ISBLANK(TAKSIT_PLANI!$A789),"",IF(TAKSIT_PLANI!$K789&lt;0,"Vadesi Geçmiş",IF(TAKSIT_PLANI!$K789&lt;=30,"0-30 Gün",IF(TAKSIT_PLANI!$K789&lt;=60,"31-60 Gün","61 Gün ve Üzeri"))))</f>
        <v/>
      </c>
      <c r="G789" s="14">
        <f>IF(ISBLANK(TAKSIT_PLANI!$A789),"",TAKSIT_PLANI!$J789)</f>
        <v/>
      </c>
    </row>
    <row r="790">
      <c r="A790" s="14">
        <f>IF(ISBLANK(TAKSIT_PLANI!$A790),"",TAKSIT_PLANI!$B790)</f>
        <v/>
      </c>
      <c r="B790" s="23">
        <f>IF(ISBLANK(TAKSIT_PLANI!$A790),"",INDEX(KREDILER!$B$6:$B$1000,MATCH(TAKSIT_PLANI!$B790,KREDILER!$A$6:$A$1000,0)))</f>
        <v/>
      </c>
      <c r="C790" s="21">
        <f>IF(ISBLANK(TAKSIT_PLANI!$A790),"",TAKSIT_PLANI!$D790)</f>
        <v/>
      </c>
      <c r="D790" s="17">
        <f>IF(ISBLANK(TAKSIT_PLANI!$A790),"",TAKSIT_PLANI!$I790)</f>
        <v/>
      </c>
      <c r="E790" s="22">
        <f>IF(ISBLANK(TAKSIT_PLANI!$A790),"",TAKSIT_PLANI!$K790)</f>
        <v/>
      </c>
      <c r="F790" s="14">
        <f>IF(ISBLANK(TAKSIT_PLANI!$A790),"",IF(TAKSIT_PLANI!$K790&lt;0,"Vadesi Geçmiş",IF(TAKSIT_PLANI!$K790&lt;=30,"0-30 Gün",IF(TAKSIT_PLANI!$K790&lt;=60,"31-60 Gün","61 Gün ve Üzeri"))))</f>
        <v/>
      </c>
      <c r="G790" s="14">
        <f>IF(ISBLANK(TAKSIT_PLANI!$A790),"",TAKSIT_PLANI!$J790)</f>
        <v/>
      </c>
    </row>
    <row r="791">
      <c r="A791" s="14">
        <f>IF(ISBLANK(TAKSIT_PLANI!$A791),"",TAKSIT_PLANI!$B791)</f>
        <v/>
      </c>
      <c r="B791" s="23">
        <f>IF(ISBLANK(TAKSIT_PLANI!$A791),"",INDEX(KREDILER!$B$6:$B$1000,MATCH(TAKSIT_PLANI!$B791,KREDILER!$A$6:$A$1000,0)))</f>
        <v/>
      </c>
      <c r="C791" s="21">
        <f>IF(ISBLANK(TAKSIT_PLANI!$A791),"",TAKSIT_PLANI!$D791)</f>
        <v/>
      </c>
      <c r="D791" s="17">
        <f>IF(ISBLANK(TAKSIT_PLANI!$A791),"",TAKSIT_PLANI!$I791)</f>
        <v/>
      </c>
      <c r="E791" s="22">
        <f>IF(ISBLANK(TAKSIT_PLANI!$A791),"",TAKSIT_PLANI!$K791)</f>
        <v/>
      </c>
      <c r="F791" s="14">
        <f>IF(ISBLANK(TAKSIT_PLANI!$A791),"",IF(TAKSIT_PLANI!$K791&lt;0,"Vadesi Geçmiş",IF(TAKSIT_PLANI!$K791&lt;=30,"0-30 Gün",IF(TAKSIT_PLANI!$K791&lt;=60,"31-60 Gün","61 Gün ve Üzeri"))))</f>
        <v/>
      </c>
      <c r="G791" s="14">
        <f>IF(ISBLANK(TAKSIT_PLANI!$A791),"",TAKSIT_PLANI!$J791)</f>
        <v/>
      </c>
    </row>
    <row r="792">
      <c r="A792" s="14">
        <f>IF(ISBLANK(TAKSIT_PLANI!$A792),"",TAKSIT_PLANI!$B792)</f>
        <v/>
      </c>
      <c r="B792" s="23">
        <f>IF(ISBLANK(TAKSIT_PLANI!$A792),"",INDEX(KREDILER!$B$6:$B$1000,MATCH(TAKSIT_PLANI!$B792,KREDILER!$A$6:$A$1000,0)))</f>
        <v/>
      </c>
      <c r="C792" s="21">
        <f>IF(ISBLANK(TAKSIT_PLANI!$A792),"",TAKSIT_PLANI!$D792)</f>
        <v/>
      </c>
      <c r="D792" s="17">
        <f>IF(ISBLANK(TAKSIT_PLANI!$A792),"",TAKSIT_PLANI!$I792)</f>
        <v/>
      </c>
      <c r="E792" s="22">
        <f>IF(ISBLANK(TAKSIT_PLANI!$A792),"",TAKSIT_PLANI!$K792)</f>
        <v/>
      </c>
      <c r="F792" s="14">
        <f>IF(ISBLANK(TAKSIT_PLANI!$A792),"",IF(TAKSIT_PLANI!$K792&lt;0,"Vadesi Geçmiş",IF(TAKSIT_PLANI!$K792&lt;=30,"0-30 Gün",IF(TAKSIT_PLANI!$K792&lt;=60,"31-60 Gün","61 Gün ve Üzeri"))))</f>
        <v/>
      </c>
      <c r="G792" s="14">
        <f>IF(ISBLANK(TAKSIT_PLANI!$A792),"",TAKSIT_PLANI!$J792)</f>
        <v/>
      </c>
    </row>
    <row r="793">
      <c r="A793" s="14">
        <f>IF(ISBLANK(TAKSIT_PLANI!$A793),"",TAKSIT_PLANI!$B793)</f>
        <v/>
      </c>
      <c r="B793" s="23">
        <f>IF(ISBLANK(TAKSIT_PLANI!$A793),"",INDEX(KREDILER!$B$6:$B$1000,MATCH(TAKSIT_PLANI!$B793,KREDILER!$A$6:$A$1000,0)))</f>
        <v/>
      </c>
      <c r="C793" s="21">
        <f>IF(ISBLANK(TAKSIT_PLANI!$A793),"",TAKSIT_PLANI!$D793)</f>
        <v/>
      </c>
      <c r="D793" s="17">
        <f>IF(ISBLANK(TAKSIT_PLANI!$A793),"",TAKSIT_PLANI!$I793)</f>
        <v/>
      </c>
      <c r="E793" s="22">
        <f>IF(ISBLANK(TAKSIT_PLANI!$A793),"",TAKSIT_PLANI!$K793)</f>
        <v/>
      </c>
      <c r="F793" s="14">
        <f>IF(ISBLANK(TAKSIT_PLANI!$A793),"",IF(TAKSIT_PLANI!$K793&lt;0,"Vadesi Geçmiş",IF(TAKSIT_PLANI!$K793&lt;=30,"0-30 Gün",IF(TAKSIT_PLANI!$K793&lt;=60,"31-60 Gün","61 Gün ve Üzeri"))))</f>
        <v/>
      </c>
      <c r="G793" s="14">
        <f>IF(ISBLANK(TAKSIT_PLANI!$A793),"",TAKSIT_PLANI!$J793)</f>
        <v/>
      </c>
    </row>
    <row r="794">
      <c r="A794" s="14">
        <f>IF(ISBLANK(TAKSIT_PLANI!$A794),"",TAKSIT_PLANI!$B794)</f>
        <v/>
      </c>
      <c r="B794" s="23">
        <f>IF(ISBLANK(TAKSIT_PLANI!$A794),"",INDEX(KREDILER!$B$6:$B$1000,MATCH(TAKSIT_PLANI!$B794,KREDILER!$A$6:$A$1000,0)))</f>
        <v/>
      </c>
      <c r="C794" s="21">
        <f>IF(ISBLANK(TAKSIT_PLANI!$A794),"",TAKSIT_PLANI!$D794)</f>
        <v/>
      </c>
      <c r="D794" s="17">
        <f>IF(ISBLANK(TAKSIT_PLANI!$A794),"",TAKSIT_PLANI!$I794)</f>
        <v/>
      </c>
      <c r="E794" s="22">
        <f>IF(ISBLANK(TAKSIT_PLANI!$A794),"",TAKSIT_PLANI!$K794)</f>
        <v/>
      </c>
      <c r="F794" s="14">
        <f>IF(ISBLANK(TAKSIT_PLANI!$A794),"",IF(TAKSIT_PLANI!$K794&lt;0,"Vadesi Geçmiş",IF(TAKSIT_PLANI!$K794&lt;=30,"0-30 Gün",IF(TAKSIT_PLANI!$K794&lt;=60,"31-60 Gün","61 Gün ve Üzeri"))))</f>
        <v/>
      </c>
      <c r="G794" s="14">
        <f>IF(ISBLANK(TAKSIT_PLANI!$A794),"",TAKSIT_PLANI!$J794)</f>
        <v/>
      </c>
    </row>
    <row r="795">
      <c r="A795" s="14">
        <f>IF(ISBLANK(TAKSIT_PLANI!$A795),"",TAKSIT_PLANI!$B795)</f>
        <v/>
      </c>
      <c r="B795" s="23">
        <f>IF(ISBLANK(TAKSIT_PLANI!$A795),"",INDEX(KREDILER!$B$6:$B$1000,MATCH(TAKSIT_PLANI!$B795,KREDILER!$A$6:$A$1000,0)))</f>
        <v/>
      </c>
      <c r="C795" s="21">
        <f>IF(ISBLANK(TAKSIT_PLANI!$A795),"",TAKSIT_PLANI!$D795)</f>
        <v/>
      </c>
      <c r="D795" s="17">
        <f>IF(ISBLANK(TAKSIT_PLANI!$A795),"",TAKSIT_PLANI!$I795)</f>
        <v/>
      </c>
      <c r="E795" s="22">
        <f>IF(ISBLANK(TAKSIT_PLANI!$A795),"",TAKSIT_PLANI!$K795)</f>
        <v/>
      </c>
      <c r="F795" s="14">
        <f>IF(ISBLANK(TAKSIT_PLANI!$A795),"",IF(TAKSIT_PLANI!$K795&lt;0,"Vadesi Geçmiş",IF(TAKSIT_PLANI!$K795&lt;=30,"0-30 Gün",IF(TAKSIT_PLANI!$K795&lt;=60,"31-60 Gün","61 Gün ve Üzeri"))))</f>
        <v/>
      </c>
      <c r="G795" s="14">
        <f>IF(ISBLANK(TAKSIT_PLANI!$A795),"",TAKSIT_PLANI!$J795)</f>
        <v/>
      </c>
    </row>
    <row r="796">
      <c r="A796" s="14">
        <f>IF(ISBLANK(TAKSIT_PLANI!$A796),"",TAKSIT_PLANI!$B796)</f>
        <v/>
      </c>
      <c r="B796" s="23">
        <f>IF(ISBLANK(TAKSIT_PLANI!$A796),"",INDEX(KREDILER!$B$6:$B$1000,MATCH(TAKSIT_PLANI!$B796,KREDILER!$A$6:$A$1000,0)))</f>
        <v/>
      </c>
      <c r="C796" s="21">
        <f>IF(ISBLANK(TAKSIT_PLANI!$A796),"",TAKSIT_PLANI!$D796)</f>
        <v/>
      </c>
      <c r="D796" s="17">
        <f>IF(ISBLANK(TAKSIT_PLANI!$A796),"",TAKSIT_PLANI!$I796)</f>
        <v/>
      </c>
      <c r="E796" s="22">
        <f>IF(ISBLANK(TAKSIT_PLANI!$A796),"",TAKSIT_PLANI!$K796)</f>
        <v/>
      </c>
      <c r="F796" s="14">
        <f>IF(ISBLANK(TAKSIT_PLANI!$A796),"",IF(TAKSIT_PLANI!$K796&lt;0,"Vadesi Geçmiş",IF(TAKSIT_PLANI!$K796&lt;=30,"0-30 Gün",IF(TAKSIT_PLANI!$K796&lt;=60,"31-60 Gün","61 Gün ve Üzeri"))))</f>
        <v/>
      </c>
      <c r="G796" s="14">
        <f>IF(ISBLANK(TAKSIT_PLANI!$A796),"",TAKSIT_PLANI!$J796)</f>
        <v/>
      </c>
    </row>
    <row r="797">
      <c r="A797" s="14">
        <f>IF(ISBLANK(TAKSIT_PLANI!$A797),"",TAKSIT_PLANI!$B797)</f>
        <v/>
      </c>
      <c r="B797" s="23">
        <f>IF(ISBLANK(TAKSIT_PLANI!$A797),"",INDEX(KREDILER!$B$6:$B$1000,MATCH(TAKSIT_PLANI!$B797,KREDILER!$A$6:$A$1000,0)))</f>
        <v/>
      </c>
      <c r="C797" s="21">
        <f>IF(ISBLANK(TAKSIT_PLANI!$A797),"",TAKSIT_PLANI!$D797)</f>
        <v/>
      </c>
      <c r="D797" s="17">
        <f>IF(ISBLANK(TAKSIT_PLANI!$A797),"",TAKSIT_PLANI!$I797)</f>
        <v/>
      </c>
      <c r="E797" s="22">
        <f>IF(ISBLANK(TAKSIT_PLANI!$A797),"",TAKSIT_PLANI!$K797)</f>
        <v/>
      </c>
      <c r="F797" s="14">
        <f>IF(ISBLANK(TAKSIT_PLANI!$A797),"",IF(TAKSIT_PLANI!$K797&lt;0,"Vadesi Geçmiş",IF(TAKSIT_PLANI!$K797&lt;=30,"0-30 Gün",IF(TAKSIT_PLANI!$K797&lt;=60,"31-60 Gün","61 Gün ve Üzeri"))))</f>
        <v/>
      </c>
      <c r="G797" s="14">
        <f>IF(ISBLANK(TAKSIT_PLANI!$A797),"",TAKSIT_PLANI!$J797)</f>
        <v/>
      </c>
    </row>
    <row r="798">
      <c r="A798" s="14">
        <f>IF(ISBLANK(TAKSIT_PLANI!$A798),"",TAKSIT_PLANI!$B798)</f>
        <v/>
      </c>
      <c r="B798" s="23">
        <f>IF(ISBLANK(TAKSIT_PLANI!$A798),"",INDEX(KREDILER!$B$6:$B$1000,MATCH(TAKSIT_PLANI!$B798,KREDILER!$A$6:$A$1000,0)))</f>
        <v/>
      </c>
      <c r="C798" s="21">
        <f>IF(ISBLANK(TAKSIT_PLANI!$A798),"",TAKSIT_PLANI!$D798)</f>
        <v/>
      </c>
      <c r="D798" s="17">
        <f>IF(ISBLANK(TAKSIT_PLANI!$A798),"",TAKSIT_PLANI!$I798)</f>
        <v/>
      </c>
      <c r="E798" s="22">
        <f>IF(ISBLANK(TAKSIT_PLANI!$A798),"",TAKSIT_PLANI!$K798)</f>
        <v/>
      </c>
      <c r="F798" s="14">
        <f>IF(ISBLANK(TAKSIT_PLANI!$A798),"",IF(TAKSIT_PLANI!$K798&lt;0,"Vadesi Geçmiş",IF(TAKSIT_PLANI!$K798&lt;=30,"0-30 Gün",IF(TAKSIT_PLANI!$K798&lt;=60,"31-60 Gün","61 Gün ve Üzeri"))))</f>
        <v/>
      </c>
      <c r="G798" s="14">
        <f>IF(ISBLANK(TAKSIT_PLANI!$A798),"",TAKSIT_PLANI!$J798)</f>
        <v/>
      </c>
    </row>
    <row r="799">
      <c r="A799" s="14">
        <f>IF(ISBLANK(TAKSIT_PLANI!$A799),"",TAKSIT_PLANI!$B799)</f>
        <v/>
      </c>
      <c r="B799" s="23">
        <f>IF(ISBLANK(TAKSIT_PLANI!$A799),"",INDEX(KREDILER!$B$6:$B$1000,MATCH(TAKSIT_PLANI!$B799,KREDILER!$A$6:$A$1000,0)))</f>
        <v/>
      </c>
      <c r="C799" s="21">
        <f>IF(ISBLANK(TAKSIT_PLANI!$A799),"",TAKSIT_PLANI!$D799)</f>
        <v/>
      </c>
      <c r="D799" s="17">
        <f>IF(ISBLANK(TAKSIT_PLANI!$A799),"",TAKSIT_PLANI!$I799)</f>
        <v/>
      </c>
      <c r="E799" s="22">
        <f>IF(ISBLANK(TAKSIT_PLANI!$A799),"",TAKSIT_PLANI!$K799)</f>
        <v/>
      </c>
      <c r="F799" s="14">
        <f>IF(ISBLANK(TAKSIT_PLANI!$A799),"",IF(TAKSIT_PLANI!$K799&lt;0,"Vadesi Geçmiş",IF(TAKSIT_PLANI!$K799&lt;=30,"0-30 Gün",IF(TAKSIT_PLANI!$K799&lt;=60,"31-60 Gün","61 Gün ve Üzeri"))))</f>
        <v/>
      </c>
      <c r="G799" s="14">
        <f>IF(ISBLANK(TAKSIT_PLANI!$A799),"",TAKSIT_PLANI!$J799)</f>
        <v/>
      </c>
    </row>
    <row r="800">
      <c r="A800" s="14">
        <f>IF(ISBLANK(TAKSIT_PLANI!$A800),"",TAKSIT_PLANI!$B800)</f>
        <v/>
      </c>
      <c r="B800" s="23">
        <f>IF(ISBLANK(TAKSIT_PLANI!$A800),"",INDEX(KREDILER!$B$6:$B$1000,MATCH(TAKSIT_PLANI!$B800,KREDILER!$A$6:$A$1000,0)))</f>
        <v/>
      </c>
      <c r="C800" s="21">
        <f>IF(ISBLANK(TAKSIT_PLANI!$A800),"",TAKSIT_PLANI!$D800)</f>
        <v/>
      </c>
      <c r="D800" s="17">
        <f>IF(ISBLANK(TAKSIT_PLANI!$A800),"",TAKSIT_PLANI!$I800)</f>
        <v/>
      </c>
      <c r="E800" s="22">
        <f>IF(ISBLANK(TAKSIT_PLANI!$A800),"",TAKSIT_PLANI!$K800)</f>
        <v/>
      </c>
      <c r="F800" s="14">
        <f>IF(ISBLANK(TAKSIT_PLANI!$A800),"",IF(TAKSIT_PLANI!$K800&lt;0,"Vadesi Geçmiş",IF(TAKSIT_PLANI!$K800&lt;=30,"0-30 Gün",IF(TAKSIT_PLANI!$K800&lt;=60,"31-60 Gün","61 Gün ve Üzeri"))))</f>
        <v/>
      </c>
      <c r="G800" s="14">
        <f>IF(ISBLANK(TAKSIT_PLANI!$A800),"",TAKSIT_PLANI!$J800)</f>
        <v/>
      </c>
    </row>
    <row r="801">
      <c r="A801" s="14">
        <f>IF(ISBLANK(TAKSIT_PLANI!$A801),"",TAKSIT_PLANI!$B801)</f>
        <v/>
      </c>
      <c r="B801" s="23">
        <f>IF(ISBLANK(TAKSIT_PLANI!$A801),"",INDEX(KREDILER!$B$6:$B$1000,MATCH(TAKSIT_PLANI!$B801,KREDILER!$A$6:$A$1000,0)))</f>
        <v/>
      </c>
      <c r="C801" s="21">
        <f>IF(ISBLANK(TAKSIT_PLANI!$A801),"",TAKSIT_PLANI!$D801)</f>
        <v/>
      </c>
      <c r="D801" s="17">
        <f>IF(ISBLANK(TAKSIT_PLANI!$A801),"",TAKSIT_PLANI!$I801)</f>
        <v/>
      </c>
      <c r="E801" s="22">
        <f>IF(ISBLANK(TAKSIT_PLANI!$A801),"",TAKSIT_PLANI!$K801)</f>
        <v/>
      </c>
      <c r="F801" s="14">
        <f>IF(ISBLANK(TAKSIT_PLANI!$A801),"",IF(TAKSIT_PLANI!$K801&lt;0,"Vadesi Geçmiş",IF(TAKSIT_PLANI!$K801&lt;=30,"0-30 Gün",IF(TAKSIT_PLANI!$K801&lt;=60,"31-60 Gün","61 Gün ve Üzeri"))))</f>
        <v/>
      </c>
      <c r="G801" s="14">
        <f>IF(ISBLANK(TAKSIT_PLANI!$A801),"",TAKSIT_PLANI!$J801)</f>
        <v/>
      </c>
    </row>
    <row r="802">
      <c r="A802" s="14">
        <f>IF(ISBLANK(TAKSIT_PLANI!$A802),"",TAKSIT_PLANI!$B802)</f>
        <v/>
      </c>
      <c r="B802" s="23">
        <f>IF(ISBLANK(TAKSIT_PLANI!$A802),"",INDEX(KREDILER!$B$6:$B$1000,MATCH(TAKSIT_PLANI!$B802,KREDILER!$A$6:$A$1000,0)))</f>
        <v/>
      </c>
      <c r="C802" s="21">
        <f>IF(ISBLANK(TAKSIT_PLANI!$A802),"",TAKSIT_PLANI!$D802)</f>
        <v/>
      </c>
      <c r="D802" s="17">
        <f>IF(ISBLANK(TAKSIT_PLANI!$A802),"",TAKSIT_PLANI!$I802)</f>
        <v/>
      </c>
      <c r="E802" s="22">
        <f>IF(ISBLANK(TAKSIT_PLANI!$A802),"",TAKSIT_PLANI!$K802)</f>
        <v/>
      </c>
      <c r="F802" s="14">
        <f>IF(ISBLANK(TAKSIT_PLANI!$A802),"",IF(TAKSIT_PLANI!$K802&lt;0,"Vadesi Geçmiş",IF(TAKSIT_PLANI!$K802&lt;=30,"0-30 Gün",IF(TAKSIT_PLANI!$K802&lt;=60,"31-60 Gün","61 Gün ve Üzeri"))))</f>
        <v/>
      </c>
      <c r="G802" s="14">
        <f>IF(ISBLANK(TAKSIT_PLANI!$A802),"",TAKSIT_PLANI!$J802)</f>
        <v/>
      </c>
    </row>
    <row r="803">
      <c r="A803" s="14">
        <f>IF(ISBLANK(TAKSIT_PLANI!$A803),"",TAKSIT_PLANI!$B803)</f>
        <v/>
      </c>
      <c r="B803" s="23">
        <f>IF(ISBLANK(TAKSIT_PLANI!$A803),"",INDEX(KREDILER!$B$6:$B$1000,MATCH(TAKSIT_PLANI!$B803,KREDILER!$A$6:$A$1000,0)))</f>
        <v/>
      </c>
      <c r="C803" s="21">
        <f>IF(ISBLANK(TAKSIT_PLANI!$A803),"",TAKSIT_PLANI!$D803)</f>
        <v/>
      </c>
      <c r="D803" s="17">
        <f>IF(ISBLANK(TAKSIT_PLANI!$A803),"",TAKSIT_PLANI!$I803)</f>
        <v/>
      </c>
      <c r="E803" s="22">
        <f>IF(ISBLANK(TAKSIT_PLANI!$A803),"",TAKSIT_PLANI!$K803)</f>
        <v/>
      </c>
      <c r="F803" s="14">
        <f>IF(ISBLANK(TAKSIT_PLANI!$A803),"",IF(TAKSIT_PLANI!$K803&lt;0,"Vadesi Geçmiş",IF(TAKSIT_PLANI!$K803&lt;=30,"0-30 Gün",IF(TAKSIT_PLANI!$K803&lt;=60,"31-60 Gün","61 Gün ve Üzeri"))))</f>
        <v/>
      </c>
      <c r="G803" s="14">
        <f>IF(ISBLANK(TAKSIT_PLANI!$A803),"",TAKSIT_PLANI!$J803)</f>
        <v/>
      </c>
    </row>
    <row r="804">
      <c r="A804" s="14">
        <f>IF(ISBLANK(TAKSIT_PLANI!$A804),"",TAKSIT_PLANI!$B804)</f>
        <v/>
      </c>
      <c r="B804" s="23">
        <f>IF(ISBLANK(TAKSIT_PLANI!$A804),"",INDEX(KREDILER!$B$6:$B$1000,MATCH(TAKSIT_PLANI!$B804,KREDILER!$A$6:$A$1000,0)))</f>
        <v/>
      </c>
      <c r="C804" s="21">
        <f>IF(ISBLANK(TAKSIT_PLANI!$A804),"",TAKSIT_PLANI!$D804)</f>
        <v/>
      </c>
      <c r="D804" s="17">
        <f>IF(ISBLANK(TAKSIT_PLANI!$A804),"",TAKSIT_PLANI!$I804)</f>
        <v/>
      </c>
      <c r="E804" s="22">
        <f>IF(ISBLANK(TAKSIT_PLANI!$A804),"",TAKSIT_PLANI!$K804)</f>
        <v/>
      </c>
      <c r="F804" s="14">
        <f>IF(ISBLANK(TAKSIT_PLANI!$A804),"",IF(TAKSIT_PLANI!$K804&lt;0,"Vadesi Geçmiş",IF(TAKSIT_PLANI!$K804&lt;=30,"0-30 Gün",IF(TAKSIT_PLANI!$K804&lt;=60,"31-60 Gün","61 Gün ve Üzeri"))))</f>
        <v/>
      </c>
      <c r="G804" s="14">
        <f>IF(ISBLANK(TAKSIT_PLANI!$A804),"",TAKSIT_PLANI!$J804)</f>
        <v/>
      </c>
    </row>
    <row r="805">
      <c r="A805" s="14">
        <f>IF(ISBLANK(TAKSIT_PLANI!$A805),"",TAKSIT_PLANI!$B805)</f>
        <v/>
      </c>
      <c r="B805" s="23">
        <f>IF(ISBLANK(TAKSIT_PLANI!$A805),"",INDEX(KREDILER!$B$6:$B$1000,MATCH(TAKSIT_PLANI!$B805,KREDILER!$A$6:$A$1000,0)))</f>
        <v/>
      </c>
      <c r="C805" s="21">
        <f>IF(ISBLANK(TAKSIT_PLANI!$A805),"",TAKSIT_PLANI!$D805)</f>
        <v/>
      </c>
      <c r="D805" s="17">
        <f>IF(ISBLANK(TAKSIT_PLANI!$A805),"",TAKSIT_PLANI!$I805)</f>
        <v/>
      </c>
      <c r="E805" s="22">
        <f>IF(ISBLANK(TAKSIT_PLANI!$A805),"",TAKSIT_PLANI!$K805)</f>
        <v/>
      </c>
      <c r="F805" s="14">
        <f>IF(ISBLANK(TAKSIT_PLANI!$A805),"",IF(TAKSIT_PLANI!$K805&lt;0,"Vadesi Geçmiş",IF(TAKSIT_PLANI!$K805&lt;=30,"0-30 Gün",IF(TAKSIT_PLANI!$K805&lt;=60,"31-60 Gün","61 Gün ve Üzeri"))))</f>
        <v/>
      </c>
      <c r="G805" s="14">
        <f>IF(ISBLANK(TAKSIT_PLANI!$A805),"",TAKSIT_PLANI!$J805)</f>
        <v/>
      </c>
    </row>
    <row r="806">
      <c r="A806" s="14">
        <f>IF(ISBLANK(TAKSIT_PLANI!$A806),"",TAKSIT_PLANI!$B806)</f>
        <v/>
      </c>
      <c r="B806" s="23">
        <f>IF(ISBLANK(TAKSIT_PLANI!$A806),"",INDEX(KREDILER!$B$6:$B$1000,MATCH(TAKSIT_PLANI!$B806,KREDILER!$A$6:$A$1000,0)))</f>
        <v/>
      </c>
      <c r="C806" s="21">
        <f>IF(ISBLANK(TAKSIT_PLANI!$A806),"",TAKSIT_PLANI!$D806)</f>
        <v/>
      </c>
      <c r="D806" s="17">
        <f>IF(ISBLANK(TAKSIT_PLANI!$A806),"",TAKSIT_PLANI!$I806)</f>
        <v/>
      </c>
      <c r="E806" s="22">
        <f>IF(ISBLANK(TAKSIT_PLANI!$A806),"",TAKSIT_PLANI!$K806)</f>
        <v/>
      </c>
      <c r="F806" s="14">
        <f>IF(ISBLANK(TAKSIT_PLANI!$A806),"",IF(TAKSIT_PLANI!$K806&lt;0,"Vadesi Geçmiş",IF(TAKSIT_PLANI!$K806&lt;=30,"0-30 Gün",IF(TAKSIT_PLANI!$K806&lt;=60,"31-60 Gün","61 Gün ve Üzeri"))))</f>
        <v/>
      </c>
      <c r="G806" s="14">
        <f>IF(ISBLANK(TAKSIT_PLANI!$A806),"",TAKSIT_PLANI!$J806)</f>
        <v/>
      </c>
    </row>
    <row r="807">
      <c r="A807" s="14">
        <f>IF(ISBLANK(TAKSIT_PLANI!$A807),"",TAKSIT_PLANI!$B807)</f>
        <v/>
      </c>
      <c r="B807" s="23">
        <f>IF(ISBLANK(TAKSIT_PLANI!$A807),"",INDEX(KREDILER!$B$6:$B$1000,MATCH(TAKSIT_PLANI!$B807,KREDILER!$A$6:$A$1000,0)))</f>
        <v/>
      </c>
      <c r="C807" s="21">
        <f>IF(ISBLANK(TAKSIT_PLANI!$A807),"",TAKSIT_PLANI!$D807)</f>
        <v/>
      </c>
      <c r="D807" s="17">
        <f>IF(ISBLANK(TAKSIT_PLANI!$A807),"",TAKSIT_PLANI!$I807)</f>
        <v/>
      </c>
      <c r="E807" s="22">
        <f>IF(ISBLANK(TAKSIT_PLANI!$A807),"",TAKSIT_PLANI!$K807)</f>
        <v/>
      </c>
      <c r="F807" s="14">
        <f>IF(ISBLANK(TAKSIT_PLANI!$A807),"",IF(TAKSIT_PLANI!$K807&lt;0,"Vadesi Geçmiş",IF(TAKSIT_PLANI!$K807&lt;=30,"0-30 Gün",IF(TAKSIT_PLANI!$K807&lt;=60,"31-60 Gün","61 Gün ve Üzeri"))))</f>
        <v/>
      </c>
      <c r="G807" s="14">
        <f>IF(ISBLANK(TAKSIT_PLANI!$A807),"",TAKSIT_PLANI!$J807)</f>
        <v/>
      </c>
    </row>
    <row r="808">
      <c r="A808" s="14">
        <f>IF(ISBLANK(TAKSIT_PLANI!$A808),"",TAKSIT_PLANI!$B808)</f>
        <v/>
      </c>
      <c r="B808" s="23">
        <f>IF(ISBLANK(TAKSIT_PLANI!$A808),"",INDEX(KREDILER!$B$6:$B$1000,MATCH(TAKSIT_PLANI!$B808,KREDILER!$A$6:$A$1000,0)))</f>
        <v/>
      </c>
      <c r="C808" s="21">
        <f>IF(ISBLANK(TAKSIT_PLANI!$A808),"",TAKSIT_PLANI!$D808)</f>
        <v/>
      </c>
      <c r="D808" s="17">
        <f>IF(ISBLANK(TAKSIT_PLANI!$A808),"",TAKSIT_PLANI!$I808)</f>
        <v/>
      </c>
      <c r="E808" s="22">
        <f>IF(ISBLANK(TAKSIT_PLANI!$A808),"",TAKSIT_PLANI!$K808)</f>
        <v/>
      </c>
      <c r="F808" s="14">
        <f>IF(ISBLANK(TAKSIT_PLANI!$A808),"",IF(TAKSIT_PLANI!$K808&lt;0,"Vadesi Geçmiş",IF(TAKSIT_PLANI!$K808&lt;=30,"0-30 Gün",IF(TAKSIT_PLANI!$K808&lt;=60,"31-60 Gün","61 Gün ve Üzeri"))))</f>
        <v/>
      </c>
      <c r="G808" s="14">
        <f>IF(ISBLANK(TAKSIT_PLANI!$A808),"",TAKSIT_PLANI!$J808)</f>
        <v/>
      </c>
    </row>
    <row r="809">
      <c r="A809" s="14">
        <f>IF(ISBLANK(TAKSIT_PLANI!$A809),"",TAKSIT_PLANI!$B809)</f>
        <v/>
      </c>
      <c r="B809" s="23">
        <f>IF(ISBLANK(TAKSIT_PLANI!$A809),"",INDEX(KREDILER!$B$6:$B$1000,MATCH(TAKSIT_PLANI!$B809,KREDILER!$A$6:$A$1000,0)))</f>
        <v/>
      </c>
      <c r="C809" s="21">
        <f>IF(ISBLANK(TAKSIT_PLANI!$A809),"",TAKSIT_PLANI!$D809)</f>
        <v/>
      </c>
      <c r="D809" s="17">
        <f>IF(ISBLANK(TAKSIT_PLANI!$A809),"",TAKSIT_PLANI!$I809)</f>
        <v/>
      </c>
      <c r="E809" s="22">
        <f>IF(ISBLANK(TAKSIT_PLANI!$A809),"",TAKSIT_PLANI!$K809)</f>
        <v/>
      </c>
      <c r="F809" s="14">
        <f>IF(ISBLANK(TAKSIT_PLANI!$A809),"",IF(TAKSIT_PLANI!$K809&lt;0,"Vadesi Geçmiş",IF(TAKSIT_PLANI!$K809&lt;=30,"0-30 Gün",IF(TAKSIT_PLANI!$K809&lt;=60,"31-60 Gün","61 Gün ve Üzeri"))))</f>
        <v/>
      </c>
      <c r="G809" s="14">
        <f>IF(ISBLANK(TAKSIT_PLANI!$A809),"",TAKSIT_PLANI!$J809)</f>
        <v/>
      </c>
    </row>
    <row r="810">
      <c r="A810" s="14">
        <f>IF(ISBLANK(TAKSIT_PLANI!$A810),"",TAKSIT_PLANI!$B810)</f>
        <v/>
      </c>
      <c r="B810" s="23">
        <f>IF(ISBLANK(TAKSIT_PLANI!$A810),"",INDEX(KREDILER!$B$6:$B$1000,MATCH(TAKSIT_PLANI!$B810,KREDILER!$A$6:$A$1000,0)))</f>
        <v/>
      </c>
      <c r="C810" s="21">
        <f>IF(ISBLANK(TAKSIT_PLANI!$A810),"",TAKSIT_PLANI!$D810)</f>
        <v/>
      </c>
      <c r="D810" s="17">
        <f>IF(ISBLANK(TAKSIT_PLANI!$A810),"",TAKSIT_PLANI!$I810)</f>
        <v/>
      </c>
      <c r="E810" s="22">
        <f>IF(ISBLANK(TAKSIT_PLANI!$A810),"",TAKSIT_PLANI!$K810)</f>
        <v/>
      </c>
      <c r="F810" s="14">
        <f>IF(ISBLANK(TAKSIT_PLANI!$A810),"",IF(TAKSIT_PLANI!$K810&lt;0,"Vadesi Geçmiş",IF(TAKSIT_PLANI!$K810&lt;=30,"0-30 Gün",IF(TAKSIT_PLANI!$K810&lt;=60,"31-60 Gün","61 Gün ve Üzeri"))))</f>
        <v/>
      </c>
      <c r="G810" s="14">
        <f>IF(ISBLANK(TAKSIT_PLANI!$A810),"",TAKSIT_PLANI!$J810)</f>
        <v/>
      </c>
    </row>
    <row r="811">
      <c r="A811" s="14">
        <f>IF(ISBLANK(TAKSIT_PLANI!$A811),"",TAKSIT_PLANI!$B811)</f>
        <v/>
      </c>
      <c r="B811" s="23">
        <f>IF(ISBLANK(TAKSIT_PLANI!$A811),"",INDEX(KREDILER!$B$6:$B$1000,MATCH(TAKSIT_PLANI!$B811,KREDILER!$A$6:$A$1000,0)))</f>
        <v/>
      </c>
      <c r="C811" s="21">
        <f>IF(ISBLANK(TAKSIT_PLANI!$A811),"",TAKSIT_PLANI!$D811)</f>
        <v/>
      </c>
      <c r="D811" s="17">
        <f>IF(ISBLANK(TAKSIT_PLANI!$A811),"",TAKSIT_PLANI!$I811)</f>
        <v/>
      </c>
      <c r="E811" s="22">
        <f>IF(ISBLANK(TAKSIT_PLANI!$A811),"",TAKSIT_PLANI!$K811)</f>
        <v/>
      </c>
      <c r="F811" s="14">
        <f>IF(ISBLANK(TAKSIT_PLANI!$A811),"",IF(TAKSIT_PLANI!$K811&lt;0,"Vadesi Geçmiş",IF(TAKSIT_PLANI!$K811&lt;=30,"0-30 Gün",IF(TAKSIT_PLANI!$K811&lt;=60,"31-60 Gün","61 Gün ve Üzeri"))))</f>
        <v/>
      </c>
      <c r="G811" s="14">
        <f>IF(ISBLANK(TAKSIT_PLANI!$A811),"",TAKSIT_PLANI!$J811)</f>
        <v/>
      </c>
    </row>
    <row r="812">
      <c r="A812" s="14">
        <f>IF(ISBLANK(TAKSIT_PLANI!$A812),"",TAKSIT_PLANI!$B812)</f>
        <v/>
      </c>
      <c r="B812" s="23">
        <f>IF(ISBLANK(TAKSIT_PLANI!$A812),"",INDEX(KREDILER!$B$6:$B$1000,MATCH(TAKSIT_PLANI!$B812,KREDILER!$A$6:$A$1000,0)))</f>
        <v/>
      </c>
      <c r="C812" s="21">
        <f>IF(ISBLANK(TAKSIT_PLANI!$A812),"",TAKSIT_PLANI!$D812)</f>
        <v/>
      </c>
      <c r="D812" s="17">
        <f>IF(ISBLANK(TAKSIT_PLANI!$A812),"",TAKSIT_PLANI!$I812)</f>
        <v/>
      </c>
      <c r="E812" s="22">
        <f>IF(ISBLANK(TAKSIT_PLANI!$A812),"",TAKSIT_PLANI!$K812)</f>
        <v/>
      </c>
      <c r="F812" s="14">
        <f>IF(ISBLANK(TAKSIT_PLANI!$A812),"",IF(TAKSIT_PLANI!$K812&lt;0,"Vadesi Geçmiş",IF(TAKSIT_PLANI!$K812&lt;=30,"0-30 Gün",IF(TAKSIT_PLANI!$K812&lt;=60,"31-60 Gün","61 Gün ve Üzeri"))))</f>
        <v/>
      </c>
      <c r="G812" s="14">
        <f>IF(ISBLANK(TAKSIT_PLANI!$A812),"",TAKSIT_PLANI!$J812)</f>
        <v/>
      </c>
    </row>
    <row r="813">
      <c r="A813" s="14">
        <f>IF(ISBLANK(TAKSIT_PLANI!$A813),"",TAKSIT_PLANI!$B813)</f>
        <v/>
      </c>
      <c r="B813" s="23">
        <f>IF(ISBLANK(TAKSIT_PLANI!$A813),"",INDEX(KREDILER!$B$6:$B$1000,MATCH(TAKSIT_PLANI!$B813,KREDILER!$A$6:$A$1000,0)))</f>
        <v/>
      </c>
      <c r="C813" s="21">
        <f>IF(ISBLANK(TAKSIT_PLANI!$A813),"",TAKSIT_PLANI!$D813)</f>
        <v/>
      </c>
      <c r="D813" s="17">
        <f>IF(ISBLANK(TAKSIT_PLANI!$A813),"",TAKSIT_PLANI!$I813)</f>
        <v/>
      </c>
      <c r="E813" s="22">
        <f>IF(ISBLANK(TAKSIT_PLANI!$A813),"",TAKSIT_PLANI!$K813)</f>
        <v/>
      </c>
      <c r="F813" s="14">
        <f>IF(ISBLANK(TAKSIT_PLANI!$A813),"",IF(TAKSIT_PLANI!$K813&lt;0,"Vadesi Geçmiş",IF(TAKSIT_PLANI!$K813&lt;=30,"0-30 Gün",IF(TAKSIT_PLANI!$K813&lt;=60,"31-60 Gün","61 Gün ve Üzeri"))))</f>
        <v/>
      </c>
      <c r="G813" s="14">
        <f>IF(ISBLANK(TAKSIT_PLANI!$A813),"",TAKSIT_PLANI!$J813)</f>
        <v/>
      </c>
    </row>
    <row r="814">
      <c r="A814" s="14">
        <f>IF(ISBLANK(TAKSIT_PLANI!$A814),"",TAKSIT_PLANI!$B814)</f>
        <v/>
      </c>
      <c r="B814" s="23">
        <f>IF(ISBLANK(TAKSIT_PLANI!$A814),"",INDEX(KREDILER!$B$6:$B$1000,MATCH(TAKSIT_PLANI!$B814,KREDILER!$A$6:$A$1000,0)))</f>
        <v/>
      </c>
      <c r="C814" s="21">
        <f>IF(ISBLANK(TAKSIT_PLANI!$A814),"",TAKSIT_PLANI!$D814)</f>
        <v/>
      </c>
      <c r="D814" s="17">
        <f>IF(ISBLANK(TAKSIT_PLANI!$A814),"",TAKSIT_PLANI!$I814)</f>
        <v/>
      </c>
      <c r="E814" s="22">
        <f>IF(ISBLANK(TAKSIT_PLANI!$A814),"",TAKSIT_PLANI!$K814)</f>
        <v/>
      </c>
      <c r="F814" s="14">
        <f>IF(ISBLANK(TAKSIT_PLANI!$A814),"",IF(TAKSIT_PLANI!$K814&lt;0,"Vadesi Geçmiş",IF(TAKSIT_PLANI!$K814&lt;=30,"0-30 Gün",IF(TAKSIT_PLANI!$K814&lt;=60,"31-60 Gün","61 Gün ve Üzeri"))))</f>
        <v/>
      </c>
      <c r="G814" s="14">
        <f>IF(ISBLANK(TAKSIT_PLANI!$A814),"",TAKSIT_PLANI!$J814)</f>
        <v/>
      </c>
    </row>
    <row r="815">
      <c r="A815" s="14">
        <f>IF(ISBLANK(TAKSIT_PLANI!$A815),"",TAKSIT_PLANI!$B815)</f>
        <v/>
      </c>
      <c r="B815" s="23">
        <f>IF(ISBLANK(TAKSIT_PLANI!$A815),"",INDEX(KREDILER!$B$6:$B$1000,MATCH(TAKSIT_PLANI!$B815,KREDILER!$A$6:$A$1000,0)))</f>
        <v/>
      </c>
      <c r="C815" s="21">
        <f>IF(ISBLANK(TAKSIT_PLANI!$A815),"",TAKSIT_PLANI!$D815)</f>
        <v/>
      </c>
      <c r="D815" s="17">
        <f>IF(ISBLANK(TAKSIT_PLANI!$A815),"",TAKSIT_PLANI!$I815)</f>
        <v/>
      </c>
      <c r="E815" s="22">
        <f>IF(ISBLANK(TAKSIT_PLANI!$A815),"",TAKSIT_PLANI!$K815)</f>
        <v/>
      </c>
      <c r="F815" s="14">
        <f>IF(ISBLANK(TAKSIT_PLANI!$A815),"",IF(TAKSIT_PLANI!$K815&lt;0,"Vadesi Geçmiş",IF(TAKSIT_PLANI!$K815&lt;=30,"0-30 Gün",IF(TAKSIT_PLANI!$K815&lt;=60,"31-60 Gün","61 Gün ve Üzeri"))))</f>
        <v/>
      </c>
      <c r="G815" s="14">
        <f>IF(ISBLANK(TAKSIT_PLANI!$A815),"",TAKSIT_PLANI!$J815)</f>
        <v/>
      </c>
    </row>
    <row r="816">
      <c r="A816" s="14">
        <f>IF(ISBLANK(TAKSIT_PLANI!$A816),"",TAKSIT_PLANI!$B816)</f>
        <v/>
      </c>
      <c r="B816" s="23">
        <f>IF(ISBLANK(TAKSIT_PLANI!$A816),"",INDEX(KREDILER!$B$6:$B$1000,MATCH(TAKSIT_PLANI!$B816,KREDILER!$A$6:$A$1000,0)))</f>
        <v/>
      </c>
      <c r="C816" s="21">
        <f>IF(ISBLANK(TAKSIT_PLANI!$A816),"",TAKSIT_PLANI!$D816)</f>
        <v/>
      </c>
      <c r="D816" s="17">
        <f>IF(ISBLANK(TAKSIT_PLANI!$A816),"",TAKSIT_PLANI!$I816)</f>
        <v/>
      </c>
      <c r="E816" s="22">
        <f>IF(ISBLANK(TAKSIT_PLANI!$A816),"",TAKSIT_PLANI!$K816)</f>
        <v/>
      </c>
      <c r="F816" s="14">
        <f>IF(ISBLANK(TAKSIT_PLANI!$A816),"",IF(TAKSIT_PLANI!$K816&lt;0,"Vadesi Geçmiş",IF(TAKSIT_PLANI!$K816&lt;=30,"0-30 Gün",IF(TAKSIT_PLANI!$K816&lt;=60,"31-60 Gün","61 Gün ve Üzeri"))))</f>
        <v/>
      </c>
      <c r="G816" s="14">
        <f>IF(ISBLANK(TAKSIT_PLANI!$A816),"",TAKSIT_PLANI!$J816)</f>
        <v/>
      </c>
    </row>
    <row r="817">
      <c r="A817" s="14">
        <f>IF(ISBLANK(TAKSIT_PLANI!$A817),"",TAKSIT_PLANI!$B817)</f>
        <v/>
      </c>
      <c r="B817" s="23">
        <f>IF(ISBLANK(TAKSIT_PLANI!$A817),"",INDEX(KREDILER!$B$6:$B$1000,MATCH(TAKSIT_PLANI!$B817,KREDILER!$A$6:$A$1000,0)))</f>
        <v/>
      </c>
      <c r="C817" s="21">
        <f>IF(ISBLANK(TAKSIT_PLANI!$A817),"",TAKSIT_PLANI!$D817)</f>
        <v/>
      </c>
      <c r="D817" s="17">
        <f>IF(ISBLANK(TAKSIT_PLANI!$A817),"",TAKSIT_PLANI!$I817)</f>
        <v/>
      </c>
      <c r="E817" s="22">
        <f>IF(ISBLANK(TAKSIT_PLANI!$A817),"",TAKSIT_PLANI!$K817)</f>
        <v/>
      </c>
      <c r="F817" s="14">
        <f>IF(ISBLANK(TAKSIT_PLANI!$A817),"",IF(TAKSIT_PLANI!$K817&lt;0,"Vadesi Geçmiş",IF(TAKSIT_PLANI!$K817&lt;=30,"0-30 Gün",IF(TAKSIT_PLANI!$K817&lt;=60,"31-60 Gün","61 Gün ve Üzeri"))))</f>
        <v/>
      </c>
      <c r="G817" s="14">
        <f>IF(ISBLANK(TAKSIT_PLANI!$A817),"",TAKSIT_PLANI!$J817)</f>
        <v/>
      </c>
    </row>
    <row r="818">
      <c r="A818" s="14">
        <f>IF(ISBLANK(TAKSIT_PLANI!$A818),"",TAKSIT_PLANI!$B818)</f>
        <v/>
      </c>
      <c r="B818" s="23">
        <f>IF(ISBLANK(TAKSIT_PLANI!$A818),"",INDEX(KREDILER!$B$6:$B$1000,MATCH(TAKSIT_PLANI!$B818,KREDILER!$A$6:$A$1000,0)))</f>
        <v/>
      </c>
      <c r="C818" s="21">
        <f>IF(ISBLANK(TAKSIT_PLANI!$A818),"",TAKSIT_PLANI!$D818)</f>
        <v/>
      </c>
      <c r="D818" s="17">
        <f>IF(ISBLANK(TAKSIT_PLANI!$A818),"",TAKSIT_PLANI!$I818)</f>
        <v/>
      </c>
      <c r="E818" s="22">
        <f>IF(ISBLANK(TAKSIT_PLANI!$A818),"",TAKSIT_PLANI!$K818)</f>
        <v/>
      </c>
      <c r="F818" s="14">
        <f>IF(ISBLANK(TAKSIT_PLANI!$A818),"",IF(TAKSIT_PLANI!$K818&lt;0,"Vadesi Geçmiş",IF(TAKSIT_PLANI!$K818&lt;=30,"0-30 Gün",IF(TAKSIT_PLANI!$K818&lt;=60,"31-60 Gün","61 Gün ve Üzeri"))))</f>
        <v/>
      </c>
      <c r="G818" s="14">
        <f>IF(ISBLANK(TAKSIT_PLANI!$A818),"",TAKSIT_PLANI!$J818)</f>
        <v/>
      </c>
    </row>
    <row r="819">
      <c r="A819" s="14">
        <f>IF(ISBLANK(TAKSIT_PLANI!$A819),"",TAKSIT_PLANI!$B819)</f>
        <v/>
      </c>
      <c r="B819" s="23">
        <f>IF(ISBLANK(TAKSIT_PLANI!$A819),"",INDEX(KREDILER!$B$6:$B$1000,MATCH(TAKSIT_PLANI!$B819,KREDILER!$A$6:$A$1000,0)))</f>
        <v/>
      </c>
      <c r="C819" s="21">
        <f>IF(ISBLANK(TAKSIT_PLANI!$A819),"",TAKSIT_PLANI!$D819)</f>
        <v/>
      </c>
      <c r="D819" s="17">
        <f>IF(ISBLANK(TAKSIT_PLANI!$A819),"",TAKSIT_PLANI!$I819)</f>
        <v/>
      </c>
      <c r="E819" s="22">
        <f>IF(ISBLANK(TAKSIT_PLANI!$A819),"",TAKSIT_PLANI!$K819)</f>
        <v/>
      </c>
      <c r="F819" s="14">
        <f>IF(ISBLANK(TAKSIT_PLANI!$A819),"",IF(TAKSIT_PLANI!$K819&lt;0,"Vadesi Geçmiş",IF(TAKSIT_PLANI!$K819&lt;=30,"0-30 Gün",IF(TAKSIT_PLANI!$K819&lt;=60,"31-60 Gün","61 Gün ve Üzeri"))))</f>
        <v/>
      </c>
      <c r="G819" s="14">
        <f>IF(ISBLANK(TAKSIT_PLANI!$A819),"",TAKSIT_PLANI!$J819)</f>
        <v/>
      </c>
    </row>
    <row r="820">
      <c r="A820" s="14">
        <f>IF(ISBLANK(TAKSIT_PLANI!$A820),"",TAKSIT_PLANI!$B820)</f>
        <v/>
      </c>
      <c r="B820" s="23">
        <f>IF(ISBLANK(TAKSIT_PLANI!$A820),"",INDEX(KREDILER!$B$6:$B$1000,MATCH(TAKSIT_PLANI!$B820,KREDILER!$A$6:$A$1000,0)))</f>
        <v/>
      </c>
      <c r="C820" s="21">
        <f>IF(ISBLANK(TAKSIT_PLANI!$A820),"",TAKSIT_PLANI!$D820)</f>
        <v/>
      </c>
      <c r="D820" s="17">
        <f>IF(ISBLANK(TAKSIT_PLANI!$A820),"",TAKSIT_PLANI!$I820)</f>
        <v/>
      </c>
      <c r="E820" s="22">
        <f>IF(ISBLANK(TAKSIT_PLANI!$A820),"",TAKSIT_PLANI!$K820)</f>
        <v/>
      </c>
      <c r="F820" s="14">
        <f>IF(ISBLANK(TAKSIT_PLANI!$A820),"",IF(TAKSIT_PLANI!$K820&lt;0,"Vadesi Geçmiş",IF(TAKSIT_PLANI!$K820&lt;=30,"0-30 Gün",IF(TAKSIT_PLANI!$K820&lt;=60,"31-60 Gün","61 Gün ve Üzeri"))))</f>
        <v/>
      </c>
      <c r="G820" s="14">
        <f>IF(ISBLANK(TAKSIT_PLANI!$A820),"",TAKSIT_PLANI!$J820)</f>
        <v/>
      </c>
    </row>
    <row r="821">
      <c r="A821" s="14">
        <f>IF(ISBLANK(TAKSIT_PLANI!$A821),"",TAKSIT_PLANI!$B821)</f>
        <v/>
      </c>
      <c r="B821" s="23">
        <f>IF(ISBLANK(TAKSIT_PLANI!$A821),"",INDEX(KREDILER!$B$6:$B$1000,MATCH(TAKSIT_PLANI!$B821,KREDILER!$A$6:$A$1000,0)))</f>
        <v/>
      </c>
      <c r="C821" s="21">
        <f>IF(ISBLANK(TAKSIT_PLANI!$A821),"",TAKSIT_PLANI!$D821)</f>
        <v/>
      </c>
      <c r="D821" s="17">
        <f>IF(ISBLANK(TAKSIT_PLANI!$A821),"",TAKSIT_PLANI!$I821)</f>
        <v/>
      </c>
      <c r="E821" s="22">
        <f>IF(ISBLANK(TAKSIT_PLANI!$A821),"",TAKSIT_PLANI!$K821)</f>
        <v/>
      </c>
      <c r="F821" s="14">
        <f>IF(ISBLANK(TAKSIT_PLANI!$A821),"",IF(TAKSIT_PLANI!$K821&lt;0,"Vadesi Geçmiş",IF(TAKSIT_PLANI!$K821&lt;=30,"0-30 Gün",IF(TAKSIT_PLANI!$K821&lt;=60,"31-60 Gün","61 Gün ve Üzeri"))))</f>
        <v/>
      </c>
      <c r="G821" s="14">
        <f>IF(ISBLANK(TAKSIT_PLANI!$A821),"",TAKSIT_PLANI!$J821)</f>
        <v/>
      </c>
    </row>
    <row r="822">
      <c r="A822" s="14">
        <f>IF(ISBLANK(TAKSIT_PLANI!$A822),"",TAKSIT_PLANI!$B822)</f>
        <v/>
      </c>
      <c r="B822" s="23">
        <f>IF(ISBLANK(TAKSIT_PLANI!$A822),"",INDEX(KREDILER!$B$6:$B$1000,MATCH(TAKSIT_PLANI!$B822,KREDILER!$A$6:$A$1000,0)))</f>
        <v/>
      </c>
      <c r="C822" s="21">
        <f>IF(ISBLANK(TAKSIT_PLANI!$A822),"",TAKSIT_PLANI!$D822)</f>
        <v/>
      </c>
      <c r="D822" s="17">
        <f>IF(ISBLANK(TAKSIT_PLANI!$A822),"",TAKSIT_PLANI!$I822)</f>
        <v/>
      </c>
      <c r="E822" s="22">
        <f>IF(ISBLANK(TAKSIT_PLANI!$A822),"",TAKSIT_PLANI!$K822)</f>
        <v/>
      </c>
      <c r="F822" s="14">
        <f>IF(ISBLANK(TAKSIT_PLANI!$A822),"",IF(TAKSIT_PLANI!$K822&lt;0,"Vadesi Geçmiş",IF(TAKSIT_PLANI!$K822&lt;=30,"0-30 Gün",IF(TAKSIT_PLANI!$K822&lt;=60,"31-60 Gün","61 Gün ve Üzeri"))))</f>
        <v/>
      </c>
      <c r="G822" s="14">
        <f>IF(ISBLANK(TAKSIT_PLANI!$A822),"",TAKSIT_PLANI!$J822)</f>
        <v/>
      </c>
    </row>
    <row r="823">
      <c r="A823" s="14">
        <f>IF(ISBLANK(TAKSIT_PLANI!$A823),"",TAKSIT_PLANI!$B823)</f>
        <v/>
      </c>
      <c r="B823" s="23">
        <f>IF(ISBLANK(TAKSIT_PLANI!$A823),"",INDEX(KREDILER!$B$6:$B$1000,MATCH(TAKSIT_PLANI!$B823,KREDILER!$A$6:$A$1000,0)))</f>
        <v/>
      </c>
      <c r="C823" s="21">
        <f>IF(ISBLANK(TAKSIT_PLANI!$A823),"",TAKSIT_PLANI!$D823)</f>
        <v/>
      </c>
      <c r="D823" s="17">
        <f>IF(ISBLANK(TAKSIT_PLANI!$A823),"",TAKSIT_PLANI!$I823)</f>
        <v/>
      </c>
      <c r="E823" s="22">
        <f>IF(ISBLANK(TAKSIT_PLANI!$A823),"",TAKSIT_PLANI!$K823)</f>
        <v/>
      </c>
      <c r="F823" s="14">
        <f>IF(ISBLANK(TAKSIT_PLANI!$A823),"",IF(TAKSIT_PLANI!$K823&lt;0,"Vadesi Geçmiş",IF(TAKSIT_PLANI!$K823&lt;=30,"0-30 Gün",IF(TAKSIT_PLANI!$K823&lt;=60,"31-60 Gün","61 Gün ve Üzeri"))))</f>
        <v/>
      </c>
      <c r="G823" s="14">
        <f>IF(ISBLANK(TAKSIT_PLANI!$A823),"",TAKSIT_PLANI!$J823)</f>
        <v/>
      </c>
    </row>
    <row r="824">
      <c r="A824" s="14">
        <f>IF(ISBLANK(TAKSIT_PLANI!$A824),"",TAKSIT_PLANI!$B824)</f>
        <v/>
      </c>
      <c r="B824" s="23">
        <f>IF(ISBLANK(TAKSIT_PLANI!$A824),"",INDEX(KREDILER!$B$6:$B$1000,MATCH(TAKSIT_PLANI!$B824,KREDILER!$A$6:$A$1000,0)))</f>
        <v/>
      </c>
      <c r="C824" s="21">
        <f>IF(ISBLANK(TAKSIT_PLANI!$A824),"",TAKSIT_PLANI!$D824)</f>
        <v/>
      </c>
      <c r="D824" s="17">
        <f>IF(ISBLANK(TAKSIT_PLANI!$A824),"",TAKSIT_PLANI!$I824)</f>
        <v/>
      </c>
      <c r="E824" s="22">
        <f>IF(ISBLANK(TAKSIT_PLANI!$A824),"",TAKSIT_PLANI!$K824)</f>
        <v/>
      </c>
      <c r="F824" s="14">
        <f>IF(ISBLANK(TAKSIT_PLANI!$A824),"",IF(TAKSIT_PLANI!$K824&lt;0,"Vadesi Geçmiş",IF(TAKSIT_PLANI!$K824&lt;=30,"0-30 Gün",IF(TAKSIT_PLANI!$K824&lt;=60,"31-60 Gün","61 Gün ve Üzeri"))))</f>
        <v/>
      </c>
      <c r="G824" s="14">
        <f>IF(ISBLANK(TAKSIT_PLANI!$A824),"",TAKSIT_PLANI!$J824)</f>
        <v/>
      </c>
    </row>
    <row r="825">
      <c r="A825" s="14">
        <f>IF(ISBLANK(TAKSIT_PLANI!$A825),"",TAKSIT_PLANI!$B825)</f>
        <v/>
      </c>
      <c r="B825" s="23">
        <f>IF(ISBLANK(TAKSIT_PLANI!$A825),"",INDEX(KREDILER!$B$6:$B$1000,MATCH(TAKSIT_PLANI!$B825,KREDILER!$A$6:$A$1000,0)))</f>
        <v/>
      </c>
      <c r="C825" s="21">
        <f>IF(ISBLANK(TAKSIT_PLANI!$A825),"",TAKSIT_PLANI!$D825)</f>
        <v/>
      </c>
      <c r="D825" s="17">
        <f>IF(ISBLANK(TAKSIT_PLANI!$A825),"",TAKSIT_PLANI!$I825)</f>
        <v/>
      </c>
      <c r="E825" s="22">
        <f>IF(ISBLANK(TAKSIT_PLANI!$A825),"",TAKSIT_PLANI!$K825)</f>
        <v/>
      </c>
      <c r="F825" s="14">
        <f>IF(ISBLANK(TAKSIT_PLANI!$A825),"",IF(TAKSIT_PLANI!$K825&lt;0,"Vadesi Geçmiş",IF(TAKSIT_PLANI!$K825&lt;=30,"0-30 Gün",IF(TAKSIT_PLANI!$K825&lt;=60,"31-60 Gün","61 Gün ve Üzeri"))))</f>
        <v/>
      </c>
      <c r="G825" s="14">
        <f>IF(ISBLANK(TAKSIT_PLANI!$A825),"",TAKSIT_PLANI!$J825)</f>
        <v/>
      </c>
    </row>
    <row r="826">
      <c r="A826" s="14">
        <f>IF(ISBLANK(TAKSIT_PLANI!$A826),"",TAKSIT_PLANI!$B826)</f>
        <v/>
      </c>
      <c r="B826" s="23">
        <f>IF(ISBLANK(TAKSIT_PLANI!$A826),"",INDEX(KREDILER!$B$6:$B$1000,MATCH(TAKSIT_PLANI!$B826,KREDILER!$A$6:$A$1000,0)))</f>
        <v/>
      </c>
      <c r="C826" s="21">
        <f>IF(ISBLANK(TAKSIT_PLANI!$A826),"",TAKSIT_PLANI!$D826)</f>
        <v/>
      </c>
      <c r="D826" s="17">
        <f>IF(ISBLANK(TAKSIT_PLANI!$A826),"",TAKSIT_PLANI!$I826)</f>
        <v/>
      </c>
      <c r="E826" s="22">
        <f>IF(ISBLANK(TAKSIT_PLANI!$A826),"",TAKSIT_PLANI!$K826)</f>
        <v/>
      </c>
      <c r="F826" s="14">
        <f>IF(ISBLANK(TAKSIT_PLANI!$A826),"",IF(TAKSIT_PLANI!$K826&lt;0,"Vadesi Geçmiş",IF(TAKSIT_PLANI!$K826&lt;=30,"0-30 Gün",IF(TAKSIT_PLANI!$K826&lt;=60,"31-60 Gün","61 Gün ve Üzeri"))))</f>
        <v/>
      </c>
      <c r="G826" s="14">
        <f>IF(ISBLANK(TAKSIT_PLANI!$A826),"",TAKSIT_PLANI!$J826)</f>
        <v/>
      </c>
    </row>
    <row r="827">
      <c r="A827" s="14">
        <f>IF(ISBLANK(TAKSIT_PLANI!$A827),"",TAKSIT_PLANI!$B827)</f>
        <v/>
      </c>
      <c r="B827" s="23">
        <f>IF(ISBLANK(TAKSIT_PLANI!$A827),"",INDEX(KREDILER!$B$6:$B$1000,MATCH(TAKSIT_PLANI!$B827,KREDILER!$A$6:$A$1000,0)))</f>
        <v/>
      </c>
      <c r="C827" s="21">
        <f>IF(ISBLANK(TAKSIT_PLANI!$A827),"",TAKSIT_PLANI!$D827)</f>
        <v/>
      </c>
      <c r="D827" s="17">
        <f>IF(ISBLANK(TAKSIT_PLANI!$A827),"",TAKSIT_PLANI!$I827)</f>
        <v/>
      </c>
      <c r="E827" s="22">
        <f>IF(ISBLANK(TAKSIT_PLANI!$A827),"",TAKSIT_PLANI!$K827)</f>
        <v/>
      </c>
      <c r="F827" s="14">
        <f>IF(ISBLANK(TAKSIT_PLANI!$A827),"",IF(TAKSIT_PLANI!$K827&lt;0,"Vadesi Geçmiş",IF(TAKSIT_PLANI!$K827&lt;=30,"0-30 Gün",IF(TAKSIT_PLANI!$K827&lt;=60,"31-60 Gün","61 Gün ve Üzeri"))))</f>
        <v/>
      </c>
      <c r="G827" s="14">
        <f>IF(ISBLANK(TAKSIT_PLANI!$A827),"",TAKSIT_PLANI!$J827)</f>
        <v/>
      </c>
    </row>
    <row r="828">
      <c r="A828" s="14">
        <f>IF(ISBLANK(TAKSIT_PLANI!$A828),"",TAKSIT_PLANI!$B828)</f>
        <v/>
      </c>
      <c r="B828" s="23">
        <f>IF(ISBLANK(TAKSIT_PLANI!$A828),"",INDEX(KREDILER!$B$6:$B$1000,MATCH(TAKSIT_PLANI!$B828,KREDILER!$A$6:$A$1000,0)))</f>
        <v/>
      </c>
      <c r="C828" s="21">
        <f>IF(ISBLANK(TAKSIT_PLANI!$A828),"",TAKSIT_PLANI!$D828)</f>
        <v/>
      </c>
      <c r="D828" s="17">
        <f>IF(ISBLANK(TAKSIT_PLANI!$A828),"",TAKSIT_PLANI!$I828)</f>
        <v/>
      </c>
      <c r="E828" s="22">
        <f>IF(ISBLANK(TAKSIT_PLANI!$A828),"",TAKSIT_PLANI!$K828)</f>
        <v/>
      </c>
      <c r="F828" s="14">
        <f>IF(ISBLANK(TAKSIT_PLANI!$A828),"",IF(TAKSIT_PLANI!$K828&lt;0,"Vadesi Geçmiş",IF(TAKSIT_PLANI!$K828&lt;=30,"0-30 Gün",IF(TAKSIT_PLANI!$K828&lt;=60,"31-60 Gün","61 Gün ve Üzeri"))))</f>
        <v/>
      </c>
      <c r="G828" s="14">
        <f>IF(ISBLANK(TAKSIT_PLANI!$A828),"",TAKSIT_PLANI!$J828)</f>
        <v/>
      </c>
    </row>
    <row r="829">
      <c r="A829" s="14">
        <f>IF(ISBLANK(TAKSIT_PLANI!$A829),"",TAKSIT_PLANI!$B829)</f>
        <v/>
      </c>
      <c r="B829" s="23">
        <f>IF(ISBLANK(TAKSIT_PLANI!$A829),"",INDEX(KREDILER!$B$6:$B$1000,MATCH(TAKSIT_PLANI!$B829,KREDILER!$A$6:$A$1000,0)))</f>
        <v/>
      </c>
      <c r="C829" s="21">
        <f>IF(ISBLANK(TAKSIT_PLANI!$A829),"",TAKSIT_PLANI!$D829)</f>
        <v/>
      </c>
      <c r="D829" s="17">
        <f>IF(ISBLANK(TAKSIT_PLANI!$A829),"",TAKSIT_PLANI!$I829)</f>
        <v/>
      </c>
      <c r="E829" s="22">
        <f>IF(ISBLANK(TAKSIT_PLANI!$A829),"",TAKSIT_PLANI!$K829)</f>
        <v/>
      </c>
      <c r="F829" s="14">
        <f>IF(ISBLANK(TAKSIT_PLANI!$A829),"",IF(TAKSIT_PLANI!$K829&lt;0,"Vadesi Geçmiş",IF(TAKSIT_PLANI!$K829&lt;=30,"0-30 Gün",IF(TAKSIT_PLANI!$K829&lt;=60,"31-60 Gün","61 Gün ve Üzeri"))))</f>
        <v/>
      </c>
      <c r="G829" s="14">
        <f>IF(ISBLANK(TAKSIT_PLANI!$A829),"",TAKSIT_PLANI!$J829)</f>
        <v/>
      </c>
    </row>
    <row r="830">
      <c r="A830" s="14">
        <f>IF(ISBLANK(TAKSIT_PLANI!$A830),"",TAKSIT_PLANI!$B830)</f>
        <v/>
      </c>
      <c r="B830" s="23">
        <f>IF(ISBLANK(TAKSIT_PLANI!$A830),"",INDEX(KREDILER!$B$6:$B$1000,MATCH(TAKSIT_PLANI!$B830,KREDILER!$A$6:$A$1000,0)))</f>
        <v/>
      </c>
      <c r="C830" s="21">
        <f>IF(ISBLANK(TAKSIT_PLANI!$A830),"",TAKSIT_PLANI!$D830)</f>
        <v/>
      </c>
      <c r="D830" s="17">
        <f>IF(ISBLANK(TAKSIT_PLANI!$A830),"",TAKSIT_PLANI!$I830)</f>
        <v/>
      </c>
      <c r="E830" s="22">
        <f>IF(ISBLANK(TAKSIT_PLANI!$A830),"",TAKSIT_PLANI!$K830)</f>
        <v/>
      </c>
      <c r="F830" s="14">
        <f>IF(ISBLANK(TAKSIT_PLANI!$A830),"",IF(TAKSIT_PLANI!$K830&lt;0,"Vadesi Geçmiş",IF(TAKSIT_PLANI!$K830&lt;=30,"0-30 Gün",IF(TAKSIT_PLANI!$K830&lt;=60,"31-60 Gün","61 Gün ve Üzeri"))))</f>
        <v/>
      </c>
      <c r="G830" s="14">
        <f>IF(ISBLANK(TAKSIT_PLANI!$A830),"",TAKSIT_PLANI!$J830)</f>
        <v/>
      </c>
    </row>
    <row r="831">
      <c r="A831" s="14">
        <f>IF(ISBLANK(TAKSIT_PLANI!$A831),"",TAKSIT_PLANI!$B831)</f>
        <v/>
      </c>
      <c r="B831" s="23">
        <f>IF(ISBLANK(TAKSIT_PLANI!$A831),"",INDEX(KREDILER!$B$6:$B$1000,MATCH(TAKSIT_PLANI!$B831,KREDILER!$A$6:$A$1000,0)))</f>
        <v/>
      </c>
      <c r="C831" s="21">
        <f>IF(ISBLANK(TAKSIT_PLANI!$A831),"",TAKSIT_PLANI!$D831)</f>
        <v/>
      </c>
      <c r="D831" s="17">
        <f>IF(ISBLANK(TAKSIT_PLANI!$A831),"",TAKSIT_PLANI!$I831)</f>
        <v/>
      </c>
      <c r="E831" s="22">
        <f>IF(ISBLANK(TAKSIT_PLANI!$A831),"",TAKSIT_PLANI!$K831)</f>
        <v/>
      </c>
      <c r="F831" s="14">
        <f>IF(ISBLANK(TAKSIT_PLANI!$A831),"",IF(TAKSIT_PLANI!$K831&lt;0,"Vadesi Geçmiş",IF(TAKSIT_PLANI!$K831&lt;=30,"0-30 Gün",IF(TAKSIT_PLANI!$K831&lt;=60,"31-60 Gün","61 Gün ve Üzeri"))))</f>
        <v/>
      </c>
      <c r="G831" s="14">
        <f>IF(ISBLANK(TAKSIT_PLANI!$A831),"",TAKSIT_PLANI!$J831)</f>
        <v/>
      </c>
    </row>
    <row r="832">
      <c r="A832" s="14">
        <f>IF(ISBLANK(TAKSIT_PLANI!$A832),"",TAKSIT_PLANI!$B832)</f>
        <v/>
      </c>
      <c r="B832" s="23">
        <f>IF(ISBLANK(TAKSIT_PLANI!$A832),"",INDEX(KREDILER!$B$6:$B$1000,MATCH(TAKSIT_PLANI!$B832,KREDILER!$A$6:$A$1000,0)))</f>
        <v/>
      </c>
      <c r="C832" s="21">
        <f>IF(ISBLANK(TAKSIT_PLANI!$A832),"",TAKSIT_PLANI!$D832)</f>
        <v/>
      </c>
      <c r="D832" s="17">
        <f>IF(ISBLANK(TAKSIT_PLANI!$A832),"",TAKSIT_PLANI!$I832)</f>
        <v/>
      </c>
      <c r="E832" s="22">
        <f>IF(ISBLANK(TAKSIT_PLANI!$A832),"",TAKSIT_PLANI!$K832)</f>
        <v/>
      </c>
      <c r="F832" s="14">
        <f>IF(ISBLANK(TAKSIT_PLANI!$A832),"",IF(TAKSIT_PLANI!$K832&lt;0,"Vadesi Geçmiş",IF(TAKSIT_PLANI!$K832&lt;=30,"0-30 Gün",IF(TAKSIT_PLANI!$K832&lt;=60,"31-60 Gün","61 Gün ve Üzeri"))))</f>
        <v/>
      </c>
      <c r="G832" s="14">
        <f>IF(ISBLANK(TAKSIT_PLANI!$A832),"",TAKSIT_PLANI!$J832)</f>
        <v/>
      </c>
    </row>
    <row r="833">
      <c r="A833" s="14">
        <f>IF(ISBLANK(TAKSIT_PLANI!$A833),"",TAKSIT_PLANI!$B833)</f>
        <v/>
      </c>
      <c r="B833" s="23">
        <f>IF(ISBLANK(TAKSIT_PLANI!$A833),"",INDEX(KREDILER!$B$6:$B$1000,MATCH(TAKSIT_PLANI!$B833,KREDILER!$A$6:$A$1000,0)))</f>
        <v/>
      </c>
      <c r="C833" s="21">
        <f>IF(ISBLANK(TAKSIT_PLANI!$A833),"",TAKSIT_PLANI!$D833)</f>
        <v/>
      </c>
      <c r="D833" s="17">
        <f>IF(ISBLANK(TAKSIT_PLANI!$A833),"",TAKSIT_PLANI!$I833)</f>
        <v/>
      </c>
      <c r="E833" s="22">
        <f>IF(ISBLANK(TAKSIT_PLANI!$A833),"",TAKSIT_PLANI!$K833)</f>
        <v/>
      </c>
      <c r="F833" s="14">
        <f>IF(ISBLANK(TAKSIT_PLANI!$A833),"",IF(TAKSIT_PLANI!$K833&lt;0,"Vadesi Geçmiş",IF(TAKSIT_PLANI!$K833&lt;=30,"0-30 Gün",IF(TAKSIT_PLANI!$K833&lt;=60,"31-60 Gün","61 Gün ve Üzeri"))))</f>
        <v/>
      </c>
      <c r="G833" s="14">
        <f>IF(ISBLANK(TAKSIT_PLANI!$A833),"",TAKSIT_PLANI!$J833)</f>
        <v/>
      </c>
    </row>
    <row r="834">
      <c r="A834" s="14">
        <f>IF(ISBLANK(TAKSIT_PLANI!$A834),"",TAKSIT_PLANI!$B834)</f>
        <v/>
      </c>
      <c r="B834" s="23">
        <f>IF(ISBLANK(TAKSIT_PLANI!$A834),"",INDEX(KREDILER!$B$6:$B$1000,MATCH(TAKSIT_PLANI!$B834,KREDILER!$A$6:$A$1000,0)))</f>
        <v/>
      </c>
      <c r="C834" s="21">
        <f>IF(ISBLANK(TAKSIT_PLANI!$A834),"",TAKSIT_PLANI!$D834)</f>
        <v/>
      </c>
      <c r="D834" s="17">
        <f>IF(ISBLANK(TAKSIT_PLANI!$A834),"",TAKSIT_PLANI!$I834)</f>
        <v/>
      </c>
      <c r="E834" s="22">
        <f>IF(ISBLANK(TAKSIT_PLANI!$A834),"",TAKSIT_PLANI!$K834)</f>
        <v/>
      </c>
      <c r="F834" s="14">
        <f>IF(ISBLANK(TAKSIT_PLANI!$A834),"",IF(TAKSIT_PLANI!$K834&lt;0,"Vadesi Geçmiş",IF(TAKSIT_PLANI!$K834&lt;=30,"0-30 Gün",IF(TAKSIT_PLANI!$K834&lt;=60,"31-60 Gün","61 Gün ve Üzeri"))))</f>
        <v/>
      </c>
      <c r="G834" s="14">
        <f>IF(ISBLANK(TAKSIT_PLANI!$A834),"",TAKSIT_PLANI!$J834)</f>
        <v/>
      </c>
    </row>
    <row r="835">
      <c r="A835" s="14">
        <f>IF(ISBLANK(TAKSIT_PLANI!$A835),"",TAKSIT_PLANI!$B835)</f>
        <v/>
      </c>
      <c r="B835" s="23">
        <f>IF(ISBLANK(TAKSIT_PLANI!$A835),"",INDEX(KREDILER!$B$6:$B$1000,MATCH(TAKSIT_PLANI!$B835,KREDILER!$A$6:$A$1000,0)))</f>
        <v/>
      </c>
      <c r="C835" s="21">
        <f>IF(ISBLANK(TAKSIT_PLANI!$A835),"",TAKSIT_PLANI!$D835)</f>
        <v/>
      </c>
      <c r="D835" s="17">
        <f>IF(ISBLANK(TAKSIT_PLANI!$A835),"",TAKSIT_PLANI!$I835)</f>
        <v/>
      </c>
      <c r="E835" s="22">
        <f>IF(ISBLANK(TAKSIT_PLANI!$A835),"",TAKSIT_PLANI!$K835)</f>
        <v/>
      </c>
      <c r="F835" s="14">
        <f>IF(ISBLANK(TAKSIT_PLANI!$A835),"",IF(TAKSIT_PLANI!$K835&lt;0,"Vadesi Geçmiş",IF(TAKSIT_PLANI!$K835&lt;=30,"0-30 Gün",IF(TAKSIT_PLANI!$K835&lt;=60,"31-60 Gün","61 Gün ve Üzeri"))))</f>
        <v/>
      </c>
      <c r="G835" s="14">
        <f>IF(ISBLANK(TAKSIT_PLANI!$A835),"",TAKSIT_PLANI!$J835)</f>
        <v/>
      </c>
    </row>
    <row r="836">
      <c r="A836" s="14">
        <f>IF(ISBLANK(TAKSIT_PLANI!$A836),"",TAKSIT_PLANI!$B836)</f>
        <v/>
      </c>
      <c r="B836" s="23">
        <f>IF(ISBLANK(TAKSIT_PLANI!$A836),"",INDEX(KREDILER!$B$6:$B$1000,MATCH(TAKSIT_PLANI!$B836,KREDILER!$A$6:$A$1000,0)))</f>
        <v/>
      </c>
      <c r="C836" s="21">
        <f>IF(ISBLANK(TAKSIT_PLANI!$A836),"",TAKSIT_PLANI!$D836)</f>
        <v/>
      </c>
      <c r="D836" s="17">
        <f>IF(ISBLANK(TAKSIT_PLANI!$A836),"",TAKSIT_PLANI!$I836)</f>
        <v/>
      </c>
      <c r="E836" s="22">
        <f>IF(ISBLANK(TAKSIT_PLANI!$A836),"",TAKSIT_PLANI!$K836)</f>
        <v/>
      </c>
      <c r="F836" s="14">
        <f>IF(ISBLANK(TAKSIT_PLANI!$A836),"",IF(TAKSIT_PLANI!$K836&lt;0,"Vadesi Geçmiş",IF(TAKSIT_PLANI!$K836&lt;=30,"0-30 Gün",IF(TAKSIT_PLANI!$K836&lt;=60,"31-60 Gün","61 Gün ve Üzeri"))))</f>
        <v/>
      </c>
      <c r="G836" s="14">
        <f>IF(ISBLANK(TAKSIT_PLANI!$A836),"",TAKSIT_PLANI!$J836)</f>
        <v/>
      </c>
    </row>
    <row r="837">
      <c r="A837" s="14">
        <f>IF(ISBLANK(TAKSIT_PLANI!$A837),"",TAKSIT_PLANI!$B837)</f>
        <v/>
      </c>
      <c r="B837" s="23">
        <f>IF(ISBLANK(TAKSIT_PLANI!$A837),"",INDEX(KREDILER!$B$6:$B$1000,MATCH(TAKSIT_PLANI!$B837,KREDILER!$A$6:$A$1000,0)))</f>
        <v/>
      </c>
      <c r="C837" s="21">
        <f>IF(ISBLANK(TAKSIT_PLANI!$A837),"",TAKSIT_PLANI!$D837)</f>
        <v/>
      </c>
      <c r="D837" s="17">
        <f>IF(ISBLANK(TAKSIT_PLANI!$A837),"",TAKSIT_PLANI!$I837)</f>
        <v/>
      </c>
      <c r="E837" s="22">
        <f>IF(ISBLANK(TAKSIT_PLANI!$A837),"",TAKSIT_PLANI!$K837)</f>
        <v/>
      </c>
      <c r="F837" s="14">
        <f>IF(ISBLANK(TAKSIT_PLANI!$A837),"",IF(TAKSIT_PLANI!$K837&lt;0,"Vadesi Geçmiş",IF(TAKSIT_PLANI!$K837&lt;=30,"0-30 Gün",IF(TAKSIT_PLANI!$K837&lt;=60,"31-60 Gün","61 Gün ve Üzeri"))))</f>
        <v/>
      </c>
      <c r="G837" s="14">
        <f>IF(ISBLANK(TAKSIT_PLANI!$A837),"",TAKSIT_PLANI!$J837)</f>
        <v/>
      </c>
    </row>
    <row r="838">
      <c r="A838" s="14">
        <f>IF(ISBLANK(TAKSIT_PLANI!$A838),"",TAKSIT_PLANI!$B838)</f>
        <v/>
      </c>
      <c r="B838" s="23">
        <f>IF(ISBLANK(TAKSIT_PLANI!$A838),"",INDEX(KREDILER!$B$6:$B$1000,MATCH(TAKSIT_PLANI!$B838,KREDILER!$A$6:$A$1000,0)))</f>
        <v/>
      </c>
      <c r="C838" s="21">
        <f>IF(ISBLANK(TAKSIT_PLANI!$A838),"",TAKSIT_PLANI!$D838)</f>
        <v/>
      </c>
      <c r="D838" s="17">
        <f>IF(ISBLANK(TAKSIT_PLANI!$A838),"",TAKSIT_PLANI!$I838)</f>
        <v/>
      </c>
      <c r="E838" s="22">
        <f>IF(ISBLANK(TAKSIT_PLANI!$A838),"",TAKSIT_PLANI!$K838)</f>
        <v/>
      </c>
      <c r="F838" s="14">
        <f>IF(ISBLANK(TAKSIT_PLANI!$A838),"",IF(TAKSIT_PLANI!$K838&lt;0,"Vadesi Geçmiş",IF(TAKSIT_PLANI!$K838&lt;=30,"0-30 Gün",IF(TAKSIT_PLANI!$K838&lt;=60,"31-60 Gün","61 Gün ve Üzeri"))))</f>
        <v/>
      </c>
      <c r="G838" s="14">
        <f>IF(ISBLANK(TAKSIT_PLANI!$A838),"",TAKSIT_PLANI!$J838)</f>
        <v/>
      </c>
    </row>
    <row r="839">
      <c r="A839" s="14">
        <f>IF(ISBLANK(TAKSIT_PLANI!$A839),"",TAKSIT_PLANI!$B839)</f>
        <v/>
      </c>
      <c r="B839" s="23">
        <f>IF(ISBLANK(TAKSIT_PLANI!$A839),"",INDEX(KREDILER!$B$6:$B$1000,MATCH(TAKSIT_PLANI!$B839,KREDILER!$A$6:$A$1000,0)))</f>
        <v/>
      </c>
      <c r="C839" s="21">
        <f>IF(ISBLANK(TAKSIT_PLANI!$A839),"",TAKSIT_PLANI!$D839)</f>
        <v/>
      </c>
      <c r="D839" s="17">
        <f>IF(ISBLANK(TAKSIT_PLANI!$A839),"",TAKSIT_PLANI!$I839)</f>
        <v/>
      </c>
      <c r="E839" s="22">
        <f>IF(ISBLANK(TAKSIT_PLANI!$A839),"",TAKSIT_PLANI!$K839)</f>
        <v/>
      </c>
      <c r="F839" s="14">
        <f>IF(ISBLANK(TAKSIT_PLANI!$A839),"",IF(TAKSIT_PLANI!$K839&lt;0,"Vadesi Geçmiş",IF(TAKSIT_PLANI!$K839&lt;=30,"0-30 Gün",IF(TAKSIT_PLANI!$K839&lt;=60,"31-60 Gün","61 Gün ve Üzeri"))))</f>
        <v/>
      </c>
      <c r="G839" s="14">
        <f>IF(ISBLANK(TAKSIT_PLANI!$A839),"",TAKSIT_PLANI!$J839)</f>
        <v/>
      </c>
    </row>
    <row r="840">
      <c r="A840" s="14">
        <f>IF(ISBLANK(TAKSIT_PLANI!$A840),"",TAKSIT_PLANI!$B840)</f>
        <v/>
      </c>
      <c r="B840" s="23">
        <f>IF(ISBLANK(TAKSIT_PLANI!$A840),"",INDEX(KREDILER!$B$6:$B$1000,MATCH(TAKSIT_PLANI!$B840,KREDILER!$A$6:$A$1000,0)))</f>
        <v/>
      </c>
      <c r="C840" s="21">
        <f>IF(ISBLANK(TAKSIT_PLANI!$A840),"",TAKSIT_PLANI!$D840)</f>
        <v/>
      </c>
      <c r="D840" s="17">
        <f>IF(ISBLANK(TAKSIT_PLANI!$A840),"",TAKSIT_PLANI!$I840)</f>
        <v/>
      </c>
      <c r="E840" s="22">
        <f>IF(ISBLANK(TAKSIT_PLANI!$A840),"",TAKSIT_PLANI!$K840)</f>
        <v/>
      </c>
      <c r="F840" s="14">
        <f>IF(ISBLANK(TAKSIT_PLANI!$A840),"",IF(TAKSIT_PLANI!$K840&lt;0,"Vadesi Geçmiş",IF(TAKSIT_PLANI!$K840&lt;=30,"0-30 Gün",IF(TAKSIT_PLANI!$K840&lt;=60,"31-60 Gün","61 Gün ve Üzeri"))))</f>
        <v/>
      </c>
      <c r="G840" s="14">
        <f>IF(ISBLANK(TAKSIT_PLANI!$A840),"",TAKSIT_PLANI!$J840)</f>
        <v/>
      </c>
    </row>
    <row r="841">
      <c r="A841" s="14">
        <f>IF(ISBLANK(TAKSIT_PLANI!$A841),"",TAKSIT_PLANI!$B841)</f>
        <v/>
      </c>
      <c r="B841" s="23">
        <f>IF(ISBLANK(TAKSIT_PLANI!$A841),"",INDEX(KREDILER!$B$6:$B$1000,MATCH(TAKSIT_PLANI!$B841,KREDILER!$A$6:$A$1000,0)))</f>
        <v/>
      </c>
      <c r="C841" s="21">
        <f>IF(ISBLANK(TAKSIT_PLANI!$A841),"",TAKSIT_PLANI!$D841)</f>
        <v/>
      </c>
      <c r="D841" s="17">
        <f>IF(ISBLANK(TAKSIT_PLANI!$A841),"",TAKSIT_PLANI!$I841)</f>
        <v/>
      </c>
      <c r="E841" s="22">
        <f>IF(ISBLANK(TAKSIT_PLANI!$A841),"",TAKSIT_PLANI!$K841)</f>
        <v/>
      </c>
      <c r="F841" s="14">
        <f>IF(ISBLANK(TAKSIT_PLANI!$A841),"",IF(TAKSIT_PLANI!$K841&lt;0,"Vadesi Geçmiş",IF(TAKSIT_PLANI!$K841&lt;=30,"0-30 Gün",IF(TAKSIT_PLANI!$K841&lt;=60,"31-60 Gün","61 Gün ve Üzeri"))))</f>
        <v/>
      </c>
      <c r="G841" s="14">
        <f>IF(ISBLANK(TAKSIT_PLANI!$A841),"",TAKSIT_PLANI!$J841)</f>
        <v/>
      </c>
    </row>
    <row r="842">
      <c r="A842" s="14">
        <f>IF(ISBLANK(TAKSIT_PLANI!$A842),"",TAKSIT_PLANI!$B842)</f>
        <v/>
      </c>
      <c r="B842" s="23">
        <f>IF(ISBLANK(TAKSIT_PLANI!$A842),"",INDEX(KREDILER!$B$6:$B$1000,MATCH(TAKSIT_PLANI!$B842,KREDILER!$A$6:$A$1000,0)))</f>
        <v/>
      </c>
      <c r="C842" s="21">
        <f>IF(ISBLANK(TAKSIT_PLANI!$A842),"",TAKSIT_PLANI!$D842)</f>
        <v/>
      </c>
      <c r="D842" s="17">
        <f>IF(ISBLANK(TAKSIT_PLANI!$A842),"",TAKSIT_PLANI!$I842)</f>
        <v/>
      </c>
      <c r="E842" s="22">
        <f>IF(ISBLANK(TAKSIT_PLANI!$A842),"",TAKSIT_PLANI!$K842)</f>
        <v/>
      </c>
      <c r="F842" s="14">
        <f>IF(ISBLANK(TAKSIT_PLANI!$A842),"",IF(TAKSIT_PLANI!$K842&lt;0,"Vadesi Geçmiş",IF(TAKSIT_PLANI!$K842&lt;=30,"0-30 Gün",IF(TAKSIT_PLANI!$K842&lt;=60,"31-60 Gün","61 Gün ve Üzeri"))))</f>
        <v/>
      </c>
      <c r="G842" s="14">
        <f>IF(ISBLANK(TAKSIT_PLANI!$A842),"",TAKSIT_PLANI!$J842)</f>
        <v/>
      </c>
    </row>
    <row r="843">
      <c r="A843" s="14">
        <f>IF(ISBLANK(TAKSIT_PLANI!$A843),"",TAKSIT_PLANI!$B843)</f>
        <v/>
      </c>
      <c r="B843" s="23">
        <f>IF(ISBLANK(TAKSIT_PLANI!$A843),"",INDEX(KREDILER!$B$6:$B$1000,MATCH(TAKSIT_PLANI!$B843,KREDILER!$A$6:$A$1000,0)))</f>
        <v/>
      </c>
      <c r="C843" s="21">
        <f>IF(ISBLANK(TAKSIT_PLANI!$A843),"",TAKSIT_PLANI!$D843)</f>
        <v/>
      </c>
      <c r="D843" s="17">
        <f>IF(ISBLANK(TAKSIT_PLANI!$A843),"",TAKSIT_PLANI!$I843)</f>
        <v/>
      </c>
      <c r="E843" s="22">
        <f>IF(ISBLANK(TAKSIT_PLANI!$A843),"",TAKSIT_PLANI!$K843)</f>
        <v/>
      </c>
      <c r="F843" s="14">
        <f>IF(ISBLANK(TAKSIT_PLANI!$A843),"",IF(TAKSIT_PLANI!$K843&lt;0,"Vadesi Geçmiş",IF(TAKSIT_PLANI!$K843&lt;=30,"0-30 Gün",IF(TAKSIT_PLANI!$K843&lt;=60,"31-60 Gün","61 Gün ve Üzeri"))))</f>
        <v/>
      </c>
      <c r="G843" s="14">
        <f>IF(ISBLANK(TAKSIT_PLANI!$A843),"",TAKSIT_PLANI!$J843)</f>
        <v/>
      </c>
    </row>
    <row r="844">
      <c r="A844" s="14">
        <f>IF(ISBLANK(TAKSIT_PLANI!$A844),"",TAKSIT_PLANI!$B844)</f>
        <v/>
      </c>
      <c r="B844" s="23">
        <f>IF(ISBLANK(TAKSIT_PLANI!$A844),"",INDEX(KREDILER!$B$6:$B$1000,MATCH(TAKSIT_PLANI!$B844,KREDILER!$A$6:$A$1000,0)))</f>
        <v/>
      </c>
      <c r="C844" s="21">
        <f>IF(ISBLANK(TAKSIT_PLANI!$A844),"",TAKSIT_PLANI!$D844)</f>
        <v/>
      </c>
      <c r="D844" s="17">
        <f>IF(ISBLANK(TAKSIT_PLANI!$A844),"",TAKSIT_PLANI!$I844)</f>
        <v/>
      </c>
      <c r="E844" s="22">
        <f>IF(ISBLANK(TAKSIT_PLANI!$A844),"",TAKSIT_PLANI!$K844)</f>
        <v/>
      </c>
      <c r="F844" s="14">
        <f>IF(ISBLANK(TAKSIT_PLANI!$A844),"",IF(TAKSIT_PLANI!$K844&lt;0,"Vadesi Geçmiş",IF(TAKSIT_PLANI!$K844&lt;=30,"0-30 Gün",IF(TAKSIT_PLANI!$K844&lt;=60,"31-60 Gün","61 Gün ve Üzeri"))))</f>
        <v/>
      </c>
      <c r="G844" s="14">
        <f>IF(ISBLANK(TAKSIT_PLANI!$A844),"",TAKSIT_PLANI!$J844)</f>
        <v/>
      </c>
    </row>
    <row r="845">
      <c r="A845" s="14">
        <f>IF(ISBLANK(TAKSIT_PLANI!$A845),"",TAKSIT_PLANI!$B845)</f>
        <v/>
      </c>
      <c r="B845" s="23">
        <f>IF(ISBLANK(TAKSIT_PLANI!$A845),"",INDEX(KREDILER!$B$6:$B$1000,MATCH(TAKSIT_PLANI!$B845,KREDILER!$A$6:$A$1000,0)))</f>
        <v/>
      </c>
      <c r="C845" s="21">
        <f>IF(ISBLANK(TAKSIT_PLANI!$A845),"",TAKSIT_PLANI!$D845)</f>
        <v/>
      </c>
      <c r="D845" s="17">
        <f>IF(ISBLANK(TAKSIT_PLANI!$A845),"",TAKSIT_PLANI!$I845)</f>
        <v/>
      </c>
      <c r="E845" s="22">
        <f>IF(ISBLANK(TAKSIT_PLANI!$A845),"",TAKSIT_PLANI!$K845)</f>
        <v/>
      </c>
      <c r="F845" s="14">
        <f>IF(ISBLANK(TAKSIT_PLANI!$A845),"",IF(TAKSIT_PLANI!$K845&lt;0,"Vadesi Geçmiş",IF(TAKSIT_PLANI!$K845&lt;=30,"0-30 Gün",IF(TAKSIT_PLANI!$K845&lt;=60,"31-60 Gün","61 Gün ve Üzeri"))))</f>
        <v/>
      </c>
      <c r="G845" s="14">
        <f>IF(ISBLANK(TAKSIT_PLANI!$A845),"",TAKSIT_PLANI!$J845)</f>
        <v/>
      </c>
    </row>
    <row r="846">
      <c r="A846" s="14">
        <f>IF(ISBLANK(TAKSIT_PLANI!$A846),"",TAKSIT_PLANI!$B846)</f>
        <v/>
      </c>
      <c r="B846" s="23">
        <f>IF(ISBLANK(TAKSIT_PLANI!$A846),"",INDEX(KREDILER!$B$6:$B$1000,MATCH(TAKSIT_PLANI!$B846,KREDILER!$A$6:$A$1000,0)))</f>
        <v/>
      </c>
      <c r="C846" s="21">
        <f>IF(ISBLANK(TAKSIT_PLANI!$A846),"",TAKSIT_PLANI!$D846)</f>
        <v/>
      </c>
      <c r="D846" s="17">
        <f>IF(ISBLANK(TAKSIT_PLANI!$A846),"",TAKSIT_PLANI!$I846)</f>
        <v/>
      </c>
      <c r="E846" s="22">
        <f>IF(ISBLANK(TAKSIT_PLANI!$A846),"",TAKSIT_PLANI!$K846)</f>
        <v/>
      </c>
      <c r="F846" s="14">
        <f>IF(ISBLANK(TAKSIT_PLANI!$A846),"",IF(TAKSIT_PLANI!$K846&lt;0,"Vadesi Geçmiş",IF(TAKSIT_PLANI!$K846&lt;=30,"0-30 Gün",IF(TAKSIT_PLANI!$K846&lt;=60,"31-60 Gün","61 Gün ve Üzeri"))))</f>
        <v/>
      </c>
      <c r="G846" s="14">
        <f>IF(ISBLANK(TAKSIT_PLANI!$A846),"",TAKSIT_PLANI!$J846)</f>
        <v/>
      </c>
    </row>
    <row r="847">
      <c r="A847" s="14">
        <f>IF(ISBLANK(TAKSIT_PLANI!$A847),"",TAKSIT_PLANI!$B847)</f>
        <v/>
      </c>
      <c r="B847" s="23">
        <f>IF(ISBLANK(TAKSIT_PLANI!$A847),"",INDEX(KREDILER!$B$6:$B$1000,MATCH(TAKSIT_PLANI!$B847,KREDILER!$A$6:$A$1000,0)))</f>
        <v/>
      </c>
      <c r="C847" s="21">
        <f>IF(ISBLANK(TAKSIT_PLANI!$A847),"",TAKSIT_PLANI!$D847)</f>
        <v/>
      </c>
      <c r="D847" s="17">
        <f>IF(ISBLANK(TAKSIT_PLANI!$A847),"",TAKSIT_PLANI!$I847)</f>
        <v/>
      </c>
      <c r="E847" s="22">
        <f>IF(ISBLANK(TAKSIT_PLANI!$A847),"",TAKSIT_PLANI!$K847)</f>
        <v/>
      </c>
      <c r="F847" s="14">
        <f>IF(ISBLANK(TAKSIT_PLANI!$A847),"",IF(TAKSIT_PLANI!$K847&lt;0,"Vadesi Geçmiş",IF(TAKSIT_PLANI!$K847&lt;=30,"0-30 Gün",IF(TAKSIT_PLANI!$K847&lt;=60,"31-60 Gün","61 Gün ve Üzeri"))))</f>
        <v/>
      </c>
      <c r="G847" s="14">
        <f>IF(ISBLANK(TAKSIT_PLANI!$A847),"",TAKSIT_PLANI!$J847)</f>
        <v/>
      </c>
    </row>
    <row r="848">
      <c r="A848" s="14">
        <f>IF(ISBLANK(TAKSIT_PLANI!$A848),"",TAKSIT_PLANI!$B848)</f>
        <v/>
      </c>
      <c r="B848" s="23">
        <f>IF(ISBLANK(TAKSIT_PLANI!$A848),"",INDEX(KREDILER!$B$6:$B$1000,MATCH(TAKSIT_PLANI!$B848,KREDILER!$A$6:$A$1000,0)))</f>
        <v/>
      </c>
      <c r="C848" s="21">
        <f>IF(ISBLANK(TAKSIT_PLANI!$A848),"",TAKSIT_PLANI!$D848)</f>
        <v/>
      </c>
      <c r="D848" s="17">
        <f>IF(ISBLANK(TAKSIT_PLANI!$A848),"",TAKSIT_PLANI!$I848)</f>
        <v/>
      </c>
      <c r="E848" s="22">
        <f>IF(ISBLANK(TAKSIT_PLANI!$A848),"",TAKSIT_PLANI!$K848)</f>
        <v/>
      </c>
      <c r="F848" s="14">
        <f>IF(ISBLANK(TAKSIT_PLANI!$A848),"",IF(TAKSIT_PLANI!$K848&lt;0,"Vadesi Geçmiş",IF(TAKSIT_PLANI!$K848&lt;=30,"0-30 Gün",IF(TAKSIT_PLANI!$K848&lt;=60,"31-60 Gün","61 Gün ve Üzeri"))))</f>
        <v/>
      </c>
      <c r="G848" s="14">
        <f>IF(ISBLANK(TAKSIT_PLANI!$A848),"",TAKSIT_PLANI!$J848)</f>
        <v/>
      </c>
    </row>
    <row r="849">
      <c r="A849" s="14">
        <f>IF(ISBLANK(TAKSIT_PLANI!$A849),"",TAKSIT_PLANI!$B849)</f>
        <v/>
      </c>
      <c r="B849" s="23">
        <f>IF(ISBLANK(TAKSIT_PLANI!$A849),"",INDEX(KREDILER!$B$6:$B$1000,MATCH(TAKSIT_PLANI!$B849,KREDILER!$A$6:$A$1000,0)))</f>
        <v/>
      </c>
      <c r="C849" s="21">
        <f>IF(ISBLANK(TAKSIT_PLANI!$A849),"",TAKSIT_PLANI!$D849)</f>
        <v/>
      </c>
      <c r="D849" s="17">
        <f>IF(ISBLANK(TAKSIT_PLANI!$A849),"",TAKSIT_PLANI!$I849)</f>
        <v/>
      </c>
      <c r="E849" s="22">
        <f>IF(ISBLANK(TAKSIT_PLANI!$A849),"",TAKSIT_PLANI!$K849)</f>
        <v/>
      </c>
      <c r="F849" s="14">
        <f>IF(ISBLANK(TAKSIT_PLANI!$A849),"",IF(TAKSIT_PLANI!$K849&lt;0,"Vadesi Geçmiş",IF(TAKSIT_PLANI!$K849&lt;=30,"0-30 Gün",IF(TAKSIT_PLANI!$K849&lt;=60,"31-60 Gün","61 Gün ve Üzeri"))))</f>
        <v/>
      </c>
      <c r="G849" s="14">
        <f>IF(ISBLANK(TAKSIT_PLANI!$A849),"",TAKSIT_PLANI!$J849)</f>
        <v/>
      </c>
    </row>
    <row r="850">
      <c r="A850" s="14">
        <f>IF(ISBLANK(TAKSIT_PLANI!$A850),"",TAKSIT_PLANI!$B850)</f>
        <v/>
      </c>
      <c r="B850" s="23">
        <f>IF(ISBLANK(TAKSIT_PLANI!$A850),"",INDEX(KREDILER!$B$6:$B$1000,MATCH(TAKSIT_PLANI!$B850,KREDILER!$A$6:$A$1000,0)))</f>
        <v/>
      </c>
      <c r="C850" s="21">
        <f>IF(ISBLANK(TAKSIT_PLANI!$A850),"",TAKSIT_PLANI!$D850)</f>
        <v/>
      </c>
      <c r="D850" s="17">
        <f>IF(ISBLANK(TAKSIT_PLANI!$A850),"",TAKSIT_PLANI!$I850)</f>
        <v/>
      </c>
      <c r="E850" s="22">
        <f>IF(ISBLANK(TAKSIT_PLANI!$A850),"",TAKSIT_PLANI!$K850)</f>
        <v/>
      </c>
      <c r="F850" s="14">
        <f>IF(ISBLANK(TAKSIT_PLANI!$A850),"",IF(TAKSIT_PLANI!$K850&lt;0,"Vadesi Geçmiş",IF(TAKSIT_PLANI!$K850&lt;=30,"0-30 Gün",IF(TAKSIT_PLANI!$K850&lt;=60,"31-60 Gün","61 Gün ve Üzeri"))))</f>
        <v/>
      </c>
      <c r="G850" s="14">
        <f>IF(ISBLANK(TAKSIT_PLANI!$A850),"",TAKSIT_PLANI!$J850)</f>
        <v/>
      </c>
    </row>
    <row r="851">
      <c r="A851" s="14">
        <f>IF(ISBLANK(TAKSIT_PLANI!$A851),"",TAKSIT_PLANI!$B851)</f>
        <v/>
      </c>
      <c r="B851" s="23">
        <f>IF(ISBLANK(TAKSIT_PLANI!$A851),"",INDEX(KREDILER!$B$6:$B$1000,MATCH(TAKSIT_PLANI!$B851,KREDILER!$A$6:$A$1000,0)))</f>
        <v/>
      </c>
      <c r="C851" s="21">
        <f>IF(ISBLANK(TAKSIT_PLANI!$A851),"",TAKSIT_PLANI!$D851)</f>
        <v/>
      </c>
      <c r="D851" s="17">
        <f>IF(ISBLANK(TAKSIT_PLANI!$A851),"",TAKSIT_PLANI!$I851)</f>
        <v/>
      </c>
      <c r="E851" s="22">
        <f>IF(ISBLANK(TAKSIT_PLANI!$A851),"",TAKSIT_PLANI!$K851)</f>
        <v/>
      </c>
      <c r="F851" s="14">
        <f>IF(ISBLANK(TAKSIT_PLANI!$A851),"",IF(TAKSIT_PLANI!$K851&lt;0,"Vadesi Geçmiş",IF(TAKSIT_PLANI!$K851&lt;=30,"0-30 Gün",IF(TAKSIT_PLANI!$K851&lt;=60,"31-60 Gün","61 Gün ve Üzeri"))))</f>
        <v/>
      </c>
      <c r="G851" s="14">
        <f>IF(ISBLANK(TAKSIT_PLANI!$A851),"",TAKSIT_PLANI!$J851)</f>
        <v/>
      </c>
    </row>
    <row r="852">
      <c r="A852" s="14">
        <f>IF(ISBLANK(TAKSIT_PLANI!$A852),"",TAKSIT_PLANI!$B852)</f>
        <v/>
      </c>
      <c r="B852" s="23">
        <f>IF(ISBLANK(TAKSIT_PLANI!$A852),"",INDEX(KREDILER!$B$6:$B$1000,MATCH(TAKSIT_PLANI!$B852,KREDILER!$A$6:$A$1000,0)))</f>
        <v/>
      </c>
      <c r="C852" s="21">
        <f>IF(ISBLANK(TAKSIT_PLANI!$A852),"",TAKSIT_PLANI!$D852)</f>
        <v/>
      </c>
      <c r="D852" s="17">
        <f>IF(ISBLANK(TAKSIT_PLANI!$A852),"",TAKSIT_PLANI!$I852)</f>
        <v/>
      </c>
      <c r="E852" s="22">
        <f>IF(ISBLANK(TAKSIT_PLANI!$A852),"",TAKSIT_PLANI!$K852)</f>
        <v/>
      </c>
      <c r="F852" s="14">
        <f>IF(ISBLANK(TAKSIT_PLANI!$A852),"",IF(TAKSIT_PLANI!$K852&lt;0,"Vadesi Geçmiş",IF(TAKSIT_PLANI!$K852&lt;=30,"0-30 Gün",IF(TAKSIT_PLANI!$K852&lt;=60,"31-60 Gün","61 Gün ve Üzeri"))))</f>
        <v/>
      </c>
      <c r="G852" s="14">
        <f>IF(ISBLANK(TAKSIT_PLANI!$A852),"",TAKSIT_PLANI!$J852)</f>
        <v/>
      </c>
    </row>
    <row r="853">
      <c r="A853" s="14">
        <f>IF(ISBLANK(TAKSIT_PLANI!$A853),"",TAKSIT_PLANI!$B853)</f>
        <v/>
      </c>
      <c r="B853" s="23">
        <f>IF(ISBLANK(TAKSIT_PLANI!$A853),"",INDEX(KREDILER!$B$6:$B$1000,MATCH(TAKSIT_PLANI!$B853,KREDILER!$A$6:$A$1000,0)))</f>
        <v/>
      </c>
      <c r="C853" s="21">
        <f>IF(ISBLANK(TAKSIT_PLANI!$A853),"",TAKSIT_PLANI!$D853)</f>
        <v/>
      </c>
      <c r="D853" s="17">
        <f>IF(ISBLANK(TAKSIT_PLANI!$A853),"",TAKSIT_PLANI!$I853)</f>
        <v/>
      </c>
      <c r="E853" s="22">
        <f>IF(ISBLANK(TAKSIT_PLANI!$A853),"",TAKSIT_PLANI!$K853)</f>
        <v/>
      </c>
      <c r="F853" s="14">
        <f>IF(ISBLANK(TAKSIT_PLANI!$A853),"",IF(TAKSIT_PLANI!$K853&lt;0,"Vadesi Geçmiş",IF(TAKSIT_PLANI!$K853&lt;=30,"0-30 Gün",IF(TAKSIT_PLANI!$K853&lt;=60,"31-60 Gün","61 Gün ve Üzeri"))))</f>
        <v/>
      </c>
      <c r="G853" s="14">
        <f>IF(ISBLANK(TAKSIT_PLANI!$A853),"",TAKSIT_PLANI!$J853)</f>
        <v/>
      </c>
    </row>
    <row r="854">
      <c r="A854" s="14">
        <f>IF(ISBLANK(TAKSIT_PLANI!$A854),"",TAKSIT_PLANI!$B854)</f>
        <v/>
      </c>
      <c r="B854" s="23">
        <f>IF(ISBLANK(TAKSIT_PLANI!$A854),"",INDEX(KREDILER!$B$6:$B$1000,MATCH(TAKSIT_PLANI!$B854,KREDILER!$A$6:$A$1000,0)))</f>
        <v/>
      </c>
      <c r="C854" s="21">
        <f>IF(ISBLANK(TAKSIT_PLANI!$A854),"",TAKSIT_PLANI!$D854)</f>
        <v/>
      </c>
      <c r="D854" s="17">
        <f>IF(ISBLANK(TAKSIT_PLANI!$A854),"",TAKSIT_PLANI!$I854)</f>
        <v/>
      </c>
      <c r="E854" s="22">
        <f>IF(ISBLANK(TAKSIT_PLANI!$A854),"",TAKSIT_PLANI!$K854)</f>
        <v/>
      </c>
      <c r="F854" s="14">
        <f>IF(ISBLANK(TAKSIT_PLANI!$A854),"",IF(TAKSIT_PLANI!$K854&lt;0,"Vadesi Geçmiş",IF(TAKSIT_PLANI!$K854&lt;=30,"0-30 Gün",IF(TAKSIT_PLANI!$K854&lt;=60,"31-60 Gün","61 Gün ve Üzeri"))))</f>
        <v/>
      </c>
      <c r="G854" s="14">
        <f>IF(ISBLANK(TAKSIT_PLANI!$A854),"",TAKSIT_PLANI!$J854)</f>
        <v/>
      </c>
    </row>
    <row r="855">
      <c r="A855" s="14">
        <f>IF(ISBLANK(TAKSIT_PLANI!$A855),"",TAKSIT_PLANI!$B855)</f>
        <v/>
      </c>
      <c r="B855" s="23">
        <f>IF(ISBLANK(TAKSIT_PLANI!$A855),"",INDEX(KREDILER!$B$6:$B$1000,MATCH(TAKSIT_PLANI!$B855,KREDILER!$A$6:$A$1000,0)))</f>
        <v/>
      </c>
      <c r="C855" s="21">
        <f>IF(ISBLANK(TAKSIT_PLANI!$A855),"",TAKSIT_PLANI!$D855)</f>
        <v/>
      </c>
      <c r="D855" s="17">
        <f>IF(ISBLANK(TAKSIT_PLANI!$A855),"",TAKSIT_PLANI!$I855)</f>
        <v/>
      </c>
      <c r="E855" s="22">
        <f>IF(ISBLANK(TAKSIT_PLANI!$A855),"",TAKSIT_PLANI!$K855)</f>
        <v/>
      </c>
      <c r="F855" s="14">
        <f>IF(ISBLANK(TAKSIT_PLANI!$A855),"",IF(TAKSIT_PLANI!$K855&lt;0,"Vadesi Geçmiş",IF(TAKSIT_PLANI!$K855&lt;=30,"0-30 Gün",IF(TAKSIT_PLANI!$K855&lt;=60,"31-60 Gün","61 Gün ve Üzeri"))))</f>
        <v/>
      </c>
      <c r="G855" s="14">
        <f>IF(ISBLANK(TAKSIT_PLANI!$A855),"",TAKSIT_PLANI!$J855)</f>
        <v/>
      </c>
    </row>
    <row r="856">
      <c r="A856" s="14">
        <f>IF(ISBLANK(TAKSIT_PLANI!$A856),"",TAKSIT_PLANI!$B856)</f>
        <v/>
      </c>
      <c r="B856" s="23">
        <f>IF(ISBLANK(TAKSIT_PLANI!$A856),"",INDEX(KREDILER!$B$6:$B$1000,MATCH(TAKSIT_PLANI!$B856,KREDILER!$A$6:$A$1000,0)))</f>
        <v/>
      </c>
      <c r="C856" s="21">
        <f>IF(ISBLANK(TAKSIT_PLANI!$A856),"",TAKSIT_PLANI!$D856)</f>
        <v/>
      </c>
      <c r="D856" s="17">
        <f>IF(ISBLANK(TAKSIT_PLANI!$A856),"",TAKSIT_PLANI!$I856)</f>
        <v/>
      </c>
      <c r="E856" s="22">
        <f>IF(ISBLANK(TAKSIT_PLANI!$A856),"",TAKSIT_PLANI!$K856)</f>
        <v/>
      </c>
      <c r="F856" s="14">
        <f>IF(ISBLANK(TAKSIT_PLANI!$A856),"",IF(TAKSIT_PLANI!$K856&lt;0,"Vadesi Geçmiş",IF(TAKSIT_PLANI!$K856&lt;=30,"0-30 Gün",IF(TAKSIT_PLANI!$K856&lt;=60,"31-60 Gün","61 Gün ve Üzeri"))))</f>
        <v/>
      </c>
      <c r="G856" s="14">
        <f>IF(ISBLANK(TAKSIT_PLANI!$A856),"",TAKSIT_PLANI!$J856)</f>
        <v/>
      </c>
    </row>
    <row r="857">
      <c r="A857" s="14">
        <f>IF(ISBLANK(TAKSIT_PLANI!$A857),"",TAKSIT_PLANI!$B857)</f>
        <v/>
      </c>
      <c r="B857" s="23">
        <f>IF(ISBLANK(TAKSIT_PLANI!$A857),"",INDEX(KREDILER!$B$6:$B$1000,MATCH(TAKSIT_PLANI!$B857,KREDILER!$A$6:$A$1000,0)))</f>
        <v/>
      </c>
      <c r="C857" s="21">
        <f>IF(ISBLANK(TAKSIT_PLANI!$A857),"",TAKSIT_PLANI!$D857)</f>
        <v/>
      </c>
      <c r="D857" s="17">
        <f>IF(ISBLANK(TAKSIT_PLANI!$A857),"",TAKSIT_PLANI!$I857)</f>
        <v/>
      </c>
      <c r="E857" s="22">
        <f>IF(ISBLANK(TAKSIT_PLANI!$A857),"",TAKSIT_PLANI!$K857)</f>
        <v/>
      </c>
      <c r="F857" s="14">
        <f>IF(ISBLANK(TAKSIT_PLANI!$A857),"",IF(TAKSIT_PLANI!$K857&lt;0,"Vadesi Geçmiş",IF(TAKSIT_PLANI!$K857&lt;=30,"0-30 Gün",IF(TAKSIT_PLANI!$K857&lt;=60,"31-60 Gün","61 Gün ve Üzeri"))))</f>
        <v/>
      </c>
      <c r="G857" s="14">
        <f>IF(ISBLANK(TAKSIT_PLANI!$A857),"",TAKSIT_PLANI!$J857)</f>
        <v/>
      </c>
    </row>
    <row r="858">
      <c r="A858" s="14">
        <f>IF(ISBLANK(TAKSIT_PLANI!$A858),"",TAKSIT_PLANI!$B858)</f>
        <v/>
      </c>
      <c r="B858" s="23">
        <f>IF(ISBLANK(TAKSIT_PLANI!$A858),"",INDEX(KREDILER!$B$6:$B$1000,MATCH(TAKSIT_PLANI!$B858,KREDILER!$A$6:$A$1000,0)))</f>
        <v/>
      </c>
      <c r="C858" s="21">
        <f>IF(ISBLANK(TAKSIT_PLANI!$A858),"",TAKSIT_PLANI!$D858)</f>
        <v/>
      </c>
      <c r="D858" s="17">
        <f>IF(ISBLANK(TAKSIT_PLANI!$A858),"",TAKSIT_PLANI!$I858)</f>
        <v/>
      </c>
      <c r="E858" s="22">
        <f>IF(ISBLANK(TAKSIT_PLANI!$A858),"",TAKSIT_PLANI!$K858)</f>
        <v/>
      </c>
      <c r="F858" s="14">
        <f>IF(ISBLANK(TAKSIT_PLANI!$A858),"",IF(TAKSIT_PLANI!$K858&lt;0,"Vadesi Geçmiş",IF(TAKSIT_PLANI!$K858&lt;=30,"0-30 Gün",IF(TAKSIT_PLANI!$K858&lt;=60,"31-60 Gün","61 Gün ve Üzeri"))))</f>
        <v/>
      </c>
      <c r="G858" s="14">
        <f>IF(ISBLANK(TAKSIT_PLANI!$A858),"",TAKSIT_PLANI!$J858)</f>
        <v/>
      </c>
    </row>
    <row r="859">
      <c r="A859" s="14">
        <f>IF(ISBLANK(TAKSIT_PLANI!$A859),"",TAKSIT_PLANI!$B859)</f>
        <v/>
      </c>
      <c r="B859" s="23">
        <f>IF(ISBLANK(TAKSIT_PLANI!$A859),"",INDEX(KREDILER!$B$6:$B$1000,MATCH(TAKSIT_PLANI!$B859,KREDILER!$A$6:$A$1000,0)))</f>
        <v/>
      </c>
      <c r="C859" s="21">
        <f>IF(ISBLANK(TAKSIT_PLANI!$A859),"",TAKSIT_PLANI!$D859)</f>
        <v/>
      </c>
      <c r="D859" s="17">
        <f>IF(ISBLANK(TAKSIT_PLANI!$A859),"",TAKSIT_PLANI!$I859)</f>
        <v/>
      </c>
      <c r="E859" s="22">
        <f>IF(ISBLANK(TAKSIT_PLANI!$A859),"",TAKSIT_PLANI!$K859)</f>
        <v/>
      </c>
      <c r="F859" s="14">
        <f>IF(ISBLANK(TAKSIT_PLANI!$A859),"",IF(TAKSIT_PLANI!$K859&lt;0,"Vadesi Geçmiş",IF(TAKSIT_PLANI!$K859&lt;=30,"0-30 Gün",IF(TAKSIT_PLANI!$K859&lt;=60,"31-60 Gün","61 Gün ve Üzeri"))))</f>
        <v/>
      </c>
      <c r="G859" s="14">
        <f>IF(ISBLANK(TAKSIT_PLANI!$A859),"",TAKSIT_PLANI!$J859)</f>
        <v/>
      </c>
    </row>
    <row r="860">
      <c r="A860" s="14">
        <f>IF(ISBLANK(TAKSIT_PLANI!$A860),"",TAKSIT_PLANI!$B860)</f>
        <v/>
      </c>
      <c r="B860" s="23">
        <f>IF(ISBLANK(TAKSIT_PLANI!$A860),"",INDEX(KREDILER!$B$6:$B$1000,MATCH(TAKSIT_PLANI!$B860,KREDILER!$A$6:$A$1000,0)))</f>
        <v/>
      </c>
      <c r="C860" s="21">
        <f>IF(ISBLANK(TAKSIT_PLANI!$A860),"",TAKSIT_PLANI!$D860)</f>
        <v/>
      </c>
      <c r="D860" s="17">
        <f>IF(ISBLANK(TAKSIT_PLANI!$A860),"",TAKSIT_PLANI!$I860)</f>
        <v/>
      </c>
      <c r="E860" s="22">
        <f>IF(ISBLANK(TAKSIT_PLANI!$A860),"",TAKSIT_PLANI!$K860)</f>
        <v/>
      </c>
      <c r="F860" s="14">
        <f>IF(ISBLANK(TAKSIT_PLANI!$A860),"",IF(TAKSIT_PLANI!$K860&lt;0,"Vadesi Geçmiş",IF(TAKSIT_PLANI!$K860&lt;=30,"0-30 Gün",IF(TAKSIT_PLANI!$K860&lt;=60,"31-60 Gün","61 Gün ve Üzeri"))))</f>
        <v/>
      </c>
      <c r="G860" s="14">
        <f>IF(ISBLANK(TAKSIT_PLANI!$A860),"",TAKSIT_PLANI!$J860)</f>
        <v/>
      </c>
    </row>
    <row r="861">
      <c r="A861" s="14">
        <f>IF(ISBLANK(TAKSIT_PLANI!$A861),"",TAKSIT_PLANI!$B861)</f>
        <v/>
      </c>
      <c r="B861" s="23">
        <f>IF(ISBLANK(TAKSIT_PLANI!$A861),"",INDEX(KREDILER!$B$6:$B$1000,MATCH(TAKSIT_PLANI!$B861,KREDILER!$A$6:$A$1000,0)))</f>
        <v/>
      </c>
      <c r="C861" s="21">
        <f>IF(ISBLANK(TAKSIT_PLANI!$A861),"",TAKSIT_PLANI!$D861)</f>
        <v/>
      </c>
      <c r="D861" s="17">
        <f>IF(ISBLANK(TAKSIT_PLANI!$A861),"",TAKSIT_PLANI!$I861)</f>
        <v/>
      </c>
      <c r="E861" s="22">
        <f>IF(ISBLANK(TAKSIT_PLANI!$A861),"",TAKSIT_PLANI!$K861)</f>
        <v/>
      </c>
      <c r="F861" s="14">
        <f>IF(ISBLANK(TAKSIT_PLANI!$A861),"",IF(TAKSIT_PLANI!$K861&lt;0,"Vadesi Geçmiş",IF(TAKSIT_PLANI!$K861&lt;=30,"0-30 Gün",IF(TAKSIT_PLANI!$K861&lt;=60,"31-60 Gün","61 Gün ve Üzeri"))))</f>
        <v/>
      </c>
      <c r="G861" s="14">
        <f>IF(ISBLANK(TAKSIT_PLANI!$A861),"",TAKSIT_PLANI!$J861)</f>
        <v/>
      </c>
    </row>
    <row r="862">
      <c r="A862" s="14">
        <f>IF(ISBLANK(TAKSIT_PLANI!$A862),"",TAKSIT_PLANI!$B862)</f>
        <v/>
      </c>
      <c r="B862" s="23">
        <f>IF(ISBLANK(TAKSIT_PLANI!$A862),"",INDEX(KREDILER!$B$6:$B$1000,MATCH(TAKSIT_PLANI!$B862,KREDILER!$A$6:$A$1000,0)))</f>
        <v/>
      </c>
      <c r="C862" s="21">
        <f>IF(ISBLANK(TAKSIT_PLANI!$A862),"",TAKSIT_PLANI!$D862)</f>
        <v/>
      </c>
      <c r="D862" s="17">
        <f>IF(ISBLANK(TAKSIT_PLANI!$A862),"",TAKSIT_PLANI!$I862)</f>
        <v/>
      </c>
      <c r="E862" s="22">
        <f>IF(ISBLANK(TAKSIT_PLANI!$A862),"",TAKSIT_PLANI!$K862)</f>
        <v/>
      </c>
      <c r="F862" s="14">
        <f>IF(ISBLANK(TAKSIT_PLANI!$A862),"",IF(TAKSIT_PLANI!$K862&lt;0,"Vadesi Geçmiş",IF(TAKSIT_PLANI!$K862&lt;=30,"0-30 Gün",IF(TAKSIT_PLANI!$K862&lt;=60,"31-60 Gün","61 Gün ve Üzeri"))))</f>
        <v/>
      </c>
      <c r="G862" s="14">
        <f>IF(ISBLANK(TAKSIT_PLANI!$A862),"",TAKSIT_PLANI!$J862)</f>
        <v/>
      </c>
    </row>
    <row r="863">
      <c r="A863" s="14">
        <f>IF(ISBLANK(TAKSIT_PLANI!$A863),"",TAKSIT_PLANI!$B863)</f>
        <v/>
      </c>
      <c r="B863" s="23">
        <f>IF(ISBLANK(TAKSIT_PLANI!$A863),"",INDEX(KREDILER!$B$6:$B$1000,MATCH(TAKSIT_PLANI!$B863,KREDILER!$A$6:$A$1000,0)))</f>
        <v/>
      </c>
      <c r="C863" s="21">
        <f>IF(ISBLANK(TAKSIT_PLANI!$A863),"",TAKSIT_PLANI!$D863)</f>
        <v/>
      </c>
      <c r="D863" s="17">
        <f>IF(ISBLANK(TAKSIT_PLANI!$A863),"",TAKSIT_PLANI!$I863)</f>
        <v/>
      </c>
      <c r="E863" s="22">
        <f>IF(ISBLANK(TAKSIT_PLANI!$A863),"",TAKSIT_PLANI!$K863)</f>
        <v/>
      </c>
      <c r="F863" s="14">
        <f>IF(ISBLANK(TAKSIT_PLANI!$A863),"",IF(TAKSIT_PLANI!$K863&lt;0,"Vadesi Geçmiş",IF(TAKSIT_PLANI!$K863&lt;=30,"0-30 Gün",IF(TAKSIT_PLANI!$K863&lt;=60,"31-60 Gün","61 Gün ve Üzeri"))))</f>
        <v/>
      </c>
      <c r="G863" s="14">
        <f>IF(ISBLANK(TAKSIT_PLANI!$A863),"",TAKSIT_PLANI!$J863)</f>
        <v/>
      </c>
    </row>
    <row r="864">
      <c r="A864" s="14">
        <f>IF(ISBLANK(TAKSIT_PLANI!$A864),"",TAKSIT_PLANI!$B864)</f>
        <v/>
      </c>
      <c r="B864" s="23">
        <f>IF(ISBLANK(TAKSIT_PLANI!$A864),"",INDEX(KREDILER!$B$6:$B$1000,MATCH(TAKSIT_PLANI!$B864,KREDILER!$A$6:$A$1000,0)))</f>
        <v/>
      </c>
      <c r="C864" s="21">
        <f>IF(ISBLANK(TAKSIT_PLANI!$A864),"",TAKSIT_PLANI!$D864)</f>
        <v/>
      </c>
      <c r="D864" s="17">
        <f>IF(ISBLANK(TAKSIT_PLANI!$A864),"",TAKSIT_PLANI!$I864)</f>
        <v/>
      </c>
      <c r="E864" s="22">
        <f>IF(ISBLANK(TAKSIT_PLANI!$A864),"",TAKSIT_PLANI!$K864)</f>
        <v/>
      </c>
      <c r="F864" s="14">
        <f>IF(ISBLANK(TAKSIT_PLANI!$A864),"",IF(TAKSIT_PLANI!$K864&lt;0,"Vadesi Geçmiş",IF(TAKSIT_PLANI!$K864&lt;=30,"0-30 Gün",IF(TAKSIT_PLANI!$K864&lt;=60,"31-60 Gün","61 Gün ve Üzeri"))))</f>
        <v/>
      </c>
      <c r="G864" s="14">
        <f>IF(ISBLANK(TAKSIT_PLANI!$A864),"",TAKSIT_PLANI!$J864)</f>
        <v/>
      </c>
    </row>
    <row r="865">
      <c r="A865" s="14">
        <f>IF(ISBLANK(TAKSIT_PLANI!$A865),"",TAKSIT_PLANI!$B865)</f>
        <v/>
      </c>
      <c r="B865" s="23">
        <f>IF(ISBLANK(TAKSIT_PLANI!$A865),"",INDEX(KREDILER!$B$6:$B$1000,MATCH(TAKSIT_PLANI!$B865,KREDILER!$A$6:$A$1000,0)))</f>
        <v/>
      </c>
      <c r="C865" s="21">
        <f>IF(ISBLANK(TAKSIT_PLANI!$A865),"",TAKSIT_PLANI!$D865)</f>
        <v/>
      </c>
      <c r="D865" s="17">
        <f>IF(ISBLANK(TAKSIT_PLANI!$A865),"",TAKSIT_PLANI!$I865)</f>
        <v/>
      </c>
      <c r="E865" s="22">
        <f>IF(ISBLANK(TAKSIT_PLANI!$A865),"",TAKSIT_PLANI!$K865)</f>
        <v/>
      </c>
      <c r="F865" s="14">
        <f>IF(ISBLANK(TAKSIT_PLANI!$A865),"",IF(TAKSIT_PLANI!$K865&lt;0,"Vadesi Geçmiş",IF(TAKSIT_PLANI!$K865&lt;=30,"0-30 Gün",IF(TAKSIT_PLANI!$K865&lt;=60,"31-60 Gün","61 Gün ve Üzeri"))))</f>
        <v/>
      </c>
      <c r="G865" s="14">
        <f>IF(ISBLANK(TAKSIT_PLANI!$A865),"",TAKSIT_PLANI!$J865)</f>
        <v/>
      </c>
    </row>
    <row r="866">
      <c r="A866" s="14">
        <f>IF(ISBLANK(TAKSIT_PLANI!$A866),"",TAKSIT_PLANI!$B866)</f>
        <v/>
      </c>
      <c r="B866" s="23">
        <f>IF(ISBLANK(TAKSIT_PLANI!$A866),"",INDEX(KREDILER!$B$6:$B$1000,MATCH(TAKSIT_PLANI!$B866,KREDILER!$A$6:$A$1000,0)))</f>
        <v/>
      </c>
      <c r="C866" s="21">
        <f>IF(ISBLANK(TAKSIT_PLANI!$A866),"",TAKSIT_PLANI!$D866)</f>
        <v/>
      </c>
      <c r="D866" s="17">
        <f>IF(ISBLANK(TAKSIT_PLANI!$A866),"",TAKSIT_PLANI!$I866)</f>
        <v/>
      </c>
      <c r="E866" s="22">
        <f>IF(ISBLANK(TAKSIT_PLANI!$A866),"",TAKSIT_PLANI!$K866)</f>
        <v/>
      </c>
      <c r="F866" s="14">
        <f>IF(ISBLANK(TAKSIT_PLANI!$A866),"",IF(TAKSIT_PLANI!$K866&lt;0,"Vadesi Geçmiş",IF(TAKSIT_PLANI!$K866&lt;=30,"0-30 Gün",IF(TAKSIT_PLANI!$K866&lt;=60,"31-60 Gün","61 Gün ve Üzeri"))))</f>
        <v/>
      </c>
      <c r="G866" s="14">
        <f>IF(ISBLANK(TAKSIT_PLANI!$A866),"",TAKSIT_PLANI!$J866)</f>
        <v/>
      </c>
    </row>
    <row r="867">
      <c r="A867" s="14">
        <f>IF(ISBLANK(TAKSIT_PLANI!$A867),"",TAKSIT_PLANI!$B867)</f>
        <v/>
      </c>
      <c r="B867" s="23">
        <f>IF(ISBLANK(TAKSIT_PLANI!$A867),"",INDEX(KREDILER!$B$6:$B$1000,MATCH(TAKSIT_PLANI!$B867,KREDILER!$A$6:$A$1000,0)))</f>
        <v/>
      </c>
      <c r="C867" s="21">
        <f>IF(ISBLANK(TAKSIT_PLANI!$A867),"",TAKSIT_PLANI!$D867)</f>
        <v/>
      </c>
      <c r="D867" s="17">
        <f>IF(ISBLANK(TAKSIT_PLANI!$A867),"",TAKSIT_PLANI!$I867)</f>
        <v/>
      </c>
      <c r="E867" s="22">
        <f>IF(ISBLANK(TAKSIT_PLANI!$A867),"",TAKSIT_PLANI!$K867)</f>
        <v/>
      </c>
      <c r="F867" s="14">
        <f>IF(ISBLANK(TAKSIT_PLANI!$A867),"",IF(TAKSIT_PLANI!$K867&lt;0,"Vadesi Geçmiş",IF(TAKSIT_PLANI!$K867&lt;=30,"0-30 Gün",IF(TAKSIT_PLANI!$K867&lt;=60,"31-60 Gün","61 Gün ve Üzeri"))))</f>
        <v/>
      </c>
      <c r="G867" s="14">
        <f>IF(ISBLANK(TAKSIT_PLANI!$A867),"",TAKSIT_PLANI!$J867)</f>
        <v/>
      </c>
    </row>
    <row r="868">
      <c r="A868" s="14">
        <f>IF(ISBLANK(TAKSIT_PLANI!$A868),"",TAKSIT_PLANI!$B868)</f>
        <v/>
      </c>
      <c r="B868" s="23">
        <f>IF(ISBLANK(TAKSIT_PLANI!$A868),"",INDEX(KREDILER!$B$6:$B$1000,MATCH(TAKSIT_PLANI!$B868,KREDILER!$A$6:$A$1000,0)))</f>
        <v/>
      </c>
      <c r="C868" s="21">
        <f>IF(ISBLANK(TAKSIT_PLANI!$A868),"",TAKSIT_PLANI!$D868)</f>
        <v/>
      </c>
      <c r="D868" s="17">
        <f>IF(ISBLANK(TAKSIT_PLANI!$A868),"",TAKSIT_PLANI!$I868)</f>
        <v/>
      </c>
      <c r="E868" s="22">
        <f>IF(ISBLANK(TAKSIT_PLANI!$A868),"",TAKSIT_PLANI!$K868)</f>
        <v/>
      </c>
      <c r="F868" s="14">
        <f>IF(ISBLANK(TAKSIT_PLANI!$A868),"",IF(TAKSIT_PLANI!$K868&lt;0,"Vadesi Geçmiş",IF(TAKSIT_PLANI!$K868&lt;=30,"0-30 Gün",IF(TAKSIT_PLANI!$K868&lt;=60,"31-60 Gün","61 Gün ve Üzeri"))))</f>
        <v/>
      </c>
      <c r="G868" s="14">
        <f>IF(ISBLANK(TAKSIT_PLANI!$A868),"",TAKSIT_PLANI!$J868)</f>
        <v/>
      </c>
    </row>
    <row r="869">
      <c r="A869" s="14">
        <f>IF(ISBLANK(TAKSIT_PLANI!$A869),"",TAKSIT_PLANI!$B869)</f>
        <v/>
      </c>
      <c r="B869" s="23">
        <f>IF(ISBLANK(TAKSIT_PLANI!$A869),"",INDEX(KREDILER!$B$6:$B$1000,MATCH(TAKSIT_PLANI!$B869,KREDILER!$A$6:$A$1000,0)))</f>
        <v/>
      </c>
      <c r="C869" s="21">
        <f>IF(ISBLANK(TAKSIT_PLANI!$A869),"",TAKSIT_PLANI!$D869)</f>
        <v/>
      </c>
      <c r="D869" s="17">
        <f>IF(ISBLANK(TAKSIT_PLANI!$A869),"",TAKSIT_PLANI!$I869)</f>
        <v/>
      </c>
      <c r="E869" s="22">
        <f>IF(ISBLANK(TAKSIT_PLANI!$A869),"",TAKSIT_PLANI!$K869)</f>
        <v/>
      </c>
      <c r="F869" s="14">
        <f>IF(ISBLANK(TAKSIT_PLANI!$A869),"",IF(TAKSIT_PLANI!$K869&lt;0,"Vadesi Geçmiş",IF(TAKSIT_PLANI!$K869&lt;=30,"0-30 Gün",IF(TAKSIT_PLANI!$K869&lt;=60,"31-60 Gün","61 Gün ve Üzeri"))))</f>
        <v/>
      </c>
      <c r="G869" s="14">
        <f>IF(ISBLANK(TAKSIT_PLANI!$A869),"",TAKSIT_PLANI!$J869)</f>
        <v/>
      </c>
    </row>
    <row r="870">
      <c r="A870" s="14">
        <f>IF(ISBLANK(TAKSIT_PLANI!$A870),"",TAKSIT_PLANI!$B870)</f>
        <v/>
      </c>
      <c r="B870" s="23">
        <f>IF(ISBLANK(TAKSIT_PLANI!$A870),"",INDEX(KREDILER!$B$6:$B$1000,MATCH(TAKSIT_PLANI!$B870,KREDILER!$A$6:$A$1000,0)))</f>
        <v/>
      </c>
      <c r="C870" s="21">
        <f>IF(ISBLANK(TAKSIT_PLANI!$A870),"",TAKSIT_PLANI!$D870)</f>
        <v/>
      </c>
      <c r="D870" s="17">
        <f>IF(ISBLANK(TAKSIT_PLANI!$A870),"",TAKSIT_PLANI!$I870)</f>
        <v/>
      </c>
      <c r="E870" s="22">
        <f>IF(ISBLANK(TAKSIT_PLANI!$A870),"",TAKSIT_PLANI!$K870)</f>
        <v/>
      </c>
      <c r="F870" s="14">
        <f>IF(ISBLANK(TAKSIT_PLANI!$A870),"",IF(TAKSIT_PLANI!$K870&lt;0,"Vadesi Geçmiş",IF(TAKSIT_PLANI!$K870&lt;=30,"0-30 Gün",IF(TAKSIT_PLANI!$K870&lt;=60,"31-60 Gün","61 Gün ve Üzeri"))))</f>
        <v/>
      </c>
      <c r="G870" s="14">
        <f>IF(ISBLANK(TAKSIT_PLANI!$A870),"",TAKSIT_PLANI!$J870)</f>
        <v/>
      </c>
    </row>
    <row r="871">
      <c r="A871" s="14">
        <f>IF(ISBLANK(TAKSIT_PLANI!$A871),"",TAKSIT_PLANI!$B871)</f>
        <v/>
      </c>
      <c r="B871" s="23">
        <f>IF(ISBLANK(TAKSIT_PLANI!$A871),"",INDEX(KREDILER!$B$6:$B$1000,MATCH(TAKSIT_PLANI!$B871,KREDILER!$A$6:$A$1000,0)))</f>
        <v/>
      </c>
      <c r="C871" s="21">
        <f>IF(ISBLANK(TAKSIT_PLANI!$A871),"",TAKSIT_PLANI!$D871)</f>
        <v/>
      </c>
      <c r="D871" s="17">
        <f>IF(ISBLANK(TAKSIT_PLANI!$A871),"",TAKSIT_PLANI!$I871)</f>
        <v/>
      </c>
      <c r="E871" s="22">
        <f>IF(ISBLANK(TAKSIT_PLANI!$A871),"",TAKSIT_PLANI!$K871)</f>
        <v/>
      </c>
      <c r="F871" s="14">
        <f>IF(ISBLANK(TAKSIT_PLANI!$A871),"",IF(TAKSIT_PLANI!$K871&lt;0,"Vadesi Geçmiş",IF(TAKSIT_PLANI!$K871&lt;=30,"0-30 Gün",IF(TAKSIT_PLANI!$K871&lt;=60,"31-60 Gün","61 Gün ve Üzeri"))))</f>
        <v/>
      </c>
      <c r="G871" s="14">
        <f>IF(ISBLANK(TAKSIT_PLANI!$A871),"",TAKSIT_PLANI!$J871)</f>
        <v/>
      </c>
    </row>
    <row r="872">
      <c r="A872" s="14">
        <f>IF(ISBLANK(TAKSIT_PLANI!$A872),"",TAKSIT_PLANI!$B872)</f>
        <v/>
      </c>
      <c r="B872" s="23">
        <f>IF(ISBLANK(TAKSIT_PLANI!$A872),"",INDEX(KREDILER!$B$6:$B$1000,MATCH(TAKSIT_PLANI!$B872,KREDILER!$A$6:$A$1000,0)))</f>
        <v/>
      </c>
      <c r="C872" s="21">
        <f>IF(ISBLANK(TAKSIT_PLANI!$A872),"",TAKSIT_PLANI!$D872)</f>
        <v/>
      </c>
      <c r="D872" s="17">
        <f>IF(ISBLANK(TAKSIT_PLANI!$A872),"",TAKSIT_PLANI!$I872)</f>
        <v/>
      </c>
      <c r="E872" s="22">
        <f>IF(ISBLANK(TAKSIT_PLANI!$A872),"",TAKSIT_PLANI!$K872)</f>
        <v/>
      </c>
      <c r="F872" s="14">
        <f>IF(ISBLANK(TAKSIT_PLANI!$A872),"",IF(TAKSIT_PLANI!$K872&lt;0,"Vadesi Geçmiş",IF(TAKSIT_PLANI!$K872&lt;=30,"0-30 Gün",IF(TAKSIT_PLANI!$K872&lt;=60,"31-60 Gün","61 Gün ve Üzeri"))))</f>
        <v/>
      </c>
      <c r="G872" s="14">
        <f>IF(ISBLANK(TAKSIT_PLANI!$A872),"",TAKSIT_PLANI!$J872)</f>
        <v/>
      </c>
    </row>
    <row r="873">
      <c r="A873" s="14">
        <f>IF(ISBLANK(TAKSIT_PLANI!$A873),"",TAKSIT_PLANI!$B873)</f>
        <v/>
      </c>
      <c r="B873" s="23">
        <f>IF(ISBLANK(TAKSIT_PLANI!$A873),"",INDEX(KREDILER!$B$6:$B$1000,MATCH(TAKSIT_PLANI!$B873,KREDILER!$A$6:$A$1000,0)))</f>
        <v/>
      </c>
      <c r="C873" s="21">
        <f>IF(ISBLANK(TAKSIT_PLANI!$A873),"",TAKSIT_PLANI!$D873)</f>
        <v/>
      </c>
      <c r="D873" s="17">
        <f>IF(ISBLANK(TAKSIT_PLANI!$A873),"",TAKSIT_PLANI!$I873)</f>
        <v/>
      </c>
      <c r="E873" s="22">
        <f>IF(ISBLANK(TAKSIT_PLANI!$A873),"",TAKSIT_PLANI!$K873)</f>
        <v/>
      </c>
      <c r="F873" s="14">
        <f>IF(ISBLANK(TAKSIT_PLANI!$A873),"",IF(TAKSIT_PLANI!$K873&lt;0,"Vadesi Geçmiş",IF(TAKSIT_PLANI!$K873&lt;=30,"0-30 Gün",IF(TAKSIT_PLANI!$K873&lt;=60,"31-60 Gün","61 Gün ve Üzeri"))))</f>
        <v/>
      </c>
      <c r="G873" s="14">
        <f>IF(ISBLANK(TAKSIT_PLANI!$A873),"",TAKSIT_PLANI!$J873)</f>
        <v/>
      </c>
    </row>
    <row r="874">
      <c r="A874" s="14">
        <f>IF(ISBLANK(TAKSIT_PLANI!$A874),"",TAKSIT_PLANI!$B874)</f>
        <v/>
      </c>
      <c r="B874" s="23">
        <f>IF(ISBLANK(TAKSIT_PLANI!$A874),"",INDEX(KREDILER!$B$6:$B$1000,MATCH(TAKSIT_PLANI!$B874,KREDILER!$A$6:$A$1000,0)))</f>
        <v/>
      </c>
      <c r="C874" s="21">
        <f>IF(ISBLANK(TAKSIT_PLANI!$A874),"",TAKSIT_PLANI!$D874)</f>
        <v/>
      </c>
      <c r="D874" s="17">
        <f>IF(ISBLANK(TAKSIT_PLANI!$A874),"",TAKSIT_PLANI!$I874)</f>
        <v/>
      </c>
      <c r="E874" s="22">
        <f>IF(ISBLANK(TAKSIT_PLANI!$A874),"",TAKSIT_PLANI!$K874)</f>
        <v/>
      </c>
      <c r="F874" s="14">
        <f>IF(ISBLANK(TAKSIT_PLANI!$A874),"",IF(TAKSIT_PLANI!$K874&lt;0,"Vadesi Geçmiş",IF(TAKSIT_PLANI!$K874&lt;=30,"0-30 Gün",IF(TAKSIT_PLANI!$K874&lt;=60,"31-60 Gün","61 Gün ve Üzeri"))))</f>
        <v/>
      </c>
      <c r="G874" s="14">
        <f>IF(ISBLANK(TAKSIT_PLANI!$A874),"",TAKSIT_PLANI!$J874)</f>
        <v/>
      </c>
    </row>
    <row r="875">
      <c r="A875" s="14">
        <f>IF(ISBLANK(TAKSIT_PLANI!$A875),"",TAKSIT_PLANI!$B875)</f>
        <v/>
      </c>
      <c r="B875" s="23">
        <f>IF(ISBLANK(TAKSIT_PLANI!$A875),"",INDEX(KREDILER!$B$6:$B$1000,MATCH(TAKSIT_PLANI!$B875,KREDILER!$A$6:$A$1000,0)))</f>
        <v/>
      </c>
      <c r="C875" s="21">
        <f>IF(ISBLANK(TAKSIT_PLANI!$A875),"",TAKSIT_PLANI!$D875)</f>
        <v/>
      </c>
      <c r="D875" s="17">
        <f>IF(ISBLANK(TAKSIT_PLANI!$A875),"",TAKSIT_PLANI!$I875)</f>
        <v/>
      </c>
      <c r="E875" s="22">
        <f>IF(ISBLANK(TAKSIT_PLANI!$A875),"",TAKSIT_PLANI!$K875)</f>
        <v/>
      </c>
      <c r="F875" s="14">
        <f>IF(ISBLANK(TAKSIT_PLANI!$A875),"",IF(TAKSIT_PLANI!$K875&lt;0,"Vadesi Geçmiş",IF(TAKSIT_PLANI!$K875&lt;=30,"0-30 Gün",IF(TAKSIT_PLANI!$K875&lt;=60,"31-60 Gün","61 Gün ve Üzeri"))))</f>
        <v/>
      </c>
      <c r="G875" s="14">
        <f>IF(ISBLANK(TAKSIT_PLANI!$A875),"",TAKSIT_PLANI!$J875)</f>
        <v/>
      </c>
    </row>
    <row r="876">
      <c r="A876" s="14">
        <f>IF(ISBLANK(TAKSIT_PLANI!$A876),"",TAKSIT_PLANI!$B876)</f>
        <v/>
      </c>
      <c r="B876" s="23">
        <f>IF(ISBLANK(TAKSIT_PLANI!$A876),"",INDEX(KREDILER!$B$6:$B$1000,MATCH(TAKSIT_PLANI!$B876,KREDILER!$A$6:$A$1000,0)))</f>
        <v/>
      </c>
      <c r="C876" s="21">
        <f>IF(ISBLANK(TAKSIT_PLANI!$A876),"",TAKSIT_PLANI!$D876)</f>
        <v/>
      </c>
      <c r="D876" s="17">
        <f>IF(ISBLANK(TAKSIT_PLANI!$A876),"",TAKSIT_PLANI!$I876)</f>
        <v/>
      </c>
      <c r="E876" s="22">
        <f>IF(ISBLANK(TAKSIT_PLANI!$A876),"",TAKSIT_PLANI!$K876)</f>
        <v/>
      </c>
      <c r="F876" s="14">
        <f>IF(ISBLANK(TAKSIT_PLANI!$A876),"",IF(TAKSIT_PLANI!$K876&lt;0,"Vadesi Geçmiş",IF(TAKSIT_PLANI!$K876&lt;=30,"0-30 Gün",IF(TAKSIT_PLANI!$K876&lt;=60,"31-60 Gün","61 Gün ve Üzeri"))))</f>
        <v/>
      </c>
      <c r="G876" s="14">
        <f>IF(ISBLANK(TAKSIT_PLANI!$A876),"",TAKSIT_PLANI!$J876)</f>
        <v/>
      </c>
    </row>
    <row r="877">
      <c r="A877" s="14">
        <f>IF(ISBLANK(TAKSIT_PLANI!$A877),"",TAKSIT_PLANI!$B877)</f>
        <v/>
      </c>
      <c r="B877" s="23">
        <f>IF(ISBLANK(TAKSIT_PLANI!$A877),"",INDEX(KREDILER!$B$6:$B$1000,MATCH(TAKSIT_PLANI!$B877,KREDILER!$A$6:$A$1000,0)))</f>
        <v/>
      </c>
      <c r="C877" s="21">
        <f>IF(ISBLANK(TAKSIT_PLANI!$A877),"",TAKSIT_PLANI!$D877)</f>
        <v/>
      </c>
      <c r="D877" s="17">
        <f>IF(ISBLANK(TAKSIT_PLANI!$A877),"",TAKSIT_PLANI!$I877)</f>
        <v/>
      </c>
      <c r="E877" s="22">
        <f>IF(ISBLANK(TAKSIT_PLANI!$A877),"",TAKSIT_PLANI!$K877)</f>
        <v/>
      </c>
      <c r="F877" s="14">
        <f>IF(ISBLANK(TAKSIT_PLANI!$A877),"",IF(TAKSIT_PLANI!$K877&lt;0,"Vadesi Geçmiş",IF(TAKSIT_PLANI!$K877&lt;=30,"0-30 Gün",IF(TAKSIT_PLANI!$K877&lt;=60,"31-60 Gün","61 Gün ve Üzeri"))))</f>
        <v/>
      </c>
      <c r="G877" s="14">
        <f>IF(ISBLANK(TAKSIT_PLANI!$A877),"",TAKSIT_PLANI!$J877)</f>
        <v/>
      </c>
    </row>
    <row r="878">
      <c r="A878" s="14">
        <f>IF(ISBLANK(TAKSIT_PLANI!$A878),"",TAKSIT_PLANI!$B878)</f>
        <v/>
      </c>
      <c r="B878" s="23">
        <f>IF(ISBLANK(TAKSIT_PLANI!$A878),"",INDEX(KREDILER!$B$6:$B$1000,MATCH(TAKSIT_PLANI!$B878,KREDILER!$A$6:$A$1000,0)))</f>
        <v/>
      </c>
      <c r="C878" s="21">
        <f>IF(ISBLANK(TAKSIT_PLANI!$A878),"",TAKSIT_PLANI!$D878)</f>
        <v/>
      </c>
      <c r="D878" s="17">
        <f>IF(ISBLANK(TAKSIT_PLANI!$A878),"",TAKSIT_PLANI!$I878)</f>
        <v/>
      </c>
      <c r="E878" s="22">
        <f>IF(ISBLANK(TAKSIT_PLANI!$A878),"",TAKSIT_PLANI!$K878)</f>
        <v/>
      </c>
      <c r="F878" s="14">
        <f>IF(ISBLANK(TAKSIT_PLANI!$A878),"",IF(TAKSIT_PLANI!$K878&lt;0,"Vadesi Geçmiş",IF(TAKSIT_PLANI!$K878&lt;=30,"0-30 Gün",IF(TAKSIT_PLANI!$K878&lt;=60,"31-60 Gün","61 Gün ve Üzeri"))))</f>
        <v/>
      </c>
      <c r="G878" s="14">
        <f>IF(ISBLANK(TAKSIT_PLANI!$A878),"",TAKSIT_PLANI!$J878)</f>
        <v/>
      </c>
    </row>
    <row r="879">
      <c r="A879" s="14">
        <f>IF(ISBLANK(TAKSIT_PLANI!$A879),"",TAKSIT_PLANI!$B879)</f>
        <v/>
      </c>
      <c r="B879" s="23">
        <f>IF(ISBLANK(TAKSIT_PLANI!$A879),"",INDEX(KREDILER!$B$6:$B$1000,MATCH(TAKSIT_PLANI!$B879,KREDILER!$A$6:$A$1000,0)))</f>
        <v/>
      </c>
      <c r="C879" s="21">
        <f>IF(ISBLANK(TAKSIT_PLANI!$A879),"",TAKSIT_PLANI!$D879)</f>
        <v/>
      </c>
      <c r="D879" s="17">
        <f>IF(ISBLANK(TAKSIT_PLANI!$A879),"",TAKSIT_PLANI!$I879)</f>
        <v/>
      </c>
      <c r="E879" s="22">
        <f>IF(ISBLANK(TAKSIT_PLANI!$A879),"",TAKSIT_PLANI!$K879)</f>
        <v/>
      </c>
      <c r="F879" s="14">
        <f>IF(ISBLANK(TAKSIT_PLANI!$A879),"",IF(TAKSIT_PLANI!$K879&lt;0,"Vadesi Geçmiş",IF(TAKSIT_PLANI!$K879&lt;=30,"0-30 Gün",IF(TAKSIT_PLANI!$K879&lt;=60,"31-60 Gün","61 Gün ve Üzeri"))))</f>
        <v/>
      </c>
      <c r="G879" s="14">
        <f>IF(ISBLANK(TAKSIT_PLANI!$A879),"",TAKSIT_PLANI!$J879)</f>
        <v/>
      </c>
    </row>
    <row r="880">
      <c r="A880" s="14">
        <f>IF(ISBLANK(TAKSIT_PLANI!$A880),"",TAKSIT_PLANI!$B880)</f>
        <v/>
      </c>
      <c r="B880" s="23">
        <f>IF(ISBLANK(TAKSIT_PLANI!$A880),"",INDEX(KREDILER!$B$6:$B$1000,MATCH(TAKSIT_PLANI!$B880,KREDILER!$A$6:$A$1000,0)))</f>
        <v/>
      </c>
      <c r="C880" s="21">
        <f>IF(ISBLANK(TAKSIT_PLANI!$A880),"",TAKSIT_PLANI!$D880)</f>
        <v/>
      </c>
      <c r="D880" s="17">
        <f>IF(ISBLANK(TAKSIT_PLANI!$A880),"",TAKSIT_PLANI!$I880)</f>
        <v/>
      </c>
      <c r="E880" s="22">
        <f>IF(ISBLANK(TAKSIT_PLANI!$A880),"",TAKSIT_PLANI!$K880)</f>
        <v/>
      </c>
      <c r="F880" s="14">
        <f>IF(ISBLANK(TAKSIT_PLANI!$A880),"",IF(TAKSIT_PLANI!$K880&lt;0,"Vadesi Geçmiş",IF(TAKSIT_PLANI!$K880&lt;=30,"0-30 Gün",IF(TAKSIT_PLANI!$K880&lt;=60,"31-60 Gün","61 Gün ve Üzeri"))))</f>
        <v/>
      </c>
      <c r="G880" s="14">
        <f>IF(ISBLANK(TAKSIT_PLANI!$A880),"",TAKSIT_PLANI!$J880)</f>
        <v/>
      </c>
    </row>
    <row r="881">
      <c r="A881" s="14">
        <f>IF(ISBLANK(TAKSIT_PLANI!$A881),"",TAKSIT_PLANI!$B881)</f>
        <v/>
      </c>
      <c r="B881" s="23">
        <f>IF(ISBLANK(TAKSIT_PLANI!$A881),"",INDEX(KREDILER!$B$6:$B$1000,MATCH(TAKSIT_PLANI!$B881,KREDILER!$A$6:$A$1000,0)))</f>
        <v/>
      </c>
      <c r="C881" s="21">
        <f>IF(ISBLANK(TAKSIT_PLANI!$A881),"",TAKSIT_PLANI!$D881)</f>
        <v/>
      </c>
      <c r="D881" s="17">
        <f>IF(ISBLANK(TAKSIT_PLANI!$A881),"",TAKSIT_PLANI!$I881)</f>
        <v/>
      </c>
      <c r="E881" s="22">
        <f>IF(ISBLANK(TAKSIT_PLANI!$A881),"",TAKSIT_PLANI!$K881)</f>
        <v/>
      </c>
      <c r="F881" s="14">
        <f>IF(ISBLANK(TAKSIT_PLANI!$A881),"",IF(TAKSIT_PLANI!$K881&lt;0,"Vadesi Geçmiş",IF(TAKSIT_PLANI!$K881&lt;=30,"0-30 Gün",IF(TAKSIT_PLANI!$K881&lt;=60,"31-60 Gün","61 Gün ve Üzeri"))))</f>
        <v/>
      </c>
      <c r="G881" s="14">
        <f>IF(ISBLANK(TAKSIT_PLANI!$A881),"",TAKSIT_PLANI!$J881)</f>
        <v/>
      </c>
    </row>
    <row r="882">
      <c r="A882" s="14">
        <f>IF(ISBLANK(TAKSIT_PLANI!$A882),"",TAKSIT_PLANI!$B882)</f>
        <v/>
      </c>
      <c r="B882" s="23">
        <f>IF(ISBLANK(TAKSIT_PLANI!$A882),"",INDEX(KREDILER!$B$6:$B$1000,MATCH(TAKSIT_PLANI!$B882,KREDILER!$A$6:$A$1000,0)))</f>
        <v/>
      </c>
      <c r="C882" s="21">
        <f>IF(ISBLANK(TAKSIT_PLANI!$A882),"",TAKSIT_PLANI!$D882)</f>
        <v/>
      </c>
      <c r="D882" s="17">
        <f>IF(ISBLANK(TAKSIT_PLANI!$A882),"",TAKSIT_PLANI!$I882)</f>
        <v/>
      </c>
      <c r="E882" s="22">
        <f>IF(ISBLANK(TAKSIT_PLANI!$A882),"",TAKSIT_PLANI!$K882)</f>
        <v/>
      </c>
      <c r="F882" s="14">
        <f>IF(ISBLANK(TAKSIT_PLANI!$A882),"",IF(TAKSIT_PLANI!$K882&lt;0,"Vadesi Geçmiş",IF(TAKSIT_PLANI!$K882&lt;=30,"0-30 Gün",IF(TAKSIT_PLANI!$K882&lt;=60,"31-60 Gün","61 Gün ve Üzeri"))))</f>
        <v/>
      </c>
      <c r="G882" s="14">
        <f>IF(ISBLANK(TAKSIT_PLANI!$A882),"",TAKSIT_PLANI!$J882)</f>
        <v/>
      </c>
    </row>
    <row r="883">
      <c r="A883" s="14">
        <f>IF(ISBLANK(TAKSIT_PLANI!$A883),"",TAKSIT_PLANI!$B883)</f>
        <v/>
      </c>
      <c r="B883" s="23">
        <f>IF(ISBLANK(TAKSIT_PLANI!$A883),"",INDEX(KREDILER!$B$6:$B$1000,MATCH(TAKSIT_PLANI!$B883,KREDILER!$A$6:$A$1000,0)))</f>
        <v/>
      </c>
      <c r="C883" s="21">
        <f>IF(ISBLANK(TAKSIT_PLANI!$A883),"",TAKSIT_PLANI!$D883)</f>
        <v/>
      </c>
      <c r="D883" s="17">
        <f>IF(ISBLANK(TAKSIT_PLANI!$A883),"",TAKSIT_PLANI!$I883)</f>
        <v/>
      </c>
      <c r="E883" s="22">
        <f>IF(ISBLANK(TAKSIT_PLANI!$A883),"",TAKSIT_PLANI!$K883)</f>
        <v/>
      </c>
      <c r="F883" s="14">
        <f>IF(ISBLANK(TAKSIT_PLANI!$A883),"",IF(TAKSIT_PLANI!$K883&lt;0,"Vadesi Geçmiş",IF(TAKSIT_PLANI!$K883&lt;=30,"0-30 Gün",IF(TAKSIT_PLANI!$K883&lt;=60,"31-60 Gün","61 Gün ve Üzeri"))))</f>
        <v/>
      </c>
      <c r="G883" s="14">
        <f>IF(ISBLANK(TAKSIT_PLANI!$A883),"",TAKSIT_PLANI!$J883)</f>
        <v/>
      </c>
    </row>
    <row r="884">
      <c r="A884" s="14">
        <f>IF(ISBLANK(TAKSIT_PLANI!$A884),"",TAKSIT_PLANI!$B884)</f>
        <v/>
      </c>
      <c r="B884" s="23">
        <f>IF(ISBLANK(TAKSIT_PLANI!$A884),"",INDEX(KREDILER!$B$6:$B$1000,MATCH(TAKSIT_PLANI!$B884,KREDILER!$A$6:$A$1000,0)))</f>
        <v/>
      </c>
      <c r="C884" s="21">
        <f>IF(ISBLANK(TAKSIT_PLANI!$A884),"",TAKSIT_PLANI!$D884)</f>
        <v/>
      </c>
      <c r="D884" s="17">
        <f>IF(ISBLANK(TAKSIT_PLANI!$A884),"",TAKSIT_PLANI!$I884)</f>
        <v/>
      </c>
      <c r="E884" s="22">
        <f>IF(ISBLANK(TAKSIT_PLANI!$A884),"",TAKSIT_PLANI!$K884)</f>
        <v/>
      </c>
      <c r="F884" s="14">
        <f>IF(ISBLANK(TAKSIT_PLANI!$A884),"",IF(TAKSIT_PLANI!$K884&lt;0,"Vadesi Geçmiş",IF(TAKSIT_PLANI!$K884&lt;=30,"0-30 Gün",IF(TAKSIT_PLANI!$K884&lt;=60,"31-60 Gün","61 Gün ve Üzeri"))))</f>
        <v/>
      </c>
      <c r="G884" s="14">
        <f>IF(ISBLANK(TAKSIT_PLANI!$A884),"",TAKSIT_PLANI!$J884)</f>
        <v/>
      </c>
    </row>
    <row r="885">
      <c r="A885" s="14">
        <f>IF(ISBLANK(TAKSIT_PLANI!$A885),"",TAKSIT_PLANI!$B885)</f>
        <v/>
      </c>
      <c r="B885" s="23">
        <f>IF(ISBLANK(TAKSIT_PLANI!$A885),"",INDEX(KREDILER!$B$6:$B$1000,MATCH(TAKSIT_PLANI!$B885,KREDILER!$A$6:$A$1000,0)))</f>
        <v/>
      </c>
      <c r="C885" s="21">
        <f>IF(ISBLANK(TAKSIT_PLANI!$A885),"",TAKSIT_PLANI!$D885)</f>
        <v/>
      </c>
      <c r="D885" s="17">
        <f>IF(ISBLANK(TAKSIT_PLANI!$A885),"",TAKSIT_PLANI!$I885)</f>
        <v/>
      </c>
      <c r="E885" s="22">
        <f>IF(ISBLANK(TAKSIT_PLANI!$A885),"",TAKSIT_PLANI!$K885)</f>
        <v/>
      </c>
      <c r="F885" s="14">
        <f>IF(ISBLANK(TAKSIT_PLANI!$A885),"",IF(TAKSIT_PLANI!$K885&lt;0,"Vadesi Geçmiş",IF(TAKSIT_PLANI!$K885&lt;=30,"0-30 Gün",IF(TAKSIT_PLANI!$K885&lt;=60,"31-60 Gün","61 Gün ve Üzeri"))))</f>
        <v/>
      </c>
      <c r="G885" s="14">
        <f>IF(ISBLANK(TAKSIT_PLANI!$A885),"",TAKSIT_PLANI!$J885)</f>
        <v/>
      </c>
    </row>
    <row r="886">
      <c r="A886" s="14">
        <f>IF(ISBLANK(TAKSIT_PLANI!$A886),"",TAKSIT_PLANI!$B886)</f>
        <v/>
      </c>
      <c r="B886" s="23">
        <f>IF(ISBLANK(TAKSIT_PLANI!$A886),"",INDEX(KREDILER!$B$6:$B$1000,MATCH(TAKSIT_PLANI!$B886,KREDILER!$A$6:$A$1000,0)))</f>
        <v/>
      </c>
      <c r="C886" s="21">
        <f>IF(ISBLANK(TAKSIT_PLANI!$A886),"",TAKSIT_PLANI!$D886)</f>
        <v/>
      </c>
      <c r="D886" s="17">
        <f>IF(ISBLANK(TAKSIT_PLANI!$A886),"",TAKSIT_PLANI!$I886)</f>
        <v/>
      </c>
      <c r="E886" s="22">
        <f>IF(ISBLANK(TAKSIT_PLANI!$A886),"",TAKSIT_PLANI!$K886)</f>
        <v/>
      </c>
      <c r="F886" s="14">
        <f>IF(ISBLANK(TAKSIT_PLANI!$A886),"",IF(TAKSIT_PLANI!$K886&lt;0,"Vadesi Geçmiş",IF(TAKSIT_PLANI!$K886&lt;=30,"0-30 Gün",IF(TAKSIT_PLANI!$K886&lt;=60,"31-60 Gün","61 Gün ve Üzeri"))))</f>
        <v/>
      </c>
      <c r="G886" s="14">
        <f>IF(ISBLANK(TAKSIT_PLANI!$A886),"",TAKSIT_PLANI!$J886)</f>
        <v/>
      </c>
    </row>
    <row r="887">
      <c r="A887" s="14">
        <f>IF(ISBLANK(TAKSIT_PLANI!$A887),"",TAKSIT_PLANI!$B887)</f>
        <v/>
      </c>
      <c r="B887" s="23">
        <f>IF(ISBLANK(TAKSIT_PLANI!$A887),"",INDEX(KREDILER!$B$6:$B$1000,MATCH(TAKSIT_PLANI!$B887,KREDILER!$A$6:$A$1000,0)))</f>
        <v/>
      </c>
      <c r="C887" s="21">
        <f>IF(ISBLANK(TAKSIT_PLANI!$A887),"",TAKSIT_PLANI!$D887)</f>
        <v/>
      </c>
      <c r="D887" s="17">
        <f>IF(ISBLANK(TAKSIT_PLANI!$A887),"",TAKSIT_PLANI!$I887)</f>
        <v/>
      </c>
      <c r="E887" s="22">
        <f>IF(ISBLANK(TAKSIT_PLANI!$A887),"",TAKSIT_PLANI!$K887)</f>
        <v/>
      </c>
      <c r="F887" s="14">
        <f>IF(ISBLANK(TAKSIT_PLANI!$A887),"",IF(TAKSIT_PLANI!$K887&lt;0,"Vadesi Geçmiş",IF(TAKSIT_PLANI!$K887&lt;=30,"0-30 Gün",IF(TAKSIT_PLANI!$K887&lt;=60,"31-60 Gün","61 Gün ve Üzeri"))))</f>
        <v/>
      </c>
      <c r="G887" s="14">
        <f>IF(ISBLANK(TAKSIT_PLANI!$A887),"",TAKSIT_PLANI!$J887)</f>
        <v/>
      </c>
    </row>
    <row r="888">
      <c r="A888" s="14">
        <f>IF(ISBLANK(TAKSIT_PLANI!$A888),"",TAKSIT_PLANI!$B888)</f>
        <v/>
      </c>
      <c r="B888" s="23">
        <f>IF(ISBLANK(TAKSIT_PLANI!$A888),"",INDEX(KREDILER!$B$6:$B$1000,MATCH(TAKSIT_PLANI!$B888,KREDILER!$A$6:$A$1000,0)))</f>
        <v/>
      </c>
      <c r="C888" s="21">
        <f>IF(ISBLANK(TAKSIT_PLANI!$A888),"",TAKSIT_PLANI!$D888)</f>
        <v/>
      </c>
      <c r="D888" s="17">
        <f>IF(ISBLANK(TAKSIT_PLANI!$A888),"",TAKSIT_PLANI!$I888)</f>
        <v/>
      </c>
      <c r="E888" s="22">
        <f>IF(ISBLANK(TAKSIT_PLANI!$A888),"",TAKSIT_PLANI!$K888)</f>
        <v/>
      </c>
      <c r="F888" s="14">
        <f>IF(ISBLANK(TAKSIT_PLANI!$A888),"",IF(TAKSIT_PLANI!$K888&lt;0,"Vadesi Geçmiş",IF(TAKSIT_PLANI!$K888&lt;=30,"0-30 Gün",IF(TAKSIT_PLANI!$K888&lt;=60,"31-60 Gün","61 Gün ve Üzeri"))))</f>
        <v/>
      </c>
      <c r="G888" s="14">
        <f>IF(ISBLANK(TAKSIT_PLANI!$A888),"",TAKSIT_PLANI!$J888)</f>
        <v/>
      </c>
    </row>
    <row r="889">
      <c r="A889" s="14">
        <f>IF(ISBLANK(TAKSIT_PLANI!$A889),"",TAKSIT_PLANI!$B889)</f>
        <v/>
      </c>
      <c r="B889" s="23">
        <f>IF(ISBLANK(TAKSIT_PLANI!$A889),"",INDEX(KREDILER!$B$6:$B$1000,MATCH(TAKSIT_PLANI!$B889,KREDILER!$A$6:$A$1000,0)))</f>
        <v/>
      </c>
      <c r="C889" s="21">
        <f>IF(ISBLANK(TAKSIT_PLANI!$A889),"",TAKSIT_PLANI!$D889)</f>
        <v/>
      </c>
      <c r="D889" s="17">
        <f>IF(ISBLANK(TAKSIT_PLANI!$A889),"",TAKSIT_PLANI!$I889)</f>
        <v/>
      </c>
      <c r="E889" s="22">
        <f>IF(ISBLANK(TAKSIT_PLANI!$A889),"",TAKSIT_PLANI!$K889)</f>
        <v/>
      </c>
      <c r="F889" s="14">
        <f>IF(ISBLANK(TAKSIT_PLANI!$A889),"",IF(TAKSIT_PLANI!$K889&lt;0,"Vadesi Geçmiş",IF(TAKSIT_PLANI!$K889&lt;=30,"0-30 Gün",IF(TAKSIT_PLANI!$K889&lt;=60,"31-60 Gün","61 Gün ve Üzeri"))))</f>
        <v/>
      </c>
      <c r="G889" s="14">
        <f>IF(ISBLANK(TAKSIT_PLANI!$A889),"",TAKSIT_PLANI!$J889)</f>
        <v/>
      </c>
    </row>
    <row r="890">
      <c r="A890" s="14">
        <f>IF(ISBLANK(TAKSIT_PLANI!$A890),"",TAKSIT_PLANI!$B890)</f>
        <v/>
      </c>
      <c r="B890" s="23">
        <f>IF(ISBLANK(TAKSIT_PLANI!$A890),"",INDEX(KREDILER!$B$6:$B$1000,MATCH(TAKSIT_PLANI!$B890,KREDILER!$A$6:$A$1000,0)))</f>
        <v/>
      </c>
      <c r="C890" s="21">
        <f>IF(ISBLANK(TAKSIT_PLANI!$A890),"",TAKSIT_PLANI!$D890)</f>
        <v/>
      </c>
      <c r="D890" s="17">
        <f>IF(ISBLANK(TAKSIT_PLANI!$A890),"",TAKSIT_PLANI!$I890)</f>
        <v/>
      </c>
      <c r="E890" s="22">
        <f>IF(ISBLANK(TAKSIT_PLANI!$A890),"",TAKSIT_PLANI!$K890)</f>
        <v/>
      </c>
      <c r="F890" s="14">
        <f>IF(ISBLANK(TAKSIT_PLANI!$A890),"",IF(TAKSIT_PLANI!$K890&lt;0,"Vadesi Geçmiş",IF(TAKSIT_PLANI!$K890&lt;=30,"0-30 Gün",IF(TAKSIT_PLANI!$K890&lt;=60,"31-60 Gün","61 Gün ve Üzeri"))))</f>
        <v/>
      </c>
      <c r="G890" s="14">
        <f>IF(ISBLANK(TAKSIT_PLANI!$A890),"",TAKSIT_PLANI!$J890)</f>
        <v/>
      </c>
    </row>
    <row r="891">
      <c r="A891" s="14">
        <f>IF(ISBLANK(TAKSIT_PLANI!$A891),"",TAKSIT_PLANI!$B891)</f>
        <v/>
      </c>
      <c r="B891" s="23">
        <f>IF(ISBLANK(TAKSIT_PLANI!$A891),"",INDEX(KREDILER!$B$6:$B$1000,MATCH(TAKSIT_PLANI!$B891,KREDILER!$A$6:$A$1000,0)))</f>
        <v/>
      </c>
      <c r="C891" s="21">
        <f>IF(ISBLANK(TAKSIT_PLANI!$A891),"",TAKSIT_PLANI!$D891)</f>
        <v/>
      </c>
      <c r="D891" s="17">
        <f>IF(ISBLANK(TAKSIT_PLANI!$A891),"",TAKSIT_PLANI!$I891)</f>
        <v/>
      </c>
      <c r="E891" s="22">
        <f>IF(ISBLANK(TAKSIT_PLANI!$A891),"",TAKSIT_PLANI!$K891)</f>
        <v/>
      </c>
      <c r="F891" s="14">
        <f>IF(ISBLANK(TAKSIT_PLANI!$A891),"",IF(TAKSIT_PLANI!$K891&lt;0,"Vadesi Geçmiş",IF(TAKSIT_PLANI!$K891&lt;=30,"0-30 Gün",IF(TAKSIT_PLANI!$K891&lt;=60,"31-60 Gün","61 Gün ve Üzeri"))))</f>
        <v/>
      </c>
      <c r="G891" s="14">
        <f>IF(ISBLANK(TAKSIT_PLANI!$A891),"",TAKSIT_PLANI!$J891)</f>
        <v/>
      </c>
    </row>
    <row r="892">
      <c r="A892" s="14">
        <f>IF(ISBLANK(TAKSIT_PLANI!$A892),"",TAKSIT_PLANI!$B892)</f>
        <v/>
      </c>
      <c r="B892" s="23">
        <f>IF(ISBLANK(TAKSIT_PLANI!$A892),"",INDEX(KREDILER!$B$6:$B$1000,MATCH(TAKSIT_PLANI!$B892,KREDILER!$A$6:$A$1000,0)))</f>
        <v/>
      </c>
      <c r="C892" s="21">
        <f>IF(ISBLANK(TAKSIT_PLANI!$A892),"",TAKSIT_PLANI!$D892)</f>
        <v/>
      </c>
      <c r="D892" s="17">
        <f>IF(ISBLANK(TAKSIT_PLANI!$A892),"",TAKSIT_PLANI!$I892)</f>
        <v/>
      </c>
      <c r="E892" s="22">
        <f>IF(ISBLANK(TAKSIT_PLANI!$A892),"",TAKSIT_PLANI!$K892)</f>
        <v/>
      </c>
      <c r="F892" s="14">
        <f>IF(ISBLANK(TAKSIT_PLANI!$A892),"",IF(TAKSIT_PLANI!$K892&lt;0,"Vadesi Geçmiş",IF(TAKSIT_PLANI!$K892&lt;=30,"0-30 Gün",IF(TAKSIT_PLANI!$K892&lt;=60,"31-60 Gün","61 Gün ve Üzeri"))))</f>
        <v/>
      </c>
      <c r="G892" s="14">
        <f>IF(ISBLANK(TAKSIT_PLANI!$A892),"",TAKSIT_PLANI!$J892)</f>
        <v/>
      </c>
    </row>
    <row r="893">
      <c r="A893" s="14">
        <f>IF(ISBLANK(TAKSIT_PLANI!$A893),"",TAKSIT_PLANI!$B893)</f>
        <v/>
      </c>
      <c r="B893" s="23">
        <f>IF(ISBLANK(TAKSIT_PLANI!$A893),"",INDEX(KREDILER!$B$6:$B$1000,MATCH(TAKSIT_PLANI!$B893,KREDILER!$A$6:$A$1000,0)))</f>
        <v/>
      </c>
      <c r="C893" s="21">
        <f>IF(ISBLANK(TAKSIT_PLANI!$A893),"",TAKSIT_PLANI!$D893)</f>
        <v/>
      </c>
      <c r="D893" s="17">
        <f>IF(ISBLANK(TAKSIT_PLANI!$A893),"",TAKSIT_PLANI!$I893)</f>
        <v/>
      </c>
      <c r="E893" s="22">
        <f>IF(ISBLANK(TAKSIT_PLANI!$A893),"",TAKSIT_PLANI!$K893)</f>
        <v/>
      </c>
      <c r="F893" s="14">
        <f>IF(ISBLANK(TAKSIT_PLANI!$A893),"",IF(TAKSIT_PLANI!$K893&lt;0,"Vadesi Geçmiş",IF(TAKSIT_PLANI!$K893&lt;=30,"0-30 Gün",IF(TAKSIT_PLANI!$K893&lt;=60,"31-60 Gün","61 Gün ve Üzeri"))))</f>
        <v/>
      </c>
      <c r="G893" s="14">
        <f>IF(ISBLANK(TAKSIT_PLANI!$A893),"",TAKSIT_PLANI!$J893)</f>
        <v/>
      </c>
    </row>
    <row r="894">
      <c r="A894" s="14">
        <f>IF(ISBLANK(TAKSIT_PLANI!$A894),"",TAKSIT_PLANI!$B894)</f>
        <v/>
      </c>
      <c r="B894" s="23">
        <f>IF(ISBLANK(TAKSIT_PLANI!$A894),"",INDEX(KREDILER!$B$6:$B$1000,MATCH(TAKSIT_PLANI!$B894,KREDILER!$A$6:$A$1000,0)))</f>
        <v/>
      </c>
      <c r="C894" s="21">
        <f>IF(ISBLANK(TAKSIT_PLANI!$A894),"",TAKSIT_PLANI!$D894)</f>
        <v/>
      </c>
      <c r="D894" s="17">
        <f>IF(ISBLANK(TAKSIT_PLANI!$A894),"",TAKSIT_PLANI!$I894)</f>
        <v/>
      </c>
      <c r="E894" s="22">
        <f>IF(ISBLANK(TAKSIT_PLANI!$A894),"",TAKSIT_PLANI!$K894)</f>
        <v/>
      </c>
      <c r="F894" s="14">
        <f>IF(ISBLANK(TAKSIT_PLANI!$A894),"",IF(TAKSIT_PLANI!$K894&lt;0,"Vadesi Geçmiş",IF(TAKSIT_PLANI!$K894&lt;=30,"0-30 Gün",IF(TAKSIT_PLANI!$K894&lt;=60,"31-60 Gün","61 Gün ve Üzeri"))))</f>
        <v/>
      </c>
      <c r="G894" s="14">
        <f>IF(ISBLANK(TAKSIT_PLANI!$A894),"",TAKSIT_PLANI!$J894)</f>
        <v/>
      </c>
    </row>
    <row r="895">
      <c r="A895" s="14">
        <f>IF(ISBLANK(TAKSIT_PLANI!$A895),"",TAKSIT_PLANI!$B895)</f>
        <v/>
      </c>
      <c r="B895" s="23">
        <f>IF(ISBLANK(TAKSIT_PLANI!$A895),"",INDEX(KREDILER!$B$6:$B$1000,MATCH(TAKSIT_PLANI!$B895,KREDILER!$A$6:$A$1000,0)))</f>
        <v/>
      </c>
      <c r="C895" s="21">
        <f>IF(ISBLANK(TAKSIT_PLANI!$A895),"",TAKSIT_PLANI!$D895)</f>
        <v/>
      </c>
      <c r="D895" s="17">
        <f>IF(ISBLANK(TAKSIT_PLANI!$A895),"",TAKSIT_PLANI!$I895)</f>
        <v/>
      </c>
      <c r="E895" s="22">
        <f>IF(ISBLANK(TAKSIT_PLANI!$A895),"",TAKSIT_PLANI!$K895)</f>
        <v/>
      </c>
      <c r="F895" s="14">
        <f>IF(ISBLANK(TAKSIT_PLANI!$A895),"",IF(TAKSIT_PLANI!$K895&lt;0,"Vadesi Geçmiş",IF(TAKSIT_PLANI!$K895&lt;=30,"0-30 Gün",IF(TAKSIT_PLANI!$K895&lt;=60,"31-60 Gün","61 Gün ve Üzeri"))))</f>
        <v/>
      </c>
      <c r="G895" s="14">
        <f>IF(ISBLANK(TAKSIT_PLANI!$A895),"",TAKSIT_PLANI!$J895)</f>
        <v/>
      </c>
    </row>
    <row r="896">
      <c r="A896" s="14">
        <f>IF(ISBLANK(TAKSIT_PLANI!$A896),"",TAKSIT_PLANI!$B896)</f>
        <v/>
      </c>
      <c r="B896" s="23">
        <f>IF(ISBLANK(TAKSIT_PLANI!$A896),"",INDEX(KREDILER!$B$6:$B$1000,MATCH(TAKSIT_PLANI!$B896,KREDILER!$A$6:$A$1000,0)))</f>
        <v/>
      </c>
      <c r="C896" s="21">
        <f>IF(ISBLANK(TAKSIT_PLANI!$A896),"",TAKSIT_PLANI!$D896)</f>
        <v/>
      </c>
      <c r="D896" s="17">
        <f>IF(ISBLANK(TAKSIT_PLANI!$A896),"",TAKSIT_PLANI!$I896)</f>
        <v/>
      </c>
      <c r="E896" s="22">
        <f>IF(ISBLANK(TAKSIT_PLANI!$A896),"",TAKSIT_PLANI!$K896)</f>
        <v/>
      </c>
      <c r="F896" s="14">
        <f>IF(ISBLANK(TAKSIT_PLANI!$A896),"",IF(TAKSIT_PLANI!$K896&lt;0,"Vadesi Geçmiş",IF(TAKSIT_PLANI!$K896&lt;=30,"0-30 Gün",IF(TAKSIT_PLANI!$K896&lt;=60,"31-60 Gün","61 Gün ve Üzeri"))))</f>
        <v/>
      </c>
      <c r="G896" s="14">
        <f>IF(ISBLANK(TAKSIT_PLANI!$A896),"",TAKSIT_PLANI!$J896)</f>
        <v/>
      </c>
    </row>
    <row r="897">
      <c r="A897" s="14">
        <f>IF(ISBLANK(TAKSIT_PLANI!$A897),"",TAKSIT_PLANI!$B897)</f>
        <v/>
      </c>
      <c r="B897" s="23">
        <f>IF(ISBLANK(TAKSIT_PLANI!$A897),"",INDEX(KREDILER!$B$6:$B$1000,MATCH(TAKSIT_PLANI!$B897,KREDILER!$A$6:$A$1000,0)))</f>
        <v/>
      </c>
      <c r="C897" s="21">
        <f>IF(ISBLANK(TAKSIT_PLANI!$A897),"",TAKSIT_PLANI!$D897)</f>
        <v/>
      </c>
      <c r="D897" s="17">
        <f>IF(ISBLANK(TAKSIT_PLANI!$A897),"",TAKSIT_PLANI!$I897)</f>
        <v/>
      </c>
      <c r="E897" s="22">
        <f>IF(ISBLANK(TAKSIT_PLANI!$A897),"",TAKSIT_PLANI!$K897)</f>
        <v/>
      </c>
      <c r="F897" s="14">
        <f>IF(ISBLANK(TAKSIT_PLANI!$A897),"",IF(TAKSIT_PLANI!$K897&lt;0,"Vadesi Geçmiş",IF(TAKSIT_PLANI!$K897&lt;=30,"0-30 Gün",IF(TAKSIT_PLANI!$K897&lt;=60,"31-60 Gün","61 Gün ve Üzeri"))))</f>
        <v/>
      </c>
      <c r="G897" s="14">
        <f>IF(ISBLANK(TAKSIT_PLANI!$A897),"",TAKSIT_PLANI!$J897)</f>
        <v/>
      </c>
    </row>
    <row r="898">
      <c r="A898" s="14">
        <f>IF(ISBLANK(TAKSIT_PLANI!$A898),"",TAKSIT_PLANI!$B898)</f>
        <v/>
      </c>
      <c r="B898" s="23">
        <f>IF(ISBLANK(TAKSIT_PLANI!$A898),"",INDEX(KREDILER!$B$6:$B$1000,MATCH(TAKSIT_PLANI!$B898,KREDILER!$A$6:$A$1000,0)))</f>
        <v/>
      </c>
      <c r="C898" s="21">
        <f>IF(ISBLANK(TAKSIT_PLANI!$A898),"",TAKSIT_PLANI!$D898)</f>
        <v/>
      </c>
      <c r="D898" s="17">
        <f>IF(ISBLANK(TAKSIT_PLANI!$A898),"",TAKSIT_PLANI!$I898)</f>
        <v/>
      </c>
      <c r="E898" s="22">
        <f>IF(ISBLANK(TAKSIT_PLANI!$A898),"",TAKSIT_PLANI!$K898)</f>
        <v/>
      </c>
      <c r="F898" s="14">
        <f>IF(ISBLANK(TAKSIT_PLANI!$A898),"",IF(TAKSIT_PLANI!$K898&lt;0,"Vadesi Geçmiş",IF(TAKSIT_PLANI!$K898&lt;=30,"0-30 Gün",IF(TAKSIT_PLANI!$K898&lt;=60,"31-60 Gün","61 Gün ve Üzeri"))))</f>
        <v/>
      </c>
      <c r="G898" s="14">
        <f>IF(ISBLANK(TAKSIT_PLANI!$A898),"",TAKSIT_PLANI!$J898)</f>
        <v/>
      </c>
    </row>
    <row r="899">
      <c r="A899" s="14">
        <f>IF(ISBLANK(TAKSIT_PLANI!$A899),"",TAKSIT_PLANI!$B899)</f>
        <v/>
      </c>
      <c r="B899" s="23">
        <f>IF(ISBLANK(TAKSIT_PLANI!$A899),"",INDEX(KREDILER!$B$6:$B$1000,MATCH(TAKSIT_PLANI!$B899,KREDILER!$A$6:$A$1000,0)))</f>
        <v/>
      </c>
      <c r="C899" s="21">
        <f>IF(ISBLANK(TAKSIT_PLANI!$A899),"",TAKSIT_PLANI!$D899)</f>
        <v/>
      </c>
      <c r="D899" s="17">
        <f>IF(ISBLANK(TAKSIT_PLANI!$A899),"",TAKSIT_PLANI!$I899)</f>
        <v/>
      </c>
      <c r="E899" s="22">
        <f>IF(ISBLANK(TAKSIT_PLANI!$A899),"",TAKSIT_PLANI!$K899)</f>
        <v/>
      </c>
      <c r="F899" s="14">
        <f>IF(ISBLANK(TAKSIT_PLANI!$A899),"",IF(TAKSIT_PLANI!$K899&lt;0,"Vadesi Geçmiş",IF(TAKSIT_PLANI!$K899&lt;=30,"0-30 Gün",IF(TAKSIT_PLANI!$K899&lt;=60,"31-60 Gün","61 Gün ve Üzeri"))))</f>
        <v/>
      </c>
      <c r="G899" s="14">
        <f>IF(ISBLANK(TAKSIT_PLANI!$A899),"",TAKSIT_PLANI!$J899)</f>
        <v/>
      </c>
    </row>
    <row r="900">
      <c r="A900" s="14">
        <f>IF(ISBLANK(TAKSIT_PLANI!$A900),"",TAKSIT_PLANI!$B900)</f>
        <v/>
      </c>
      <c r="B900" s="23">
        <f>IF(ISBLANK(TAKSIT_PLANI!$A900),"",INDEX(KREDILER!$B$6:$B$1000,MATCH(TAKSIT_PLANI!$B900,KREDILER!$A$6:$A$1000,0)))</f>
        <v/>
      </c>
      <c r="C900" s="21">
        <f>IF(ISBLANK(TAKSIT_PLANI!$A900),"",TAKSIT_PLANI!$D900)</f>
        <v/>
      </c>
      <c r="D900" s="17">
        <f>IF(ISBLANK(TAKSIT_PLANI!$A900),"",TAKSIT_PLANI!$I900)</f>
        <v/>
      </c>
      <c r="E900" s="22">
        <f>IF(ISBLANK(TAKSIT_PLANI!$A900),"",TAKSIT_PLANI!$K900)</f>
        <v/>
      </c>
      <c r="F900" s="14">
        <f>IF(ISBLANK(TAKSIT_PLANI!$A900),"",IF(TAKSIT_PLANI!$K900&lt;0,"Vadesi Geçmiş",IF(TAKSIT_PLANI!$K900&lt;=30,"0-30 Gün",IF(TAKSIT_PLANI!$K900&lt;=60,"31-60 Gün","61 Gün ve Üzeri"))))</f>
        <v/>
      </c>
      <c r="G900" s="14">
        <f>IF(ISBLANK(TAKSIT_PLANI!$A900),"",TAKSIT_PLANI!$J900)</f>
        <v/>
      </c>
    </row>
    <row r="901">
      <c r="A901" s="14">
        <f>IF(ISBLANK(TAKSIT_PLANI!$A901),"",TAKSIT_PLANI!$B901)</f>
        <v/>
      </c>
      <c r="B901" s="23">
        <f>IF(ISBLANK(TAKSIT_PLANI!$A901),"",INDEX(KREDILER!$B$6:$B$1000,MATCH(TAKSIT_PLANI!$B901,KREDILER!$A$6:$A$1000,0)))</f>
        <v/>
      </c>
      <c r="C901" s="21">
        <f>IF(ISBLANK(TAKSIT_PLANI!$A901),"",TAKSIT_PLANI!$D901)</f>
        <v/>
      </c>
      <c r="D901" s="17">
        <f>IF(ISBLANK(TAKSIT_PLANI!$A901),"",TAKSIT_PLANI!$I901)</f>
        <v/>
      </c>
      <c r="E901" s="22">
        <f>IF(ISBLANK(TAKSIT_PLANI!$A901),"",TAKSIT_PLANI!$K901)</f>
        <v/>
      </c>
      <c r="F901" s="14">
        <f>IF(ISBLANK(TAKSIT_PLANI!$A901),"",IF(TAKSIT_PLANI!$K901&lt;0,"Vadesi Geçmiş",IF(TAKSIT_PLANI!$K901&lt;=30,"0-30 Gün",IF(TAKSIT_PLANI!$K901&lt;=60,"31-60 Gün","61 Gün ve Üzeri"))))</f>
        <v/>
      </c>
      <c r="G901" s="14">
        <f>IF(ISBLANK(TAKSIT_PLANI!$A901),"",TAKSIT_PLANI!$J901)</f>
        <v/>
      </c>
    </row>
    <row r="902">
      <c r="A902" s="14">
        <f>IF(ISBLANK(TAKSIT_PLANI!$A902),"",TAKSIT_PLANI!$B902)</f>
        <v/>
      </c>
      <c r="B902" s="23">
        <f>IF(ISBLANK(TAKSIT_PLANI!$A902),"",INDEX(KREDILER!$B$6:$B$1000,MATCH(TAKSIT_PLANI!$B902,KREDILER!$A$6:$A$1000,0)))</f>
        <v/>
      </c>
      <c r="C902" s="21">
        <f>IF(ISBLANK(TAKSIT_PLANI!$A902),"",TAKSIT_PLANI!$D902)</f>
        <v/>
      </c>
      <c r="D902" s="17">
        <f>IF(ISBLANK(TAKSIT_PLANI!$A902),"",TAKSIT_PLANI!$I902)</f>
        <v/>
      </c>
      <c r="E902" s="22">
        <f>IF(ISBLANK(TAKSIT_PLANI!$A902),"",TAKSIT_PLANI!$K902)</f>
        <v/>
      </c>
      <c r="F902" s="14">
        <f>IF(ISBLANK(TAKSIT_PLANI!$A902),"",IF(TAKSIT_PLANI!$K902&lt;0,"Vadesi Geçmiş",IF(TAKSIT_PLANI!$K902&lt;=30,"0-30 Gün",IF(TAKSIT_PLANI!$K902&lt;=60,"31-60 Gün","61 Gün ve Üzeri"))))</f>
        <v/>
      </c>
      <c r="G902" s="14">
        <f>IF(ISBLANK(TAKSIT_PLANI!$A902),"",TAKSIT_PLANI!$J902)</f>
        <v/>
      </c>
    </row>
    <row r="903">
      <c r="A903" s="14">
        <f>IF(ISBLANK(TAKSIT_PLANI!$A903),"",TAKSIT_PLANI!$B903)</f>
        <v/>
      </c>
      <c r="B903" s="23">
        <f>IF(ISBLANK(TAKSIT_PLANI!$A903),"",INDEX(KREDILER!$B$6:$B$1000,MATCH(TAKSIT_PLANI!$B903,KREDILER!$A$6:$A$1000,0)))</f>
        <v/>
      </c>
      <c r="C903" s="21">
        <f>IF(ISBLANK(TAKSIT_PLANI!$A903),"",TAKSIT_PLANI!$D903)</f>
        <v/>
      </c>
      <c r="D903" s="17">
        <f>IF(ISBLANK(TAKSIT_PLANI!$A903),"",TAKSIT_PLANI!$I903)</f>
        <v/>
      </c>
      <c r="E903" s="22">
        <f>IF(ISBLANK(TAKSIT_PLANI!$A903),"",TAKSIT_PLANI!$K903)</f>
        <v/>
      </c>
      <c r="F903" s="14">
        <f>IF(ISBLANK(TAKSIT_PLANI!$A903),"",IF(TAKSIT_PLANI!$K903&lt;0,"Vadesi Geçmiş",IF(TAKSIT_PLANI!$K903&lt;=30,"0-30 Gün",IF(TAKSIT_PLANI!$K903&lt;=60,"31-60 Gün","61 Gün ve Üzeri"))))</f>
        <v/>
      </c>
      <c r="G903" s="14">
        <f>IF(ISBLANK(TAKSIT_PLANI!$A903),"",TAKSIT_PLANI!$J903)</f>
        <v/>
      </c>
    </row>
    <row r="904">
      <c r="A904" s="14">
        <f>IF(ISBLANK(TAKSIT_PLANI!$A904),"",TAKSIT_PLANI!$B904)</f>
        <v/>
      </c>
      <c r="B904" s="23">
        <f>IF(ISBLANK(TAKSIT_PLANI!$A904),"",INDEX(KREDILER!$B$6:$B$1000,MATCH(TAKSIT_PLANI!$B904,KREDILER!$A$6:$A$1000,0)))</f>
        <v/>
      </c>
      <c r="C904" s="21">
        <f>IF(ISBLANK(TAKSIT_PLANI!$A904),"",TAKSIT_PLANI!$D904)</f>
        <v/>
      </c>
      <c r="D904" s="17">
        <f>IF(ISBLANK(TAKSIT_PLANI!$A904),"",TAKSIT_PLANI!$I904)</f>
        <v/>
      </c>
      <c r="E904" s="22">
        <f>IF(ISBLANK(TAKSIT_PLANI!$A904),"",TAKSIT_PLANI!$K904)</f>
        <v/>
      </c>
      <c r="F904" s="14">
        <f>IF(ISBLANK(TAKSIT_PLANI!$A904),"",IF(TAKSIT_PLANI!$K904&lt;0,"Vadesi Geçmiş",IF(TAKSIT_PLANI!$K904&lt;=30,"0-30 Gün",IF(TAKSIT_PLANI!$K904&lt;=60,"31-60 Gün","61 Gün ve Üzeri"))))</f>
        <v/>
      </c>
      <c r="G904" s="14">
        <f>IF(ISBLANK(TAKSIT_PLANI!$A904),"",TAKSIT_PLANI!$J904)</f>
        <v/>
      </c>
    </row>
    <row r="905">
      <c r="A905" s="14">
        <f>IF(ISBLANK(TAKSIT_PLANI!$A905),"",TAKSIT_PLANI!$B905)</f>
        <v/>
      </c>
      <c r="B905" s="23">
        <f>IF(ISBLANK(TAKSIT_PLANI!$A905),"",INDEX(KREDILER!$B$6:$B$1000,MATCH(TAKSIT_PLANI!$B905,KREDILER!$A$6:$A$1000,0)))</f>
        <v/>
      </c>
      <c r="C905" s="21">
        <f>IF(ISBLANK(TAKSIT_PLANI!$A905),"",TAKSIT_PLANI!$D905)</f>
        <v/>
      </c>
      <c r="D905" s="17">
        <f>IF(ISBLANK(TAKSIT_PLANI!$A905),"",TAKSIT_PLANI!$I905)</f>
        <v/>
      </c>
      <c r="E905" s="22">
        <f>IF(ISBLANK(TAKSIT_PLANI!$A905),"",TAKSIT_PLANI!$K905)</f>
        <v/>
      </c>
      <c r="F905" s="14">
        <f>IF(ISBLANK(TAKSIT_PLANI!$A905),"",IF(TAKSIT_PLANI!$K905&lt;0,"Vadesi Geçmiş",IF(TAKSIT_PLANI!$K905&lt;=30,"0-30 Gün",IF(TAKSIT_PLANI!$K905&lt;=60,"31-60 Gün","61 Gün ve Üzeri"))))</f>
        <v/>
      </c>
      <c r="G905" s="14">
        <f>IF(ISBLANK(TAKSIT_PLANI!$A905),"",TAKSIT_PLANI!$J905)</f>
        <v/>
      </c>
    </row>
    <row r="906">
      <c r="A906" s="14">
        <f>IF(ISBLANK(TAKSIT_PLANI!$A906),"",TAKSIT_PLANI!$B906)</f>
        <v/>
      </c>
      <c r="B906" s="23">
        <f>IF(ISBLANK(TAKSIT_PLANI!$A906),"",INDEX(KREDILER!$B$6:$B$1000,MATCH(TAKSIT_PLANI!$B906,KREDILER!$A$6:$A$1000,0)))</f>
        <v/>
      </c>
      <c r="C906" s="21">
        <f>IF(ISBLANK(TAKSIT_PLANI!$A906),"",TAKSIT_PLANI!$D906)</f>
        <v/>
      </c>
      <c r="D906" s="17">
        <f>IF(ISBLANK(TAKSIT_PLANI!$A906),"",TAKSIT_PLANI!$I906)</f>
        <v/>
      </c>
      <c r="E906" s="22">
        <f>IF(ISBLANK(TAKSIT_PLANI!$A906),"",TAKSIT_PLANI!$K906)</f>
        <v/>
      </c>
      <c r="F906" s="14">
        <f>IF(ISBLANK(TAKSIT_PLANI!$A906),"",IF(TAKSIT_PLANI!$K906&lt;0,"Vadesi Geçmiş",IF(TAKSIT_PLANI!$K906&lt;=30,"0-30 Gün",IF(TAKSIT_PLANI!$K906&lt;=60,"31-60 Gün","61 Gün ve Üzeri"))))</f>
        <v/>
      </c>
      <c r="G906" s="14">
        <f>IF(ISBLANK(TAKSIT_PLANI!$A906),"",TAKSIT_PLANI!$J906)</f>
        <v/>
      </c>
    </row>
    <row r="907">
      <c r="A907" s="14">
        <f>IF(ISBLANK(TAKSIT_PLANI!$A907),"",TAKSIT_PLANI!$B907)</f>
        <v/>
      </c>
      <c r="B907" s="23">
        <f>IF(ISBLANK(TAKSIT_PLANI!$A907),"",INDEX(KREDILER!$B$6:$B$1000,MATCH(TAKSIT_PLANI!$B907,KREDILER!$A$6:$A$1000,0)))</f>
        <v/>
      </c>
      <c r="C907" s="21">
        <f>IF(ISBLANK(TAKSIT_PLANI!$A907),"",TAKSIT_PLANI!$D907)</f>
        <v/>
      </c>
      <c r="D907" s="17">
        <f>IF(ISBLANK(TAKSIT_PLANI!$A907),"",TAKSIT_PLANI!$I907)</f>
        <v/>
      </c>
      <c r="E907" s="22">
        <f>IF(ISBLANK(TAKSIT_PLANI!$A907),"",TAKSIT_PLANI!$K907)</f>
        <v/>
      </c>
      <c r="F907" s="14">
        <f>IF(ISBLANK(TAKSIT_PLANI!$A907),"",IF(TAKSIT_PLANI!$K907&lt;0,"Vadesi Geçmiş",IF(TAKSIT_PLANI!$K907&lt;=30,"0-30 Gün",IF(TAKSIT_PLANI!$K907&lt;=60,"31-60 Gün","61 Gün ve Üzeri"))))</f>
        <v/>
      </c>
      <c r="G907" s="14">
        <f>IF(ISBLANK(TAKSIT_PLANI!$A907),"",TAKSIT_PLANI!$J907)</f>
        <v/>
      </c>
    </row>
    <row r="908">
      <c r="A908" s="14">
        <f>IF(ISBLANK(TAKSIT_PLANI!$A908),"",TAKSIT_PLANI!$B908)</f>
        <v/>
      </c>
      <c r="B908" s="23">
        <f>IF(ISBLANK(TAKSIT_PLANI!$A908),"",INDEX(KREDILER!$B$6:$B$1000,MATCH(TAKSIT_PLANI!$B908,KREDILER!$A$6:$A$1000,0)))</f>
        <v/>
      </c>
      <c r="C908" s="21">
        <f>IF(ISBLANK(TAKSIT_PLANI!$A908),"",TAKSIT_PLANI!$D908)</f>
        <v/>
      </c>
      <c r="D908" s="17">
        <f>IF(ISBLANK(TAKSIT_PLANI!$A908),"",TAKSIT_PLANI!$I908)</f>
        <v/>
      </c>
      <c r="E908" s="22">
        <f>IF(ISBLANK(TAKSIT_PLANI!$A908),"",TAKSIT_PLANI!$K908)</f>
        <v/>
      </c>
      <c r="F908" s="14">
        <f>IF(ISBLANK(TAKSIT_PLANI!$A908),"",IF(TAKSIT_PLANI!$K908&lt;0,"Vadesi Geçmiş",IF(TAKSIT_PLANI!$K908&lt;=30,"0-30 Gün",IF(TAKSIT_PLANI!$K908&lt;=60,"31-60 Gün","61 Gün ve Üzeri"))))</f>
        <v/>
      </c>
      <c r="G908" s="14">
        <f>IF(ISBLANK(TAKSIT_PLANI!$A908),"",TAKSIT_PLANI!$J908)</f>
        <v/>
      </c>
    </row>
    <row r="909">
      <c r="A909" s="14">
        <f>IF(ISBLANK(TAKSIT_PLANI!$A909),"",TAKSIT_PLANI!$B909)</f>
        <v/>
      </c>
      <c r="B909" s="23">
        <f>IF(ISBLANK(TAKSIT_PLANI!$A909),"",INDEX(KREDILER!$B$6:$B$1000,MATCH(TAKSIT_PLANI!$B909,KREDILER!$A$6:$A$1000,0)))</f>
        <v/>
      </c>
      <c r="C909" s="21">
        <f>IF(ISBLANK(TAKSIT_PLANI!$A909),"",TAKSIT_PLANI!$D909)</f>
        <v/>
      </c>
      <c r="D909" s="17">
        <f>IF(ISBLANK(TAKSIT_PLANI!$A909),"",TAKSIT_PLANI!$I909)</f>
        <v/>
      </c>
      <c r="E909" s="22">
        <f>IF(ISBLANK(TAKSIT_PLANI!$A909),"",TAKSIT_PLANI!$K909)</f>
        <v/>
      </c>
      <c r="F909" s="14">
        <f>IF(ISBLANK(TAKSIT_PLANI!$A909),"",IF(TAKSIT_PLANI!$K909&lt;0,"Vadesi Geçmiş",IF(TAKSIT_PLANI!$K909&lt;=30,"0-30 Gün",IF(TAKSIT_PLANI!$K909&lt;=60,"31-60 Gün","61 Gün ve Üzeri"))))</f>
        <v/>
      </c>
      <c r="G909" s="14">
        <f>IF(ISBLANK(TAKSIT_PLANI!$A909),"",TAKSIT_PLANI!$J909)</f>
        <v/>
      </c>
    </row>
    <row r="910">
      <c r="A910" s="14">
        <f>IF(ISBLANK(TAKSIT_PLANI!$A910),"",TAKSIT_PLANI!$B910)</f>
        <v/>
      </c>
      <c r="B910" s="23">
        <f>IF(ISBLANK(TAKSIT_PLANI!$A910),"",INDEX(KREDILER!$B$6:$B$1000,MATCH(TAKSIT_PLANI!$B910,KREDILER!$A$6:$A$1000,0)))</f>
        <v/>
      </c>
      <c r="C910" s="21">
        <f>IF(ISBLANK(TAKSIT_PLANI!$A910),"",TAKSIT_PLANI!$D910)</f>
        <v/>
      </c>
      <c r="D910" s="17">
        <f>IF(ISBLANK(TAKSIT_PLANI!$A910),"",TAKSIT_PLANI!$I910)</f>
        <v/>
      </c>
      <c r="E910" s="22">
        <f>IF(ISBLANK(TAKSIT_PLANI!$A910),"",TAKSIT_PLANI!$K910)</f>
        <v/>
      </c>
      <c r="F910" s="14">
        <f>IF(ISBLANK(TAKSIT_PLANI!$A910),"",IF(TAKSIT_PLANI!$K910&lt;0,"Vadesi Geçmiş",IF(TAKSIT_PLANI!$K910&lt;=30,"0-30 Gün",IF(TAKSIT_PLANI!$K910&lt;=60,"31-60 Gün","61 Gün ve Üzeri"))))</f>
        <v/>
      </c>
      <c r="G910" s="14">
        <f>IF(ISBLANK(TAKSIT_PLANI!$A910),"",TAKSIT_PLANI!$J910)</f>
        <v/>
      </c>
    </row>
    <row r="911">
      <c r="A911" s="14">
        <f>IF(ISBLANK(TAKSIT_PLANI!$A911),"",TAKSIT_PLANI!$B911)</f>
        <v/>
      </c>
      <c r="B911" s="23">
        <f>IF(ISBLANK(TAKSIT_PLANI!$A911),"",INDEX(KREDILER!$B$6:$B$1000,MATCH(TAKSIT_PLANI!$B911,KREDILER!$A$6:$A$1000,0)))</f>
        <v/>
      </c>
      <c r="C911" s="21">
        <f>IF(ISBLANK(TAKSIT_PLANI!$A911),"",TAKSIT_PLANI!$D911)</f>
        <v/>
      </c>
      <c r="D911" s="17">
        <f>IF(ISBLANK(TAKSIT_PLANI!$A911),"",TAKSIT_PLANI!$I911)</f>
        <v/>
      </c>
      <c r="E911" s="22">
        <f>IF(ISBLANK(TAKSIT_PLANI!$A911),"",TAKSIT_PLANI!$K911)</f>
        <v/>
      </c>
      <c r="F911" s="14">
        <f>IF(ISBLANK(TAKSIT_PLANI!$A911),"",IF(TAKSIT_PLANI!$K911&lt;0,"Vadesi Geçmiş",IF(TAKSIT_PLANI!$K911&lt;=30,"0-30 Gün",IF(TAKSIT_PLANI!$K911&lt;=60,"31-60 Gün","61 Gün ve Üzeri"))))</f>
        <v/>
      </c>
      <c r="G911" s="14">
        <f>IF(ISBLANK(TAKSIT_PLANI!$A911),"",TAKSIT_PLANI!$J911)</f>
        <v/>
      </c>
    </row>
    <row r="912">
      <c r="A912" s="14">
        <f>IF(ISBLANK(TAKSIT_PLANI!$A912),"",TAKSIT_PLANI!$B912)</f>
        <v/>
      </c>
      <c r="B912" s="23">
        <f>IF(ISBLANK(TAKSIT_PLANI!$A912),"",INDEX(KREDILER!$B$6:$B$1000,MATCH(TAKSIT_PLANI!$B912,KREDILER!$A$6:$A$1000,0)))</f>
        <v/>
      </c>
      <c r="C912" s="21">
        <f>IF(ISBLANK(TAKSIT_PLANI!$A912),"",TAKSIT_PLANI!$D912)</f>
        <v/>
      </c>
      <c r="D912" s="17">
        <f>IF(ISBLANK(TAKSIT_PLANI!$A912),"",TAKSIT_PLANI!$I912)</f>
        <v/>
      </c>
      <c r="E912" s="22">
        <f>IF(ISBLANK(TAKSIT_PLANI!$A912),"",TAKSIT_PLANI!$K912)</f>
        <v/>
      </c>
      <c r="F912" s="14">
        <f>IF(ISBLANK(TAKSIT_PLANI!$A912),"",IF(TAKSIT_PLANI!$K912&lt;0,"Vadesi Geçmiş",IF(TAKSIT_PLANI!$K912&lt;=30,"0-30 Gün",IF(TAKSIT_PLANI!$K912&lt;=60,"31-60 Gün","61 Gün ve Üzeri"))))</f>
        <v/>
      </c>
      <c r="G912" s="14">
        <f>IF(ISBLANK(TAKSIT_PLANI!$A912),"",TAKSIT_PLANI!$J912)</f>
        <v/>
      </c>
    </row>
    <row r="913">
      <c r="A913" s="14">
        <f>IF(ISBLANK(TAKSIT_PLANI!$A913),"",TAKSIT_PLANI!$B913)</f>
        <v/>
      </c>
      <c r="B913" s="23">
        <f>IF(ISBLANK(TAKSIT_PLANI!$A913),"",INDEX(KREDILER!$B$6:$B$1000,MATCH(TAKSIT_PLANI!$B913,KREDILER!$A$6:$A$1000,0)))</f>
        <v/>
      </c>
      <c r="C913" s="21">
        <f>IF(ISBLANK(TAKSIT_PLANI!$A913),"",TAKSIT_PLANI!$D913)</f>
        <v/>
      </c>
      <c r="D913" s="17">
        <f>IF(ISBLANK(TAKSIT_PLANI!$A913),"",TAKSIT_PLANI!$I913)</f>
        <v/>
      </c>
      <c r="E913" s="22">
        <f>IF(ISBLANK(TAKSIT_PLANI!$A913),"",TAKSIT_PLANI!$K913)</f>
        <v/>
      </c>
      <c r="F913" s="14">
        <f>IF(ISBLANK(TAKSIT_PLANI!$A913),"",IF(TAKSIT_PLANI!$K913&lt;0,"Vadesi Geçmiş",IF(TAKSIT_PLANI!$K913&lt;=30,"0-30 Gün",IF(TAKSIT_PLANI!$K913&lt;=60,"31-60 Gün","61 Gün ve Üzeri"))))</f>
        <v/>
      </c>
      <c r="G913" s="14">
        <f>IF(ISBLANK(TAKSIT_PLANI!$A913),"",TAKSIT_PLANI!$J913)</f>
        <v/>
      </c>
    </row>
    <row r="914">
      <c r="A914" s="14">
        <f>IF(ISBLANK(TAKSIT_PLANI!$A914),"",TAKSIT_PLANI!$B914)</f>
        <v/>
      </c>
      <c r="B914" s="23">
        <f>IF(ISBLANK(TAKSIT_PLANI!$A914),"",INDEX(KREDILER!$B$6:$B$1000,MATCH(TAKSIT_PLANI!$B914,KREDILER!$A$6:$A$1000,0)))</f>
        <v/>
      </c>
      <c r="C914" s="21">
        <f>IF(ISBLANK(TAKSIT_PLANI!$A914),"",TAKSIT_PLANI!$D914)</f>
        <v/>
      </c>
      <c r="D914" s="17">
        <f>IF(ISBLANK(TAKSIT_PLANI!$A914),"",TAKSIT_PLANI!$I914)</f>
        <v/>
      </c>
      <c r="E914" s="22">
        <f>IF(ISBLANK(TAKSIT_PLANI!$A914),"",TAKSIT_PLANI!$K914)</f>
        <v/>
      </c>
      <c r="F914" s="14">
        <f>IF(ISBLANK(TAKSIT_PLANI!$A914),"",IF(TAKSIT_PLANI!$K914&lt;0,"Vadesi Geçmiş",IF(TAKSIT_PLANI!$K914&lt;=30,"0-30 Gün",IF(TAKSIT_PLANI!$K914&lt;=60,"31-60 Gün","61 Gün ve Üzeri"))))</f>
        <v/>
      </c>
      <c r="G914" s="14">
        <f>IF(ISBLANK(TAKSIT_PLANI!$A914),"",TAKSIT_PLANI!$J914)</f>
        <v/>
      </c>
    </row>
    <row r="915">
      <c r="A915" s="14">
        <f>IF(ISBLANK(TAKSIT_PLANI!$A915),"",TAKSIT_PLANI!$B915)</f>
        <v/>
      </c>
      <c r="B915" s="23">
        <f>IF(ISBLANK(TAKSIT_PLANI!$A915),"",INDEX(KREDILER!$B$6:$B$1000,MATCH(TAKSIT_PLANI!$B915,KREDILER!$A$6:$A$1000,0)))</f>
        <v/>
      </c>
      <c r="C915" s="21">
        <f>IF(ISBLANK(TAKSIT_PLANI!$A915),"",TAKSIT_PLANI!$D915)</f>
        <v/>
      </c>
      <c r="D915" s="17">
        <f>IF(ISBLANK(TAKSIT_PLANI!$A915),"",TAKSIT_PLANI!$I915)</f>
        <v/>
      </c>
      <c r="E915" s="22">
        <f>IF(ISBLANK(TAKSIT_PLANI!$A915),"",TAKSIT_PLANI!$K915)</f>
        <v/>
      </c>
      <c r="F915" s="14">
        <f>IF(ISBLANK(TAKSIT_PLANI!$A915),"",IF(TAKSIT_PLANI!$K915&lt;0,"Vadesi Geçmiş",IF(TAKSIT_PLANI!$K915&lt;=30,"0-30 Gün",IF(TAKSIT_PLANI!$K915&lt;=60,"31-60 Gün","61 Gün ve Üzeri"))))</f>
        <v/>
      </c>
      <c r="G915" s="14">
        <f>IF(ISBLANK(TAKSIT_PLANI!$A915),"",TAKSIT_PLANI!$J915)</f>
        <v/>
      </c>
    </row>
    <row r="916">
      <c r="A916" s="14">
        <f>IF(ISBLANK(TAKSIT_PLANI!$A916),"",TAKSIT_PLANI!$B916)</f>
        <v/>
      </c>
      <c r="B916" s="23">
        <f>IF(ISBLANK(TAKSIT_PLANI!$A916),"",INDEX(KREDILER!$B$6:$B$1000,MATCH(TAKSIT_PLANI!$B916,KREDILER!$A$6:$A$1000,0)))</f>
        <v/>
      </c>
      <c r="C916" s="21">
        <f>IF(ISBLANK(TAKSIT_PLANI!$A916),"",TAKSIT_PLANI!$D916)</f>
        <v/>
      </c>
      <c r="D916" s="17">
        <f>IF(ISBLANK(TAKSIT_PLANI!$A916),"",TAKSIT_PLANI!$I916)</f>
        <v/>
      </c>
      <c r="E916" s="22">
        <f>IF(ISBLANK(TAKSIT_PLANI!$A916),"",TAKSIT_PLANI!$K916)</f>
        <v/>
      </c>
      <c r="F916" s="14">
        <f>IF(ISBLANK(TAKSIT_PLANI!$A916),"",IF(TAKSIT_PLANI!$K916&lt;0,"Vadesi Geçmiş",IF(TAKSIT_PLANI!$K916&lt;=30,"0-30 Gün",IF(TAKSIT_PLANI!$K916&lt;=60,"31-60 Gün","61 Gün ve Üzeri"))))</f>
        <v/>
      </c>
      <c r="G916" s="14">
        <f>IF(ISBLANK(TAKSIT_PLANI!$A916),"",TAKSIT_PLANI!$J916)</f>
        <v/>
      </c>
    </row>
    <row r="917">
      <c r="A917" s="14">
        <f>IF(ISBLANK(TAKSIT_PLANI!$A917),"",TAKSIT_PLANI!$B917)</f>
        <v/>
      </c>
      <c r="B917" s="23">
        <f>IF(ISBLANK(TAKSIT_PLANI!$A917),"",INDEX(KREDILER!$B$6:$B$1000,MATCH(TAKSIT_PLANI!$B917,KREDILER!$A$6:$A$1000,0)))</f>
        <v/>
      </c>
      <c r="C917" s="21">
        <f>IF(ISBLANK(TAKSIT_PLANI!$A917),"",TAKSIT_PLANI!$D917)</f>
        <v/>
      </c>
      <c r="D917" s="17">
        <f>IF(ISBLANK(TAKSIT_PLANI!$A917),"",TAKSIT_PLANI!$I917)</f>
        <v/>
      </c>
      <c r="E917" s="22">
        <f>IF(ISBLANK(TAKSIT_PLANI!$A917),"",TAKSIT_PLANI!$K917)</f>
        <v/>
      </c>
      <c r="F917" s="14">
        <f>IF(ISBLANK(TAKSIT_PLANI!$A917),"",IF(TAKSIT_PLANI!$K917&lt;0,"Vadesi Geçmiş",IF(TAKSIT_PLANI!$K917&lt;=30,"0-30 Gün",IF(TAKSIT_PLANI!$K917&lt;=60,"31-60 Gün","61 Gün ve Üzeri"))))</f>
        <v/>
      </c>
      <c r="G917" s="14">
        <f>IF(ISBLANK(TAKSIT_PLANI!$A917),"",TAKSIT_PLANI!$J917)</f>
        <v/>
      </c>
    </row>
    <row r="918">
      <c r="A918" s="14">
        <f>IF(ISBLANK(TAKSIT_PLANI!$A918),"",TAKSIT_PLANI!$B918)</f>
        <v/>
      </c>
      <c r="B918" s="23">
        <f>IF(ISBLANK(TAKSIT_PLANI!$A918),"",INDEX(KREDILER!$B$6:$B$1000,MATCH(TAKSIT_PLANI!$B918,KREDILER!$A$6:$A$1000,0)))</f>
        <v/>
      </c>
      <c r="C918" s="21">
        <f>IF(ISBLANK(TAKSIT_PLANI!$A918),"",TAKSIT_PLANI!$D918)</f>
        <v/>
      </c>
      <c r="D918" s="17">
        <f>IF(ISBLANK(TAKSIT_PLANI!$A918),"",TAKSIT_PLANI!$I918)</f>
        <v/>
      </c>
      <c r="E918" s="22">
        <f>IF(ISBLANK(TAKSIT_PLANI!$A918),"",TAKSIT_PLANI!$K918)</f>
        <v/>
      </c>
      <c r="F918" s="14">
        <f>IF(ISBLANK(TAKSIT_PLANI!$A918),"",IF(TAKSIT_PLANI!$K918&lt;0,"Vadesi Geçmiş",IF(TAKSIT_PLANI!$K918&lt;=30,"0-30 Gün",IF(TAKSIT_PLANI!$K918&lt;=60,"31-60 Gün","61 Gün ve Üzeri"))))</f>
        <v/>
      </c>
      <c r="G918" s="14">
        <f>IF(ISBLANK(TAKSIT_PLANI!$A918),"",TAKSIT_PLANI!$J918)</f>
        <v/>
      </c>
    </row>
    <row r="919">
      <c r="A919" s="14">
        <f>IF(ISBLANK(TAKSIT_PLANI!$A919),"",TAKSIT_PLANI!$B919)</f>
        <v/>
      </c>
      <c r="B919" s="23">
        <f>IF(ISBLANK(TAKSIT_PLANI!$A919),"",INDEX(KREDILER!$B$6:$B$1000,MATCH(TAKSIT_PLANI!$B919,KREDILER!$A$6:$A$1000,0)))</f>
        <v/>
      </c>
      <c r="C919" s="21">
        <f>IF(ISBLANK(TAKSIT_PLANI!$A919),"",TAKSIT_PLANI!$D919)</f>
        <v/>
      </c>
      <c r="D919" s="17">
        <f>IF(ISBLANK(TAKSIT_PLANI!$A919),"",TAKSIT_PLANI!$I919)</f>
        <v/>
      </c>
      <c r="E919" s="22">
        <f>IF(ISBLANK(TAKSIT_PLANI!$A919),"",TAKSIT_PLANI!$K919)</f>
        <v/>
      </c>
      <c r="F919" s="14">
        <f>IF(ISBLANK(TAKSIT_PLANI!$A919),"",IF(TAKSIT_PLANI!$K919&lt;0,"Vadesi Geçmiş",IF(TAKSIT_PLANI!$K919&lt;=30,"0-30 Gün",IF(TAKSIT_PLANI!$K919&lt;=60,"31-60 Gün","61 Gün ve Üzeri"))))</f>
        <v/>
      </c>
      <c r="G919" s="14">
        <f>IF(ISBLANK(TAKSIT_PLANI!$A919),"",TAKSIT_PLANI!$J919)</f>
        <v/>
      </c>
    </row>
    <row r="920">
      <c r="A920" s="14">
        <f>IF(ISBLANK(TAKSIT_PLANI!$A920),"",TAKSIT_PLANI!$B920)</f>
        <v/>
      </c>
      <c r="B920" s="23">
        <f>IF(ISBLANK(TAKSIT_PLANI!$A920),"",INDEX(KREDILER!$B$6:$B$1000,MATCH(TAKSIT_PLANI!$B920,KREDILER!$A$6:$A$1000,0)))</f>
        <v/>
      </c>
      <c r="C920" s="21">
        <f>IF(ISBLANK(TAKSIT_PLANI!$A920),"",TAKSIT_PLANI!$D920)</f>
        <v/>
      </c>
      <c r="D920" s="17">
        <f>IF(ISBLANK(TAKSIT_PLANI!$A920),"",TAKSIT_PLANI!$I920)</f>
        <v/>
      </c>
      <c r="E920" s="22">
        <f>IF(ISBLANK(TAKSIT_PLANI!$A920),"",TAKSIT_PLANI!$K920)</f>
        <v/>
      </c>
      <c r="F920" s="14">
        <f>IF(ISBLANK(TAKSIT_PLANI!$A920),"",IF(TAKSIT_PLANI!$K920&lt;0,"Vadesi Geçmiş",IF(TAKSIT_PLANI!$K920&lt;=30,"0-30 Gün",IF(TAKSIT_PLANI!$K920&lt;=60,"31-60 Gün","61 Gün ve Üzeri"))))</f>
        <v/>
      </c>
      <c r="G920" s="14">
        <f>IF(ISBLANK(TAKSIT_PLANI!$A920),"",TAKSIT_PLANI!$J920)</f>
        <v/>
      </c>
    </row>
    <row r="921">
      <c r="A921" s="14">
        <f>IF(ISBLANK(TAKSIT_PLANI!$A921),"",TAKSIT_PLANI!$B921)</f>
        <v/>
      </c>
      <c r="B921" s="23">
        <f>IF(ISBLANK(TAKSIT_PLANI!$A921),"",INDEX(KREDILER!$B$6:$B$1000,MATCH(TAKSIT_PLANI!$B921,KREDILER!$A$6:$A$1000,0)))</f>
        <v/>
      </c>
      <c r="C921" s="21">
        <f>IF(ISBLANK(TAKSIT_PLANI!$A921),"",TAKSIT_PLANI!$D921)</f>
        <v/>
      </c>
      <c r="D921" s="17">
        <f>IF(ISBLANK(TAKSIT_PLANI!$A921),"",TAKSIT_PLANI!$I921)</f>
        <v/>
      </c>
      <c r="E921" s="22">
        <f>IF(ISBLANK(TAKSIT_PLANI!$A921),"",TAKSIT_PLANI!$K921)</f>
        <v/>
      </c>
      <c r="F921" s="14">
        <f>IF(ISBLANK(TAKSIT_PLANI!$A921),"",IF(TAKSIT_PLANI!$K921&lt;0,"Vadesi Geçmiş",IF(TAKSIT_PLANI!$K921&lt;=30,"0-30 Gün",IF(TAKSIT_PLANI!$K921&lt;=60,"31-60 Gün","61 Gün ve Üzeri"))))</f>
        <v/>
      </c>
      <c r="G921" s="14">
        <f>IF(ISBLANK(TAKSIT_PLANI!$A921),"",TAKSIT_PLANI!$J921)</f>
        <v/>
      </c>
    </row>
    <row r="922">
      <c r="A922" s="14">
        <f>IF(ISBLANK(TAKSIT_PLANI!$A922),"",TAKSIT_PLANI!$B922)</f>
        <v/>
      </c>
      <c r="B922" s="23">
        <f>IF(ISBLANK(TAKSIT_PLANI!$A922),"",INDEX(KREDILER!$B$6:$B$1000,MATCH(TAKSIT_PLANI!$B922,KREDILER!$A$6:$A$1000,0)))</f>
        <v/>
      </c>
      <c r="C922" s="21">
        <f>IF(ISBLANK(TAKSIT_PLANI!$A922),"",TAKSIT_PLANI!$D922)</f>
        <v/>
      </c>
      <c r="D922" s="17">
        <f>IF(ISBLANK(TAKSIT_PLANI!$A922),"",TAKSIT_PLANI!$I922)</f>
        <v/>
      </c>
      <c r="E922" s="22">
        <f>IF(ISBLANK(TAKSIT_PLANI!$A922),"",TAKSIT_PLANI!$K922)</f>
        <v/>
      </c>
      <c r="F922" s="14">
        <f>IF(ISBLANK(TAKSIT_PLANI!$A922),"",IF(TAKSIT_PLANI!$K922&lt;0,"Vadesi Geçmiş",IF(TAKSIT_PLANI!$K922&lt;=30,"0-30 Gün",IF(TAKSIT_PLANI!$K922&lt;=60,"31-60 Gün","61 Gün ve Üzeri"))))</f>
        <v/>
      </c>
      <c r="G922" s="14">
        <f>IF(ISBLANK(TAKSIT_PLANI!$A922),"",TAKSIT_PLANI!$J922)</f>
        <v/>
      </c>
    </row>
    <row r="923">
      <c r="A923" s="14">
        <f>IF(ISBLANK(TAKSIT_PLANI!$A923),"",TAKSIT_PLANI!$B923)</f>
        <v/>
      </c>
      <c r="B923" s="23">
        <f>IF(ISBLANK(TAKSIT_PLANI!$A923),"",INDEX(KREDILER!$B$6:$B$1000,MATCH(TAKSIT_PLANI!$B923,KREDILER!$A$6:$A$1000,0)))</f>
        <v/>
      </c>
      <c r="C923" s="21">
        <f>IF(ISBLANK(TAKSIT_PLANI!$A923),"",TAKSIT_PLANI!$D923)</f>
        <v/>
      </c>
      <c r="D923" s="17">
        <f>IF(ISBLANK(TAKSIT_PLANI!$A923),"",TAKSIT_PLANI!$I923)</f>
        <v/>
      </c>
      <c r="E923" s="22">
        <f>IF(ISBLANK(TAKSIT_PLANI!$A923),"",TAKSIT_PLANI!$K923)</f>
        <v/>
      </c>
      <c r="F923" s="14">
        <f>IF(ISBLANK(TAKSIT_PLANI!$A923),"",IF(TAKSIT_PLANI!$K923&lt;0,"Vadesi Geçmiş",IF(TAKSIT_PLANI!$K923&lt;=30,"0-30 Gün",IF(TAKSIT_PLANI!$K923&lt;=60,"31-60 Gün","61 Gün ve Üzeri"))))</f>
        <v/>
      </c>
      <c r="G923" s="14">
        <f>IF(ISBLANK(TAKSIT_PLANI!$A923),"",TAKSIT_PLANI!$J923)</f>
        <v/>
      </c>
    </row>
    <row r="924">
      <c r="A924" s="14">
        <f>IF(ISBLANK(TAKSIT_PLANI!$A924),"",TAKSIT_PLANI!$B924)</f>
        <v/>
      </c>
      <c r="B924" s="23">
        <f>IF(ISBLANK(TAKSIT_PLANI!$A924),"",INDEX(KREDILER!$B$6:$B$1000,MATCH(TAKSIT_PLANI!$B924,KREDILER!$A$6:$A$1000,0)))</f>
        <v/>
      </c>
      <c r="C924" s="21">
        <f>IF(ISBLANK(TAKSIT_PLANI!$A924),"",TAKSIT_PLANI!$D924)</f>
        <v/>
      </c>
      <c r="D924" s="17">
        <f>IF(ISBLANK(TAKSIT_PLANI!$A924),"",TAKSIT_PLANI!$I924)</f>
        <v/>
      </c>
      <c r="E924" s="22">
        <f>IF(ISBLANK(TAKSIT_PLANI!$A924),"",TAKSIT_PLANI!$K924)</f>
        <v/>
      </c>
      <c r="F924" s="14">
        <f>IF(ISBLANK(TAKSIT_PLANI!$A924),"",IF(TAKSIT_PLANI!$K924&lt;0,"Vadesi Geçmiş",IF(TAKSIT_PLANI!$K924&lt;=30,"0-30 Gün",IF(TAKSIT_PLANI!$K924&lt;=60,"31-60 Gün","61 Gün ve Üzeri"))))</f>
        <v/>
      </c>
      <c r="G924" s="14">
        <f>IF(ISBLANK(TAKSIT_PLANI!$A924),"",TAKSIT_PLANI!$J924)</f>
        <v/>
      </c>
    </row>
    <row r="925">
      <c r="A925" s="14">
        <f>IF(ISBLANK(TAKSIT_PLANI!$A925),"",TAKSIT_PLANI!$B925)</f>
        <v/>
      </c>
      <c r="B925" s="23">
        <f>IF(ISBLANK(TAKSIT_PLANI!$A925),"",INDEX(KREDILER!$B$6:$B$1000,MATCH(TAKSIT_PLANI!$B925,KREDILER!$A$6:$A$1000,0)))</f>
        <v/>
      </c>
      <c r="C925" s="21">
        <f>IF(ISBLANK(TAKSIT_PLANI!$A925),"",TAKSIT_PLANI!$D925)</f>
        <v/>
      </c>
      <c r="D925" s="17">
        <f>IF(ISBLANK(TAKSIT_PLANI!$A925),"",TAKSIT_PLANI!$I925)</f>
        <v/>
      </c>
      <c r="E925" s="22">
        <f>IF(ISBLANK(TAKSIT_PLANI!$A925),"",TAKSIT_PLANI!$K925)</f>
        <v/>
      </c>
      <c r="F925" s="14">
        <f>IF(ISBLANK(TAKSIT_PLANI!$A925),"",IF(TAKSIT_PLANI!$K925&lt;0,"Vadesi Geçmiş",IF(TAKSIT_PLANI!$K925&lt;=30,"0-30 Gün",IF(TAKSIT_PLANI!$K925&lt;=60,"31-60 Gün","61 Gün ve Üzeri"))))</f>
        <v/>
      </c>
      <c r="G925" s="14">
        <f>IF(ISBLANK(TAKSIT_PLANI!$A925),"",TAKSIT_PLANI!$J925)</f>
        <v/>
      </c>
    </row>
    <row r="926">
      <c r="A926" s="14">
        <f>IF(ISBLANK(TAKSIT_PLANI!$A926),"",TAKSIT_PLANI!$B926)</f>
        <v/>
      </c>
      <c r="B926" s="23">
        <f>IF(ISBLANK(TAKSIT_PLANI!$A926),"",INDEX(KREDILER!$B$6:$B$1000,MATCH(TAKSIT_PLANI!$B926,KREDILER!$A$6:$A$1000,0)))</f>
        <v/>
      </c>
      <c r="C926" s="21">
        <f>IF(ISBLANK(TAKSIT_PLANI!$A926),"",TAKSIT_PLANI!$D926)</f>
        <v/>
      </c>
      <c r="D926" s="17">
        <f>IF(ISBLANK(TAKSIT_PLANI!$A926),"",TAKSIT_PLANI!$I926)</f>
        <v/>
      </c>
      <c r="E926" s="22">
        <f>IF(ISBLANK(TAKSIT_PLANI!$A926),"",TAKSIT_PLANI!$K926)</f>
        <v/>
      </c>
      <c r="F926" s="14">
        <f>IF(ISBLANK(TAKSIT_PLANI!$A926),"",IF(TAKSIT_PLANI!$K926&lt;0,"Vadesi Geçmiş",IF(TAKSIT_PLANI!$K926&lt;=30,"0-30 Gün",IF(TAKSIT_PLANI!$K926&lt;=60,"31-60 Gün","61 Gün ve Üzeri"))))</f>
        <v/>
      </c>
      <c r="G926" s="14">
        <f>IF(ISBLANK(TAKSIT_PLANI!$A926),"",TAKSIT_PLANI!$J926)</f>
        <v/>
      </c>
    </row>
    <row r="927">
      <c r="A927" s="14">
        <f>IF(ISBLANK(TAKSIT_PLANI!$A927),"",TAKSIT_PLANI!$B927)</f>
        <v/>
      </c>
      <c r="B927" s="23">
        <f>IF(ISBLANK(TAKSIT_PLANI!$A927),"",INDEX(KREDILER!$B$6:$B$1000,MATCH(TAKSIT_PLANI!$B927,KREDILER!$A$6:$A$1000,0)))</f>
        <v/>
      </c>
      <c r="C927" s="21">
        <f>IF(ISBLANK(TAKSIT_PLANI!$A927),"",TAKSIT_PLANI!$D927)</f>
        <v/>
      </c>
      <c r="D927" s="17">
        <f>IF(ISBLANK(TAKSIT_PLANI!$A927),"",TAKSIT_PLANI!$I927)</f>
        <v/>
      </c>
      <c r="E927" s="22">
        <f>IF(ISBLANK(TAKSIT_PLANI!$A927),"",TAKSIT_PLANI!$K927)</f>
        <v/>
      </c>
      <c r="F927" s="14">
        <f>IF(ISBLANK(TAKSIT_PLANI!$A927),"",IF(TAKSIT_PLANI!$K927&lt;0,"Vadesi Geçmiş",IF(TAKSIT_PLANI!$K927&lt;=30,"0-30 Gün",IF(TAKSIT_PLANI!$K927&lt;=60,"31-60 Gün","61 Gün ve Üzeri"))))</f>
        <v/>
      </c>
      <c r="G927" s="14">
        <f>IF(ISBLANK(TAKSIT_PLANI!$A927),"",TAKSIT_PLANI!$J927)</f>
        <v/>
      </c>
    </row>
    <row r="928">
      <c r="A928" s="14">
        <f>IF(ISBLANK(TAKSIT_PLANI!$A928),"",TAKSIT_PLANI!$B928)</f>
        <v/>
      </c>
      <c r="B928" s="23">
        <f>IF(ISBLANK(TAKSIT_PLANI!$A928),"",INDEX(KREDILER!$B$6:$B$1000,MATCH(TAKSIT_PLANI!$B928,KREDILER!$A$6:$A$1000,0)))</f>
        <v/>
      </c>
      <c r="C928" s="21">
        <f>IF(ISBLANK(TAKSIT_PLANI!$A928),"",TAKSIT_PLANI!$D928)</f>
        <v/>
      </c>
      <c r="D928" s="17">
        <f>IF(ISBLANK(TAKSIT_PLANI!$A928),"",TAKSIT_PLANI!$I928)</f>
        <v/>
      </c>
      <c r="E928" s="22">
        <f>IF(ISBLANK(TAKSIT_PLANI!$A928),"",TAKSIT_PLANI!$K928)</f>
        <v/>
      </c>
      <c r="F928" s="14">
        <f>IF(ISBLANK(TAKSIT_PLANI!$A928),"",IF(TAKSIT_PLANI!$K928&lt;0,"Vadesi Geçmiş",IF(TAKSIT_PLANI!$K928&lt;=30,"0-30 Gün",IF(TAKSIT_PLANI!$K928&lt;=60,"31-60 Gün","61 Gün ve Üzeri"))))</f>
        <v/>
      </c>
      <c r="G928" s="14">
        <f>IF(ISBLANK(TAKSIT_PLANI!$A928),"",TAKSIT_PLANI!$J928)</f>
        <v/>
      </c>
    </row>
    <row r="929">
      <c r="A929" s="14">
        <f>IF(ISBLANK(TAKSIT_PLANI!$A929),"",TAKSIT_PLANI!$B929)</f>
        <v/>
      </c>
      <c r="B929" s="23">
        <f>IF(ISBLANK(TAKSIT_PLANI!$A929),"",INDEX(KREDILER!$B$6:$B$1000,MATCH(TAKSIT_PLANI!$B929,KREDILER!$A$6:$A$1000,0)))</f>
        <v/>
      </c>
      <c r="C929" s="21">
        <f>IF(ISBLANK(TAKSIT_PLANI!$A929),"",TAKSIT_PLANI!$D929)</f>
        <v/>
      </c>
      <c r="D929" s="17">
        <f>IF(ISBLANK(TAKSIT_PLANI!$A929),"",TAKSIT_PLANI!$I929)</f>
        <v/>
      </c>
      <c r="E929" s="22">
        <f>IF(ISBLANK(TAKSIT_PLANI!$A929),"",TAKSIT_PLANI!$K929)</f>
        <v/>
      </c>
      <c r="F929" s="14">
        <f>IF(ISBLANK(TAKSIT_PLANI!$A929),"",IF(TAKSIT_PLANI!$K929&lt;0,"Vadesi Geçmiş",IF(TAKSIT_PLANI!$K929&lt;=30,"0-30 Gün",IF(TAKSIT_PLANI!$K929&lt;=60,"31-60 Gün","61 Gün ve Üzeri"))))</f>
        <v/>
      </c>
      <c r="G929" s="14">
        <f>IF(ISBLANK(TAKSIT_PLANI!$A929),"",TAKSIT_PLANI!$J929)</f>
        <v/>
      </c>
    </row>
    <row r="930">
      <c r="A930" s="14">
        <f>IF(ISBLANK(TAKSIT_PLANI!$A930),"",TAKSIT_PLANI!$B930)</f>
        <v/>
      </c>
      <c r="B930" s="23">
        <f>IF(ISBLANK(TAKSIT_PLANI!$A930),"",INDEX(KREDILER!$B$6:$B$1000,MATCH(TAKSIT_PLANI!$B930,KREDILER!$A$6:$A$1000,0)))</f>
        <v/>
      </c>
      <c r="C930" s="21">
        <f>IF(ISBLANK(TAKSIT_PLANI!$A930),"",TAKSIT_PLANI!$D930)</f>
        <v/>
      </c>
      <c r="D930" s="17">
        <f>IF(ISBLANK(TAKSIT_PLANI!$A930),"",TAKSIT_PLANI!$I930)</f>
        <v/>
      </c>
      <c r="E930" s="22">
        <f>IF(ISBLANK(TAKSIT_PLANI!$A930),"",TAKSIT_PLANI!$K930)</f>
        <v/>
      </c>
      <c r="F930" s="14">
        <f>IF(ISBLANK(TAKSIT_PLANI!$A930),"",IF(TAKSIT_PLANI!$K930&lt;0,"Vadesi Geçmiş",IF(TAKSIT_PLANI!$K930&lt;=30,"0-30 Gün",IF(TAKSIT_PLANI!$K930&lt;=60,"31-60 Gün","61 Gün ve Üzeri"))))</f>
        <v/>
      </c>
      <c r="G930" s="14">
        <f>IF(ISBLANK(TAKSIT_PLANI!$A930),"",TAKSIT_PLANI!$J930)</f>
        <v/>
      </c>
    </row>
    <row r="931">
      <c r="A931" s="14">
        <f>IF(ISBLANK(TAKSIT_PLANI!$A931),"",TAKSIT_PLANI!$B931)</f>
        <v/>
      </c>
      <c r="B931" s="23">
        <f>IF(ISBLANK(TAKSIT_PLANI!$A931),"",INDEX(KREDILER!$B$6:$B$1000,MATCH(TAKSIT_PLANI!$B931,KREDILER!$A$6:$A$1000,0)))</f>
        <v/>
      </c>
      <c r="C931" s="21">
        <f>IF(ISBLANK(TAKSIT_PLANI!$A931),"",TAKSIT_PLANI!$D931)</f>
        <v/>
      </c>
      <c r="D931" s="17">
        <f>IF(ISBLANK(TAKSIT_PLANI!$A931),"",TAKSIT_PLANI!$I931)</f>
        <v/>
      </c>
      <c r="E931" s="22">
        <f>IF(ISBLANK(TAKSIT_PLANI!$A931),"",TAKSIT_PLANI!$K931)</f>
        <v/>
      </c>
      <c r="F931" s="14">
        <f>IF(ISBLANK(TAKSIT_PLANI!$A931),"",IF(TAKSIT_PLANI!$K931&lt;0,"Vadesi Geçmiş",IF(TAKSIT_PLANI!$K931&lt;=30,"0-30 Gün",IF(TAKSIT_PLANI!$K931&lt;=60,"31-60 Gün","61 Gün ve Üzeri"))))</f>
        <v/>
      </c>
      <c r="G931" s="14">
        <f>IF(ISBLANK(TAKSIT_PLANI!$A931),"",TAKSIT_PLANI!$J931)</f>
        <v/>
      </c>
    </row>
    <row r="932">
      <c r="A932" s="14">
        <f>IF(ISBLANK(TAKSIT_PLANI!$A932),"",TAKSIT_PLANI!$B932)</f>
        <v/>
      </c>
      <c r="B932" s="23">
        <f>IF(ISBLANK(TAKSIT_PLANI!$A932),"",INDEX(KREDILER!$B$6:$B$1000,MATCH(TAKSIT_PLANI!$B932,KREDILER!$A$6:$A$1000,0)))</f>
        <v/>
      </c>
      <c r="C932" s="21">
        <f>IF(ISBLANK(TAKSIT_PLANI!$A932),"",TAKSIT_PLANI!$D932)</f>
        <v/>
      </c>
      <c r="D932" s="17">
        <f>IF(ISBLANK(TAKSIT_PLANI!$A932),"",TAKSIT_PLANI!$I932)</f>
        <v/>
      </c>
      <c r="E932" s="22">
        <f>IF(ISBLANK(TAKSIT_PLANI!$A932),"",TAKSIT_PLANI!$K932)</f>
        <v/>
      </c>
      <c r="F932" s="14">
        <f>IF(ISBLANK(TAKSIT_PLANI!$A932),"",IF(TAKSIT_PLANI!$K932&lt;0,"Vadesi Geçmiş",IF(TAKSIT_PLANI!$K932&lt;=30,"0-30 Gün",IF(TAKSIT_PLANI!$K932&lt;=60,"31-60 Gün","61 Gün ve Üzeri"))))</f>
        <v/>
      </c>
      <c r="G932" s="14">
        <f>IF(ISBLANK(TAKSIT_PLANI!$A932),"",TAKSIT_PLANI!$J932)</f>
        <v/>
      </c>
    </row>
    <row r="933">
      <c r="A933" s="14">
        <f>IF(ISBLANK(TAKSIT_PLANI!$A933),"",TAKSIT_PLANI!$B933)</f>
        <v/>
      </c>
      <c r="B933" s="23">
        <f>IF(ISBLANK(TAKSIT_PLANI!$A933),"",INDEX(KREDILER!$B$6:$B$1000,MATCH(TAKSIT_PLANI!$B933,KREDILER!$A$6:$A$1000,0)))</f>
        <v/>
      </c>
      <c r="C933" s="21">
        <f>IF(ISBLANK(TAKSIT_PLANI!$A933),"",TAKSIT_PLANI!$D933)</f>
        <v/>
      </c>
      <c r="D933" s="17">
        <f>IF(ISBLANK(TAKSIT_PLANI!$A933),"",TAKSIT_PLANI!$I933)</f>
        <v/>
      </c>
      <c r="E933" s="22">
        <f>IF(ISBLANK(TAKSIT_PLANI!$A933),"",TAKSIT_PLANI!$K933)</f>
        <v/>
      </c>
      <c r="F933" s="14">
        <f>IF(ISBLANK(TAKSIT_PLANI!$A933),"",IF(TAKSIT_PLANI!$K933&lt;0,"Vadesi Geçmiş",IF(TAKSIT_PLANI!$K933&lt;=30,"0-30 Gün",IF(TAKSIT_PLANI!$K933&lt;=60,"31-60 Gün","61 Gün ve Üzeri"))))</f>
        <v/>
      </c>
      <c r="G933" s="14">
        <f>IF(ISBLANK(TAKSIT_PLANI!$A933),"",TAKSIT_PLANI!$J933)</f>
        <v/>
      </c>
    </row>
    <row r="934">
      <c r="A934" s="14">
        <f>IF(ISBLANK(TAKSIT_PLANI!$A934),"",TAKSIT_PLANI!$B934)</f>
        <v/>
      </c>
      <c r="B934" s="23">
        <f>IF(ISBLANK(TAKSIT_PLANI!$A934),"",INDEX(KREDILER!$B$6:$B$1000,MATCH(TAKSIT_PLANI!$B934,KREDILER!$A$6:$A$1000,0)))</f>
        <v/>
      </c>
      <c r="C934" s="21">
        <f>IF(ISBLANK(TAKSIT_PLANI!$A934),"",TAKSIT_PLANI!$D934)</f>
        <v/>
      </c>
      <c r="D934" s="17">
        <f>IF(ISBLANK(TAKSIT_PLANI!$A934),"",TAKSIT_PLANI!$I934)</f>
        <v/>
      </c>
      <c r="E934" s="22">
        <f>IF(ISBLANK(TAKSIT_PLANI!$A934),"",TAKSIT_PLANI!$K934)</f>
        <v/>
      </c>
      <c r="F934" s="14">
        <f>IF(ISBLANK(TAKSIT_PLANI!$A934),"",IF(TAKSIT_PLANI!$K934&lt;0,"Vadesi Geçmiş",IF(TAKSIT_PLANI!$K934&lt;=30,"0-30 Gün",IF(TAKSIT_PLANI!$K934&lt;=60,"31-60 Gün","61 Gün ve Üzeri"))))</f>
        <v/>
      </c>
      <c r="G934" s="14">
        <f>IF(ISBLANK(TAKSIT_PLANI!$A934),"",TAKSIT_PLANI!$J934)</f>
        <v/>
      </c>
    </row>
    <row r="935">
      <c r="A935" s="14">
        <f>IF(ISBLANK(TAKSIT_PLANI!$A935),"",TAKSIT_PLANI!$B935)</f>
        <v/>
      </c>
      <c r="B935" s="23">
        <f>IF(ISBLANK(TAKSIT_PLANI!$A935),"",INDEX(KREDILER!$B$6:$B$1000,MATCH(TAKSIT_PLANI!$B935,KREDILER!$A$6:$A$1000,0)))</f>
        <v/>
      </c>
      <c r="C935" s="21">
        <f>IF(ISBLANK(TAKSIT_PLANI!$A935),"",TAKSIT_PLANI!$D935)</f>
        <v/>
      </c>
      <c r="D935" s="17">
        <f>IF(ISBLANK(TAKSIT_PLANI!$A935),"",TAKSIT_PLANI!$I935)</f>
        <v/>
      </c>
      <c r="E935" s="22">
        <f>IF(ISBLANK(TAKSIT_PLANI!$A935),"",TAKSIT_PLANI!$K935)</f>
        <v/>
      </c>
      <c r="F935" s="14">
        <f>IF(ISBLANK(TAKSIT_PLANI!$A935),"",IF(TAKSIT_PLANI!$K935&lt;0,"Vadesi Geçmiş",IF(TAKSIT_PLANI!$K935&lt;=30,"0-30 Gün",IF(TAKSIT_PLANI!$K935&lt;=60,"31-60 Gün","61 Gün ve Üzeri"))))</f>
        <v/>
      </c>
      <c r="G935" s="14">
        <f>IF(ISBLANK(TAKSIT_PLANI!$A935),"",TAKSIT_PLANI!$J935)</f>
        <v/>
      </c>
    </row>
    <row r="936">
      <c r="A936" s="14">
        <f>IF(ISBLANK(TAKSIT_PLANI!$A936),"",TAKSIT_PLANI!$B936)</f>
        <v/>
      </c>
      <c r="B936" s="23">
        <f>IF(ISBLANK(TAKSIT_PLANI!$A936),"",INDEX(KREDILER!$B$6:$B$1000,MATCH(TAKSIT_PLANI!$B936,KREDILER!$A$6:$A$1000,0)))</f>
        <v/>
      </c>
      <c r="C936" s="21">
        <f>IF(ISBLANK(TAKSIT_PLANI!$A936),"",TAKSIT_PLANI!$D936)</f>
        <v/>
      </c>
      <c r="D936" s="17">
        <f>IF(ISBLANK(TAKSIT_PLANI!$A936),"",TAKSIT_PLANI!$I936)</f>
        <v/>
      </c>
      <c r="E936" s="22">
        <f>IF(ISBLANK(TAKSIT_PLANI!$A936),"",TAKSIT_PLANI!$K936)</f>
        <v/>
      </c>
      <c r="F936" s="14">
        <f>IF(ISBLANK(TAKSIT_PLANI!$A936),"",IF(TAKSIT_PLANI!$K936&lt;0,"Vadesi Geçmiş",IF(TAKSIT_PLANI!$K936&lt;=30,"0-30 Gün",IF(TAKSIT_PLANI!$K936&lt;=60,"31-60 Gün","61 Gün ve Üzeri"))))</f>
        <v/>
      </c>
      <c r="G936" s="14">
        <f>IF(ISBLANK(TAKSIT_PLANI!$A936),"",TAKSIT_PLANI!$J936)</f>
        <v/>
      </c>
    </row>
    <row r="937">
      <c r="A937" s="14">
        <f>IF(ISBLANK(TAKSIT_PLANI!$A937),"",TAKSIT_PLANI!$B937)</f>
        <v/>
      </c>
      <c r="B937" s="23">
        <f>IF(ISBLANK(TAKSIT_PLANI!$A937),"",INDEX(KREDILER!$B$6:$B$1000,MATCH(TAKSIT_PLANI!$B937,KREDILER!$A$6:$A$1000,0)))</f>
        <v/>
      </c>
      <c r="C937" s="21">
        <f>IF(ISBLANK(TAKSIT_PLANI!$A937),"",TAKSIT_PLANI!$D937)</f>
        <v/>
      </c>
      <c r="D937" s="17">
        <f>IF(ISBLANK(TAKSIT_PLANI!$A937),"",TAKSIT_PLANI!$I937)</f>
        <v/>
      </c>
      <c r="E937" s="22">
        <f>IF(ISBLANK(TAKSIT_PLANI!$A937),"",TAKSIT_PLANI!$K937)</f>
        <v/>
      </c>
      <c r="F937" s="14">
        <f>IF(ISBLANK(TAKSIT_PLANI!$A937),"",IF(TAKSIT_PLANI!$K937&lt;0,"Vadesi Geçmiş",IF(TAKSIT_PLANI!$K937&lt;=30,"0-30 Gün",IF(TAKSIT_PLANI!$K937&lt;=60,"31-60 Gün","61 Gün ve Üzeri"))))</f>
        <v/>
      </c>
      <c r="G937" s="14">
        <f>IF(ISBLANK(TAKSIT_PLANI!$A937),"",TAKSIT_PLANI!$J937)</f>
        <v/>
      </c>
    </row>
    <row r="938">
      <c r="A938" s="14">
        <f>IF(ISBLANK(TAKSIT_PLANI!$A938),"",TAKSIT_PLANI!$B938)</f>
        <v/>
      </c>
      <c r="B938" s="23">
        <f>IF(ISBLANK(TAKSIT_PLANI!$A938),"",INDEX(KREDILER!$B$6:$B$1000,MATCH(TAKSIT_PLANI!$B938,KREDILER!$A$6:$A$1000,0)))</f>
        <v/>
      </c>
      <c r="C938" s="21">
        <f>IF(ISBLANK(TAKSIT_PLANI!$A938),"",TAKSIT_PLANI!$D938)</f>
        <v/>
      </c>
      <c r="D938" s="17">
        <f>IF(ISBLANK(TAKSIT_PLANI!$A938),"",TAKSIT_PLANI!$I938)</f>
        <v/>
      </c>
      <c r="E938" s="22">
        <f>IF(ISBLANK(TAKSIT_PLANI!$A938),"",TAKSIT_PLANI!$K938)</f>
        <v/>
      </c>
      <c r="F938" s="14">
        <f>IF(ISBLANK(TAKSIT_PLANI!$A938),"",IF(TAKSIT_PLANI!$K938&lt;0,"Vadesi Geçmiş",IF(TAKSIT_PLANI!$K938&lt;=30,"0-30 Gün",IF(TAKSIT_PLANI!$K938&lt;=60,"31-60 Gün","61 Gün ve Üzeri"))))</f>
        <v/>
      </c>
      <c r="G938" s="14">
        <f>IF(ISBLANK(TAKSIT_PLANI!$A938),"",TAKSIT_PLANI!$J938)</f>
        <v/>
      </c>
    </row>
    <row r="939">
      <c r="A939" s="14">
        <f>IF(ISBLANK(TAKSIT_PLANI!$A939),"",TAKSIT_PLANI!$B939)</f>
        <v/>
      </c>
      <c r="B939" s="23">
        <f>IF(ISBLANK(TAKSIT_PLANI!$A939),"",INDEX(KREDILER!$B$6:$B$1000,MATCH(TAKSIT_PLANI!$B939,KREDILER!$A$6:$A$1000,0)))</f>
        <v/>
      </c>
      <c r="C939" s="21">
        <f>IF(ISBLANK(TAKSIT_PLANI!$A939),"",TAKSIT_PLANI!$D939)</f>
        <v/>
      </c>
      <c r="D939" s="17">
        <f>IF(ISBLANK(TAKSIT_PLANI!$A939),"",TAKSIT_PLANI!$I939)</f>
        <v/>
      </c>
      <c r="E939" s="22">
        <f>IF(ISBLANK(TAKSIT_PLANI!$A939),"",TAKSIT_PLANI!$K939)</f>
        <v/>
      </c>
      <c r="F939" s="14">
        <f>IF(ISBLANK(TAKSIT_PLANI!$A939),"",IF(TAKSIT_PLANI!$K939&lt;0,"Vadesi Geçmiş",IF(TAKSIT_PLANI!$K939&lt;=30,"0-30 Gün",IF(TAKSIT_PLANI!$K939&lt;=60,"31-60 Gün","61 Gün ve Üzeri"))))</f>
        <v/>
      </c>
      <c r="G939" s="14">
        <f>IF(ISBLANK(TAKSIT_PLANI!$A939),"",TAKSIT_PLANI!$J939)</f>
        <v/>
      </c>
    </row>
    <row r="940">
      <c r="A940" s="14">
        <f>IF(ISBLANK(TAKSIT_PLANI!$A940),"",TAKSIT_PLANI!$B940)</f>
        <v/>
      </c>
      <c r="B940" s="23">
        <f>IF(ISBLANK(TAKSIT_PLANI!$A940),"",INDEX(KREDILER!$B$6:$B$1000,MATCH(TAKSIT_PLANI!$B940,KREDILER!$A$6:$A$1000,0)))</f>
        <v/>
      </c>
      <c r="C940" s="21">
        <f>IF(ISBLANK(TAKSIT_PLANI!$A940),"",TAKSIT_PLANI!$D940)</f>
        <v/>
      </c>
      <c r="D940" s="17">
        <f>IF(ISBLANK(TAKSIT_PLANI!$A940),"",TAKSIT_PLANI!$I940)</f>
        <v/>
      </c>
      <c r="E940" s="22">
        <f>IF(ISBLANK(TAKSIT_PLANI!$A940),"",TAKSIT_PLANI!$K940)</f>
        <v/>
      </c>
      <c r="F940" s="14">
        <f>IF(ISBLANK(TAKSIT_PLANI!$A940),"",IF(TAKSIT_PLANI!$K940&lt;0,"Vadesi Geçmiş",IF(TAKSIT_PLANI!$K940&lt;=30,"0-30 Gün",IF(TAKSIT_PLANI!$K940&lt;=60,"31-60 Gün","61 Gün ve Üzeri"))))</f>
        <v/>
      </c>
      <c r="G940" s="14">
        <f>IF(ISBLANK(TAKSIT_PLANI!$A940),"",TAKSIT_PLANI!$J940)</f>
        <v/>
      </c>
    </row>
    <row r="941">
      <c r="A941" s="14">
        <f>IF(ISBLANK(TAKSIT_PLANI!$A941),"",TAKSIT_PLANI!$B941)</f>
        <v/>
      </c>
      <c r="B941" s="23">
        <f>IF(ISBLANK(TAKSIT_PLANI!$A941),"",INDEX(KREDILER!$B$6:$B$1000,MATCH(TAKSIT_PLANI!$B941,KREDILER!$A$6:$A$1000,0)))</f>
        <v/>
      </c>
      <c r="C941" s="21">
        <f>IF(ISBLANK(TAKSIT_PLANI!$A941),"",TAKSIT_PLANI!$D941)</f>
        <v/>
      </c>
      <c r="D941" s="17">
        <f>IF(ISBLANK(TAKSIT_PLANI!$A941),"",TAKSIT_PLANI!$I941)</f>
        <v/>
      </c>
      <c r="E941" s="22">
        <f>IF(ISBLANK(TAKSIT_PLANI!$A941),"",TAKSIT_PLANI!$K941)</f>
        <v/>
      </c>
      <c r="F941" s="14">
        <f>IF(ISBLANK(TAKSIT_PLANI!$A941),"",IF(TAKSIT_PLANI!$K941&lt;0,"Vadesi Geçmiş",IF(TAKSIT_PLANI!$K941&lt;=30,"0-30 Gün",IF(TAKSIT_PLANI!$K941&lt;=60,"31-60 Gün","61 Gün ve Üzeri"))))</f>
        <v/>
      </c>
      <c r="G941" s="14">
        <f>IF(ISBLANK(TAKSIT_PLANI!$A941),"",TAKSIT_PLANI!$J941)</f>
        <v/>
      </c>
    </row>
    <row r="942">
      <c r="A942" s="14">
        <f>IF(ISBLANK(TAKSIT_PLANI!$A942),"",TAKSIT_PLANI!$B942)</f>
        <v/>
      </c>
      <c r="B942" s="23">
        <f>IF(ISBLANK(TAKSIT_PLANI!$A942),"",INDEX(KREDILER!$B$6:$B$1000,MATCH(TAKSIT_PLANI!$B942,KREDILER!$A$6:$A$1000,0)))</f>
        <v/>
      </c>
      <c r="C942" s="21">
        <f>IF(ISBLANK(TAKSIT_PLANI!$A942),"",TAKSIT_PLANI!$D942)</f>
        <v/>
      </c>
      <c r="D942" s="17">
        <f>IF(ISBLANK(TAKSIT_PLANI!$A942),"",TAKSIT_PLANI!$I942)</f>
        <v/>
      </c>
      <c r="E942" s="22">
        <f>IF(ISBLANK(TAKSIT_PLANI!$A942),"",TAKSIT_PLANI!$K942)</f>
        <v/>
      </c>
      <c r="F942" s="14">
        <f>IF(ISBLANK(TAKSIT_PLANI!$A942),"",IF(TAKSIT_PLANI!$K942&lt;0,"Vadesi Geçmiş",IF(TAKSIT_PLANI!$K942&lt;=30,"0-30 Gün",IF(TAKSIT_PLANI!$K942&lt;=60,"31-60 Gün","61 Gün ve Üzeri"))))</f>
        <v/>
      </c>
      <c r="G942" s="14">
        <f>IF(ISBLANK(TAKSIT_PLANI!$A942),"",TAKSIT_PLANI!$J942)</f>
        <v/>
      </c>
    </row>
    <row r="943">
      <c r="A943" s="14">
        <f>IF(ISBLANK(TAKSIT_PLANI!$A943),"",TAKSIT_PLANI!$B943)</f>
        <v/>
      </c>
      <c r="B943" s="23">
        <f>IF(ISBLANK(TAKSIT_PLANI!$A943),"",INDEX(KREDILER!$B$6:$B$1000,MATCH(TAKSIT_PLANI!$B943,KREDILER!$A$6:$A$1000,0)))</f>
        <v/>
      </c>
      <c r="C943" s="21">
        <f>IF(ISBLANK(TAKSIT_PLANI!$A943),"",TAKSIT_PLANI!$D943)</f>
        <v/>
      </c>
      <c r="D943" s="17">
        <f>IF(ISBLANK(TAKSIT_PLANI!$A943),"",TAKSIT_PLANI!$I943)</f>
        <v/>
      </c>
      <c r="E943" s="22">
        <f>IF(ISBLANK(TAKSIT_PLANI!$A943),"",TAKSIT_PLANI!$K943)</f>
        <v/>
      </c>
      <c r="F943" s="14">
        <f>IF(ISBLANK(TAKSIT_PLANI!$A943),"",IF(TAKSIT_PLANI!$K943&lt;0,"Vadesi Geçmiş",IF(TAKSIT_PLANI!$K943&lt;=30,"0-30 Gün",IF(TAKSIT_PLANI!$K943&lt;=60,"31-60 Gün","61 Gün ve Üzeri"))))</f>
        <v/>
      </c>
      <c r="G943" s="14">
        <f>IF(ISBLANK(TAKSIT_PLANI!$A943),"",TAKSIT_PLANI!$J943)</f>
        <v/>
      </c>
    </row>
    <row r="944">
      <c r="A944" s="14">
        <f>IF(ISBLANK(TAKSIT_PLANI!$A944),"",TAKSIT_PLANI!$B944)</f>
        <v/>
      </c>
      <c r="B944" s="23">
        <f>IF(ISBLANK(TAKSIT_PLANI!$A944),"",INDEX(KREDILER!$B$6:$B$1000,MATCH(TAKSIT_PLANI!$B944,KREDILER!$A$6:$A$1000,0)))</f>
        <v/>
      </c>
      <c r="C944" s="21">
        <f>IF(ISBLANK(TAKSIT_PLANI!$A944),"",TAKSIT_PLANI!$D944)</f>
        <v/>
      </c>
      <c r="D944" s="17">
        <f>IF(ISBLANK(TAKSIT_PLANI!$A944),"",TAKSIT_PLANI!$I944)</f>
        <v/>
      </c>
      <c r="E944" s="22">
        <f>IF(ISBLANK(TAKSIT_PLANI!$A944),"",TAKSIT_PLANI!$K944)</f>
        <v/>
      </c>
      <c r="F944" s="14">
        <f>IF(ISBLANK(TAKSIT_PLANI!$A944),"",IF(TAKSIT_PLANI!$K944&lt;0,"Vadesi Geçmiş",IF(TAKSIT_PLANI!$K944&lt;=30,"0-30 Gün",IF(TAKSIT_PLANI!$K944&lt;=60,"31-60 Gün","61 Gün ve Üzeri"))))</f>
        <v/>
      </c>
      <c r="G944" s="14">
        <f>IF(ISBLANK(TAKSIT_PLANI!$A944),"",TAKSIT_PLANI!$J944)</f>
        <v/>
      </c>
    </row>
    <row r="945">
      <c r="A945" s="14">
        <f>IF(ISBLANK(TAKSIT_PLANI!$A945),"",TAKSIT_PLANI!$B945)</f>
        <v/>
      </c>
      <c r="B945" s="23">
        <f>IF(ISBLANK(TAKSIT_PLANI!$A945),"",INDEX(KREDILER!$B$6:$B$1000,MATCH(TAKSIT_PLANI!$B945,KREDILER!$A$6:$A$1000,0)))</f>
        <v/>
      </c>
      <c r="C945" s="21">
        <f>IF(ISBLANK(TAKSIT_PLANI!$A945),"",TAKSIT_PLANI!$D945)</f>
        <v/>
      </c>
      <c r="D945" s="17">
        <f>IF(ISBLANK(TAKSIT_PLANI!$A945),"",TAKSIT_PLANI!$I945)</f>
        <v/>
      </c>
      <c r="E945" s="22">
        <f>IF(ISBLANK(TAKSIT_PLANI!$A945),"",TAKSIT_PLANI!$K945)</f>
        <v/>
      </c>
      <c r="F945" s="14">
        <f>IF(ISBLANK(TAKSIT_PLANI!$A945),"",IF(TAKSIT_PLANI!$K945&lt;0,"Vadesi Geçmiş",IF(TAKSIT_PLANI!$K945&lt;=30,"0-30 Gün",IF(TAKSIT_PLANI!$K945&lt;=60,"31-60 Gün","61 Gün ve Üzeri"))))</f>
        <v/>
      </c>
      <c r="G945" s="14">
        <f>IF(ISBLANK(TAKSIT_PLANI!$A945),"",TAKSIT_PLANI!$J945)</f>
        <v/>
      </c>
    </row>
    <row r="946">
      <c r="A946" s="14">
        <f>IF(ISBLANK(TAKSIT_PLANI!$A946),"",TAKSIT_PLANI!$B946)</f>
        <v/>
      </c>
      <c r="B946" s="23">
        <f>IF(ISBLANK(TAKSIT_PLANI!$A946),"",INDEX(KREDILER!$B$6:$B$1000,MATCH(TAKSIT_PLANI!$B946,KREDILER!$A$6:$A$1000,0)))</f>
        <v/>
      </c>
      <c r="C946" s="21">
        <f>IF(ISBLANK(TAKSIT_PLANI!$A946),"",TAKSIT_PLANI!$D946)</f>
        <v/>
      </c>
      <c r="D946" s="17">
        <f>IF(ISBLANK(TAKSIT_PLANI!$A946),"",TAKSIT_PLANI!$I946)</f>
        <v/>
      </c>
      <c r="E946" s="22">
        <f>IF(ISBLANK(TAKSIT_PLANI!$A946),"",TAKSIT_PLANI!$K946)</f>
        <v/>
      </c>
      <c r="F946" s="14">
        <f>IF(ISBLANK(TAKSIT_PLANI!$A946),"",IF(TAKSIT_PLANI!$K946&lt;0,"Vadesi Geçmiş",IF(TAKSIT_PLANI!$K946&lt;=30,"0-30 Gün",IF(TAKSIT_PLANI!$K946&lt;=60,"31-60 Gün","61 Gün ve Üzeri"))))</f>
        <v/>
      </c>
      <c r="G946" s="14">
        <f>IF(ISBLANK(TAKSIT_PLANI!$A946),"",TAKSIT_PLANI!$J946)</f>
        <v/>
      </c>
    </row>
    <row r="947">
      <c r="A947" s="14">
        <f>IF(ISBLANK(TAKSIT_PLANI!$A947),"",TAKSIT_PLANI!$B947)</f>
        <v/>
      </c>
      <c r="B947" s="23">
        <f>IF(ISBLANK(TAKSIT_PLANI!$A947),"",INDEX(KREDILER!$B$6:$B$1000,MATCH(TAKSIT_PLANI!$B947,KREDILER!$A$6:$A$1000,0)))</f>
        <v/>
      </c>
      <c r="C947" s="21">
        <f>IF(ISBLANK(TAKSIT_PLANI!$A947),"",TAKSIT_PLANI!$D947)</f>
        <v/>
      </c>
      <c r="D947" s="17">
        <f>IF(ISBLANK(TAKSIT_PLANI!$A947),"",TAKSIT_PLANI!$I947)</f>
        <v/>
      </c>
      <c r="E947" s="22">
        <f>IF(ISBLANK(TAKSIT_PLANI!$A947),"",TAKSIT_PLANI!$K947)</f>
        <v/>
      </c>
      <c r="F947" s="14">
        <f>IF(ISBLANK(TAKSIT_PLANI!$A947),"",IF(TAKSIT_PLANI!$K947&lt;0,"Vadesi Geçmiş",IF(TAKSIT_PLANI!$K947&lt;=30,"0-30 Gün",IF(TAKSIT_PLANI!$K947&lt;=60,"31-60 Gün","61 Gün ve Üzeri"))))</f>
        <v/>
      </c>
      <c r="G947" s="14">
        <f>IF(ISBLANK(TAKSIT_PLANI!$A947),"",TAKSIT_PLANI!$J947)</f>
        <v/>
      </c>
    </row>
    <row r="948">
      <c r="A948" s="14">
        <f>IF(ISBLANK(TAKSIT_PLANI!$A948),"",TAKSIT_PLANI!$B948)</f>
        <v/>
      </c>
      <c r="B948" s="23">
        <f>IF(ISBLANK(TAKSIT_PLANI!$A948),"",INDEX(KREDILER!$B$6:$B$1000,MATCH(TAKSIT_PLANI!$B948,KREDILER!$A$6:$A$1000,0)))</f>
        <v/>
      </c>
      <c r="C948" s="21">
        <f>IF(ISBLANK(TAKSIT_PLANI!$A948),"",TAKSIT_PLANI!$D948)</f>
        <v/>
      </c>
      <c r="D948" s="17">
        <f>IF(ISBLANK(TAKSIT_PLANI!$A948),"",TAKSIT_PLANI!$I948)</f>
        <v/>
      </c>
      <c r="E948" s="22">
        <f>IF(ISBLANK(TAKSIT_PLANI!$A948),"",TAKSIT_PLANI!$K948)</f>
        <v/>
      </c>
      <c r="F948" s="14">
        <f>IF(ISBLANK(TAKSIT_PLANI!$A948),"",IF(TAKSIT_PLANI!$K948&lt;0,"Vadesi Geçmiş",IF(TAKSIT_PLANI!$K948&lt;=30,"0-30 Gün",IF(TAKSIT_PLANI!$K948&lt;=60,"31-60 Gün","61 Gün ve Üzeri"))))</f>
        <v/>
      </c>
      <c r="G948" s="14">
        <f>IF(ISBLANK(TAKSIT_PLANI!$A948),"",TAKSIT_PLANI!$J948)</f>
        <v/>
      </c>
    </row>
    <row r="949">
      <c r="A949" s="14">
        <f>IF(ISBLANK(TAKSIT_PLANI!$A949),"",TAKSIT_PLANI!$B949)</f>
        <v/>
      </c>
      <c r="B949" s="23">
        <f>IF(ISBLANK(TAKSIT_PLANI!$A949),"",INDEX(KREDILER!$B$6:$B$1000,MATCH(TAKSIT_PLANI!$B949,KREDILER!$A$6:$A$1000,0)))</f>
        <v/>
      </c>
      <c r="C949" s="21">
        <f>IF(ISBLANK(TAKSIT_PLANI!$A949),"",TAKSIT_PLANI!$D949)</f>
        <v/>
      </c>
      <c r="D949" s="17">
        <f>IF(ISBLANK(TAKSIT_PLANI!$A949),"",TAKSIT_PLANI!$I949)</f>
        <v/>
      </c>
      <c r="E949" s="22">
        <f>IF(ISBLANK(TAKSIT_PLANI!$A949),"",TAKSIT_PLANI!$K949)</f>
        <v/>
      </c>
      <c r="F949" s="14">
        <f>IF(ISBLANK(TAKSIT_PLANI!$A949),"",IF(TAKSIT_PLANI!$K949&lt;0,"Vadesi Geçmiş",IF(TAKSIT_PLANI!$K949&lt;=30,"0-30 Gün",IF(TAKSIT_PLANI!$K949&lt;=60,"31-60 Gün","61 Gün ve Üzeri"))))</f>
        <v/>
      </c>
      <c r="G949" s="14">
        <f>IF(ISBLANK(TAKSIT_PLANI!$A949),"",TAKSIT_PLANI!$J949)</f>
        <v/>
      </c>
    </row>
    <row r="950">
      <c r="A950" s="14">
        <f>IF(ISBLANK(TAKSIT_PLANI!$A950),"",TAKSIT_PLANI!$B950)</f>
        <v/>
      </c>
      <c r="B950" s="23">
        <f>IF(ISBLANK(TAKSIT_PLANI!$A950),"",INDEX(KREDILER!$B$6:$B$1000,MATCH(TAKSIT_PLANI!$B950,KREDILER!$A$6:$A$1000,0)))</f>
        <v/>
      </c>
      <c r="C950" s="21">
        <f>IF(ISBLANK(TAKSIT_PLANI!$A950),"",TAKSIT_PLANI!$D950)</f>
        <v/>
      </c>
      <c r="D950" s="17">
        <f>IF(ISBLANK(TAKSIT_PLANI!$A950),"",TAKSIT_PLANI!$I950)</f>
        <v/>
      </c>
      <c r="E950" s="22">
        <f>IF(ISBLANK(TAKSIT_PLANI!$A950),"",TAKSIT_PLANI!$K950)</f>
        <v/>
      </c>
      <c r="F950" s="14">
        <f>IF(ISBLANK(TAKSIT_PLANI!$A950),"",IF(TAKSIT_PLANI!$K950&lt;0,"Vadesi Geçmiş",IF(TAKSIT_PLANI!$K950&lt;=30,"0-30 Gün",IF(TAKSIT_PLANI!$K950&lt;=60,"31-60 Gün","61 Gün ve Üzeri"))))</f>
        <v/>
      </c>
      <c r="G950" s="14">
        <f>IF(ISBLANK(TAKSIT_PLANI!$A950),"",TAKSIT_PLANI!$J950)</f>
        <v/>
      </c>
    </row>
    <row r="951">
      <c r="A951" s="14">
        <f>IF(ISBLANK(TAKSIT_PLANI!$A951),"",TAKSIT_PLANI!$B951)</f>
        <v/>
      </c>
      <c r="B951" s="23">
        <f>IF(ISBLANK(TAKSIT_PLANI!$A951),"",INDEX(KREDILER!$B$6:$B$1000,MATCH(TAKSIT_PLANI!$B951,KREDILER!$A$6:$A$1000,0)))</f>
        <v/>
      </c>
      <c r="C951" s="21">
        <f>IF(ISBLANK(TAKSIT_PLANI!$A951),"",TAKSIT_PLANI!$D951)</f>
        <v/>
      </c>
      <c r="D951" s="17">
        <f>IF(ISBLANK(TAKSIT_PLANI!$A951),"",TAKSIT_PLANI!$I951)</f>
        <v/>
      </c>
      <c r="E951" s="22">
        <f>IF(ISBLANK(TAKSIT_PLANI!$A951),"",TAKSIT_PLANI!$K951)</f>
        <v/>
      </c>
      <c r="F951" s="14">
        <f>IF(ISBLANK(TAKSIT_PLANI!$A951),"",IF(TAKSIT_PLANI!$K951&lt;0,"Vadesi Geçmiş",IF(TAKSIT_PLANI!$K951&lt;=30,"0-30 Gün",IF(TAKSIT_PLANI!$K951&lt;=60,"31-60 Gün","61 Gün ve Üzeri"))))</f>
        <v/>
      </c>
      <c r="G951" s="14">
        <f>IF(ISBLANK(TAKSIT_PLANI!$A951),"",TAKSIT_PLANI!$J951)</f>
        <v/>
      </c>
    </row>
    <row r="952">
      <c r="A952" s="14">
        <f>IF(ISBLANK(TAKSIT_PLANI!$A952),"",TAKSIT_PLANI!$B952)</f>
        <v/>
      </c>
      <c r="B952" s="23">
        <f>IF(ISBLANK(TAKSIT_PLANI!$A952),"",INDEX(KREDILER!$B$6:$B$1000,MATCH(TAKSIT_PLANI!$B952,KREDILER!$A$6:$A$1000,0)))</f>
        <v/>
      </c>
      <c r="C952" s="21">
        <f>IF(ISBLANK(TAKSIT_PLANI!$A952),"",TAKSIT_PLANI!$D952)</f>
        <v/>
      </c>
      <c r="D952" s="17">
        <f>IF(ISBLANK(TAKSIT_PLANI!$A952),"",TAKSIT_PLANI!$I952)</f>
        <v/>
      </c>
      <c r="E952" s="22">
        <f>IF(ISBLANK(TAKSIT_PLANI!$A952),"",TAKSIT_PLANI!$K952)</f>
        <v/>
      </c>
      <c r="F952" s="14">
        <f>IF(ISBLANK(TAKSIT_PLANI!$A952),"",IF(TAKSIT_PLANI!$K952&lt;0,"Vadesi Geçmiş",IF(TAKSIT_PLANI!$K952&lt;=30,"0-30 Gün",IF(TAKSIT_PLANI!$K952&lt;=60,"31-60 Gün","61 Gün ve Üzeri"))))</f>
        <v/>
      </c>
      <c r="G952" s="14">
        <f>IF(ISBLANK(TAKSIT_PLANI!$A952),"",TAKSIT_PLANI!$J952)</f>
        <v/>
      </c>
    </row>
    <row r="953">
      <c r="A953" s="14">
        <f>IF(ISBLANK(TAKSIT_PLANI!$A953),"",TAKSIT_PLANI!$B953)</f>
        <v/>
      </c>
      <c r="B953" s="23">
        <f>IF(ISBLANK(TAKSIT_PLANI!$A953),"",INDEX(KREDILER!$B$6:$B$1000,MATCH(TAKSIT_PLANI!$B953,KREDILER!$A$6:$A$1000,0)))</f>
        <v/>
      </c>
      <c r="C953" s="21">
        <f>IF(ISBLANK(TAKSIT_PLANI!$A953),"",TAKSIT_PLANI!$D953)</f>
        <v/>
      </c>
      <c r="D953" s="17">
        <f>IF(ISBLANK(TAKSIT_PLANI!$A953),"",TAKSIT_PLANI!$I953)</f>
        <v/>
      </c>
      <c r="E953" s="22">
        <f>IF(ISBLANK(TAKSIT_PLANI!$A953),"",TAKSIT_PLANI!$K953)</f>
        <v/>
      </c>
      <c r="F953" s="14">
        <f>IF(ISBLANK(TAKSIT_PLANI!$A953),"",IF(TAKSIT_PLANI!$K953&lt;0,"Vadesi Geçmiş",IF(TAKSIT_PLANI!$K953&lt;=30,"0-30 Gün",IF(TAKSIT_PLANI!$K953&lt;=60,"31-60 Gün","61 Gün ve Üzeri"))))</f>
        <v/>
      </c>
      <c r="G953" s="14">
        <f>IF(ISBLANK(TAKSIT_PLANI!$A953),"",TAKSIT_PLANI!$J953)</f>
        <v/>
      </c>
    </row>
    <row r="954">
      <c r="A954" s="14">
        <f>IF(ISBLANK(TAKSIT_PLANI!$A954),"",TAKSIT_PLANI!$B954)</f>
        <v/>
      </c>
      <c r="B954" s="23">
        <f>IF(ISBLANK(TAKSIT_PLANI!$A954),"",INDEX(KREDILER!$B$6:$B$1000,MATCH(TAKSIT_PLANI!$B954,KREDILER!$A$6:$A$1000,0)))</f>
        <v/>
      </c>
      <c r="C954" s="21">
        <f>IF(ISBLANK(TAKSIT_PLANI!$A954),"",TAKSIT_PLANI!$D954)</f>
        <v/>
      </c>
      <c r="D954" s="17">
        <f>IF(ISBLANK(TAKSIT_PLANI!$A954),"",TAKSIT_PLANI!$I954)</f>
        <v/>
      </c>
      <c r="E954" s="22">
        <f>IF(ISBLANK(TAKSIT_PLANI!$A954),"",TAKSIT_PLANI!$K954)</f>
        <v/>
      </c>
      <c r="F954" s="14">
        <f>IF(ISBLANK(TAKSIT_PLANI!$A954),"",IF(TAKSIT_PLANI!$K954&lt;0,"Vadesi Geçmiş",IF(TAKSIT_PLANI!$K954&lt;=30,"0-30 Gün",IF(TAKSIT_PLANI!$K954&lt;=60,"31-60 Gün","61 Gün ve Üzeri"))))</f>
        <v/>
      </c>
      <c r="G954" s="14">
        <f>IF(ISBLANK(TAKSIT_PLANI!$A954),"",TAKSIT_PLANI!$J954)</f>
        <v/>
      </c>
    </row>
    <row r="955">
      <c r="A955" s="14">
        <f>IF(ISBLANK(TAKSIT_PLANI!$A955),"",TAKSIT_PLANI!$B955)</f>
        <v/>
      </c>
      <c r="B955" s="23">
        <f>IF(ISBLANK(TAKSIT_PLANI!$A955),"",INDEX(KREDILER!$B$6:$B$1000,MATCH(TAKSIT_PLANI!$B955,KREDILER!$A$6:$A$1000,0)))</f>
        <v/>
      </c>
      <c r="C955" s="21">
        <f>IF(ISBLANK(TAKSIT_PLANI!$A955),"",TAKSIT_PLANI!$D955)</f>
        <v/>
      </c>
      <c r="D955" s="17">
        <f>IF(ISBLANK(TAKSIT_PLANI!$A955),"",TAKSIT_PLANI!$I955)</f>
        <v/>
      </c>
      <c r="E955" s="22">
        <f>IF(ISBLANK(TAKSIT_PLANI!$A955),"",TAKSIT_PLANI!$K955)</f>
        <v/>
      </c>
      <c r="F955" s="14">
        <f>IF(ISBLANK(TAKSIT_PLANI!$A955),"",IF(TAKSIT_PLANI!$K955&lt;0,"Vadesi Geçmiş",IF(TAKSIT_PLANI!$K955&lt;=30,"0-30 Gün",IF(TAKSIT_PLANI!$K955&lt;=60,"31-60 Gün","61 Gün ve Üzeri"))))</f>
        <v/>
      </c>
      <c r="G955" s="14">
        <f>IF(ISBLANK(TAKSIT_PLANI!$A955),"",TAKSIT_PLANI!$J955)</f>
        <v/>
      </c>
    </row>
    <row r="956">
      <c r="A956" s="14">
        <f>IF(ISBLANK(TAKSIT_PLANI!$A956),"",TAKSIT_PLANI!$B956)</f>
        <v/>
      </c>
      <c r="B956" s="23">
        <f>IF(ISBLANK(TAKSIT_PLANI!$A956),"",INDEX(KREDILER!$B$6:$B$1000,MATCH(TAKSIT_PLANI!$B956,KREDILER!$A$6:$A$1000,0)))</f>
        <v/>
      </c>
      <c r="C956" s="21">
        <f>IF(ISBLANK(TAKSIT_PLANI!$A956),"",TAKSIT_PLANI!$D956)</f>
        <v/>
      </c>
      <c r="D956" s="17">
        <f>IF(ISBLANK(TAKSIT_PLANI!$A956),"",TAKSIT_PLANI!$I956)</f>
        <v/>
      </c>
      <c r="E956" s="22">
        <f>IF(ISBLANK(TAKSIT_PLANI!$A956),"",TAKSIT_PLANI!$K956)</f>
        <v/>
      </c>
      <c r="F956" s="14">
        <f>IF(ISBLANK(TAKSIT_PLANI!$A956),"",IF(TAKSIT_PLANI!$K956&lt;0,"Vadesi Geçmiş",IF(TAKSIT_PLANI!$K956&lt;=30,"0-30 Gün",IF(TAKSIT_PLANI!$K956&lt;=60,"31-60 Gün","61 Gün ve Üzeri"))))</f>
        <v/>
      </c>
      <c r="G956" s="14">
        <f>IF(ISBLANK(TAKSIT_PLANI!$A956),"",TAKSIT_PLANI!$J956)</f>
        <v/>
      </c>
    </row>
    <row r="957">
      <c r="A957" s="14">
        <f>IF(ISBLANK(TAKSIT_PLANI!$A957),"",TAKSIT_PLANI!$B957)</f>
        <v/>
      </c>
      <c r="B957" s="23">
        <f>IF(ISBLANK(TAKSIT_PLANI!$A957),"",INDEX(KREDILER!$B$6:$B$1000,MATCH(TAKSIT_PLANI!$B957,KREDILER!$A$6:$A$1000,0)))</f>
        <v/>
      </c>
      <c r="C957" s="21">
        <f>IF(ISBLANK(TAKSIT_PLANI!$A957),"",TAKSIT_PLANI!$D957)</f>
        <v/>
      </c>
      <c r="D957" s="17">
        <f>IF(ISBLANK(TAKSIT_PLANI!$A957),"",TAKSIT_PLANI!$I957)</f>
        <v/>
      </c>
      <c r="E957" s="22">
        <f>IF(ISBLANK(TAKSIT_PLANI!$A957),"",TAKSIT_PLANI!$K957)</f>
        <v/>
      </c>
      <c r="F957" s="14">
        <f>IF(ISBLANK(TAKSIT_PLANI!$A957),"",IF(TAKSIT_PLANI!$K957&lt;0,"Vadesi Geçmiş",IF(TAKSIT_PLANI!$K957&lt;=30,"0-30 Gün",IF(TAKSIT_PLANI!$K957&lt;=60,"31-60 Gün","61 Gün ve Üzeri"))))</f>
        <v/>
      </c>
      <c r="G957" s="14">
        <f>IF(ISBLANK(TAKSIT_PLANI!$A957),"",TAKSIT_PLANI!$J957)</f>
        <v/>
      </c>
    </row>
    <row r="958">
      <c r="A958" s="14">
        <f>IF(ISBLANK(TAKSIT_PLANI!$A958),"",TAKSIT_PLANI!$B958)</f>
        <v/>
      </c>
      <c r="B958" s="23">
        <f>IF(ISBLANK(TAKSIT_PLANI!$A958),"",INDEX(KREDILER!$B$6:$B$1000,MATCH(TAKSIT_PLANI!$B958,KREDILER!$A$6:$A$1000,0)))</f>
        <v/>
      </c>
      <c r="C958" s="21">
        <f>IF(ISBLANK(TAKSIT_PLANI!$A958),"",TAKSIT_PLANI!$D958)</f>
        <v/>
      </c>
      <c r="D958" s="17">
        <f>IF(ISBLANK(TAKSIT_PLANI!$A958),"",TAKSIT_PLANI!$I958)</f>
        <v/>
      </c>
      <c r="E958" s="22">
        <f>IF(ISBLANK(TAKSIT_PLANI!$A958),"",TAKSIT_PLANI!$K958)</f>
        <v/>
      </c>
      <c r="F958" s="14">
        <f>IF(ISBLANK(TAKSIT_PLANI!$A958),"",IF(TAKSIT_PLANI!$K958&lt;0,"Vadesi Geçmiş",IF(TAKSIT_PLANI!$K958&lt;=30,"0-30 Gün",IF(TAKSIT_PLANI!$K958&lt;=60,"31-60 Gün","61 Gün ve Üzeri"))))</f>
        <v/>
      </c>
      <c r="G958" s="14">
        <f>IF(ISBLANK(TAKSIT_PLANI!$A958),"",TAKSIT_PLANI!$J958)</f>
        <v/>
      </c>
    </row>
    <row r="959">
      <c r="A959" s="14">
        <f>IF(ISBLANK(TAKSIT_PLANI!$A959),"",TAKSIT_PLANI!$B959)</f>
        <v/>
      </c>
      <c r="B959" s="23">
        <f>IF(ISBLANK(TAKSIT_PLANI!$A959),"",INDEX(KREDILER!$B$6:$B$1000,MATCH(TAKSIT_PLANI!$B959,KREDILER!$A$6:$A$1000,0)))</f>
        <v/>
      </c>
      <c r="C959" s="21">
        <f>IF(ISBLANK(TAKSIT_PLANI!$A959),"",TAKSIT_PLANI!$D959)</f>
        <v/>
      </c>
      <c r="D959" s="17">
        <f>IF(ISBLANK(TAKSIT_PLANI!$A959),"",TAKSIT_PLANI!$I959)</f>
        <v/>
      </c>
      <c r="E959" s="22">
        <f>IF(ISBLANK(TAKSIT_PLANI!$A959),"",TAKSIT_PLANI!$K959)</f>
        <v/>
      </c>
      <c r="F959" s="14">
        <f>IF(ISBLANK(TAKSIT_PLANI!$A959),"",IF(TAKSIT_PLANI!$K959&lt;0,"Vadesi Geçmiş",IF(TAKSIT_PLANI!$K959&lt;=30,"0-30 Gün",IF(TAKSIT_PLANI!$K959&lt;=60,"31-60 Gün","61 Gün ve Üzeri"))))</f>
        <v/>
      </c>
      <c r="G959" s="14">
        <f>IF(ISBLANK(TAKSIT_PLANI!$A959),"",TAKSIT_PLANI!$J959)</f>
        <v/>
      </c>
    </row>
    <row r="960">
      <c r="A960" s="14">
        <f>IF(ISBLANK(TAKSIT_PLANI!$A960),"",TAKSIT_PLANI!$B960)</f>
        <v/>
      </c>
      <c r="B960" s="23">
        <f>IF(ISBLANK(TAKSIT_PLANI!$A960),"",INDEX(KREDILER!$B$6:$B$1000,MATCH(TAKSIT_PLANI!$B960,KREDILER!$A$6:$A$1000,0)))</f>
        <v/>
      </c>
      <c r="C960" s="21">
        <f>IF(ISBLANK(TAKSIT_PLANI!$A960),"",TAKSIT_PLANI!$D960)</f>
        <v/>
      </c>
      <c r="D960" s="17">
        <f>IF(ISBLANK(TAKSIT_PLANI!$A960),"",TAKSIT_PLANI!$I960)</f>
        <v/>
      </c>
      <c r="E960" s="22">
        <f>IF(ISBLANK(TAKSIT_PLANI!$A960),"",TAKSIT_PLANI!$K960)</f>
        <v/>
      </c>
      <c r="F960" s="14">
        <f>IF(ISBLANK(TAKSIT_PLANI!$A960),"",IF(TAKSIT_PLANI!$K960&lt;0,"Vadesi Geçmiş",IF(TAKSIT_PLANI!$K960&lt;=30,"0-30 Gün",IF(TAKSIT_PLANI!$K960&lt;=60,"31-60 Gün","61 Gün ve Üzeri"))))</f>
        <v/>
      </c>
      <c r="G960" s="14">
        <f>IF(ISBLANK(TAKSIT_PLANI!$A960),"",TAKSIT_PLANI!$J960)</f>
        <v/>
      </c>
    </row>
    <row r="961">
      <c r="A961" s="14">
        <f>IF(ISBLANK(TAKSIT_PLANI!$A961),"",TAKSIT_PLANI!$B961)</f>
        <v/>
      </c>
      <c r="B961" s="23">
        <f>IF(ISBLANK(TAKSIT_PLANI!$A961),"",INDEX(KREDILER!$B$6:$B$1000,MATCH(TAKSIT_PLANI!$B961,KREDILER!$A$6:$A$1000,0)))</f>
        <v/>
      </c>
      <c r="C961" s="21">
        <f>IF(ISBLANK(TAKSIT_PLANI!$A961),"",TAKSIT_PLANI!$D961)</f>
        <v/>
      </c>
      <c r="D961" s="17">
        <f>IF(ISBLANK(TAKSIT_PLANI!$A961),"",TAKSIT_PLANI!$I961)</f>
        <v/>
      </c>
      <c r="E961" s="22">
        <f>IF(ISBLANK(TAKSIT_PLANI!$A961),"",TAKSIT_PLANI!$K961)</f>
        <v/>
      </c>
      <c r="F961" s="14">
        <f>IF(ISBLANK(TAKSIT_PLANI!$A961),"",IF(TAKSIT_PLANI!$K961&lt;0,"Vadesi Geçmiş",IF(TAKSIT_PLANI!$K961&lt;=30,"0-30 Gün",IF(TAKSIT_PLANI!$K961&lt;=60,"31-60 Gün","61 Gün ve Üzeri"))))</f>
        <v/>
      </c>
      <c r="G961" s="14">
        <f>IF(ISBLANK(TAKSIT_PLANI!$A961),"",TAKSIT_PLANI!$J961)</f>
        <v/>
      </c>
    </row>
    <row r="962">
      <c r="A962" s="14">
        <f>IF(ISBLANK(TAKSIT_PLANI!$A962),"",TAKSIT_PLANI!$B962)</f>
        <v/>
      </c>
      <c r="B962" s="23">
        <f>IF(ISBLANK(TAKSIT_PLANI!$A962),"",INDEX(KREDILER!$B$6:$B$1000,MATCH(TAKSIT_PLANI!$B962,KREDILER!$A$6:$A$1000,0)))</f>
        <v/>
      </c>
      <c r="C962" s="21">
        <f>IF(ISBLANK(TAKSIT_PLANI!$A962),"",TAKSIT_PLANI!$D962)</f>
        <v/>
      </c>
      <c r="D962" s="17">
        <f>IF(ISBLANK(TAKSIT_PLANI!$A962),"",TAKSIT_PLANI!$I962)</f>
        <v/>
      </c>
      <c r="E962" s="22">
        <f>IF(ISBLANK(TAKSIT_PLANI!$A962),"",TAKSIT_PLANI!$K962)</f>
        <v/>
      </c>
      <c r="F962" s="14">
        <f>IF(ISBLANK(TAKSIT_PLANI!$A962),"",IF(TAKSIT_PLANI!$K962&lt;0,"Vadesi Geçmiş",IF(TAKSIT_PLANI!$K962&lt;=30,"0-30 Gün",IF(TAKSIT_PLANI!$K962&lt;=60,"31-60 Gün","61 Gün ve Üzeri"))))</f>
        <v/>
      </c>
      <c r="G962" s="14">
        <f>IF(ISBLANK(TAKSIT_PLANI!$A962),"",TAKSIT_PLANI!$J962)</f>
        <v/>
      </c>
    </row>
    <row r="963">
      <c r="A963" s="14">
        <f>IF(ISBLANK(TAKSIT_PLANI!$A963),"",TAKSIT_PLANI!$B963)</f>
        <v/>
      </c>
      <c r="B963" s="23">
        <f>IF(ISBLANK(TAKSIT_PLANI!$A963),"",INDEX(KREDILER!$B$6:$B$1000,MATCH(TAKSIT_PLANI!$B963,KREDILER!$A$6:$A$1000,0)))</f>
        <v/>
      </c>
      <c r="C963" s="21">
        <f>IF(ISBLANK(TAKSIT_PLANI!$A963),"",TAKSIT_PLANI!$D963)</f>
        <v/>
      </c>
      <c r="D963" s="17">
        <f>IF(ISBLANK(TAKSIT_PLANI!$A963),"",TAKSIT_PLANI!$I963)</f>
        <v/>
      </c>
      <c r="E963" s="22">
        <f>IF(ISBLANK(TAKSIT_PLANI!$A963),"",TAKSIT_PLANI!$K963)</f>
        <v/>
      </c>
      <c r="F963" s="14">
        <f>IF(ISBLANK(TAKSIT_PLANI!$A963),"",IF(TAKSIT_PLANI!$K963&lt;0,"Vadesi Geçmiş",IF(TAKSIT_PLANI!$K963&lt;=30,"0-30 Gün",IF(TAKSIT_PLANI!$K963&lt;=60,"31-60 Gün","61 Gün ve Üzeri"))))</f>
        <v/>
      </c>
      <c r="G963" s="14">
        <f>IF(ISBLANK(TAKSIT_PLANI!$A963),"",TAKSIT_PLANI!$J963)</f>
        <v/>
      </c>
    </row>
    <row r="964">
      <c r="A964" s="14">
        <f>IF(ISBLANK(TAKSIT_PLANI!$A964),"",TAKSIT_PLANI!$B964)</f>
        <v/>
      </c>
      <c r="B964" s="23">
        <f>IF(ISBLANK(TAKSIT_PLANI!$A964),"",INDEX(KREDILER!$B$6:$B$1000,MATCH(TAKSIT_PLANI!$B964,KREDILER!$A$6:$A$1000,0)))</f>
        <v/>
      </c>
      <c r="C964" s="21">
        <f>IF(ISBLANK(TAKSIT_PLANI!$A964),"",TAKSIT_PLANI!$D964)</f>
        <v/>
      </c>
      <c r="D964" s="17">
        <f>IF(ISBLANK(TAKSIT_PLANI!$A964),"",TAKSIT_PLANI!$I964)</f>
        <v/>
      </c>
      <c r="E964" s="22">
        <f>IF(ISBLANK(TAKSIT_PLANI!$A964),"",TAKSIT_PLANI!$K964)</f>
        <v/>
      </c>
      <c r="F964" s="14">
        <f>IF(ISBLANK(TAKSIT_PLANI!$A964),"",IF(TAKSIT_PLANI!$K964&lt;0,"Vadesi Geçmiş",IF(TAKSIT_PLANI!$K964&lt;=30,"0-30 Gün",IF(TAKSIT_PLANI!$K964&lt;=60,"31-60 Gün","61 Gün ve Üzeri"))))</f>
        <v/>
      </c>
      <c r="G964" s="14">
        <f>IF(ISBLANK(TAKSIT_PLANI!$A964),"",TAKSIT_PLANI!$J964)</f>
        <v/>
      </c>
    </row>
    <row r="965">
      <c r="A965" s="14">
        <f>IF(ISBLANK(TAKSIT_PLANI!$A965),"",TAKSIT_PLANI!$B965)</f>
        <v/>
      </c>
      <c r="B965" s="23">
        <f>IF(ISBLANK(TAKSIT_PLANI!$A965),"",INDEX(KREDILER!$B$6:$B$1000,MATCH(TAKSIT_PLANI!$B965,KREDILER!$A$6:$A$1000,0)))</f>
        <v/>
      </c>
      <c r="C965" s="21">
        <f>IF(ISBLANK(TAKSIT_PLANI!$A965),"",TAKSIT_PLANI!$D965)</f>
        <v/>
      </c>
      <c r="D965" s="17">
        <f>IF(ISBLANK(TAKSIT_PLANI!$A965),"",TAKSIT_PLANI!$I965)</f>
        <v/>
      </c>
      <c r="E965" s="22">
        <f>IF(ISBLANK(TAKSIT_PLANI!$A965),"",TAKSIT_PLANI!$K965)</f>
        <v/>
      </c>
      <c r="F965" s="14">
        <f>IF(ISBLANK(TAKSIT_PLANI!$A965),"",IF(TAKSIT_PLANI!$K965&lt;0,"Vadesi Geçmiş",IF(TAKSIT_PLANI!$K965&lt;=30,"0-30 Gün",IF(TAKSIT_PLANI!$K965&lt;=60,"31-60 Gün","61 Gün ve Üzeri"))))</f>
        <v/>
      </c>
      <c r="G965" s="14">
        <f>IF(ISBLANK(TAKSIT_PLANI!$A965),"",TAKSIT_PLANI!$J965)</f>
        <v/>
      </c>
    </row>
    <row r="966">
      <c r="A966" s="14">
        <f>IF(ISBLANK(TAKSIT_PLANI!$A966),"",TAKSIT_PLANI!$B966)</f>
        <v/>
      </c>
      <c r="B966" s="23">
        <f>IF(ISBLANK(TAKSIT_PLANI!$A966),"",INDEX(KREDILER!$B$6:$B$1000,MATCH(TAKSIT_PLANI!$B966,KREDILER!$A$6:$A$1000,0)))</f>
        <v/>
      </c>
      <c r="C966" s="21">
        <f>IF(ISBLANK(TAKSIT_PLANI!$A966),"",TAKSIT_PLANI!$D966)</f>
        <v/>
      </c>
      <c r="D966" s="17">
        <f>IF(ISBLANK(TAKSIT_PLANI!$A966),"",TAKSIT_PLANI!$I966)</f>
        <v/>
      </c>
      <c r="E966" s="22">
        <f>IF(ISBLANK(TAKSIT_PLANI!$A966),"",TAKSIT_PLANI!$K966)</f>
        <v/>
      </c>
      <c r="F966" s="14">
        <f>IF(ISBLANK(TAKSIT_PLANI!$A966),"",IF(TAKSIT_PLANI!$K966&lt;0,"Vadesi Geçmiş",IF(TAKSIT_PLANI!$K966&lt;=30,"0-30 Gün",IF(TAKSIT_PLANI!$K966&lt;=60,"31-60 Gün","61 Gün ve Üzeri"))))</f>
        <v/>
      </c>
      <c r="G966" s="14">
        <f>IF(ISBLANK(TAKSIT_PLANI!$A966),"",TAKSIT_PLANI!$J966)</f>
        <v/>
      </c>
    </row>
    <row r="967">
      <c r="A967" s="14">
        <f>IF(ISBLANK(TAKSIT_PLANI!$A967),"",TAKSIT_PLANI!$B967)</f>
        <v/>
      </c>
      <c r="B967" s="23">
        <f>IF(ISBLANK(TAKSIT_PLANI!$A967),"",INDEX(KREDILER!$B$6:$B$1000,MATCH(TAKSIT_PLANI!$B967,KREDILER!$A$6:$A$1000,0)))</f>
        <v/>
      </c>
      <c r="C967" s="21">
        <f>IF(ISBLANK(TAKSIT_PLANI!$A967),"",TAKSIT_PLANI!$D967)</f>
        <v/>
      </c>
      <c r="D967" s="17">
        <f>IF(ISBLANK(TAKSIT_PLANI!$A967),"",TAKSIT_PLANI!$I967)</f>
        <v/>
      </c>
      <c r="E967" s="22">
        <f>IF(ISBLANK(TAKSIT_PLANI!$A967),"",TAKSIT_PLANI!$K967)</f>
        <v/>
      </c>
      <c r="F967" s="14">
        <f>IF(ISBLANK(TAKSIT_PLANI!$A967),"",IF(TAKSIT_PLANI!$K967&lt;0,"Vadesi Geçmiş",IF(TAKSIT_PLANI!$K967&lt;=30,"0-30 Gün",IF(TAKSIT_PLANI!$K967&lt;=60,"31-60 Gün","61 Gün ve Üzeri"))))</f>
        <v/>
      </c>
      <c r="G967" s="14">
        <f>IF(ISBLANK(TAKSIT_PLANI!$A967),"",TAKSIT_PLANI!$J967)</f>
        <v/>
      </c>
    </row>
    <row r="968">
      <c r="A968" s="14">
        <f>IF(ISBLANK(TAKSIT_PLANI!$A968),"",TAKSIT_PLANI!$B968)</f>
        <v/>
      </c>
      <c r="B968" s="23">
        <f>IF(ISBLANK(TAKSIT_PLANI!$A968),"",INDEX(KREDILER!$B$6:$B$1000,MATCH(TAKSIT_PLANI!$B968,KREDILER!$A$6:$A$1000,0)))</f>
        <v/>
      </c>
      <c r="C968" s="21">
        <f>IF(ISBLANK(TAKSIT_PLANI!$A968),"",TAKSIT_PLANI!$D968)</f>
        <v/>
      </c>
      <c r="D968" s="17">
        <f>IF(ISBLANK(TAKSIT_PLANI!$A968),"",TAKSIT_PLANI!$I968)</f>
        <v/>
      </c>
      <c r="E968" s="22">
        <f>IF(ISBLANK(TAKSIT_PLANI!$A968),"",TAKSIT_PLANI!$K968)</f>
        <v/>
      </c>
      <c r="F968" s="14">
        <f>IF(ISBLANK(TAKSIT_PLANI!$A968),"",IF(TAKSIT_PLANI!$K968&lt;0,"Vadesi Geçmiş",IF(TAKSIT_PLANI!$K968&lt;=30,"0-30 Gün",IF(TAKSIT_PLANI!$K968&lt;=60,"31-60 Gün","61 Gün ve Üzeri"))))</f>
        <v/>
      </c>
      <c r="G968" s="14">
        <f>IF(ISBLANK(TAKSIT_PLANI!$A968),"",TAKSIT_PLANI!$J968)</f>
        <v/>
      </c>
    </row>
    <row r="969">
      <c r="A969" s="14">
        <f>IF(ISBLANK(TAKSIT_PLANI!$A969),"",TAKSIT_PLANI!$B969)</f>
        <v/>
      </c>
      <c r="B969" s="23">
        <f>IF(ISBLANK(TAKSIT_PLANI!$A969),"",INDEX(KREDILER!$B$6:$B$1000,MATCH(TAKSIT_PLANI!$B969,KREDILER!$A$6:$A$1000,0)))</f>
        <v/>
      </c>
      <c r="C969" s="21">
        <f>IF(ISBLANK(TAKSIT_PLANI!$A969),"",TAKSIT_PLANI!$D969)</f>
        <v/>
      </c>
      <c r="D969" s="17">
        <f>IF(ISBLANK(TAKSIT_PLANI!$A969),"",TAKSIT_PLANI!$I969)</f>
        <v/>
      </c>
      <c r="E969" s="22">
        <f>IF(ISBLANK(TAKSIT_PLANI!$A969),"",TAKSIT_PLANI!$K969)</f>
        <v/>
      </c>
      <c r="F969" s="14">
        <f>IF(ISBLANK(TAKSIT_PLANI!$A969),"",IF(TAKSIT_PLANI!$K969&lt;0,"Vadesi Geçmiş",IF(TAKSIT_PLANI!$K969&lt;=30,"0-30 Gün",IF(TAKSIT_PLANI!$K969&lt;=60,"31-60 Gün","61 Gün ve Üzeri"))))</f>
        <v/>
      </c>
      <c r="G969" s="14">
        <f>IF(ISBLANK(TAKSIT_PLANI!$A969),"",TAKSIT_PLANI!$J969)</f>
        <v/>
      </c>
    </row>
    <row r="970">
      <c r="A970" s="14">
        <f>IF(ISBLANK(TAKSIT_PLANI!$A970),"",TAKSIT_PLANI!$B970)</f>
        <v/>
      </c>
      <c r="B970" s="23">
        <f>IF(ISBLANK(TAKSIT_PLANI!$A970),"",INDEX(KREDILER!$B$6:$B$1000,MATCH(TAKSIT_PLANI!$B970,KREDILER!$A$6:$A$1000,0)))</f>
        <v/>
      </c>
      <c r="C970" s="21">
        <f>IF(ISBLANK(TAKSIT_PLANI!$A970),"",TAKSIT_PLANI!$D970)</f>
        <v/>
      </c>
      <c r="D970" s="17">
        <f>IF(ISBLANK(TAKSIT_PLANI!$A970),"",TAKSIT_PLANI!$I970)</f>
        <v/>
      </c>
      <c r="E970" s="22">
        <f>IF(ISBLANK(TAKSIT_PLANI!$A970),"",TAKSIT_PLANI!$K970)</f>
        <v/>
      </c>
      <c r="F970" s="14">
        <f>IF(ISBLANK(TAKSIT_PLANI!$A970),"",IF(TAKSIT_PLANI!$K970&lt;0,"Vadesi Geçmiş",IF(TAKSIT_PLANI!$K970&lt;=30,"0-30 Gün",IF(TAKSIT_PLANI!$K970&lt;=60,"31-60 Gün","61 Gün ve Üzeri"))))</f>
        <v/>
      </c>
      <c r="G970" s="14">
        <f>IF(ISBLANK(TAKSIT_PLANI!$A970),"",TAKSIT_PLANI!$J970)</f>
        <v/>
      </c>
    </row>
    <row r="971">
      <c r="A971" s="14">
        <f>IF(ISBLANK(TAKSIT_PLANI!$A971),"",TAKSIT_PLANI!$B971)</f>
        <v/>
      </c>
      <c r="B971" s="23">
        <f>IF(ISBLANK(TAKSIT_PLANI!$A971),"",INDEX(KREDILER!$B$6:$B$1000,MATCH(TAKSIT_PLANI!$B971,KREDILER!$A$6:$A$1000,0)))</f>
        <v/>
      </c>
      <c r="C971" s="21">
        <f>IF(ISBLANK(TAKSIT_PLANI!$A971),"",TAKSIT_PLANI!$D971)</f>
        <v/>
      </c>
      <c r="D971" s="17">
        <f>IF(ISBLANK(TAKSIT_PLANI!$A971),"",TAKSIT_PLANI!$I971)</f>
        <v/>
      </c>
      <c r="E971" s="22">
        <f>IF(ISBLANK(TAKSIT_PLANI!$A971),"",TAKSIT_PLANI!$K971)</f>
        <v/>
      </c>
      <c r="F971" s="14">
        <f>IF(ISBLANK(TAKSIT_PLANI!$A971),"",IF(TAKSIT_PLANI!$K971&lt;0,"Vadesi Geçmiş",IF(TAKSIT_PLANI!$K971&lt;=30,"0-30 Gün",IF(TAKSIT_PLANI!$K971&lt;=60,"31-60 Gün","61 Gün ve Üzeri"))))</f>
        <v/>
      </c>
      <c r="G971" s="14">
        <f>IF(ISBLANK(TAKSIT_PLANI!$A971),"",TAKSIT_PLANI!$J971)</f>
        <v/>
      </c>
    </row>
    <row r="972">
      <c r="A972" s="14">
        <f>IF(ISBLANK(TAKSIT_PLANI!$A972),"",TAKSIT_PLANI!$B972)</f>
        <v/>
      </c>
      <c r="B972" s="23">
        <f>IF(ISBLANK(TAKSIT_PLANI!$A972),"",INDEX(KREDILER!$B$6:$B$1000,MATCH(TAKSIT_PLANI!$B972,KREDILER!$A$6:$A$1000,0)))</f>
        <v/>
      </c>
      <c r="C972" s="21">
        <f>IF(ISBLANK(TAKSIT_PLANI!$A972),"",TAKSIT_PLANI!$D972)</f>
        <v/>
      </c>
      <c r="D972" s="17">
        <f>IF(ISBLANK(TAKSIT_PLANI!$A972),"",TAKSIT_PLANI!$I972)</f>
        <v/>
      </c>
      <c r="E972" s="22">
        <f>IF(ISBLANK(TAKSIT_PLANI!$A972),"",TAKSIT_PLANI!$K972)</f>
        <v/>
      </c>
      <c r="F972" s="14">
        <f>IF(ISBLANK(TAKSIT_PLANI!$A972),"",IF(TAKSIT_PLANI!$K972&lt;0,"Vadesi Geçmiş",IF(TAKSIT_PLANI!$K972&lt;=30,"0-30 Gün",IF(TAKSIT_PLANI!$K972&lt;=60,"31-60 Gün","61 Gün ve Üzeri"))))</f>
        <v/>
      </c>
      <c r="G972" s="14">
        <f>IF(ISBLANK(TAKSIT_PLANI!$A972),"",TAKSIT_PLANI!$J972)</f>
        <v/>
      </c>
    </row>
    <row r="973">
      <c r="A973" s="14">
        <f>IF(ISBLANK(TAKSIT_PLANI!$A973),"",TAKSIT_PLANI!$B973)</f>
        <v/>
      </c>
      <c r="B973" s="23">
        <f>IF(ISBLANK(TAKSIT_PLANI!$A973),"",INDEX(KREDILER!$B$6:$B$1000,MATCH(TAKSIT_PLANI!$B973,KREDILER!$A$6:$A$1000,0)))</f>
        <v/>
      </c>
      <c r="C973" s="21">
        <f>IF(ISBLANK(TAKSIT_PLANI!$A973),"",TAKSIT_PLANI!$D973)</f>
        <v/>
      </c>
      <c r="D973" s="17">
        <f>IF(ISBLANK(TAKSIT_PLANI!$A973),"",TAKSIT_PLANI!$I973)</f>
        <v/>
      </c>
      <c r="E973" s="22">
        <f>IF(ISBLANK(TAKSIT_PLANI!$A973),"",TAKSIT_PLANI!$K973)</f>
        <v/>
      </c>
      <c r="F973" s="14">
        <f>IF(ISBLANK(TAKSIT_PLANI!$A973),"",IF(TAKSIT_PLANI!$K973&lt;0,"Vadesi Geçmiş",IF(TAKSIT_PLANI!$K973&lt;=30,"0-30 Gün",IF(TAKSIT_PLANI!$K973&lt;=60,"31-60 Gün","61 Gün ve Üzeri"))))</f>
        <v/>
      </c>
      <c r="G973" s="14">
        <f>IF(ISBLANK(TAKSIT_PLANI!$A973),"",TAKSIT_PLANI!$J973)</f>
        <v/>
      </c>
    </row>
    <row r="974">
      <c r="A974" s="14">
        <f>IF(ISBLANK(TAKSIT_PLANI!$A974),"",TAKSIT_PLANI!$B974)</f>
        <v/>
      </c>
      <c r="B974" s="23">
        <f>IF(ISBLANK(TAKSIT_PLANI!$A974),"",INDEX(KREDILER!$B$6:$B$1000,MATCH(TAKSIT_PLANI!$B974,KREDILER!$A$6:$A$1000,0)))</f>
        <v/>
      </c>
      <c r="C974" s="21">
        <f>IF(ISBLANK(TAKSIT_PLANI!$A974),"",TAKSIT_PLANI!$D974)</f>
        <v/>
      </c>
      <c r="D974" s="17">
        <f>IF(ISBLANK(TAKSIT_PLANI!$A974),"",TAKSIT_PLANI!$I974)</f>
        <v/>
      </c>
      <c r="E974" s="22">
        <f>IF(ISBLANK(TAKSIT_PLANI!$A974),"",TAKSIT_PLANI!$K974)</f>
        <v/>
      </c>
      <c r="F974" s="14">
        <f>IF(ISBLANK(TAKSIT_PLANI!$A974),"",IF(TAKSIT_PLANI!$K974&lt;0,"Vadesi Geçmiş",IF(TAKSIT_PLANI!$K974&lt;=30,"0-30 Gün",IF(TAKSIT_PLANI!$K974&lt;=60,"31-60 Gün","61 Gün ve Üzeri"))))</f>
        <v/>
      </c>
      <c r="G974" s="14">
        <f>IF(ISBLANK(TAKSIT_PLANI!$A974),"",TAKSIT_PLANI!$J974)</f>
        <v/>
      </c>
    </row>
    <row r="975">
      <c r="A975" s="14">
        <f>IF(ISBLANK(TAKSIT_PLANI!$A975),"",TAKSIT_PLANI!$B975)</f>
        <v/>
      </c>
      <c r="B975" s="23">
        <f>IF(ISBLANK(TAKSIT_PLANI!$A975),"",INDEX(KREDILER!$B$6:$B$1000,MATCH(TAKSIT_PLANI!$B975,KREDILER!$A$6:$A$1000,0)))</f>
        <v/>
      </c>
      <c r="C975" s="21">
        <f>IF(ISBLANK(TAKSIT_PLANI!$A975),"",TAKSIT_PLANI!$D975)</f>
        <v/>
      </c>
      <c r="D975" s="17">
        <f>IF(ISBLANK(TAKSIT_PLANI!$A975),"",TAKSIT_PLANI!$I975)</f>
        <v/>
      </c>
      <c r="E975" s="22">
        <f>IF(ISBLANK(TAKSIT_PLANI!$A975),"",TAKSIT_PLANI!$K975)</f>
        <v/>
      </c>
      <c r="F975" s="14">
        <f>IF(ISBLANK(TAKSIT_PLANI!$A975),"",IF(TAKSIT_PLANI!$K975&lt;0,"Vadesi Geçmiş",IF(TAKSIT_PLANI!$K975&lt;=30,"0-30 Gün",IF(TAKSIT_PLANI!$K975&lt;=60,"31-60 Gün","61 Gün ve Üzeri"))))</f>
        <v/>
      </c>
      <c r="G975" s="14">
        <f>IF(ISBLANK(TAKSIT_PLANI!$A975),"",TAKSIT_PLANI!$J975)</f>
        <v/>
      </c>
    </row>
    <row r="976">
      <c r="A976" s="14">
        <f>IF(ISBLANK(TAKSIT_PLANI!$A976),"",TAKSIT_PLANI!$B976)</f>
        <v/>
      </c>
      <c r="B976" s="23">
        <f>IF(ISBLANK(TAKSIT_PLANI!$A976),"",INDEX(KREDILER!$B$6:$B$1000,MATCH(TAKSIT_PLANI!$B976,KREDILER!$A$6:$A$1000,0)))</f>
        <v/>
      </c>
      <c r="C976" s="21">
        <f>IF(ISBLANK(TAKSIT_PLANI!$A976),"",TAKSIT_PLANI!$D976)</f>
        <v/>
      </c>
      <c r="D976" s="17">
        <f>IF(ISBLANK(TAKSIT_PLANI!$A976),"",TAKSIT_PLANI!$I976)</f>
        <v/>
      </c>
      <c r="E976" s="22">
        <f>IF(ISBLANK(TAKSIT_PLANI!$A976),"",TAKSIT_PLANI!$K976)</f>
        <v/>
      </c>
      <c r="F976" s="14">
        <f>IF(ISBLANK(TAKSIT_PLANI!$A976),"",IF(TAKSIT_PLANI!$K976&lt;0,"Vadesi Geçmiş",IF(TAKSIT_PLANI!$K976&lt;=30,"0-30 Gün",IF(TAKSIT_PLANI!$K976&lt;=60,"31-60 Gün","61 Gün ve Üzeri"))))</f>
        <v/>
      </c>
      <c r="G976" s="14">
        <f>IF(ISBLANK(TAKSIT_PLANI!$A976),"",TAKSIT_PLANI!$J976)</f>
        <v/>
      </c>
    </row>
    <row r="977">
      <c r="A977" s="14">
        <f>IF(ISBLANK(TAKSIT_PLANI!$A977),"",TAKSIT_PLANI!$B977)</f>
        <v/>
      </c>
      <c r="B977" s="23">
        <f>IF(ISBLANK(TAKSIT_PLANI!$A977),"",INDEX(KREDILER!$B$6:$B$1000,MATCH(TAKSIT_PLANI!$B977,KREDILER!$A$6:$A$1000,0)))</f>
        <v/>
      </c>
      <c r="C977" s="21">
        <f>IF(ISBLANK(TAKSIT_PLANI!$A977),"",TAKSIT_PLANI!$D977)</f>
        <v/>
      </c>
      <c r="D977" s="17">
        <f>IF(ISBLANK(TAKSIT_PLANI!$A977),"",TAKSIT_PLANI!$I977)</f>
        <v/>
      </c>
      <c r="E977" s="22">
        <f>IF(ISBLANK(TAKSIT_PLANI!$A977),"",TAKSIT_PLANI!$K977)</f>
        <v/>
      </c>
      <c r="F977" s="14">
        <f>IF(ISBLANK(TAKSIT_PLANI!$A977),"",IF(TAKSIT_PLANI!$K977&lt;0,"Vadesi Geçmiş",IF(TAKSIT_PLANI!$K977&lt;=30,"0-30 Gün",IF(TAKSIT_PLANI!$K977&lt;=60,"31-60 Gün","61 Gün ve Üzeri"))))</f>
        <v/>
      </c>
      <c r="G977" s="14">
        <f>IF(ISBLANK(TAKSIT_PLANI!$A977),"",TAKSIT_PLANI!$J977)</f>
        <v/>
      </c>
    </row>
    <row r="978">
      <c r="A978" s="14">
        <f>IF(ISBLANK(TAKSIT_PLANI!$A978),"",TAKSIT_PLANI!$B978)</f>
        <v/>
      </c>
      <c r="B978" s="23">
        <f>IF(ISBLANK(TAKSIT_PLANI!$A978),"",INDEX(KREDILER!$B$6:$B$1000,MATCH(TAKSIT_PLANI!$B978,KREDILER!$A$6:$A$1000,0)))</f>
        <v/>
      </c>
      <c r="C978" s="21">
        <f>IF(ISBLANK(TAKSIT_PLANI!$A978),"",TAKSIT_PLANI!$D978)</f>
        <v/>
      </c>
      <c r="D978" s="17">
        <f>IF(ISBLANK(TAKSIT_PLANI!$A978),"",TAKSIT_PLANI!$I978)</f>
        <v/>
      </c>
      <c r="E978" s="22">
        <f>IF(ISBLANK(TAKSIT_PLANI!$A978),"",TAKSIT_PLANI!$K978)</f>
        <v/>
      </c>
      <c r="F978" s="14">
        <f>IF(ISBLANK(TAKSIT_PLANI!$A978),"",IF(TAKSIT_PLANI!$K978&lt;0,"Vadesi Geçmiş",IF(TAKSIT_PLANI!$K978&lt;=30,"0-30 Gün",IF(TAKSIT_PLANI!$K978&lt;=60,"31-60 Gün","61 Gün ve Üzeri"))))</f>
        <v/>
      </c>
      <c r="G978" s="14">
        <f>IF(ISBLANK(TAKSIT_PLANI!$A978),"",TAKSIT_PLANI!$J978)</f>
        <v/>
      </c>
    </row>
    <row r="979">
      <c r="A979" s="14">
        <f>IF(ISBLANK(TAKSIT_PLANI!$A979),"",TAKSIT_PLANI!$B979)</f>
        <v/>
      </c>
      <c r="B979" s="23">
        <f>IF(ISBLANK(TAKSIT_PLANI!$A979),"",INDEX(KREDILER!$B$6:$B$1000,MATCH(TAKSIT_PLANI!$B979,KREDILER!$A$6:$A$1000,0)))</f>
        <v/>
      </c>
      <c r="C979" s="21">
        <f>IF(ISBLANK(TAKSIT_PLANI!$A979),"",TAKSIT_PLANI!$D979)</f>
        <v/>
      </c>
      <c r="D979" s="17">
        <f>IF(ISBLANK(TAKSIT_PLANI!$A979),"",TAKSIT_PLANI!$I979)</f>
        <v/>
      </c>
      <c r="E979" s="22">
        <f>IF(ISBLANK(TAKSIT_PLANI!$A979),"",TAKSIT_PLANI!$K979)</f>
        <v/>
      </c>
      <c r="F979" s="14">
        <f>IF(ISBLANK(TAKSIT_PLANI!$A979),"",IF(TAKSIT_PLANI!$K979&lt;0,"Vadesi Geçmiş",IF(TAKSIT_PLANI!$K979&lt;=30,"0-30 Gün",IF(TAKSIT_PLANI!$K979&lt;=60,"31-60 Gün","61 Gün ve Üzeri"))))</f>
        <v/>
      </c>
      <c r="G979" s="14">
        <f>IF(ISBLANK(TAKSIT_PLANI!$A979),"",TAKSIT_PLANI!$J979)</f>
        <v/>
      </c>
    </row>
    <row r="980">
      <c r="A980" s="14">
        <f>IF(ISBLANK(TAKSIT_PLANI!$A980),"",TAKSIT_PLANI!$B980)</f>
        <v/>
      </c>
      <c r="B980" s="23">
        <f>IF(ISBLANK(TAKSIT_PLANI!$A980),"",INDEX(KREDILER!$B$6:$B$1000,MATCH(TAKSIT_PLANI!$B980,KREDILER!$A$6:$A$1000,0)))</f>
        <v/>
      </c>
      <c r="C980" s="21">
        <f>IF(ISBLANK(TAKSIT_PLANI!$A980),"",TAKSIT_PLANI!$D980)</f>
        <v/>
      </c>
      <c r="D980" s="17">
        <f>IF(ISBLANK(TAKSIT_PLANI!$A980),"",TAKSIT_PLANI!$I980)</f>
        <v/>
      </c>
      <c r="E980" s="22">
        <f>IF(ISBLANK(TAKSIT_PLANI!$A980),"",TAKSIT_PLANI!$K980)</f>
        <v/>
      </c>
      <c r="F980" s="14">
        <f>IF(ISBLANK(TAKSIT_PLANI!$A980),"",IF(TAKSIT_PLANI!$K980&lt;0,"Vadesi Geçmiş",IF(TAKSIT_PLANI!$K980&lt;=30,"0-30 Gün",IF(TAKSIT_PLANI!$K980&lt;=60,"31-60 Gün","61 Gün ve Üzeri"))))</f>
        <v/>
      </c>
      <c r="G980" s="14">
        <f>IF(ISBLANK(TAKSIT_PLANI!$A980),"",TAKSIT_PLANI!$J980)</f>
        <v/>
      </c>
    </row>
    <row r="981">
      <c r="A981" s="14">
        <f>IF(ISBLANK(TAKSIT_PLANI!$A981),"",TAKSIT_PLANI!$B981)</f>
        <v/>
      </c>
      <c r="B981" s="23">
        <f>IF(ISBLANK(TAKSIT_PLANI!$A981),"",INDEX(KREDILER!$B$6:$B$1000,MATCH(TAKSIT_PLANI!$B981,KREDILER!$A$6:$A$1000,0)))</f>
        <v/>
      </c>
      <c r="C981" s="21">
        <f>IF(ISBLANK(TAKSIT_PLANI!$A981),"",TAKSIT_PLANI!$D981)</f>
        <v/>
      </c>
      <c r="D981" s="17">
        <f>IF(ISBLANK(TAKSIT_PLANI!$A981),"",TAKSIT_PLANI!$I981)</f>
        <v/>
      </c>
      <c r="E981" s="22">
        <f>IF(ISBLANK(TAKSIT_PLANI!$A981),"",TAKSIT_PLANI!$K981)</f>
        <v/>
      </c>
      <c r="F981" s="14">
        <f>IF(ISBLANK(TAKSIT_PLANI!$A981),"",IF(TAKSIT_PLANI!$K981&lt;0,"Vadesi Geçmiş",IF(TAKSIT_PLANI!$K981&lt;=30,"0-30 Gün",IF(TAKSIT_PLANI!$K981&lt;=60,"31-60 Gün","61 Gün ve Üzeri"))))</f>
        <v/>
      </c>
      <c r="G981" s="14">
        <f>IF(ISBLANK(TAKSIT_PLANI!$A981),"",TAKSIT_PLANI!$J981)</f>
        <v/>
      </c>
    </row>
    <row r="982">
      <c r="A982" s="14">
        <f>IF(ISBLANK(TAKSIT_PLANI!$A982),"",TAKSIT_PLANI!$B982)</f>
        <v/>
      </c>
      <c r="B982" s="23">
        <f>IF(ISBLANK(TAKSIT_PLANI!$A982),"",INDEX(KREDILER!$B$6:$B$1000,MATCH(TAKSIT_PLANI!$B982,KREDILER!$A$6:$A$1000,0)))</f>
        <v/>
      </c>
      <c r="C982" s="21">
        <f>IF(ISBLANK(TAKSIT_PLANI!$A982),"",TAKSIT_PLANI!$D982)</f>
        <v/>
      </c>
      <c r="D982" s="17">
        <f>IF(ISBLANK(TAKSIT_PLANI!$A982),"",TAKSIT_PLANI!$I982)</f>
        <v/>
      </c>
      <c r="E982" s="22">
        <f>IF(ISBLANK(TAKSIT_PLANI!$A982),"",TAKSIT_PLANI!$K982)</f>
        <v/>
      </c>
      <c r="F982" s="14">
        <f>IF(ISBLANK(TAKSIT_PLANI!$A982),"",IF(TAKSIT_PLANI!$K982&lt;0,"Vadesi Geçmiş",IF(TAKSIT_PLANI!$K982&lt;=30,"0-30 Gün",IF(TAKSIT_PLANI!$K982&lt;=60,"31-60 Gün","61 Gün ve Üzeri"))))</f>
        <v/>
      </c>
      <c r="G982" s="14">
        <f>IF(ISBLANK(TAKSIT_PLANI!$A982),"",TAKSIT_PLANI!$J982)</f>
        <v/>
      </c>
    </row>
    <row r="983">
      <c r="A983" s="14">
        <f>IF(ISBLANK(TAKSIT_PLANI!$A983),"",TAKSIT_PLANI!$B983)</f>
        <v/>
      </c>
      <c r="B983" s="23">
        <f>IF(ISBLANK(TAKSIT_PLANI!$A983),"",INDEX(KREDILER!$B$6:$B$1000,MATCH(TAKSIT_PLANI!$B983,KREDILER!$A$6:$A$1000,0)))</f>
        <v/>
      </c>
      <c r="C983" s="21">
        <f>IF(ISBLANK(TAKSIT_PLANI!$A983),"",TAKSIT_PLANI!$D983)</f>
        <v/>
      </c>
      <c r="D983" s="17">
        <f>IF(ISBLANK(TAKSIT_PLANI!$A983),"",TAKSIT_PLANI!$I983)</f>
        <v/>
      </c>
      <c r="E983" s="22">
        <f>IF(ISBLANK(TAKSIT_PLANI!$A983),"",TAKSIT_PLANI!$K983)</f>
        <v/>
      </c>
      <c r="F983" s="14">
        <f>IF(ISBLANK(TAKSIT_PLANI!$A983),"",IF(TAKSIT_PLANI!$K983&lt;0,"Vadesi Geçmiş",IF(TAKSIT_PLANI!$K983&lt;=30,"0-30 Gün",IF(TAKSIT_PLANI!$K983&lt;=60,"31-60 Gün","61 Gün ve Üzeri"))))</f>
        <v/>
      </c>
      <c r="G983" s="14">
        <f>IF(ISBLANK(TAKSIT_PLANI!$A983),"",TAKSIT_PLANI!$J983)</f>
        <v/>
      </c>
    </row>
    <row r="984">
      <c r="A984" s="14">
        <f>IF(ISBLANK(TAKSIT_PLANI!$A984),"",TAKSIT_PLANI!$B984)</f>
        <v/>
      </c>
      <c r="B984" s="23">
        <f>IF(ISBLANK(TAKSIT_PLANI!$A984),"",INDEX(KREDILER!$B$6:$B$1000,MATCH(TAKSIT_PLANI!$B984,KREDILER!$A$6:$A$1000,0)))</f>
        <v/>
      </c>
      <c r="C984" s="21">
        <f>IF(ISBLANK(TAKSIT_PLANI!$A984),"",TAKSIT_PLANI!$D984)</f>
        <v/>
      </c>
      <c r="D984" s="17">
        <f>IF(ISBLANK(TAKSIT_PLANI!$A984),"",TAKSIT_PLANI!$I984)</f>
        <v/>
      </c>
      <c r="E984" s="22">
        <f>IF(ISBLANK(TAKSIT_PLANI!$A984),"",TAKSIT_PLANI!$K984)</f>
        <v/>
      </c>
      <c r="F984" s="14">
        <f>IF(ISBLANK(TAKSIT_PLANI!$A984),"",IF(TAKSIT_PLANI!$K984&lt;0,"Vadesi Geçmiş",IF(TAKSIT_PLANI!$K984&lt;=30,"0-30 Gün",IF(TAKSIT_PLANI!$K984&lt;=60,"31-60 Gün","61 Gün ve Üzeri"))))</f>
        <v/>
      </c>
      <c r="G984" s="14">
        <f>IF(ISBLANK(TAKSIT_PLANI!$A984),"",TAKSIT_PLANI!$J984)</f>
        <v/>
      </c>
    </row>
    <row r="985">
      <c r="A985" s="14">
        <f>IF(ISBLANK(TAKSIT_PLANI!$A985),"",TAKSIT_PLANI!$B985)</f>
        <v/>
      </c>
      <c r="B985" s="23">
        <f>IF(ISBLANK(TAKSIT_PLANI!$A985),"",INDEX(KREDILER!$B$6:$B$1000,MATCH(TAKSIT_PLANI!$B985,KREDILER!$A$6:$A$1000,0)))</f>
        <v/>
      </c>
      <c r="C985" s="21">
        <f>IF(ISBLANK(TAKSIT_PLANI!$A985),"",TAKSIT_PLANI!$D985)</f>
        <v/>
      </c>
      <c r="D985" s="17">
        <f>IF(ISBLANK(TAKSIT_PLANI!$A985),"",TAKSIT_PLANI!$I985)</f>
        <v/>
      </c>
      <c r="E985" s="22">
        <f>IF(ISBLANK(TAKSIT_PLANI!$A985),"",TAKSIT_PLANI!$K985)</f>
        <v/>
      </c>
      <c r="F985" s="14">
        <f>IF(ISBLANK(TAKSIT_PLANI!$A985),"",IF(TAKSIT_PLANI!$K985&lt;0,"Vadesi Geçmiş",IF(TAKSIT_PLANI!$K985&lt;=30,"0-30 Gün",IF(TAKSIT_PLANI!$K985&lt;=60,"31-60 Gün","61 Gün ve Üzeri"))))</f>
        <v/>
      </c>
      <c r="G985" s="14">
        <f>IF(ISBLANK(TAKSIT_PLANI!$A985),"",TAKSIT_PLANI!$J985)</f>
        <v/>
      </c>
    </row>
    <row r="986">
      <c r="A986" s="14">
        <f>IF(ISBLANK(TAKSIT_PLANI!$A986),"",TAKSIT_PLANI!$B986)</f>
        <v/>
      </c>
      <c r="B986" s="23">
        <f>IF(ISBLANK(TAKSIT_PLANI!$A986),"",INDEX(KREDILER!$B$6:$B$1000,MATCH(TAKSIT_PLANI!$B986,KREDILER!$A$6:$A$1000,0)))</f>
        <v/>
      </c>
      <c r="C986" s="21">
        <f>IF(ISBLANK(TAKSIT_PLANI!$A986),"",TAKSIT_PLANI!$D986)</f>
        <v/>
      </c>
      <c r="D986" s="17">
        <f>IF(ISBLANK(TAKSIT_PLANI!$A986),"",TAKSIT_PLANI!$I986)</f>
        <v/>
      </c>
      <c r="E986" s="22">
        <f>IF(ISBLANK(TAKSIT_PLANI!$A986),"",TAKSIT_PLANI!$K986)</f>
        <v/>
      </c>
      <c r="F986" s="14">
        <f>IF(ISBLANK(TAKSIT_PLANI!$A986),"",IF(TAKSIT_PLANI!$K986&lt;0,"Vadesi Geçmiş",IF(TAKSIT_PLANI!$K986&lt;=30,"0-30 Gün",IF(TAKSIT_PLANI!$K986&lt;=60,"31-60 Gün","61 Gün ve Üzeri"))))</f>
        <v/>
      </c>
      <c r="G986" s="14">
        <f>IF(ISBLANK(TAKSIT_PLANI!$A986),"",TAKSIT_PLANI!$J986)</f>
        <v/>
      </c>
    </row>
    <row r="987">
      <c r="A987" s="14">
        <f>IF(ISBLANK(TAKSIT_PLANI!$A987),"",TAKSIT_PLANI!$B987)</f>
        <v/>
      </c>
      <c r="B987" s="23">
        <f>IF(ISBLANK(TAKSIT_PLANI!$A987),"",INDEX(KREDILER!$B$6:$B$1000,MATCH(TAKSIT_PLANI!$B987,KREDILER!$A$6:$A$1000,0)))</f>
        <v/>
      </c>
      <c r="C987" s="21">
        <f>IF(ISBLANK(TAKSIT_PLANI!$A987),"",TAKSIT_PLANI!$D987)</f>
        <v/>
      </c>
      <c r="D987" s="17">
        <f>IF(ISBLANK(TAKSIT_PLANI!$A987),"",TAKSIT_PLANI!$I987)</f>
        <v/>
      </c>
      <c r="E987" s="22">
        <f>IF(ISBLANK(TAKSIT_PLANI!$A987),"",TAKSIT_PLANI!$K987)</f>
        <v/>
      </c>
      <c r="F987" s="14">
        <f>IF(ISBLANK(TAKSIT_PLANI!$A987),"",IF(TAKSIT_PLANI!$K987&lt;0,"Vadesi Geçmiş",IF(TAKSIT_PLANI!$K987&lt;=30,"0-30 Gün",IF(TAKSIT_PLANI!$K987&lt;=60,"31-60 Gün","61 Gün ve Üzeri"))))</f>
        <v/>
      </c>
      <c r="G987" s="14">
        <f>IF(ISBLANK(TAKSIT_PLANI!$A987),"",TAKSIT_PLANI!$J987)</f>
        <v/>
      </c>
    </row>
    <row r="988">
      <c r="A988" s="14">
        <f>IF(ISBLANK(TAKSIT_PLANI!$A988),"",TAKSIT_PLANI!$B988)</f>
        <v/>
      </c>
      <c r="B988" s="23">
        <f>IF(ISBLANK(TAKSIT_PLANI!$A988),"",INDEX(KREDILER!$B$6:$B$1000,MATCH(TAKSIT_PLANI!$B988,KREDILER!$A$6:$A$1000,0)))</f>
        <v/>
      </c>
      <c r="C988" s="21">
        <f>IF(ISBLANK(TAKSIT_PLANI!$A988),"",TAKSIT_PLANI!$D988)</f>
        <v/>
      </c>
      <c r="D988" s="17">
        <f>IF(ISBLANK(TAKSIT_PLANI!$A988),"",TAKSIT_PLANI!$I988)</f>
        <v/>
      </c>
      <c r="E988" s="22">
        <f>IF(ISBLANK(TAKSIT_PLANI!$A988),"",TAKSIT_PLANI!$K988)</f>
        <v/>
      </c>
      <c r="F988" s="14">
        <f>IF(ISBLANK(TAKSIT_PLANI!$A988),"",IF(TAKSIT_PLANI!$K988&lt;0,"Vadesi Geçmiş",IF(TAKSIT_PLANI!$K988&lt;=30,"0-30 Gün",IF(TAKSIT_PLANI!$K988&lt;=60,"31-60 Gün","61 Gün ve Üzeri"))))</f>
        <v/>
      </c>
      <c r="G988" s="14">
        <f>IF(ISBLANK(TAKSIT_PLANI!$A988),"",TAKSIT_PLANI!$J988)</f>
        <v/>
      </c>
    </row>
    <row r="989">
      <c r="A989" s="14">
        <f>IF(ISBLANK(TAKSIT_PLANI!$A989),"",TAKSIT_PLANI!$B989)</f>
        <v/>
      </c>
      <c r="B989" s="23">
        <f>IF(ISBLANK(TAKSIT_PLANI!$A989),"",INDEX(KREDILER!$B$6:$B$1000,MATCH(TAKSIT_PLANI!$B989,KREDILER!$A$6:$A$1000,0)))</f>
        <v/>
      </c>
      <c r="C989" s="21">
        <f>IF(ISBLANK(TAKSIT_PLANI!$A989),"",TAKSIT_PLANI!$D989)</f>
        <v/>
      </c>
      <c r="D989" s="17">
        <f>IF(ISBLANK(TAKSIT_PLANI!$A989),"",TAKSIT_PLANI!$I989)</f>
        <v/>
      </c>
      <c r="E989" s="22">
        <f>IF(ISBLANK(TAKSIT_PLANI!$A989),"",TAKSIT_PLANI!$K989)</f>
        <v/>
      </c>
      <c r="F989" s="14">
        <f>IF(ISBLANK(TAKSIT_PLANI!$A989),"",IF(TAKSIT_PLANI!$K989&lt;0,"Vadesi Geçmiş",IF(TAKSIT_PLANI!$K989&lt;=30,"0-30 Gün",IF(TAKSIT_PLANI!$K989&lt;=60,"31-60 Gün","61 Gün ve Üzeri"))))</f>
        <v/>
      </c>
      <c r="G989" s="14">
        <f>IF(ISBLANK(TAKSIT_PLANI!$A989),"",TAKSIT_PLANI!$J989)</f>
        <v/>
      </c>
    </row>
    <row r="990">
      <c r="A990" s="14">
        <f>IF(ISBLANK(TAKSIT_PLANI!$A990),"",TAKSIT_PLANI!$B990)</f>
        <v/>
      </c>
      <c r="B990" s="23">
        <f>IF(ISBLANK(TAKSIT_PLANI!$A990),"",INDEX(KREDILER!$B$6:$B$1000,MATCH(TAKSIT_PLANI!$B990,KREDILER!$A$6:$A$1000,0)))</f>
        <v/>
      </c>
      <c r="C990" s="21">
        <f>IF(ISBLANK(TAKSIT_PLANI!$A990),"",TAKSIT_PLANI!$D990)</f>
        <v/>
      </c>
      <c r="D990" s="17">
        <f>IF(ISBLANK(TAKSIT_PLANI!$A990),"",TAKSIT_PLANI!$I990)</f>
        <v/>
      </c>
      <c r="E990" s="22">
        <f>IF(ISBLANK(TAKSIT_PLANI!$A990),"",TAKSIT_PLANI!$K990)</f>
        <v/>
      </c>
      <c r="F990" s="14">
        <f>IF(ISBLANK(TAKSIT_PLANI!$A990),"",IF(TAKSIT_PLANI!$K990&lt;0,"Vadesi Geçmiş",IF(TAKSIT_PLANI!$K990&lt;=30,"0-30 Gün",IF(TAKSIT_PLANI!$K990&lt;=60,"31-60 Gün","61 Gün ve Üzeri"))))</f>
        <v/>
      </c>
      <c r="G990" s="14">
        <f>IF(ISBLANK(TAKSIT_PLANI!$A990),"",TAKSIT_PLANI!$J990)</f>
        <v/>
      </c>
    </row>
    <row r="991">
      <c r="A991" s="14">
        <f>IF(ISBLANK(TAKSIT_PLANI!$A991),"",TAKSIT_PLANI!$B991)</f>
        <v/>
      </c>
      <c r="B991" s="23">
        <f>IF(ISBLANK(TAKSIT_PLANI!$A991),"",INDEX(KREDILER!$B$6:$B$1000,MATCH(TAKSIT_PLANI!$B991,KREDILER!$A$6:$A$1000,0)))</f>
        <v/>
      </c>
      <c r="C991" s="21">
        <f>IF(ISBLANK(TAKSIT_PLANI!$A991),"",TAKSIT_PLANI!$D991)</f>
        <v/>
      </c>
      <c r="D991" s="17">
        <f>IF(ISBLANK(TAKSIT_PLANI!$A991),"",TAKSIT_PLANI!$I991)</f>
        <v/>
      </c>
      <c r="E991" s="22">
        <f>IF(ISBLANK(TAKSIT_PLANI!$A991),"",TAKSIT_PLANI!$K991)</f>
        <v/>
      </c>
      <c r="F991" s="14">
        <f>IF(ISBLANK(TAKSIT_PLANI!$A991),"",IF(TAKSIT_PLANI!$K991&lt;0,"Vadesi Geçmiş",IF(TAKSIT_PLANI!$K991&lt;=30,"0-30 Gün",IF(TAKSIT_PLANI!$K991&lt;=60,"31-60 Gün","61 Gün ve Üzeri"))))</f>
        <v/>
      </c>
      <c r="G991" s="14">
        <f>IF(ISBLANK(TAKSIT_PLANI!$A991),"",TAKSIT_PLANI!$J991)</f>
        <v/>
      </c>
    </row>
    <row r="992">
      <c r="A992" s="14">
        <f>IF(ISBLANK(TAKSIT_PLANI!$A992),"",TAKSIT_PLANI!$B992)</f>
        <v/>
      </c>
      <c r="B992" s="23">
        <f>IF(ISBLANK(TAKSIT_PLANI!$A992),"",INDEX(KREDILER!$B$6:$B$1000,MATCH(TAKSIT_PLANI!$B992,KREDILER!$A$6:$A$1000,0)))</f>
        <v/>
      </c>
      <c r="C992" s="21">
        <f>IF(ISBLANK(TAKSIT_PLANI!$A992),"",TAKSIT_PLANI!$D992)</f>
        <v/>
      </c>
      <c r="D992" s="17">
        <f>IF(ISBLANK(TAKSIT_PLANI!$A992),"",TAKSIT_PLANI!$I992)</f>
        <v/>
      </c>
      <c r="E992" s="22">
        <f>IF(ISBLANK(TAKSIT_PLANI!$A992),"",TAKSIT_PLANI!$K992)</f>
        <v/>
      </c>
      <c r="F992" s="14">
        <f>IF(ISBLANK(TAKSIT_PLANI!$A992),"",IF(TAKSIT_PLANI!$K992&lt;0,"Vadesi Geçmiş",IF(TAKSIT_PLANI!$K992&lt;=30,"0-30 Gün",IF(TAKSIT_PLANI!$K992&lt;=60,"31-60 Gün","61 Gün ve Üzeri"))))</f>
        <v/>
      </c>
      <c r="G992" s="14">
        <f>IF(ISBLANK(TAKSIT_PLANI!$A992),"",TAKSIT_PLANI!$J992)</f>
        <v/>
      </c>
    </row>
    <row r="993">
      <c r="A993" s="14">
        <f>IF(ISBLANK(TAKSIT_PLANI!$A993),"",TAKSIT_PLANI!$B993)</f>
        <v/>
      </c>
      <c r="B993" s="23">
        <f>IF(ISBLANK(TAKSIT_PLANI!$A993),"",INDEX(KREDILER!$B$6:$B$1000,MATCH(TAKSIT_PLANI!$B993,KREDILER!$A$6:$A$1000,0)))</f>
        <v/>
      </c>
      <c r="C993" s="21">
        <f>IF(ISBLANK(TAKSIT_PLANI!$A993),"",TAKSIT_PLANI!$D993)</f>
        <v/>
      </c>
      <c r="D993" s="17">
        <f>IF(ISBLANK(TAKSIT_PLANI!$A993),"",TAKSIT_PLANI!$I993)</f>
        <v/>
      </c>
      <c r="E993" s="22">
        <f>IF(ISBLANK(TAKSIT_PLANI!$A993),"",TAKSIT_PLANI!$K993)</f>
        <v/>
      </c>
      <c r="F993" s="14">
        <f>IF(ISBLANK(TAKSIT_PLANI!$A993),"",IF(TAKSIT_PLANI!$K993&lt;0,"Vadesi Geçmiş",IF(TAKSIT_PLANI!$K993&lt;=30,"0-30 Gün",IF(TAKSIT_PLANI!$K993&lt;=60,"31-60 Gün","61 Gün ve Üzeri"))))</f>
        <v/>
      </c>
      <c r="G993" s="14">
        <f>IF(ISBLANK(TAKSIT_PLANI!$A993),"",TAKSIT_PLANI!$J993)</f>
        <v/>
      </c>
    </row>
    <row r="994">
      <c r="A994" s="14">
        <f>IF(ISBLANK(TAKSIT_PLANI!$A994),"",TAKSIT_PLANI!$B994)</f>
        <v/>
      </c>
      <c r="B994" s="23">
        <f>IF(ISBLANK(TAKSIT_PLANI!$A994),"",INDEX(KREDILER!$B$6:$B$1000,MATCH(TAKSIT_PLANI!$B994,KREDILER!$A$6:$A$1000,0)))</f>
        <v/>
      </c>
      <c r="C994" s="21">
        <f>IF(ISBLANK(TAKSIT_PLANI!$A994),"",TAKSIT_PLANI!$D994)</f>
        <v/>
      </c>
      <c r="D994" s="17">
        <f>IF(ISBLANK(TAKSIT_PLANI!$A994),"",TAKSIT_PLANI!$I994)</f>
        <v/>
      </c>
      <c r="E994" s="22">
        <f>IF(ISBLANK(TAKSIT_PLANI!$A994),"",TAKSIT_PLANI!$K994)</f>
        <v/>
      </c>
      <c r="F994" s="14">
        <f>IF(ISBLANK(TAKSIT_PLANI!$A994),"",IF(TAKSIT_PLANI!$K994&lt;0,"Vadesi Geçmiş",IF(TAKSIT_PLANI!$K994&lt;=30,"0-30 Gün",IF(TAKSIT_PLANI!$K994&lt;=60,"31-60 Gün","61 Gün ve Üzeri"))))</f>
        <v/>
      </c>
      <c r="G994" s="14">
        <f>IF(ISBLANK(TAKSIT_PLANI!$A994),"",TAKSIT_PLANI!$J994)</f>
        <v/>
      </c>
    </row>
    <row r="995">
      <c r="A995" s="14">
        <f>IF(ISBLANK(TAKSIT_PLANI!$A995),"",TAKSIT_PLANI!$B995)</f>
        <v/>
      </c>
      <c r="B995" s="23">
        <f>IF(ISBLANK(TAKSIT_PLANI!$A995),"",INDEX(KREDILER!$B$6:$B$1000,MATCH(TAKSIT_PLANI!$B995,KREDILER!$A$6:$A$1000,0)))</f>
        <v/>
      </c>
      <c r="C995" s="21">
        <f>IF(ISBLANK(TAKSIT_PLANI!$A995),"",TAKSIT_PLANI!$D995)</f>
        <v/>
      </c>
      <c r="D995" s="17">
        <f>IF(ISBLANK(TAKSIT_PLANI!$A995),"",TAKSIT_PLANI!$I995)</f>
        <v/>
      </c>
      <c r="E995" s="22">
        <f>IF(ISBLANK(TAKSIT_PLANI!$A995),"",TAKSIT_PLANI!$K995)</f>
        <v/>
      </c>
      <c r="F995" s="14">
        <f>IF(ISBLANK(TAKSIT_PLANI!$A995),"",IF(TAKSIT_PLANI!$K995&lt;0,"Vadesi Geçmiş",IF(TAKSIT_PLANI!$K995&lt;=30,"0-30 Gün",IF(TAKSIT_PLANI!$K995&lt;=60,"31-60 Gün","61 Gün ve Üzeri"))))</f>
        <v/>
      </c>
      <c r="G995" s="14">
        <f>IF(ISBLANK(TAKSIT_PLANI!$A995),"",TAKSIT_PLANI!$J995)</f>
        <v/>
      </c>
    </row>
    <row r="996">
      <c r="A996" s="14">
        <f>IF(ISBLANK(TAKSIT_PLANI!$A996),"",TAKSIT_PLANI!$B996)</f>
        <v/>
      </c>
      <c r="B996" s="23">
        <f>IF(ISBLANK(TAKSIT_PLANI!$A996),"",INDEX(KREDILER!$B$6:$B$1000,MATCH(TAKSIT_PLANI!$B996,KREDILER!$A$6:$A$1000,0)))</f>
        <v/>
      </c>
      <c r="C996" s="21">
        <f>IF(ISBLANK(TAKSIT_PLANI!$A996),"",TAKSIT_PLANI!$D996)</f>
        <v/>
      </c>
      <c r="D996" s="17">
        <f>IF(ISBLANK(TAKSIT_PLANI!$A996),"",TAKSIT_PLANI!$I996)</f>
        <v/>
      </c>
      <c r="E996" s="22">
        <f>IF(ISBLANK(TAKSIT_PLANI!$A996),"",TAKSIT_PLANI!$K996)</f>
        <v/>
      </c>
      <c r="F996" s="14">
        <f>IF(ISBLANK(TAKSIT_PLANI!$A996),"",IF(TAKSIT_PLANI!$K996&lt;0,"Vadesi Geçmiş",IF(TAKSIT_PLANI!$K996&lt;=30,"0-30 Gün",IF(TAKSIT_PLANI!$K996&lt;=60,"31-60 Gün","61 Gün ve Üzeri"))))</f>
        <v/>
      </c>
      <c r="G996" s="14">
        <f>IF(ISBLANK(TAKSIT_PLANI!$A996),"",TAKSIT_PLANI!$J996)</f>
        <v/>
      </c>
    </row>
    <row r="997">
      <c r="A997" s="14">
        <f>IF(ISBLANK(TAKSIT_PLANI!$A997),"",TAKSIT_PLANI!$B997)</f>
        <v/>
      </c>
      <c r="B997" s="23">
        <f>IF(ISBLANK(TAKSIT_PLANI!$A997),"",INDEX(KREDILER!$B$6:$B$1000,MATCH(TAKSIT_PLANI!$B997,KREDILER!$A$6:$A$1000,0)))</f>
        <v/>
      </c>
      <c r="C997" s="21">
        <f>IF(ISBLANK(TAKSIT_PLANI!$A997),"",TAKSIT_PLANI!$D997)</f>
        <v/>
      </c>
      <c r="D997" s="17">
        <f>IF(ISBLANK(TAKSIT_PLANI!$A997),"",TAKSIT_PLANI!$I997)</f>
        <v/>
      </c>
      <c r="E997" s="22">
        <f>IF(ISBLANK(TAKSIT_PLANI!$A997),"",TAKSIT_PLANI!$K997)</f>
        <v/>
      </c>
      <c r="F997" s="14">
        <f>IF(ISBLANK(TAKSIT_PLANI!$A997),"",IF(TAKSIT_PLANI!$K997&lt;0,"Vadesi Geçmiş",IF(TAKSIT_PLANI!$K997&lt;=30,"0-30 Gün",IF(TAKSIT_PLANI!$K997&lt;=60,"31-60 Gün","61 Gün ve Üzeri"))))</f>
        <v/>
      </c>
      <c r="G997" s="14">
        <f>IF(ISBLANK(TAKSIT_PLANI!$A997),"",TAKSIT_PLANI!$J997)</f>
        <v/>
      </c>
    </row>
    <row r="998">
      <c r="A998" s="14">
        <f>IF(ISBLANK(TAKSIT_PLANI!$A998),"",TAKSIT_PLANI!$B998)</f>
        <v/>
      </c>
      <c r="B998" s="23">
        <f>IF(ISBLANK(TAKSIT_PLANI!$A998),"",INDEX(KREDILER!$B$6:$B$1000,MATCH(TAKSIT_PLANI!$B998,KREDILER!$A$6:$A$1000,0)))</f>
        <v/>
      </c>
      <c r="C998" s="21">
        <f>IF(ISBLANK(TAKSIT_PLANI!$A998),"",TAKSIT_PLANI!$D998)</f>
        <v/>
      </c>
      <c r="D998" s="17">
        <f>IF(ISBLANK(TAKSIT_PLANI!$A998),"",TAKSIT_PLANI!$I998)</f>
        <v/>
      </c>
      <c r="E998" s="22">
        <f>IF(ISBLANK(TAKSIT_PLANI!$A998),"",TAKSIT_PLANI!$K998)</f>
        <v/>
      </c>
      <c r="F998" s="14">
        <f>IF(ISBLANK(TAKSIT_PLANI!$A998),"",IF(TAKSIT_PLANI!$K998&lt;0,"Vadesi Geçmiş",IF(TAKSIT_PLANI!$K998&lt;=30,"0-30 Gün",IF(TAKSIT_PLANI!$K998&lt;=60,"31-60 Gün","61 Gün ve Üzeri"))))</f>
        <v/>
      </c>
      <c r="G998" s="14">
        <f>IF(ISBLANK(TAKSIT_PLANI!$A998),"",TAKSIT_PLANI!$J998)</f>
        <v/>
      </c>
    </row>
    <row r="999">
      <c r="A999" s="14">
        <f>IF(ISBLANK(TAKSIT_PLANI!$A999),"",TAKSIT_PLANI!$B999)</f>
        <v/>
      </c>
      <c r="B999" s="23">
        <f>IF(ISBLANK(TAKSIT_PLANI!$A999),"",INDEX(KREDILER!$B$6:$B$1000,MATCH(TAKSIT_PLANI!$B999,KREDILER!$A$6:$A$1000,0)))</f>
        <v/>
      </c>
      <c r="C999" s="21">
        <f>IF(ISBLANK(TAKSIT_PLANI!$A999),"",TAKSIT_PLANI!$D999)</f>
        <v/>
      </c>
      <c r="D999" s="17">
        <f>IF(ISBLANK(TAKSIT_PLANI!$A999),"",TAKSIT_PLANI!$I999)</f>
        <v/>
      </c>
      <c r="E999" s="22">
        <f>IF(ISBLANK(TAKSIT_PLANI!$A999),"",TAKSIT_PLANI!$K999)</f>
        <v/>
      </c>
      <c r="F999" s="14">
        <f>IF(ISBLANK(TAKSIT_PLANI!$A999),"",IF(TAKSIT_PLANI!$K999&lt;0,"Vadesi Geçmiş",IF(TAKSIT_PLANI!$K999&lt;=30,"0-30 Gün",IF(TAKSIT_PLANI!$K999&lt;=60,"31-60 Gün","61 Gün ve Üzeri"))))</f>
        <v/>
      </c>
      <c r="G999" s="14">
        <f>IF(ISBLANK(TAKSIT_PLANI!$A999),"",TAKSIT_PLANI!$J999)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D6:D1000">
    <cfRule type="cellIs" priority="1" operator="lessThan" dxfId="1">
      <formula>0</formula>
    </cfRule>
  </conditionalFormatting>
  <conditionalFormatting sqref="E6:E1000">
    <cfRule type="cellIs" priority="2" operator="lessThan" dxfId="3">
      <formula>0</formula>
    </cfRule>
    <cfRule type="cellIs" priority="3" operator="between" dxfId="2">
      <formula>0</formula>
      <formula>30</formula>
    </cfRule>
    <cfRule type="cellIs" priority="4" operator="greaterThan" dxfId="0">
      <formula>30</formula>
    </cfRule>
  </conditionalFormatting>
  <conditionalFormatting sqref="F6:F1000">
    <cfRule type="cellIs" priority="5" operator="equal" dxfId="3">
      <formula>"Vadesi Geçmiş"</formula>
    </cfRule>
    <cfRule type="cellIs" priority="6" operator="equal" dxfId="2">
      <formula>"0-30 Gün"</formula>
    </cfRule>
    <cfRule type="cellIs" priority="7" operator="equal" dxfId="2">
      <formula>"31-60 Gün"</formula>
    </cfRule>
    <cfRule type="cellIs" priority="8" operator="equal" dxfId="0">
      <formula>"61-90 Gün"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AN99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1" customWidth="1" min="9" max="9"/>
    <col width="10" customWidth="1" min="10" max="10"/>
  </cols>
  <sheetData>
    <row r="1" ht="26" customHeight="1">
      <c r="A1" s="1" t="inlineStr">
        <is>
          <t>REFINANSMAN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REFİNANSMAN ANALİZİ — aylık taksit rahatlaması ve toplam maliyet.</t>
        </is>
      </c>
    </row>
    <row r="4"/>
    <row r="5" ht="30" customHeight="1">
      <c r="A5" s="11" t="inlineStr">
        <is>
          <t>Teklif ID</t>
        </is>
      </c>
      <c r="B5" s="11" t="inlineStr">
        <is>
          <t>Hedef Kredi ID</t>
        </is>
      </c>
      <c r="C5" s="11" t="inlineStr">
        <is>
          <t>Mevcut Aylık Taksit</t>
        </is>
      </c>
      <c r="D5" s="11" t="inlineStr">
        <is>
          <t>Yeni Aylık Taksit</t>
        </is>
      </c>
      <c r="E5" s="11" t="inlineStr">
        <is>
          <t>Aylık Taksit Farkı</t>
        </is>
      </c>
      <c r="F5" s="11" t="inlineStr">
        <is>
          <t>Nakit Rahatlaması</t>
        </is>
      </c>
      <c r="G5" s="11" t="inlineStr">
        <is>
          <t>Yeni Toplam Maliyet</t>
        </is>
      </c>
      <c r="H5" s="11" t="inlineStr">
        <is>
          <t>Mevcut Kalan Anapara</t>
        </is>
      </c>
      <c r="I5" s="11" t="inlineStr">
        <is>
          <t>Karar</t>
        </is>
      </c>
      <c r="J5" s="11" t="inlineStr">
        <is>
          <t>Kontrol</t>
        </is>
      </c>
    </row>
    <row r="6">
      <c r="A6" s="14">
        <f>IF(ISBLANK(YENI_TEKLIFLER!$A6),"",YENI_TEKLIFLER!$A6)</f>
        <v/>
      </c>
      <c r="B6" s="14">
        <f>IF(ISBLANK(YENI_TEKLIFLER!$A6),"",YENI_TEKLIFLER!$B6)</f>
        <v/>
      </c>
      <c r="C6" s="17">
        <f>IF(ISBLANK(YENI_TEKLIFLER!$A6),"",SUMIFS(TAKSIT_PLANI!$I$6:$I$1000,TAKSIT_PLANI!$B$6:$B$1000,YENI_TEKLIFLER!$B6,TAKSIT_PLANI!$C$6:$C$1000,1))</f>
        <v/>
      </c>
      <c r="D6" s="17">
        <f>IF(ISBLANK(YENI_TEKLIFLER!$A6),"",YENI_TEKLIFLER!$I6)</f>
        <v/>
      </c>
      <c r="E6" s="17">
        <f>IF(ISBLANK(YENI_TEKLIFLER!$A6),"",$C6-$D6)</f>
        <v/>
      </c>
      <c r="F6" s="17">
        <f>IF(ISBLANK(YENI_TEKLIFLER!$A6),"",MAX(0,$E6))</f>
        <v/>
      </c>
      <c r="G6" s="17">
        <f>IF(ISBLANK(YENI_TEKLIFLER!$A6),"",YENI_TEKLIFLER!$J6)</f>
        <v/>
      </c>
      <c r="H6" s="17">
        <f>IF(ISBLANK(YENI_TEKLIFLER!$A6),"",INDEX(KREDILER!$H$6:$H$1000,MATCH(YENI_TEKLIFLER!$B6,KREDILER!$A$6:$A$1000,0)))</f>
        <v/>
      </c>
      <c r="I6" s="14">
        <f>IF(ISBLANK(YENI_TEKLIFLER!$A6),"",IF($E6&gt;0,"ADAY","DEĞİL"))</f>
        <v/>
      </c>
      <c r="J6" s="14">
        <f>IF(ISBLANK(YENI_TEKLIFLER!$A6),"",IF(OR(ISBLANK($B6),ISBLANK($C6),ISBLANK($D6),ISBLANK($E6),ISBLANK($F6),ISBLANK($G6),ISBLANK($H6)),"EKSİK","OK"))</f>
        <v/>
      </c>
    </row>
    <row r="7">
      <c r="A7" s="14">
        <f>IF(ISBLANK(YENI_TEKLIFLER!$A7),"",YENI_TEKLIFLER!$A7)</f>
        <v/>
      </c>
      <c r="B7" s="14">
        <f>IF(ISBLANK(YENI_TEKLIFLER!$A7),"",YENI_TEKLIFLER!$B7)</f>
        <v/>
      </c>
      <c r="C7" s="17">
        <f>IF(ISBLANK(YENI_TEKLIFLER!$A7),"",SUMIFS(TAKSIT_PLANI!$I$6:$I$1000,TAKSIT_PLANI!$B$6:$B$1000,YENI_TEKLIFLER!$B7,TAKSIT_PLANI!$C$6:$C$1000,1))</f>
        <v/>
      </c>
      <c r="D7" s="17">
        <f>IF(ISBLANK(YENI_TEKLIFLER!$A7),"",YENI_TEKLIFLER!$I7)</f>
        <v/>
      </c>
      <c r="E7" s="17">
        <f>IF(ISBLANK(YENI_TEKLIFLER!$A7),"",$C7-$D7)</f>
        <v/>
      </c>
      <c r="F7" s="17">
        <f>IF(ISBLANK(YENI_TEKLIFLER!$A7),"",MAX(0,$E7))</f>
        <v/>
      </c>
      <c r="G7" s="17">
        <f>IF(ISBLANK(YENI_TEKLIFLER!$A7),"",YENI_TEKLIFLER!$J7)</f>
        <v/>
      </c>
      <c r="H7" s="17">
        <f>IF(ISBLANK(YENI_TEKLIFLER!$A7),"",INDEX(KREDILER!$H$6:$H$1000,MATCH(YENI_TEKLIFLER!$B7,KREDILER!$A$6:$A$1000,0)))</f>
        <v/>
      </c>
      <c r="I7" s="14">
        <f>IF(ISBLANK(YENI_TEKLIFLER!$A7),"",IF($E7&gt;0,"ADAY","DEĞİL"))</f>
        <v/>
      </c>
      <c r="J7" s="14">
        <f>IF(ISBLANK(YENI_TEKLIFLER!$A7),"",IF(OR(ISBLANK($B7),ISBLANK($C7),ISBLANK($D7),ISBLANK($E7),ISBLANK($F7),ISBLANK($G7),ISBLANK($H7)),"EKSİK","OK"))</f>
        <v/>
      </c>
    </row>
    <row r="8">
      <c r="A8" s="14">
        <f>IF(ISBLANK(YENI_TEKLIFLER!$A8),"",YENI_TEKLIFLER!$A8)</f>
        <v/>
      </c>
      <c r="B8" s="14">
        <f>IF(ISBLANK(YENI_TEKLIFLER!$A8),"",YENI_TEKLIFLER!$B8)</f>
        <v/>
      </c>
      <c r="C8" s="17">
        <f>IF(ISBLANK(YENI_TEKLIFLER!$A8),"",SUMIFS(TAKSIT_PLANI!$I$6:$I$1000,TAKSIT_PLANI!$B$6:$B$1000,YENI_TEKLIFLER!$B8,TAKSIT_PLANI!$C$6:$C$1000,1))</f>
        <v/>
      </c>
      <c r="D8" s="17">
        <f>IF(ISBLANK(YENI_TEKLIFLER!$A8),"",YENI_TEKLIFLER!$I8)</f>
        <v/>
      </c>
      <c r="E8" s="17">
        <f>IF(ISBLANK(YENI_TEKLIFLER!$A8),"",$C8-$D8)</f>
        <v/>
      </c>
      <c r="F8" s="17">
        <f>IF(ISBLANK(YENI_TEKLIFLER!$A8),"",MAX(0,$E8))</f>
        <v/>
      </c>
      <c r="G8" s="17">
        <f>IF(ISBLANK(YENI_TEKLIFLER!$A8),"",YENI_TEKLIFLER!$J8)</f>
        <v/>
      </c>
      <c r="H8" s="17">
        <f>IF(ISBLANK(YENI_TEKLIFLER!$A8),"",INDEX(KREDILER!$H$6:$H$1000,MATCH(YENI_TEKLIFLER!$B8,KREDILER!$A$6:$A$1000,0)))</f>
        <v/>
      </c>
      <c r="I8" s="14">
        <f>IF(ISBLANK(YENI_TEKLIFLER!$A8),"",IF($E8&gt;0,"ADAY","DEĞİL"))</f>
        <v/>
      </c>
      <c r="J8" s="14">
        <f>IF(ISBLANK(YENI_TEKLIFLER!$A8),"",IF(OR(ISBLANK($B8),ISBLANK($C8),ISBLANK($D8),ISBLANK($E8),ISBLANK($F8),ISBLANK($G8),ISBLANK($H8)),"EKSİK","OK"))</f>
        <v/>
      </c>
    </row>
    <row r="9">
      <c r="A9" s="14">
        <f>IF(ISBLANK(YENI_TEKLIFLER!$A9),"",YENI_TEKLIFLER!$A9)</f>
        <v/>
      </c>
      <c r="B9" s="14">
        <f>IF(ISBLANK(YENI_TEKLIFLER!$A9),"",YENI_TEKLIFLER!$B9)</f>
        <v/>
      </c>
      <c r="C9" s="17">
        <f>IF(ISBLANK(YENI_TEKLIFLER!$A9),"",SUMIFS(TAKSIT_PLANI!$I$6:$I$1000,TAKSIT_PLANI!$B$6:$B$1000,YENI_TEKLIFLER!$B9,TAKSIT_PLANI!$C$6:$C$1000,1))</f>
        <v/>
      </c>
      <c r="D9" s="17">
        <f>IF(ISBLANK(YENI_TEKLIFLER!$A9),"",YENI_TEKLIFLER!$I9)</f>
        <v/>
      </c>
      <c r="E9" s="17">
        <f>IF(ISBLANK(YENI_TEKLIFLER!$A9),"",$C9-$D9)</f>
        <v/>
      </c>
      <c r="F9" s="17">
        <f>IF(ISBLANK(YENI_TEKLIFLER!$A9),"",MAX(0,$E9))</f>
        <v/>
      </c>
      <c r="G9" s="17">
        <f>IF(ISBLANK(YENI_TEKLIFLER!$A9),"",YENI_TEKLIFLER!$J9)</f>
        <v/>
      </c>
      <c r="H9" s="17">
        <f>IF(ISBLANK(YENI_TEKLIFLER!$A9),"",INDEX(KREDILER!$H$6:$H$1000,MATCH(YENI_TEKLIFLER!$B9,KREDILER!$A$6:$A$1000,0)))</f>
        <v/>
      </c>
      <c r="I9" s="14">
        <f>IF(ISBLANK(YENI_TEKLIFLER!$A9),"",IF($E9&gt;0,"ADAY","DEĞİL"))</f>
        <v/>
      </c>
      <c r="J9" s="14">
        <f>IF(ISBLANK(YENI_TEKLIFLER!$A9),"",IF(OR(ISBLANK($B9),ISBLANK($C9),ISBLANK($D9),ISBLANK($E9),ISBLANK($F9),ISBLANK($G9),ISBLANK($H9)),"EKSİK","OK"))</f>
        <v/>
      </c>
    </row>
    <row r="10">
      <c r="A10" s="14">
        <f>IF(ISBLANK(YENI_TEKLIFLER!$A10),"",YENI_TEKLIFLER!$A10)</f>
        <v/>
      </c>
      <c r="B10" s="14">
        <f>IF(ISBLANK(YENI_TEKLIFLER!$A10),"",YENI_TEKLIFLER!$B10)</f>
        <v/>
      </c>
      <c r="C10" s="17">
        <f>IF(ISBLANK(YENI_TEKLIFLER!$A10),"",SUMIFS(TAKSIT_PLANI!$I$6:$I$1000,TAKSIT_PLANI!$B$6:$B$1000,YENI_TEKLIFLER!$B10,TAKSIT_PLANI!$C$6:$C$1000,1))</f>
        <v/>
      </c>
      <c r="D10" s="17">
        <f>IF(ISBLANK(YENI_TEKLIFLER!$A10),"",YENI_TEKLIFLER!$I10)</f>
        <v/>
      </c>
      <c r="E10" s="17">
        <f>IF(ISBLANK(YENI_TEKLIFLER!$A10),"",$C10-$D10)</f>
        <v/>
      </c>
      <c r="F10" s="17">
        <f>IF(ISBLANK(YENI_TEKLIFLER!$A10),"",MAX(0,$E10))</f>
        <v/>
      </c>
      <c r="G10" s="17">
        <f>IF(ISBLANK(YENI_TEKLIFLER!$A10),"",YENI_TEKLIFLER!$J10)</f>
        <v/>
      </c>
      <c r="H10" s="17">
        <f>IF(ISBLANK(YENI_TEKLIFLER!$A10),"",INDEX(KREDILER!$H$6:$H$1000,MATCH(YENI_TEKLIFLER!$B10,KREDILER!$A$6:$A$1000,0)))</f>
        <v/>
      </c>
      <c r="I10" s="14">
        <f>IF(ISBLANK(YENI_TEKLIFLER!$A10),"",IF($E10&gt;0,"ADAY","DEĞİL"))</f>
        <v/>
      </c>
      <c r="J10" s="14">
        <f>IF(ISBLANK(YENI_TEKLIFLER!$A10),"",IF(OR(ISBLANK($B10),ISBLANK($C10),ISBLANK($D10),ISBLANK($E10),ISBLANK($F10),ISBLANK($G10),ISBLANK($H10)),"EKSİK","OK"))</f>
        <v/>
      </c>
    </row>
    <row r="11">
      <c r="A11" s="14">
        <f>IF(ISBLANK(YENI_TEKLIFLER!$A11),"",YENI_TEKLIFLER!$A11)</f>
        <v/>
      </c>
      <c r="B11" s="14">
        <f>IF(ISBLANK(YENI_TEKLIFLER!$A11),"",YENI_TEKLIFLER!$B11)</f>
        <v/>
      </c>
      <c r="C11" s="17">
        <f>IF(ISBLANK(YENI_TEKLIFLER!$A11),"",SUMIFS(TAKSIT_PLANI!$I$6:$I$1000,TAKSIT_PLANI!$B$6:$B$1000,YENI_TEKLIFLER!$B11,TAKSIT_PLANI!$C$6:$C$1000,1))</f>
        <v/>
      </c>
      <c r="D11" s="17">
        <f>IF(ISBLANK(YENI_TEKLIFLER!$A11),"",YENI_TEKLIFLER!$I11)</f>
        <v/>
      </c>
      <c r="E11" s="17">
        <f>IF(ISBLANK(YENI_TEKLIFLER!$A11),"",$C11-$D11)</f>
        <v/>
      </c>
      <c r="F11" s="17">
        <f>IF(ISBLANK(YENI_TEKLIFLER!$A11),"",MAX(0,$E11))</f>
        <v/>
      </c>
      <c r="G11" s="17">
        <f>IF(ISBLANK(YENI_TEKLIFLER!$A11),"",YENI_TEKLIFLER!$J11)</f>
        <v/>
      </c>
      <c r="H11" s="17">
        <f>IF(ISBLANK(YENI_TEKLIFLER!$A11),"",INDEX(KREDILER!$H$6:$H$1000,MATCH(YENI_TEKLIFLER!$B11,KREDILER!$A$6:$A$1000,0)))</f>
        <v/>
      </c>
      <c r="I11" s="14">
        <f>IF(ISBLANK(YENI_TEKLIFLER!$A11),"",IF($E11&gt;0,"ADAY","DEĞİL"))</f>
        <v/>
      </c>
      <c r="J11" s="14">
        <f>IF(ISBLANK(YENI_TEKLIFLER!$A11),"",IF(OR(ISBLANK($B11),ISBLANK($C11),ISBLANK($D11),ISBLANK($E11),ISBLANK($F11),ISBLANK($G11),ISBLANK($H11)),"EKSİK","OK"))</f>
        <v/>
      </c>
    </row>
    <row r="12">
      <c r="A12" s="14">
        <f>IF(ISBLANK(YENI_TEKLIFLER!$A12),"",YENI_TEKLIFLER!$A12)</f>
        <v/>
      </c>
      <c r="B12" s="14">
        <f>IF(ISBLANK(YENI_TEKLIFLER!$A12),"",YENI_TEKLIFLER!$B12)</f>
        <v/>
      </c>
      <c r="C12" s="17">
        <f>IF(ISBLANK(YENI_TEKLIFLER!$A12),"",SUMIFS(TAKSIT_PLANI!$I$6:$I$1000,TAKSIT_PLANI!$B$6:$B$1000,YENI_TEKLIFLER!$B12,TAKSIT_PLANI!$C$6:$C$1000,1))</f>
        <v/>
      </c>
      <c r="D12" s="17">
        <f>IF(ISBLANK(YENI_TEKLIFLER!$A12),"",YENI_TEKLIFLER!$I12)</f>
        <v/>
      </c>
      <c r="E12" s="17">
        <f>IF(ISBLANK(YENI_TEKLIFLER!$A12),"",$C12-$D12)</f>
        <v/>
      </c>
      <c r="F12" s="17">
        <f>IF(ISBLANK(YENI_TEKLIFLER!$A12),"",MAX(0,$E12))</f>
        <v/>
      </c>
      <c r="G12" s="17">
        <f>IF(ISBLANK(YENI_TEKLIFLER!$A12),"",YENI_TEKLIFLER!$J12)</f>
        <v/>
      </c>
      <c r="H12" s="17">
        <f>IF(ISBLANK(YENI_TEKLIFLER!$A12),"",INDEX(KREDILER!$H$6:$H$1000,MATCH(YENI_TEKLIFLER!$B12,KREDILER!$A$6:$A$1000,0)))</f>
        <v/>
      </c>
      <c r="I12" s="14">
        <f>IF(ISBLANK(YENI_TEKLIFLER!$A12),"",IF($E12&gt;0,"ADAY","DEĞİL"))</f>
        <v/>
      </c>
      <c r="J12" s="14">
        <f>IF(ISBLANK(YENI_TEKLIFLER!$A12),"",IF(OR(ISBLANK($B12),ISBLANK($C12),ISBLANK($D12),ISBLANK($E12),ISBLANK($F12),ISBLANK($G12),ISBLANK($H12)),"EKSİK","OK"))</f>
        <v/>
      </c>
    </row>
    <row r="13">
      <c r="A13" s="14">
        <f>IF(ISBLANK(YENI_TEKLIFLER!$A13),"",YENI_TEKLIFLER!$A13)</f>
        <v/>
      </c>
      <c r="B13" s="14">
        <f>IF(ISBLANK(YENI_TEKLIFLER!$A13),"",YENI_TEKLIFLER!$B13)</f>
        <v/>
      </c>
      <c r="C13" s="17">
        <f>IF(ISBLANK(YENI_TEKLIFLER!$A13),"",SUMIFS(TAKSIT_PLANI!$I$6:$I$1000,TAKSIT_PLANI!$B$6:$B$1000,YENI_TEKLIFLER!$B13,TAKSIT_PLANI!$C$6:$C$1000,1))</f>
        <v/>
      </c>
      <c r="D13" s="17">
        <f>IF(ISBLANK(YENI_TEKLIFLER!$A13),"",YENI_TEKLIFLER!$I13)</f>
        <v/>
      </c>
      <c r="E13" s="17">
        <f>IF(ISBLANK(YENI_TEKLIFLER!$A13),"",$C13-$D13)</f>
        <v/>
      </c>
      <c r="F13" s="17">
        <f>IF(ISBLANK(YENI_TEKLIFLER!$A13),"",MAX(0,$E13))</f>
        <v/>
      </c>
      <c r="G13" s="17">
        <f>IF(ISBLANK(YENI_TEKLIFLER!$A13),"",YENI_TEKLIFLER!$J13)</f>
        <v/>
      </c>
      <c r="H13" s="17">
        <f>IF(ISBLANK(YENI_TEKLIFLER!$A13),"",INDEX(KREDILER!$H$6:$H$1000,MATCH(YENI_TEKLIFLER!$B13,KREDILER!$A$6:$A$1000,0)))</f>
        <v/>
      </c>
      <c r="I13" s="14">
        <f>IF(ISBLANK(YENI_TEKLIFLER!$A13),"",IF($E13&gt;0,"ADAY","DEĞİL"))</f>
        <v/>
      </c>
      <c r="J13" s="14">
        <f>IF(ISBLANK(YENI_TEKLIFLER!$A13),"",IF(OR(ISBLANK($B13),ISBLANK($C13),ISBLANK($D13),ISBLANK($E13),ISBLANK($F13),ISBLANK($G13),ISBLANK($H13)),"EKSİK","OK"))</f>
        <v/>
      </c>
    </row>
    <row r="14">
      <c r="A14" s="14">
        <f>IF(ISBLANK(YENI_TEKLIFLER!$A14),"",YENI_TEKLIFLER!$A14)</f>
        <v/>
      </c>
      <c r="B14" s="14">
        <f>IF(ISBLANK(YENI_TEKLIFLER!$A14),"",YENI_TEKLIFLER!$B14)</f>
        <v/>
      </c>
      <c r="C14" s="17">
        <f>IF(ISBLANK(YENI_TEKLIFLER!$A14),"",SUMIFS(TAKSIT_PLANI!$I$6:$I$1000,TAKSIT_PLANI!$B$6:$B$1000,YENI_TEKLIFLER!$B14,TAKSIT_PLANI!$C$6:$C$1000,1))</f>
        <v/>
      </c>
      <c r="D14" s="17">
        <f>IF(ISBLANK(YENI_TEKLIFLER!$A14),"",YENI_TEKLIFLER!$I14)</f>
        <v/>
      </c>
      <c r="E14" s="17">
        <f>IF(ISBLANK(YENI_TEKLIFLER!$A14),"",$C14-$D14)</f>
        <v/>
      </c>
      <c r="F14" s="17">
        <f>IF(ISBLANK(YENI_TEKLIFLER!$A14),"",MAX(0,$E14))</f>
        <v/>
      </c>
      <c r="G14" s="17">
        <f>IF(ISBLANK(YENI_TEKLIFLER!$A14),"",YENI_TEKLIFLER!$J14)</f>
        <v/>
      </c>
      <c r="H14" s="17">
        <f>IF(ISBLANK(YENI_TEKLIFLER!$A14),"",INDEX(KREDILER!$H$6:$H$1000,MATCH(YENI_TEKLIFLER!$B14,KREDILER!$A$6:$A$1000,0)))</f>
        <v/>
      </c>
      <c r="I14" s="14">
        <f>IF(ISBLANK(YENI_TEKLIFLER!$A14),"",IF($E14&gt;0,"ADAY","DEĞİL"))</f>
        <v/>
      </c>
      <c r="J14" s="14">
        <f>IF(ISBLANK(YENI_TEKLIFLER!$A14),"",IF(OR(ISBLANK($B14),ISBLANK($C14),ISBLANK($D14),ISBLANK($E14),ISBLANK($F14),ISBLANK($G14),ISBLANK($H14)),"EKSİK","OK"))</f>
        <v/>
      </c>
    </row>
    <row r="15">
      <c r="A15" s="14">
        <f>IF(ISBLANK(YENI_TEKLIFLER!$A15),"",YENI_TEKLIFLER!$A15)</f>
        <v/>
      </c>
      <c r="B15" s="14">
        <f>IF(ISBLANK(YENI_TEKLIFLER!$A15),"",YENI_TEKLIFLER!$B15)</f>
        <v/>
      </c>
      <c r="C15" s="17">
        <f>IF(ISBLANK(YENI_TEKLIFLER!$A15),"",SUMIFS(TAKSIT_PLANI!$I$6:$I$1000,TAKSIT_PLANI!$B$6:$B$1000,YENI_TEKLIFLER!$B15,TAKSIT_PLANI!$C$6:$C$1000,1))</f>
        <v/>
      </c>
      <c r="D15" s="17">
        <f>IF(ISBLANK(YENI_TEKLIFLER!$A15),"",YENI_TEKLIFLER!$I15)</f>
        <v/>
      </c>
      <c r="E15" s="17">
        <f>IF(ISBLANK(YENI_TEKLIFLER!$A15),"",$C15-$D15)</f>
        <v/>
      </c>
      <c r="F15" s="17">
        <f>IF(ISBLANK(YENI_TEKLIFLER!$A15),"",MAX(0,$E15))</f>
        <v/>
      </c>
      <c r="G15" s="17">
        <f>IF(ISBLANK(YENI_TEKLIFLER!$A15),"",YENI_TEKLIFLER!$J15)</f>
        <v/>
      </c>
      <c r="H15" s="17">
        <f>IF(ISBLANK(YENI_TEKLIFLER!$A15),"",INDEX(KREDILER!$H$6:$H$1000,MATCH(YENI_TEKLIFLER!$B15,KREDILER!$A$6:$A$1000,0)))</f>
        <v/>
      </c>
      <c r="I15" s="14">
        <f>IF(ISBLANK(YENI_TEKLIFLER!$A15),"",IF($E15&gt;0,"ADAY","DEĞİL"))</f>
        <v/>
      </c>
      <c r="J15" s="14">
        <f>IF(ISBLANK(YENI_TEKLIFLER!$A15),"",IF(OR(ISBLANK($B15),ISBLANK($C15),ISBLANK($D15),ISBLANK($E15),ISBLANK($F15),ISBLANK($G15),ISBLANK($H15)),"EKSİK","OK"))</f>
        <v/>
      </c>
    </row>
    <row r="16">
      <c r="A16" s="14">
        <f>IF(ISBLANK(YENI_TEKLIFLER!$A16),"",YENI_TEKLIFLER!$A16)</f>
        <v/>
      </c>
      <c r="B16" s="14">
        <f>IF(ISBLANK(YENI_TEKLIFLER!$A16),"",YENI_TEKLIFLER!$B16)</f>
        <v/>
      </c>
      <c r="C16" s="17">
        <f>IF(ISBLANK(YENI_TEKLIFLER!$A16),"",SUMIFS(TAKSIT_PLANI!$I$6:$I$1000,TAKSIT_PLANI!$B$6:$B$1000,YENI_TEKLIFLER!$B16,TAKSIT_PLANI!$C$6:$C$1000,1))</f>
        <v/>
      </c>
      <c r="D16" s="17">
        <f>IF(ISBLANK(YENI_TEKLIFLER!$A16),"",YENI_TEKLIFLER!$I16)</f>
        <v/>
      </c>
      <c r="E16" s="17">
        <f>IF(ISBLANK(YENI_TEKLIFLER!$A16),"",$C16-$D16)</f>
        <v/>
      </c>
      <c r="F16" s="17">
        <f>IF(ISBLANK(YENI_TEKLIFLER!$A16),"",MAX(0,$E16))</f>
        <v/>
      </c>
      <c r="G16" s="17">
        <f>IF(ISBLANK(YENI_TEKLIFLER!$A16),"",YENI_TEKLIFLER!$J16)</f>
        <v/>
      </c>
      <c r="H16" s="17">
        <f>IF(ISBLANK(YENI_TEKLIFLER!$A16),"",INDEX(KREDILER!$H$6:$H$1000,MATCH(YENI_TEKLIFLER!$B16,KREDILER!$A$6:$A$1000,0)))</f>
        <v/>
      </c>
      <c r="I16" s="14">
        <f>IF(ISBLANK(YENI_TEKLIFLER!$A16),"",IF($E16&gt;0,"ADAY","DEĞİL"))</f>
        <v/>
      </c>
      <c r="J16" s="14">
        <f>IF(ISBLANK(YENI_TEKLIFLER!$A16),"",IF(OR(ISBLANK($B16),ISBLANK($C16),ISBLANK($D16),ISBLANK($E16),ISBLANK($F16),ISBLANK($G16),ISBLANK($H16)),"EKSİK","OK"))</f>
        <v/>
      </c>
    </row>
    <row r="17">
      <c r="A17" s="14">
        <f>IF(ISBLANK(YENI_TEKLIFLER!$A17),"",YENI_TEKLIFLER!$A17)</f>
        <v/>
      </c>
      <c r="B17" s="14">
        <f>IF(ISBLANK(YENI_TEKLIFLER!$A17),"",YENI_TEKLIFLER!$B17)</f>
        <v/>
      </c>
      <c r="C17" s="17">
        <f>IF(ISBLANK(YENI_TEKLIFLER!$A17),"",SUMIFS(TAKSIT_PLANI!$I$6:$I$1000,TAKSIT_PLANI!$B$6:$B$1000,YENI_TEKLIFLER!$B17,TAKSIT_PLANI!$C$6:$C$1000,1))</f>
        <v/>
      </c>
      <c r="D17" s="17">
        <f>IF(ISBLANK(YENI_TEKLIFLER!$A17),"",YENI_TEKLIFLER!$I17)</f>
        <v/>
      </c>
      <c r="E17" s="17">
        <f>IF(ISBLANK(YENI_TEKLIFLER!$A17),"",$C17-$D17)</f>
        <v/>
      </c>
      <c r="F17" s="17">
        <f>IF(ISBLANK(YENI_TEKLIFLER!$A17),"",MAX(0,$E17))</f>
        <v/>
      </c>
      <c r="G17" s="17">
        <f>IF(ISBLANK(YENI_TEKLIFLER!$A17),"",YENI_TEKLIFLER!$J17)</f>
        <v/>
      </c>
      <c r="H17" s="17">
        <f>IF(ISBLANK(YENI_TEKLIFLER!$A17),"",INDEX(KREDILER!$H$6:$H$1000,MATCH(YENI_TEKLIFLER!$B17,KREDILER!$A$6:$A$1000,0)))</f>
        <v/>
      </c>
      <c r="I17" s="14">
        <f>IF(ISBLANK(YENI_TEKLIFLER!$A17),"",IF($E17&gt;0,"ADAY","DEĞİL"))</f>
        <v/>
      </c>
      <c r="J17" s="14">
        <f>IF(ISBLANK(YENI_TEKLIFLER!$A17),"",IF(OR(ISBLANK($B17),ISBLANK($C17),ISBLANK($D17),ISBLANK($E17),ISBLANK($F17),ISBLANK($G17),ISBLANK($H17)),"EKSİK","OK"))</f>
        <v/>
      </c>
    </row>
    <row r="18">
      <c r="A18" s="14">
        <f>IF(ISBLANK(YENI_TEKLIFLER!$A18),"",YENI_TEKLIFLER!$A18)</f>
        <v/>
      </c>
      <c r="B18" s="14">
        <f>IF(ISBLANK(YENI_TEKLIFLER!$A18),"",YENI_TEKLIFLER!$B18)</f>
        <v/>
      </c>
      <c r="C18" s="17">
        <f>IF(ISBLANK(YENI_TEKLIFLER!$A18),"",SUMIFS(TAKSIT_PLANI!$I$6:$I$1000,TAKSIT_PLANI!$B$6:$B$1000,YENI_TEKLIFLER!$B18,TAKSIT_PLANI!$C$6:$C$1000,1))</f>
        <v/>
      </c>
      <c r="D18" s="17">
        <f>IF(ISBLANK(YENI_TEKLIFLER!$A18),"",YENI_TEKLIFLER!$I18)</f>
        <v/>
      </c>
      <c r="E18" s="17">
        <f>IF(ISBLANK(YENI_TEKLIFLER!$A18),"",$C18-$D18)</f>
        <v/>
      </c>
      <c r="F18" s="17">
        <f>IF(ISBLANK(YENI_TEKLIFLER!$A18),"",MAX(0,$E18))</f>
        <v/>
      </c>
      <c r="G18" s="17">
        <f>IF(ISBLANK(YENI_TEKLIFLER!$A18),"",YENI_TEKLIFLER!$J18)</f>
        <v/>
      </c>
      <c r="H18" s="17">
        <f>IF(ISBLANK(YENI_TEKLIFLER!$A18),"",INDEX(KREDILER!$H$6:$H$1000,MATCH(YENI_TEKLIFLER!$B18,KREDILER!$A$6:$A$1000,0)))</f>
        <v/>
      </c>
      <c r="I18" s="14">
        <f>IF(ISBLANK(YENI_TEKLIFLER!$A18),"",IF($E18&gt;0,"ADAY","DEĞİL"))</f>
        <v/>
      </c>
      <c r="J18" s="14">
        <f>IF(ISBLANK(YENI_TEKLIFLER!$A18),"",IF(OR(ISBLANK($B18),ISBLANK($C18),ISBLANK($D18),ISBLANK($E18),ISBLANK($F18),ISBLANK($G18),ISBLANK($H18)),"EKSİK","OK"))</f>
        <v/>
      </c>
    </row>
    <row r="19">
      <c r="A19" s="14">
        <f>IF(ISBLANK(YENI_TEKLIFLER!$A19),"",YENI_TEKLIFLER!$A19)</f>
        <v/>
      </c>
      <c r="B19" s="14">
        <f>IF(ISBLANK(YENI_TEKLIFLER!$A19),"",YENI_TEKLIFLER!$B19)</f>
        <v/>
      </c>
      <c r="C19" s="17">
        <f>IF(ISBLANK(YENI_TEKLIFLER!$A19),"",SUMIFS(TAKSIT_PLANI!$I$6:$I$1000,TAKSIT_PLANI!$B$6:$B$1000,YENI_TEKLIFLER!$B19,TAKSIT_PLANI!$C$6:$C$1000,1))</f>
        <v/>
      </c>
      <c r="D19" s="17">
        <f>IF(ISBLANK(YENI_TEKLIFLER!$A19),"",YENI_TEKLIFLER!$I19)</f>
        <v/>
      </c>
      <c r="E19" s="17">
        <f>IF(ISBLANK(YENI_TEKLIFLER!$A19),"",$C19-$D19)</f>
        <v/>
      </c>
      <c r="F19" s="17">
        <f>IF(ISBLANK(YENI_TEKLIFLER!$A19),"",MAX(0,$E19))</f>
        <v/>
      </c>
      <c r="G19" s="17">
        <f>IF(ISBLANK(YENI_TEKLIFLER!$A19),"",YENI_TEKLIFLER!$J19)</f>
        <v/>
      </c>
      <c r="H19" s="17">
        <f>IF(ISBLANK(YENI_TEKLIFLER!$A19),"",INDEX(KREDILER!$H$6:$H$1000,MATCH(YENI_TEKLIFLER!$B19,KREDILER!$A$6:$A$1000,0)))</f>
        <v/>
      </c>
      <c r="I19" s="14">
        <f>IF(ISBLANK(YENI_TEKLIFLER!$A19),"",IF($E19&gt;0,"ADAY","DEĞİL"))</f>
        <v/>
      </c>
      <c r="J19" s="14">
        <f>IF(ISBLANK(YENI_TEKLIFLER!$A19),"",IF(OR(ISBLANK($B19),ISBLANK($C19),ISBLANK($D19),ISBLANK($E19),ISBLANK($F19),ISBLANK($G19),ISBLANK($H19)),"EKSİK","OK"))</f>
        <v/>
      </c>
    </row>
    <row r="20">
      <c r="A20" s="14">
        <f>IF(ISBLANK(YENI_TEKLIFLER!$A20),"",YENI_TEKLIFLER!$A20)</f>
        <v/>
      </c>
      <c r="B20" s="14">
        <f>IF(ISBLANK(YENI_TEKLIFLER!$A20),"",YENI_TEKLIFLER!$B20)</f>
        <v/>
      </c>
      <c r="C20" s="17">
        <f>IF(ISBLANK(YENI_TEKLIFLER!$A20),"",SUMIFS(TAKSIT_PLANI!$I$6:$I$1000,TAKSIT_PLANI!$B$6:$B$1000,YENI_TEKLIFLER!$B20,TAKSIT_PLANI!$C$6:$C$1000,1))</f>
        <v/>
      </c>
      <c r="D20" s="17">
        <f>IF(ISBLANK(YENI_TEKLIFLER!$A20),"",YENI_TEKLIFLER!$I20)</f>
        <v/>
      </c>
      <c r="E20" s="17">
        <f>IF(ISBLANK(YENI_TEKLIFLER!$A20),"",$C20-$D20)</f>
        <v/>
      </c>
      <c r="F20" s="17">
        <f>IF(ISBLANK(YENI_TEKLIFLER!$A20),"",MAX(0,$E20))</f>
        <v/>
      </c>
      <c r="G20" s="17">
        <f>IF(ISBLANK(YENI_TEKLIFLER!$A20),"",YENI_TEKLIFLER!$J20)</f>
        <v/>
      </c>
      <c r="H20" s="17">
        <f>IF(ISBLANK(YENI_TEKLIFLER!$A20),"",INDEX(KREDILER!$H$6:$H$1000,MATCH(YENI_TEKLIFLER!$B20,KREDILER!$A$6:$A$1000,0)))</f>
        <v/>
      </c>
      <c r="I20" s="14">
        <f>IF(ISBLANK(YENI_TEKLIFLER!$A20),"",IF($E20&gt;0,"ADAY","DEĞİL"))</f>
        <v/>
      </c>
      <c r="J20" s="14">
        <f>IF(ISBLANK(YENI_TEKLIFLER!$A20),"",IF(OR(ISBLANK($B20),ISBLANK($C20),ISBLANK($D20),ISBLANK($E20),ISBLANK($F20),ISBLANK($G20),ISBLANK($H20)),"EKSİK","OK"))</f>
        <v/>
      </c>
    </row>
    <row r="21">
      <c r="A21" s="14">
        <f>IF(ISBLANK(YENI_TEKLIFLER!$A21),"",YENI_TEKLIFLER!$A21)</f>
        <v/>
      </c>
      <c r="B21" s="14">
        <f>IF(ISBLANK(YENI_TEKLIFLER!$A21),"",YENI_TEKLIFLER!$B21)</f>
        <v/>
      </c>
      <c r="C21" s="17">
        <f>IF(ISBLANK(YENI_TEKLIFLER!$A21),"",SUMIFS(TAKSIT_PLANI!$I$6:$I$1000,TAKSIT_PLANI!$B$6:$B$1000,YENI_TEKLIFLER!$B21,TAKSIT_PLANI!$C$6:$C$1000,1))</f>
        <v/>
      </c>
      <c r="D21" s="17">
        <f>IF(ISBLANK(YENI_TEKLIFLER!$A21),"",YENI_TEKLIFLER!$I21)</f>
        <v/>
      </c>
      <c r="E21" s="17">
        <f>IF(ISBLANK(YENI_TEKLIFLER!$A21),"",$C21-$D21)</f>
        <v/>
      </c>
      <c r="F21" s="17">
        <f>IF(ISBLANK(YENI_TEKLIFLER!$A21),"",MAX(0,$E21))</f>
        <v/>
      </c>
      <c r="G21" s="17">
        <f>IF(ISBLANK(YENI_TEKLIFLER!$A21),"",YENI_TEKLIFLER!$J21)</f>
        <v/>
      </c>
      <c r="H21" s="17">
        <f>IF(ISBLANK(YENI_TEKLIFLER!$A21),"",INDEX(KREDILER!$H$6:$H$1000,MATCH(YENI_TEKLIFLER!$B21,KREDILER!$A$6:$A$1000,0)))</f>
        <v/>
      </c>
      <c r="I21" s="14">
        <f>IF(ISBLANK(YENI_TEKLIFLER!$A21),"",IF($E21&gt;0,"ADAY","DEĞİL"))</f>
        <v/>
      </c>
      <c r="J21" s="14">
        <f>IF(ISBLANK(YENI_TEKLIFLER!$A21),"",IF(OR(ISBLANK($B21),ISBLANK($C21),ISBLANK($D21),ISBLANK($E21),ISBLANK($F21),ISBLANK($G21),ISBLANK($H21)),"EKSİK","OK"))</f>
        <v/>
      </c>
    </row>
    <row r="22">
      <c r="A22" s="14">
        <f>IF(ISBLANK(YENI_TEKLIFLER!$A22),"",YENI_TEKLIFLER!$A22)</f>
        <v/>
      </c>
      <c r="B22" s="14">
        <f>IF(ISBLANK(YENI_TEKLIFLER!$A22),"",YENI_TEKLIFLER!$B22)</f>
        <v/>
      </c>
      <c r="C22" s="17">
        <f>IF(ISBLANK(YENI_TEKLIFLER!$A22),"",SUMIFS(TAKSIT_PLANI!$I$6:$I$1000,TAKSIT_PLANI!$B$6:$B$1000,YENI_TEKLIFLER!$B22,TAKSIT_PLANI!$C$6:$C$1000,1))</f>
        <v/>
      </c>
      <c r="D22" s="17">
        <f>IF(ISBLANK(YENI_TEKLIFLER!$A22),"",YENI_TEKLIFLER!$I22)</f>
        <v/>
      </c>
      <c r="E22" s="17">
        <f>IF(ISBLANK(YENI_TEKLIFLER!$A22),"",$C22-$D22)</f>
        <v/>
      </c>
      <c r="F22" s="17">
        <f>IF(ISBLANK(YENI_TEKLIFLER!$A22),"",MAX(0,$E22))</f>
        <v/>
      </c>
      <c r="G22" s="17">
        <f>IF(ISBLANK(YENI_TEKLIFLER!$A22),"",YENI_TEKLIFLER!$J22)</f>
        <v/>
      </c>
      <c r="H22" s="17">
        <f>IF(ISBLANK(YENI_TEKLIFLER!$A22),"",INDEX(KREDILER!$H$6:$H$1000,MATCH(YENI_TEKLIFLER!$B22,KREDILER!$A$6:$A$1000,0)))</f>
        <v/>
      </c>
      <c r="I22" s="14">
        <f>IF(ISBLANK(YENI_TEKLIFLER!$A22),"",IF($E22&gt;0,"ADAY","DEĞİL"))</f>
        <v/>
      </c>
      <c r="J22" s="14">
        <f>IF(ISBLANK(YENI_TEKLIFLER!$A22),"",IF(OR(ISBLANK($B22),ISBLANK($C22),ISBLANK($D22),ISBLANK($E22),ISBLANK($F22),ISBLANK($G22),ISBLANK($H22)),"EKSİK","OK"))</f>
        <v/>
      </c>
    </row>
    <row r="23">
      <c r="A23" s="14">
        <f>IF(ISBLANK(YENI_TEKLIFLER!$A23),"",YENI_TEKLIFLER!$A23)</f>
        <v/>
      </c>
      <c r="B23" s="14">
        <f>IF(ISBLANK(YENI_TEKLIFLER!$A23),"",YENI_TEKLIFLER!$B23)</f>
        <v/>
      </c>
      <c r="C23" s="17">
        <f>IF(ISBLANK(YENI_TEKLIFLER!$A23),"",SUMIFS(TAKSIT_PLANI!$I$6:$I$1000,TAKSIT_PLANI!$B$6:$B$1000,YENI_TEKLIFLER!$B23,TAKSIT_PLANI!$C$6:$C$1000,1))</f>
        <v/>
      </c>
      <c r="D23" s="17">
        <f>IF(ISBLANK(YENI_TEKLIFLER!$A23),"",YENI_TEKLIFLER!$I23)</f>
        <v/>
      </c>
      <c r="E23" s="17">
        <f>IF(ISBLANK(YENI_TEKLIFLER!$A23),"",$C23-$D23)</f>
        <v/>
      </c>
      <c r="F23" s="17">
        <f>IF(ISBLANK(YENI_TEKLIFLER!$A23),"",MAX(0,$E23))</f>
        <v/>
      </c>
      <c r="G23" s="17">
        <f>IF(ISBLANK(YENI_TEKLIFLER!$A23),"",YENI_TEKLIFLER!$J23)</f>
        <v/>
      </c>
      <c r="H23" s="17">
        <f>IF(ISBLANK(YENI_TEKLIFLER!$A23),"",INDEX(KREDILER!$H$6:$H$1000,MATCH(YENI_TEKLIFLER!$B23,KREDILER!$A$6:$A$1000,0)))</f>
        <v/>
      </c>
      <c r="I23" s="14">
        <f>IF(ISBLANK(YENI_TEKLIFLER!$A23),"",IF($E23&gt;0,"ADAY","DEĞİL"))</f>
        <v/>
      </c>
      <c r="J23" s="14">
        <f>IF(ISBLANK(YENI_TEKLIFLER!$A23),"",IF(OR(ISBLANK($B23),ISBLANK($C23),ISBLANK($D23),ISBLANK($E23),ISBLANK($F23),ISBLANK($G23),ISBLANK($H23)),"EKSİK","OK"))</f>
        <v/>
      </c>
    </row>
    <row r="24">
      <c r="A24" s="14">
        <f>IF(ISBLANK(YENI_TEKLIFLER!$A24),"",YENI_TEKLIFLER!$A24)</f>
        <v/>
      </c>
      <c r="B24" s="14">
        <f>IF(ISBLANK(YENI_TEKLIFLER!$A24),"",YENI_TEKLIFLER!$B24)</f>
        <v/>
      </c>
      <c r="C24" s="17">
        <f>IF(ISBLANK(YENI_TEKLIFLER!$A24),"",SUMIFS(TAKSIT_PLANI!$I$6:$I$1000,TAKSIT_PLANI!$B$6:$B$1000,YENI_TEKLIFLER!$B24,TAKSIT_PLANI!$C$6:$C$1000,1))</f>
        <v/>
      </c>
      <c r="D24" s="17">
        <f>IF(ISBLANK(YENI_TEKLIFLER!$A24),"",YENI_TEKLIFLER!$I24)</f>
        <v/>
      </c>
      <c r="E24" s="17">
        <f>IF(ISBLANK(YENI_TEKLIFLER!$A24),"",$C24-$D24)</f>
        <v/>
      </c>
      <c r="F24" s="17">
        <f>IF(ISBLANK(YENI_TEKLIFLER!$A24),"",MAX(0,$E24))</f>
        <v/>
      </c>
      <c r="G24" s="17">
        <f>IF(ISBLANK(YENI_TEKLIFLER!$A24),"",YENI_TEKLIFLER!$J24)</f>
        <v/>
      </c>
      <c r="H24" s="17">
        <f>IF(ISBLANK(YENI_TEKLIFLER!$A24),"",INDEX(KREDILER!$H$6:$H$1000,MATCH(YENI_TEKLIFLER!$B24,KREDILER!$A$6:$A$1000,0)))</f>
        <v/>
      </c>
      <c r="I24" s="14">
        <f>IF(ISBLANK(YENI_TEKLIFLER!$A24),"",IF($E24&gt;0,"ADAY","DEĞİL"))</f>
        <v/>
      </c>
      <c r="J24" s="14">
        <f>IF(ISBLANK(YENI_TEKLIFLER!$A24),"",IF(OR(ISBLANK($B24),ISBLANK($C24),ISBLANK($D24),ISBLANK($E24),ISBLANK($F24),ISBLANK($G24),ISBLANK($H24)),"EKSİK","OK"))</f>
        <v/>
      </c>
    </row>
    <row r="25">
      <c r="A25" s="14">
        <f>IF(ISBLANK(YENI_TEKLIFLER!$A25),"",YENI_TEKLIFLER!$A25)</f>
        <v/>
      </c>
      <c r="B25" s="14">
        <f>IF(ISBLANK(YENI_TEKLIFLER!$A25),"",YENI_TEKLIFLER!$B25)</f>
        <v/>
      </c>
      <c r="C25" s="17">
        <f>IF(ISBLANK(YENI_TEKLIFLER!$A25),"",SUMIFS(TAKSIT_PLANI!$I$6:$I$1000,TAKSIT_PLANI!$B$6:$B$1000,YENI_TEKLIFLER!$B25,TAKSIT_PLANI!$C$6:$C$1000,1))</f>
        <v/>
      </c>
      <c r="D25" s="17">
        <f>IF(ISBLANK(YENI_TEKLIFLER!$A25),"",YENI_TEKLIFLER!$I25)</f>
        <v/>
      </c>
      <c r="E25" s="17">
        <f>IF(ISBLANK(YENI_TEKLIFLER!$A25),"",$C25-$D25)</f>
        <v/>
      </c>
      <c r="F25" s="17">
        <f>IF(ISBLANK(YENI_TEKLIFLER!$A25),"",MAX(0,$E25))</f>
        <v/>
      </c>
      <c r="G25" s="17">
        <f>IF(ISBLANK(YENI_TEKLIFLER!$A25),"",YENI_TEKLIFLER!$J25)</f>
        <v/>
      </c>
      <c r="H25" s="17">
        <f>IF(ISBLANK(YENI_TEKLIFLER!$A25),"",INDEX(KREDILER!$H$6:$H$1000,MATCH(YENI_TEKLIFLER!$B25,KREDILER!$A$6:$A$1000,0)))</f>
        <v/>
      </c>
      <c r="I25" s="14">
        <f>IF(ISBLANK(YENI_TEKLIFLER!$A25),"",IF($E25&gt;0,"ADAY","DEĞİL"))</f>
        <v/>
      </c>
      <c r="J25" s="14">
        <f>IF(ISBLANK(YENI_TEKLIFLER!$A25),"",IF(OR(ISBLANK($B25),ISBLANK($C25),ISBLANK($D25),ISBLANK($E25),ISBLANK($F25),ISBLANK($G25),ISBLANK($H25)),"EKSİK","OK"))</f>
        <v/>
      </c>
    </row>
    <row r="26">
      <c r="A26" s="14">
        <f>IF(ISBLANK(YENI_TEKLIFLER!$A26),"",YENI_TEKLIFLER!$A26)</f>
        <v/>
      </c>
      <c r="B26" s="14">
        <f>IF(ISBLANK(YENI_TEKLIFLER!$A26),"",YENI_TEKLIFLER!$B26)</f>
        <v/>
      </c>
      <c r="C26" s="17">
        <f>IF(ISBLANK(YENI_TEKLIFLER!$A26),"",SUMIFS(TAKSIT_PLANI!$I$6:$I$1000,TAKSIT_PLANI!$B$6:$B$1000,YENI_TEKLIFLER!$B26,TAKSIT_PLANI!$C$6:$C$1000,1))</f>
        <v/>
      </c>
      <c r="D26" s="17">
        <f>IF(ISBLANK(YENI_TEKLIFLER!$A26),"",YENI_TEKLIFLER!$I26)</f>
        <v/>
      </c>
      <c r="E26" s="17">
        <f>IF(ISBLANK(YENI_TEKLIFLER!$A26),"",$C26-$D26)</f>
        <v/>
      </c>
      <c r="F26" s="17">
        <f>IF(ISBLANK(YENI_TEKLIFLER!$A26),"",MAX(0,$E26))</f>
        <v/>
      </c>
      <c r="G26" s="17">
        <f>IF(ISBLANK(YENI_TEKLIFLER!$A26),"",YENI_TEKLIFLER!$J26)</f>
        <v/>
      </c>
      <c r="H26" s="17">
        <f>IF(ISBLANK(YENI_TEKLIFLER!$A26),"",INDEX(KREDILER!$H$6:$H$1000,MATCH(YENI_TEKLIFLER!$B26,KREDILER!$A$6:$A$1000,0)))</f>
        <v/>
      </c>
      <c r="I26" s="14">
        <f>IF(ISBLANK(YENI_TEKLIFLER!$A26),"",IF($E26&gt;0,"ADAY","DEĞİL"))</f>
        <v/>
      </c>
      <c r="J26" s="14">
        <f>IF(ISBLANK(YENI_TEKLIFLER!$A26),"",IF(OR(ISBLANK($B26),ISBLANK($C26),ISBLANK($D26),ISBLANK($E26),ISBLANK($F26),ISBLANK($G26),ISBLANK($H26)),"EKSİK","OK"))</f>
        <v/>
      </c>
    </row>
    <row r="27">
      <c r="A27" s="14">
        <f>IF(ISBLANK(YENI_TEKLIFLER!$A27),"",YENI_TEKLIFLER!$A27)</f>
        <v/>
      </c>
      <c r="B27" s="14">
        <f>IF(ISBLANK(YENI_TEKLIFLER!$A27),"",YENI_TEKLIFLER!$B27)</f>
        <v/>
      </c>
      <c r="C27" s="17">
        <f>IF(ISBLANK(YENI_TEKLIFLER!$A27),"",SUMIFS(TAKSIT_PLANI!$I$6:$I$1000,TAKSIT_PLANI!$B$6:$B$1000,YENI_TEKLIFLER!$B27,TAKSIT_PLANI!$C$6:$C$1000,1))</f>
        <v/>
      </c>
      <c r="D27" s="17">
        <f>IF(ISBLANK(YENI_TEKLIFLER!$A27),"",YENI_TEKLIFLER!$I27)</f>
        <v/>
      </c>
      <c r="E27" s="17">
        <f>IF(ISBLANK(YENI_TEKLIFLER!$A27),"",$C27-$D27)</f>
        <v/>
      </c>
      <c r="F27" s="17">
        <f>IF(ISBLANK(YENI_TEKLIFLER!$A27),"",MAX(0,$E27))</f>
        <v/>
      </c>
      <c r="G27" s="17">
        <f>IF(ISBLANK(YENI_TEKLIFLER!$A27),"",YENI_TEKLIFLER!$J27)</f>
        <v/>
      </c>
      <c r="H27" s="17">
        <f>IF(ISBLANK(YENI_TEKLIFLER!$A27),"",INDEX(KREDILER!$H$6:$H$1000,MATCH(YENI_TEKLIFLER!$B27,KREDILER!$A$6:$A$1000,0)))</f>
        <v/>
      </c>
      <c r="I27" s="14">
        <f>IF(ISBLANK(YENI_TEKLIFLER!$A27),"",IF($E27&gt;0,"ADAY","DEĞİL"))</f>
        <v/>
      </c>
      <c r="J27" s="14">
        <f>IF(ISBLANK(YENI_TEKLIFLER!$A27),"",IF(OR(ISBLANK($B27),ISBLANK($C27),ISBLANK($D27),ISBLANK($E27),ISBLANK($F27),ISBLANK($G27),ISBLANK($H27)),"EKSİK","OK"))</f>
        <v/>
      </c>
    </row>
    <row r="28">
      <c r="A28" s="14">
        <f>IF(ISBLANK(YENI_TEKLIFLER!$A28),"",YENI_TEKLIFLER!$A28)</f>
        <v/>
      </c>
      <c r="B28" s="14">
        <f>IF(ISBLANK(YENI_TEKLIFLER!$A28),"",YENI_TEKLIFLER!$B28)</f>
        <v/>
      </c>
      <c r="C28" s="17">
        <f>IF(ISBLANK(YENI_TEKLIFLER!$A28),"",SUMIFS(TAKSIT_PLANI!$I$6:$I$1000,TAKSIT_PLANI!$B$6:$B$1000,YENI_TEKLIFLER!$B28,TAKSIT_PLANI!$C$6:$C$1000,1))</f>
        <v/>
      </c>
      <c r="D28" s="17">
        <f>IF(ISBLANK(YENI_TEKLIFLER!$A28),"",YENI_TEKLIFLER!$I28)</f>
        <v/>
      </c>
      <c r="E28" s="17">
        <f>IF(ISBLANK(YENI_TEKLIFLER!$A28),"",$C28-$D28)</f>
        <v/>
      </c>
      <c r="F28" s="17">
        <f>IF(ISBLANK(YENI_TEKLIFLER!$A28),"",MAX(0,$E28))</f>
        <v/>
      </c>
      <c r="G28" s="17">
        <f>IF(ISBLANK(YENI_TEKLIFLER!$A28),"",YENI_TEKLIFLER!$J28)</f>
        <v/>
      </c>
      <c r="H28" s="17">
        <f>IF(ISBLANK(YENI_TEKLIFLER!$A28),"",INDEX(KREDILER!$H$6:$H$1000,MATCH(YENI_TEKLIFLER!$B28,KREDILER!$A$6:$A$1000,0)))</f>
        <v/>
      </c>
      <c r="I28" s="14">
        <f>IF(ISBLANK(YENI_TEKLIFLER!$A28),"",IF($E28&gt;0,"ADAY","DEĞİL"))</f>
        <v/>
      </c>
      <c r="J28" s="14">
        <f>IF(ISBLANK(YENI_TEKLIFLER!$A28),"",IF(OR(ISBLANK($B28),ISBLANK($C28),ISBLANK($D28),ISBLANK($E28),ISBLANK($F28),ISBLANK($G28),ISBLANK($H28)),"EKSİK","OK"))</f>
        <v/>
      </c>
    </row>
    <row r="29">
      <c r="A29" s="14">
        <f>IF(ISBLANK(YENI_TEKLIFLER!$A29),"",YENI_TEKLIFLER!$A29)</f>
        <v/>
      </c>
      <c r="B29" s="14">
        <f>IF(ISBLANK(YENI_TEKLIFLER!$A29),"",YENI_TEKLIFLER!$B29)</f>
        <v/>
      </c>
      <c r="C29" s="17">
        <f>IF(ISBLANK(YENI_TEKLIFLER!$A29),"",SUMIFS(TAKSIT_PLANI!$I$6:$I$1000,TAKSIT_PLANI!$B$6:$B$1000,YENI_TEKLIFLER!$B29,TAKSIT_PLANI!$C$6:$C$1000,1))</f>
        <v/>
      </c>
      <c r="D29" s="17">
        <f>IF(ISBLANK(YENI_TEKLIFLER!$A29),"",YENI_TEKLIFLER!$I29)</f>
        <v/>
      </c>
      <c r="E29" s="17">
        <f>IF(ISBLANK(YENI_TEKLIFLER!$A29),"",$C29-$D29)</f>
        <v/>
      </c>
      <c r="F29" s="17">
        <f>IF(ISBLANK(YENI_TEKLIFLER!$A29),"",MAX(0,$E29))</f>
        <v/>
      </c>
      <c r="G29" s="17">
        <f>IF(ISBLANK(YENI_TEKLIFLER!$A29),"",YENI_TEKLIFLER!$J29)</f>
        <v/>
      </c>
      <c r="H29" s="17">
        <f>IF(ISBLANK(YENI_TEKLIFLER!$A29),"",INDEX(KREDILER!$H$6:$H$1000,MATCH(YENI_TEKLIFLER!$B29,KREDILER!$A$6:$A$1000,0)))</f>
        <v/>
      </c>
      <c r="I29" s="14">
        <f>IF(ISBLANK(YENI_TEKLIFLER!$A29),"",IF($E29&gt;0,"ADAY","DEĞİL"))</f>
        <v/>
      </c>
      <c r="J29" s="14">
        <f>IF(ISBLANK(YENI_TEKLIFLER!$A29),"",IF(OR(ISBLANK($B29),ISBLANK($C29),ISBLANK($D29),ISBLANK($E29),ISBLANK($F29),ISBLANK($G29),ISBLANK($H29)),"EKSİK","OK"))</f>
        <v/>
      </c>
    </row>
    <row r="30">
      <c r="A30" s="14">
        <f>IF(ISBLANK(YENI_TEKLIFLER!$A30),"",YENI_TEKLIFLER!$A30)</f>
        <v/>
      </c>
      <c r="B30" s="14">
        <f>IF(ISBLANK(YENI_TEKLIFLER!$A30),"",YENI_TEKLIFLER!$B30)</f>
        <v/>
      </c>
      <c r="C30" s="17">
        <f>IF(ISBLANK(YENI_TEKLIFLER!$A30),"",SUMIFS(TAKSIT_PLANI!$I$6:$I$1000,TAKSIT_PLANI!$B$6:$B$1000,YENI_TEKLIFLER!$B30,TAKSIT_PLANI!$C$6:$C$1000,1))</f>
        <v/>
      </c>
      <c r="D30" s="17">
        <f>IF(ISBLANK(YENI_TEKLIFLER!$A30),"",YENI_TEKLIFLER!$I30)</f>
        <v/>
      </c>
      <c r="E30" s="17">
        <f>IF(ISBLANK(YENI_TEKLIFLER!$A30),"",$C30-$D30)</f>
        <v/>
      </c>
      <c r="F30" s="17">
        <f>IF(ISBLANK(YENI_TEKLIFLER!$A30),"",MAX(0,$E30))</f>
        <v/>
      </c>
      <c r="G30" s="17">
        <f>IF(ISBLANK(YENI_TEKLIFLER!$A30),"",YENI_TEKLIFLER!$J30)</f>
        <v/>
      </c>
      <c r="H30" s="17">
        <f>IF(ISBLANK(YENI_TEKLIFLER!$A30),"",INDEX(KREDILER!$H$6:$H$1000,MATCH(YENI_TEKLIFLER!$B30,KREDILER!$A$6:$A$1000,0)))</f>
        <v/>
      </c>
      <c r="I30" s="14">
        <f>IF(ISBLANK(YENI_TEKLIFLER!$A30),"",IF($E30&gt;0,"ADAY","DEĞİL"))</f>
        <v/>
      </c>
      <c r="J30" s="14">
        <f>IF(ISBLANK(YENI_TEKLIFLER!$A30),"",IF(OR(ISBLANK($B30),ISBLANK($C30),ISBLANK($D30),ISBLANK($E30),ISBLANK($F30),ISBLANK($G30),ISBLANK($H30)),"EKSİK","OK"))</f>
        <v/>
      </c>
    </row>
    <row r="31">
      <c r="A31" s="14">
        <f>IF(ISBLANK(YENI_TEKLIFLER!$A31),"",YENI_TEKLIFLER!$A31)</f>
        <v/>
      </c>
      <c r="B31" s="14">
        <f>IF(ISBLANK(YENI_TEKLIFLER!$A31),"",YENI_TEKLIFLER!$B31)</f>
        <v/>
      </c>
      <c r="C31" s="17">
        <f>IF(ISBLANK(YENI_TEKLIFLER!$A31),"",SUMIFS(TAKSIT_PLANI!$I$6:$I$1000,TAKSIT_PLANI!$B$6:$B$1000,YENI_TEKLIFLER!$B31,TAKSIT_PLANI!$C$6:$C$1000,1))</f>
        <v/>
      </c>
      <c r="D31" s="17">
        <f>IF(ISBLANK(YENI_TEKLIFLER!$A31),"",YENI_TEKLIFLER!$I31)</f>
        <v/>
      </c>
      <c r="E31" s="17">
        <f>IF(ISBLANK(YENI_TEKLIFLER!$A31),"",$C31-$D31)</f>
        <v/>
      </c>
      <c r="F31" s="17">
        <f>IF(ISBLANK(YENI_TEKLIFLER!$A31),"",MAX(0,$E31))</f>
        <v/>
      </c>
      <c r="G31" s="17">
        <f>IF(ISBLANK(YENI_TEKLIFLER!$A31),"",YENI_TEKLIFLER!$J31)</f>
        <v/>
      </c>
      <c r="H31" s="17">
        <f>IF(ISBLANK(YENI_TEKLIFLER!$A31),"",INDEX(KREDILER!$H$6:$H$1000,MATCH(YENI_TEKLIFLER!$B31,KREDILER!$A$6:$A$1000,0)))</f>
        <v/>
      </c>
      <c r="I31" s="14">
        <f>IF(ISBLANK(YENI_TEKLIFLER!$A31),"",IF($E31&gt;0,"ADAY","DEĞİL"))</f>
        <v/>
      </c>
      <c r="J31" s="14">
        <f>IF(ISBLANK(YENI_TEKLIFLER!$A31),"",IF(OR(ISBLANK($B31),ISBLANK($C31),ISBLANK($D31),ISBLANK($E31),ISBLANK($F31),ISBLANK($G31),ISBLANK($H31)),"EKSİK","OK"))</f>
        <v/>
      </c>
    </row>
    <row r="32">
      <c r="A32" s="14">
        <f>IF(ISBLANK(YENI_TEKLIFLER!$A32),"",YENI_TEKLIFLER!$A32)</f>
        <v/>
      </c>
      <c r="B32" s="14">
        <f>IF(ISBLANK(YENI_TEKLIFLER!$A32),"",YENI_TEKLIFLER!$B32)</f>
        <v/>
      </c>
      <c r="C32" s="17">
        <f>IF(ISBLANK(YENI_TEKLIFLER!$A32),"",SUMIFS(TAKSIT_PLANI!$I$6:$I$1000,TAKSIT_PLANI!$B$6:$B$1000,YENI_TEKLIFLER!$B32,TAKSIT_PLANI!$C$6:$C$1000,1))</f>
        <v/>
      </c>
      <c r="D32" s="17">
        <f>IF(ISBLANK(YENI_TEKLIFLER!$A32),"",YENI_TEKLIFLER!$I32)</f>
        <v/>
      </c>
      <c r="E32" s="17">
        <f>IF(ISBLANK(YENI_TEKLIFLER!$A32),"",$C32-$D32)</f>
        <v/>
      </c>
      <c r="F32" s="17">
        <f>IF(ISBLANK(YENI_TEKLIFLER!$A32),"",MAX(0,$E32))</f>
        <v/>
      </c>
      <c r="G32" s="17">
        <f>IF(ISBLANK(YENI_TEKLIFLER!$A32),"",YENI_TEKLIFLER!$J32)</f>
        <v/>
      </c>
      <c r="H32" s="17">
        <f>IF(ISBLANK(YENI_TEKLIFLER!$A32),"",INDEX(KREDILER!$H$6:$H$1000,MATCH(YENI_TEKLIFLER!$B32,KREDILER!$A$6:$A$1000,0)))</f>
        <v/>
      </c>
      <c r="I32" s="14">
        <f>IF(ISBLANK(YENI_TEKLIFLER!$A32),"",IF($E32&gt;0,"ADAY","DEĞİL"))</f>
        <v/>
      </c>
      <c r="J32" s="14">
        <f>IF(ISBLANK(YENI_TEKLIFLER!$A32),"",IF(OR(ISBLANK($B32),ISBLANK($C32),ISBLANK($D32),ISBLANK($E32),ISBLANK($F32),ISBLANK($G32),ISBLANK($H32)),"EKSİK","OK"))</f>
        <v/>
      </c>
    </row>
    <row r="33">
      <c r="A33" s="14">
        <f>IF(ISBLANK(YENI_TEKLIFLER!$A33),"",YENI_TEKLIFLER!$A33)</f>
        <v/>
      </c>
      <c r="B33" s="14">
        <f>IF(ISBLANK(YENI_TEKLIFLER!$A33),"",YENI_TEKLIFLER!$B33)</f>
        <v/>
      </c>
      <c r="C33" s="17">
        <f>IF(ISBLANK(YENI_TEKLIFLER!$A33),"",SUMIFS(TAKSIT_PLANI!$I$6:$I$1000,TAKSIT_PLANI!$B$6:$B$1000,YENI_TEKLIFLER!$B33,TAKSIT_PLANI!$C$6:$C$1000,1))</f>
        <v/>
      </c>
      <c r="D33" s="17">
        <f>IF(ISBLANK(YENI_TEKLIFLER!$A33),"",YENI_TEKLIFLER!$I33)</f>
        <v/>
      </c>
      <c r="E33" s="17">
        <f>IF(ISBLANK(YENI_TEKLIFLER!$A33),"",$C33-$D33)</f>
        <v/>
      </c>
      <c r="F33" s="17">
        <f>IF(ISBLANK(YENI_TEKLIFLER!$A33),"",MAX(0,$E33))</f>
        <v/>
      </c>
      <c r="G33" s="17">
        <f>IF(ISBLANK(YENI_TEKLIFLER!$A33),"",YENI_TEKLIFLER!$J33)</f>
        <v/>
      </c>
      <c r="H33" s="17">
        <f>IF(ISBLANK(YENI_TEKLIFLER!$A33),"",INDEX(KREDILER!$H$6:$H$1000,MATCH(YENI_TEKLIFLER!$B33,KREDILER!$A$6:$A$1000,0)))</f>
        <v/>
      </c>
      <c r="I33" s="14">
        <f>IF(ISBLANK(YENI_TEKLIFLER!$A33),"",IF($E33&gt;0,"ADAY","DEĞİL"))</f>
        <v/>
      </c>
      <c r="J33" s="14">
        <f>IF(ISBLANK(YENI_TEKLIFLER!$A33),"",IF(OR(ISBLANK($B33),ISBLANK($C33),ISBLANK($D33),ISBLANK($E33),ISBLANK($F33),ISBLANK($G33),ISBLANK($H33)),"EKSİK","OK"))</f>
        <v/>
      </c>
    </row>
    <row r="34">
      <c r="A34" s="14">
        <f>IF(ISBLANK(YENI_TEKLIFLER!$A34),"",YENI_TEKLIFLER!$A34)</f>
        <v/>
      </c>
      <c r="B34" s="14">
        <f>IF(ISBLANK(YENI_TEKLIFLER!$A34),"",YENI_TEKLIFLER!$B34)</f>
        <v/>
      </c>
      <c r="C34" s="17">
        <f>IF(ISBLANK(YENI_TEKLIFLER!$A34),"",SUMIFS(TAKSIT_PLANI!$I$6:$I$1000,TAKSIT_PLANI!$B$6:$B$1000,YENI_TEKLIFLER!$B34,TAKSIT_PLANI!$C$6:$C$1000,1))</f>
        <v/>
      </c>
      <c r="D34" s="17">
        <f>IF(ISBLANK(YENI_TEKLIFLER!$A34),"",YENI_TEKLIFLER!$I34)</f>
        <v/>
      </c>
      <c r="E34" s="17">
        <f>IF(ISBLANK(YENI_TEKLIFLER!$A34),"",$C34-$D34)</f>
        <v/>
      </c>
      <c r="F34" s="17">
        <f>IF(ISBLANK(YENI_TEKLIFLER!$A34),"",MAX(0,$E34))</f>
        <v/>
      </c>
      <c r="G34" s="17">
        <f>IF(ISBLANK(YENI_TEKLIFLER!$A34),"",YENI_TEKLIFLER!$J34)</f>
        <v/>
      </c>
      <c r="H34" s="17">
        <f>IF(ISBLANK(YENI_TEKLIFLER!$A34),"",INDEX(KREDILER!$H$6:$H$1000,MATCH(YENI_TEKLIFLER!$B34,KREDILER!$A$6:$A$1000,0)))</f>
        <v/>
      </c>
      <c r="I34" s="14">
        <f>IF(ISBLANK(YENI_TEKLIFLER!$A34),"",IF($E34&gt;0,"ADAY","DEĞİL"))</f>
        <v/>
      </c>
      <c r="J34" s="14">
        <f>IF(ISBLANK(YENI_TEKLIFLER!$A34),"",IF(OR(ISBLANK($B34),ISBLANK($C34),ISBLANK($D34),ISBLANK($E34),ISBLANK($F34),ISBLANK($G34),ISBLANK($H34)),"EKSİK","OK"))</f>
        <v/>
      </c>
    </row>
    <row r="35">
      <c r="A35" s="14">
        <f>IF(ISBLANK(YENI_TEKLIFLER!$A35),"",YENI_TEKLIFLER!$A35)</f>
        <v/>
      </c>
      <c r="B35" s="14">
        <f>IF(ISBLANK(YENI_TEKLIFLER!$A35),"",YENI_TEKLIFLER!$B35)</f>
        <v/>
      </c>
      <c r="C35" s="17">
        <f>IF(ISBLANK(YENI_TEKLIFLER!$A35),"",SUMIFS(TAKSIT_PLANI!$I$6:$I$1000,TAKSIT_PLANI!$B$6:$B$1000,YENI_TEKLIFLER!$B35,TAKSIT_PLANI!$C$6:$C$1000,1))</f>
        <v/>
      </c>
      <c r="D35" s="17">
        <f>IF(ISBLANK(YENI_TEKLIFLER!$A35),"",YENI_TEKLIFLER!$I35)</f>
        <v/>
      </c>
      <c r="E35" s="17">
        <f>IF(ISBLANK(YENI_TEKLIFLER!$A35),"",$C35-$D35)</f>
        <v/>
      </c>
      <c r="F35" s="17">
        <f>IF(ISBLANK(YENI_TEKLIFLER!$A35),"",MAX(0,$E35))</f>
        <v/>
      </c>
      <c r="G35" s="17">
        <f>IF(ISBLANK(YENI_TEKLIFLER!$A35),"",YENI_TEKLIFLER!$J35)</f>
        <v/>
      </c>
      <c r="H35" s="17">
        <f>IF(ISBLANK(YENI_TEKLIFLER!$A35),"",INDEX(KREDILER!$H$6:$H$1000,MATCH(YENI_TEKLIFLER!$B35,KREDILER!$A$6:$A$1000,0)))</f>
        <v/>
      </c>
      <c r="I35" s="14">
        <f>IF(ISBLANK(YENI_TEKLIFLER!$A35),"",IF($E35&gt;0,"ADAY","DEĞİL"))</f>
        <v/>
      </c>
      <c r="J35" s="14">
        <f>IF(ISBLANK(YENI_TEKLIFLER!$A35),"",IF(OR(ISBLANK($B35),ISBLANK($C35),ISBLANK($D35),ISBLANK($E35),ISBLANK($F35),ISBLANK($G35),ISBLANK($H35)),"EKSİK","OK"))</f>
        <v/>
      </c>
    </row>
    <row r="36">
      <c r="A36" s="14">
        <f>IF(ISBLANK(YENI_TEKLIFLER!$A36),"",YENI_TEKLIFLER!$A36)</f>
        <v/>
      </c>
      <c r="B36" s="14">
        <f>IF(ISBLANK(YENI_TEKLIFLER!$A36),"",YENI_TEKLIFLER!$B36)</f>
        <v/>
      </c>
      <c r="C36" s="17">
        <f>IF(ISBLANK(YENI_TEKLIFLER!$A36),"",SUMIFS(TAKSIT_PLANI!$I$6:$I$1000,TAKSIT_PLANI!$B$6:$B$1000,YENI_TEKLIFLER!$B36,TAKSIT_PLANI!$C$6:$C$1000,1))</f>
        <v/>
      </c>
      <c r="D36" s="17">
        <f>IF(ISBLANK(YENI_TEKLIFLER!$A36),"",YENI_TEKLIFLER!$I36)</f>
        <v/>
      </c>
      <c r="E36" s="17">
        <f>IF(ISBLANK(YENI_TEKLIFLER!$A36),"",$C36-$D36)</f>
        <v/>
      </c>
      <c r="F36" s="17">
        <f>IF(ISBLANK(YENI_TEKLIFLER!$A36),"",MAX(0,$E36))</f>
        <v/>
      </c>
      <c r="G36" s="17">
        <f>IF(ISBLANK(YENI_TEKLIFLER!$A36),"",YENI_TEKLIFLER!$J36)</f>
        <v/>
      </c>
      <c r="H36" s="17">
        <f>IF(ISBLANK(YENI_TEKLIFLER!$A36),"",INDEX(KREDILER!$H$6:$H$1000,MATCH(YENI_TEKLIFLER!$B36,KREDILER!$A$6:$A$1000,0)))</f>
        <v/>
      </c>
      <c r="I36" s="14">
        <f>IF(ISBLANK(YENI_TEKLIFLER!$A36),"",IF($E36&gt;0,"ADAY","DEĞİL"))</f>
        <v/>
      </c>
      <c r="J36" s="14">
        <f>IF(ISBLANK(YENI_TEKLIFLER!$A36),"",IF(OR(ISBLANK($B36),ISBLANK($C36),ISBLANK($D36),ISBLANK($E36),ISBLANK($F36),ISBLANK($G36),ISBLANK($H36)),"EKSİK","OK"))</f>
        <v/>
      </c>
    </row>
    <row r="37">
      <c r="A37" s="14">
        <f>IF(ISBLANK(YENI_TEKLIFLER!$A37),"",YENI_TEKLIFLER!$A37)</f>
        <v/>
      </c>
      <c r="B37" s="14">
        <f>IF(ISBLANK(YENI_TEKLIFLER!$A37),"",YENI_TEKLIFLER!$B37)</f>
        <v/>
      </c>
      <c r="C37" s="17">
        <f>IF(ISBLANK(YENI_TEKLIFLER!$A37),"",SUMIFS(TAKSIT_PLANI!$I$6:$I$1000,TAKSIT_PLANI!$B$6:$B$1000,YENI_TEKLIFLER!$B37,TAKSIT_PLANI!$C$6:$C$1000,1))</f>
        <v/>
      </c>
      <c r="D37" s="17">
        <f>IF(ISBLANK(YENI_TEKLIFLER!$A37),"",YENI_TEKLIFLER!$I37)</f>
        <v/>
      </c>
      <c r="E37" s="17">
        <f>IF(ISBLANK(YENI_TEKLIFLER!$A37),"",$C37-$D37)</f>
        <v/>
      </c>
      <c r="F37" s="17">
        <f>IF(ISBLANK(YENI_TEKLIFLER!$A37),"",MAX(0,$E37))</f>
        <v/>
      </c>
      <c r="G37" s="17">
        <f>IF(ISBLANK(YENI_TEKLIFLER!$A37),"",YENI_TEKLIFLER!$J37)</f>
        <v/>
      </c>
      <c r="H37" s="17">
        <f>IF(ISBLANK(YENI_TEKLIFLER!$A37),"",INDEX(KREDILER!$H$6:$H$1000,MATCH(YENI_TEKLIFLER!$B37,KREDILER!$A$6:$A$1000,0)))</f>
        <v/>
      </c>
      <c r="I37" s="14">
        <f>IF(ISBLANK(YENI_TEKLIFLER!$A37),"",IF($E37&gt;0,"ADAY","DEĞİL"))</f>
        <v/>
      </c>
      <c r="J37" s="14">
        <f>IF(ISBLANK(YENI_TEKLIFLER!$A37),"",IF(OR(ISBLANK($B37),ISBLANK($C37),ISBLANK($D37),ISBLANK($E37),ISBLANK($F37),ISBLANK($G37),ISBLANK($H37)),"EKSİK","OK"))</f>
        <v/>
      </c>
    </row>
    <row r="38">
      <c r="A38" s="14">
        <f>IF(ISBLANK(YENI_TEKLIFLER!$A38),"",YENI_TEKLIFLER!$A38)</f>
        <v/>
      </c>
      <c r="B38" s="14">
        <f>IF(ISBLANK(YENI_TEKLIFLER!$A38),"",YENI_TEKLIFLER!$B38)</f>
        <v/>
      </c>
      <c r="C38" s="17">
        <f>IF(ISBLANK(YENI_TEKLIFLER!$A38),"",SUMIFS(TAKSIT_PLANI!$I$6:$I$1000,TAKSIT_PLANI!$B$6:$B$1000,YENI_TEKLIFLER!$B38,TAKSIT_PLANI!$C$6:$C$1000,1))</f>
        <v/>
      </c>
      <c r="D38" s="17">
        <f>IF(ISBLANK(YENI_TEKLIFLER!$A38),"",YENI_TEKLIFLER!$I38)</f>
        <v/>
      </c>
      <c r="E38" s="17">
        <f>IF(ISBLANK(YENI_TEKLIFLER!$A38),"",$C38-$D38)</f>
        <v/>
      </c>
      <c r="F38" s="17">
        <f>IF(ISBLANK(YENI_TEKLIFLER!$A38),"",MAX(0,$E38))</f>
        <v/>
      </c>
      <c r="G38" s="17">
        <f>IF(ISBLANK(YENI_TEKLIFLER!$A38),"",YENI_TEKLIFLER!$J38)</f>
        <v/>
      </c>
      <c r="H38" s="17">
        <f>IF(ISBLANK(YENI_TEKLIFLER!$A38),"",INDEX(KREDILER!$H$6:$H$1000,MATCH(YENI_TEKLIFLER!$B38,KREDILER!$A$6:$A$1000,0)))</f>
        <v/>
      </c>
      <c r="I38" s="14">
        <f>IF(ISBLANK(YENI_TEKLIFLER!$A38),"",IF($E38&gt;0,"ADAY","DEĞİL"))</f>
        <v/>
      </c>
      <c r="J38" s="14">
        <f>IF(ISBLANK(YENI_TEKLIFLER!$A38),"",IF(OR(ISBLANK($B38),ISBLANK($C38),ISBLANK($D38),ISBLANK($E38),ISBLANK($F38),ISBLANK($G38),ISBLANK($H38)),"EKSİK","OK"))</f>
        <v/>
      </c>
    </row>
    <row r="39">
      <c r="A39" s="14">
        <f>IF(ISBLANK(YENI_TEKLIFLER!$A39),"",YENI_TEKLIFLER!$A39)</f>
        <v/>
      </c>
      <c r="B39" s="14">
        <f>IF(ISBLANK(YENI_TEKLIFLER!$A39),"",YENI_TEKLIFLER!$B39)</f>
        <v/>
      </c>
      <c r="C39" s="17">
        <f>IF(ISBLANK(YENI_TEKLIFLER!$A39),"",SUMIFS(TAKSIT_PLANI!$I$6:$I$1000,TAKSIT_PLANI!$B$6:$B$1000,YENI_TEKLIFLER!$B39,TAKSIT_PLANI!$C$6:$C$1000,1))</f>
        <v/>
      </c>
      <c r="D39" s="17">
        <f>IF(ISBLANK(YENI_TEKLIFLER!$A39),"",YENI_TEKLIFLER!$I39)</f>
        <v/>
      </c>
      <c r="E39" s="17">
        <f>IF(ISBLANK(YENI_TEKLIFLER!$A39),"",$C39-$D39)</f>
        <v/>
      </c>
      <c r="F39" s="17">
        <f>IF(ISBLANK(YENI_TEKLIFLER!$A39),"",MAX(0,$E39))</f>
        <v/>
      </c>
      <c r="G39" s="17">
        <f>IF(ISBLANK(YENI_TEKLIFLER!$A39),"",YENI_TEKLIFLER!$J39)</f>
        <v/>
      </c>
      <c r="H39" s="17">
        <f>IF(ISBLANK(YENI_TEKLIFLER!$A39),"",INDEX(KREDILER!$H$6:$H$1000,MATCH(YENI_TEKLIFLER!$B39,KREDILER!$A$6:$A$1000,0)))</f>
        <v/>
      </c>
      <c r="I39" s="14">
        <f>IF(ISBLANK(YENI_TEKLIFLER!$A39),"",IF($E39&gt;0,"ADAY","DEĞİL"))</f>
        <v/>
      </c>
      <c r="J39" s="14">
        <f>IF(ISBLANK(YENI_TEKLIFLER!$A39),"",IF(OR(ISBLANK($B39),ISBLANK($C39),ISBLANK($D39),ISBLANK($E39),ISBLANK($F39),ISBLANK($G39),ISBLANK($H39)),"EKSİK","OK"))</f>
        <v/>
      </c>
    </row>
    <row r="40">
      <c r="A40" s="14">
        <f>IF(ISBLANK(YENI_TEKLIFLER!$A40),"",YENI_TEKLIFLER!$A40)</f>
        <v/>
      </c>
      <c r="B40" s="14">
        <f>IF(ISBLANK(YENI_TEKLIFLER!$A40),"",YENI_TEKLIFLER!$B40)</f>
        <v/>
      </c>
      <c r="C40" s="17">
        <f>IF(ISBLANK(YENI_TEKLIFLER!$A40),"",SUMIFS(TAKSIT_PLANI!$I$6:$I$1000,TAKSIT_PLANI!$B$6:$B$1000,YENI_TEKLIFLER!$B40,TAKSIT_PLANI!$C$6:$C$1000,1))</f>
        <v/>
      </c>
      <c r="D40" s="17">
        <f>IF(ISBLANK(YENI_TEKLIFLER!$A40),"",YENI_TEKLIFLER!$I40)</f>
        <v/>
      </c>
      <c r="E40" s="17">
        <f>IF(ISBLANK(YENI_TEKLIFLER!$A40),"",$C40-$D40)</f>
        <v/>
      </c>
      <c r="F40" s="17">
        <f>IF(ISBLANK(YENI_TEKLIFLER!$A40),"",MAX(0,$E40))</f>
        <v/>
      </c>
      <c r="G40" s="17">
        <f>IF(ISBLANK(YENI_TEKLIFLER!$A40),"",YENI_TEKLIFLER!$J40)</f>
        <v/>
      </c>
      <c r="H40" s="17">
        <f>IF(ISBLANK(YENI_TEKLIFLER!$A40),"",INDEX(KREDILER!$H$6:$H$1000,MATCH(YENI_TEKLIFLER!$B40,KREDILER!$A$6:$A$1000,0)))</f>
        <v/>
      </c>
      <c r="I40" s="14">
        <f>IF(ISBLANK(YENI_TEKLIFLER!$A40),"",IF($E40&gt;0,"ADAY","DEĞİL"))</f>
        <v/>
      </c>
      <c r="J40" s="14">
        <f>IF(ISBLANK(YENI_TEKLIFLER!$A40),"",IF(OR(ISBLANK($B40),ISBLANK($C40),ISBLANK($D40),ISBLANK($E40),ISBLANK($F40),ISBLANK($G40),ISBLANK($H40)),"EKSİK","OK"))</f>
        <v/>
      </c>
    </row>
    <row r="41">
      <c r="A41" s="14">
        <f>IF(ISBLANK(YENI_TEKLIFLER!$A41),"",YENI_TEKLIFLER!$A41)</f>
        <v/>
      </c>
      <c r="B41" s="14">
        <f>IF(ISBLANK(YENI_TEKLIFLER!$A41),"",YENI_TEKLIFLER!$B41)</f>
        <v/>
      </c>
      <c r="C41" s="17">
        <f>IF(ISBLANK(YENI_TEKLIFLER!$A41),"",SUMIFS(TAKSIT_PLANI!$I$6:$I$1000,TAKSIT_PLANI!$B$6:$B$1000,YENI_TEKLIFLER!$B41,TAKSIT_PLANI!$C$6:$C$1000,1))</f>
        <v/>
      </c>
      <c r="D41" s="17">
        <f>IF(ISBLANK(YENI_TEKLIFLER!$A41),"",YENI_TEKLIFLER!$I41)</f>
        <v/>
      </c>
      <c r="E41" s="17">
        <f>IF(ISBLANK(YENI_TEKLIFLER!$A41),"",$C41-$D41)</f>
        <v/>
      </c>
      <c r="F41" s="17">
        <f>IF(ISBLANK(YENI_TEKLIFLER!$A41),"",MAX(0,$E41))</f>
        <v/>
      </c>
      <c r="G41" s="17">
        <f>IF(ISBLANK(YENI_TEKLIFLER!$A41),"",YENI_TEKLIFLER!$J41)</f>
        <v/>
      </c>
      <c r="H41" s="17">
        <f>IF(ISBLANK(YENI_TEKLIFLER!$A41),"",INDEX(KREDILER!$H$6:$H$1000,MATCH(YENI_TEKLIFLER!$B41,KREDILER!$A$6:$A$1000,0)))</f>
        <v/>
      </c>
      <c r="I41" s="14">
        <f>IF(ISBLANK(YENI_TEKLIFLER!$A41),"",IF($E41&gt;0,"ADAY","DEĞİL"))</f>
        <v/>
      </c>
      <c r="J41" s="14">
        <f>IF(ISBLANK(YENI_TEKLIFLER!$A41),"",IF(OR(ISBLANK($B41),ISBLANK($C41),ISBLANK($D41),ISBLANK($E41),ISBLANK($F41),ISBLANK($G41),ISBLANK($H41)),"EKSİK","OK"))</f>
        <v/>
      </c>
    </row>
    <row r="42">
      <c r="A42" s="14">
        <f>IF(ISBLANK(YENI_TEKLIFLER!$A42),"",YENI_TEKLIFLER!$A42)</f>
        <v/>
      </c>
      <c r="B42" s="14">
        <f>IF(ISBLANK(YENI_TEKLIFLER!$A42),"",YENI_TEKLIFLER!$B42)</f>
        <v/>
      </c>
      <c r="C42" s="17">
        <f>IF(ISBLANK(YENI_TEKLIFLER!$A42),"",SUMIFS(TAKSIT_PLANI!$I$6:$I$1000,TAKSIT_PLANI!$B$6:$B$1000,YENI_TEKLIFLER!$B42,TAKSIT_PLANI!$C$6:$C$1000,1))</f>
        <v/>
      </c>
      <c r="D42" s="17">
        <f>IF(ISBLANK(YENI_TEKLIFLER!$A42),"",YENI_TEKLIFLER!$I42)</f>
        <v/>
      </c>
      <c r="E42" s="17">
        <f>IF(ISBLANK(YENI_TEKLIFLER!$A42),"",$C42-$D42)</f>
        <v/>
      </c>
      <c r="F42" s="17">
        <f>IF(ISBLANK(YENI_TEKLIFLER!$A42),"",MAX(0,$E42))</f>
        <v/>
      </c>
      <c r="G42" s="17">
        <f>IF(ISBLANK(YENI_TEKLIFLER!$A42),"",YENI_TEKLIFLER!$J42)</f>
        <v/>
      </c>
      <c r="H42" s="17">
        <f>IF(ISBLANK(YENI_TEKLIFLER!$A42),"",INDEX(KREDILER!$H$6:$H$1000,MATCH(YENI_TEKLIFLER!$B42,KREDILER!$A$6:$A$1000,0)))</f>
        <v/>
      </c>
      <c r="I42" s="14">
        <f>IF(ISBLANK(YENI_TEKLIFLER!$A42),"",IF($E42&gt;0,"ADAY","DEĞİL"))</f>
        <v/>
      </c>
      <c r="J42" s="14">
        <f>IF(ISBLANK(YENI_TEKLIFLER!$A42),"",IF(OR(ISBLANK($B42),ISBLANK($C42),ISBLANK($D42),ISBLANK($E42),ISBLANK($F42),ISBLANK($G42),ISBLANK($H42)),"EKSİK","OK"))</f>
        <v/>
      </c>
    </row>
    <row r="43">
      <c r="A43" s="14">
        <f>IF(ISBLANK(YENI_TEKLIFLER!$A43),"",YENI_TEKLIFLER!$A43)</f>
        <v/>
      </c>
      <c r="B43" s="14">
        <f>IF(ISBLANK(YENI_TEKLIFLER!$A43),"",YENI_TEKLIFLER!$B43)</f>
        <v/>
      </c>
      <c r="C43" s="17">
        <f>IF(ISBLANK(YENI_TEKLIFLER!$A43),"",SUMIFS(TAKSIT_PLANI!$I$6:$I$1000,TAKSIT_PLANI!$B$6:$B$1000,YENI_TEKLIFLER!$B43,TAKSIT_PLANI!$C$6:$C$1000,1))</f>
        <v/>
      </c>
      <c r="D43" s="17">
        <f>IF(ISBLANK(YENI_TEKLIFLER!$A43),"",YENI_TEKLIFLER!$I43)</f>
        <v/>
      </c>
      <c r="E43" s="17">
        <f>IF(ISBLANK(YENI_TEKLIFLER!$A43),"",$C43-$D43)</f>
        <v/>
      </c>
      <c r="F43" s="17">
        <f>IF(ISBLANK(YENI_TEKLIFLER!$A43),"",MAX(0,$E43))</f>
        <v/>
      </c>
      <c r="G43" s="17">
        <f>IF(ISBLANK(YENI_TEKLIFLER!$A43),"",YENI_TEKLIFLER!$J43)</f>
        <v/>
      </c>
      <c r="H43" s="17">
        <f>IF(ISBLANK(YENI_TEKLIFLER!$A43),"",INDEX(KREDILER!$H$6:$H$1000,MATCH(YENI_TEKLIFLER!$B43,KREDILER!$A$6:$A$1000,0)))</f>
        <v/>
      </c>
      <c r="I43" s="14">
        <f>IF(ISBLANK(YENI_TEKLIFLER!$A43),"",IF($E43&gt;0,"ADAY","DEĞİL"))</f>
        <v/>
      </c>
      <c r="J43" s="14">
        <f>IF(ISBLANK(YENI_TEKLIFLER!$A43),"",IF(OR(ISBLANK($B43),ISBLANK($C43),ISBLANK($D43),ISBLANK($E43),ISBLANK($F43),ISBLANK($G43),ISBLANK($H43)),"EKSİK","OK"))</f>
        <v/>
      </c>
    </row>
    <row r="44">
      <c r="A44" s="14">
        <f>IF(ISBLANK(YENI_TEKLIFLER!$A44),"",YENI_TEKLIFLER!$A44)</f>
        <v/>
      </c>
      <c r="B44" s="14">
        <f>IF(ISBLANK(YENI_TEKLIFLER!$A44),"",YENI_TEKLIFLER!$B44)</f>
        <v/>
      </c>
      <c r="C44" s="17">
        <f>IF(ISBLANK(YENI_TEKLIFLER!$A44),"",SUMIFS(TAKSIT_PLANI!$I$6:$I$1000,TAKSIT_PLANI!$B$6:$B$1000,YENI_TEKLIFLER!$B44,TAKSIT_PLANI!$C$6:$C$1000,1))</f>
        <v/>
      </c>
      <c r="D44" s="17">
        <f>IF(ISBLANK(YENI_TEKLIFLER!$A44),"",YENI_TEKLIFLER!$I44)</f>
        <v/>
      </c>
      <c r="E44" s="17">
        <f>IF(ISBLANK(YENI_TEKLIFLER!$A44),"",$C44-$D44)</f>
        <v/>
      </c>
      <c r="F44" s="17">
        <f>IF(ISBLANK(YENI_TEKLIFLER!$A44),"",MAX(0,$E44))</f>
        <v/>
      </c>
      <c r="G44" s="17">
        <f>IF(ISBLANK(YENI_TEKLIFLER!$A44),"",YENI_TEKLIFLER!$J44)</f>
        <v/>
      </c>
      <c r="H44" s="17">
        <f>IF(ISBLANK(YENI_TEKLIFLER!$A44),"",INDEX(KREDILER!$H$6:$H$1000,MATCH(YENI_TEKLIFLER!$B44,KREDILER!$A$6:$A$1000,0)))</f>
        <v/>
      </c>
      <c r="I44" s="14">
        <f>IF(ISBLANK(YENI_TEKLIFLER!$A44),"",IF($E44&gt;0,"ADAY","DEĞİL"))</f>
        <v/>
      </c>
      <c r="J44" s="14">
        <f>IF(ISBLANK(YENI_TEKLIFLER!$A44),"",IF(OR(ISBLANK($B44),ISBLANK($C44),ISBLANK($D44),ISBLANK($E44),ISBLANK($F44),ISBLANK($G44),ISBLANK($H44)),"EKSİK","OK"))</f>
        <v/>
      </c>
    </row>
    <row r="45">
      <c r="A45" s="14">
        <f>IF(ISBLANK(YENI_TEKLIFLER!$A45),"",YENI_TEKLIFLER!$A45)</f>
        <v/>
      </c>
      <c r="B45" s="14">
        <f>IF(ISBLANK(YENI_TEKLIFLER!$A45),"",YENI_TEKLIFLER!$B45)</f>
        <v/>
      </c>
      <c r="C45" s="17">
        <f>IF(ISBLANK(YENI_TEKLIFLER!$A45),"",SUMIFS(TAKSIT_PLANI!$I$6:$I$1000,TAKSIT_PLANI!$B$6:$B$1000,YENI_TEKLIFLER!$B45,TAKSIT_PLANI!$C$6:$C$1000,1))</f>
        <v/>
      </c>
      <c r="D45" s="17">
        <f>IF(ISBLANK(YENI_TEKLIFLER!$A45),"",YENI_TEKLIFLER!$I45)</f>
        <v/>
      </c>
      <c r="E45" s="17">
        <f>IF(ISBLANK(YENI_TEKLIFLER!$A45),"",$C45-$D45)</f>
        <v/>
      </c>
      <c r="F45" s="17">
        <f>IF(ISBLANK(YENI_TEKLIFLER!$A45),"",MAX(0,$E45))</f>
        <v/>
      </c>
      <c r="G45" s="17">
        <f>IF(ISBLANK(YENI_TEKLIFLER!$A45),"",YENI_TEKLIFLER!$J45)</f>
        <v/>
      </c>
      <c r="H45" s="17">
        <f>IF(ISBLANK(YENI_TEKLIFLER!$A45),"",INDEX(KREDILER!$H$6:$H$1000,MATCH(YENI_TEKLIFLER!$B45,KREDILER!$A$6:$A$1000,0)))</f>
        <v/>
      </c>
      <c r="I45" s="14">
        <f>IF(ISBLANK(YENI_TEKLIFLER!$A45),"",IF($E45&gt;0,"ADAY","DEĞİL"))</f>
        <v/>
      </c>
      <c r="J45" s="14">
        <f>IF(ISBLANK(YENI_TEKLIFLER!$A45),"",IF(OR(ISBLANK($B45),ISBLANK($C45),ISBLANK($D45),ISBLANK($E45),ISBLANK($F45),ISBLANK($G45),ISBLANK($H45)),"EKSİK","OK"))</f>
        <v/>
      </c>
    </row>
    <row r="46">
      <c r="A46" s="14">
        <f>IF(ISBLANK(YENI_TEKLIFLER!$A46),"",YENI_TEKLIFLER!$A46)</f>
        <v/>
      </c>
      <c r="B46" s="14">
        <f>IF(ISBLANK(YENI_TEKLIFLER!$A46),"",YENI_TEKLIFLER!$B46)</f>
        <v/>
      </c>
      <c r="C46" s="17">
        <f>IF(ISBLANK(YENI_TEKLIFLER!$A46),"",SUMIFS(TAKSIT_PLANI!$I$6:$I$1000,TAKSIT_PLANI!$B$6:$B$1000,YENI_TEKLIFLER!$B46,TAKSIT_PLANI!$C$6:$C$1000,1))</f>
        <v/>
      </c>
      <c r="D46" s="17">
        <f>IF(ISBLANK(YENI_TEKLIFLER!$A46),"",YENI_TEKLIFLER!$I46)</f>
        <v/>
      </c>
      <c r="E46" s="17">
        <f>IF(ISBLANK(YENI_TEKLIFLER!$A46),"",$C46-$D46)</f>
        <v/>
      </c>
      <c r="F46" s="17">
        <f>IF(ISBLANK(YENI_TEKLIFLER!$A46),"",MAX(0,$E46))</f>
        <v/>
      </c>
      <c r="G46" s="17">
        <f>IF(ISBLANK(YENI_TEKLIFLER!$A46),"",YENI_TEKLIFLER!$J46)</f>
        <v/>
      </c>
      <c r="H46" s="17">
        <f>IF(ISBLANK(YENI_TEKLIFLER!$A46),"",INDEX(KREDILER!$H$6:$H$1000,MATCH(YENI_TEKLIFLER!$B46,KREDILER!$A$6:$A$1000,0)))</f>
        <v/>
      </c>
      <c r="I46" s="14">
        <f>IF(ISBLANK(YENI_TEKLIFLER!$A46),"",IF($E46&gt;0,"ADAY","DEĞİL"))</f>
        <v/>
      </c>
      <c r="J46" s="14">
        <f>IF(ISBLANK(YENI_TEKLIFLER!$A46),"",IF(OR(ISBLANK($B46),ISBLANK($C46),ISBLANK($D46),ISBLANK($E46),ISBLANK($F46),ISBLANK($G46),ISBLANK($H46)),"EKSİK","OK"))</f>
        <v/>
      </c>
    </row>
    <row r="47">
      <c r="A47" s="14">
        <f>IF(ISBLANK(YENI_TEKLIFLER!$A47),"",YENI_TEKLIFLER!$A47)</f>
        <v/>
      </c>
      <c r="B47" s="14">
        <f>IF(ISBLANK(YENI_TEKLIFLER!$A47),"",YENI_TEKLIFLER!$B47)</f>
        <v/>
      </c>
      <c r="C47" s="17">
        <f>IF(ISBLANK(YENI_TEKLIFLER!$A47),"",SUMIFS(TAKSIT_PLANI!$I$6:$I$1000,TAKSIT_PLANI!$B$6:$B$1000,YENI_TEKLIFLER!$B47,TAKSIT_PLANI!$C$6:$C$1000,1))</f>
        <v/>
      </c>
      <c r="D47" s="17">
        <f>IF(ISBLANK(YENI_TEKLIFLER!$A47),"",YENI_TEKLIFLER!$I47)</f>
        <v/>
      </c>
      <c r="E47" s="17">
        <f>IF(ISBLANK(YENI_TEKLIFLER!$A47),"",$C47-$D47)</f>
        <v/>
      </c>
      <c r="F47" s="17">
        <f>IF(ISBLANK(YENI_TEKLIFLER!$A47),"",MAX(0,$E47))</f>
        <v/>
      </c>
      <c r="G47" s="17">
        <f>IF(ISBLANK(YENI_TEKLIFLER!$A47),"",YENI_TEKLIFLER!$J47)</f>
        <v/>
      </c>
      <c r="H47" s="17">
        <f>IF(ISBLANK(YENI_TEKLIFLER!$A47),"",INDEX(KREDILER!$H$6:$H$1000,MATCH(YENI_TEKLIFLER!$B47,KREDILER!$A$6:$A$1000,0)))</f>
        <v/>
      </c>
      <c r="I47" s="14">
        <f>IF(ISBLANK(YENI_TEKLIFLER!$A47),"",IF($E47&gt;0,"ADAY","DEĞİL"))</f>
        <v/>
      </c>
      <c r="J47" s="14">
        <f>IF(ISBLANK(YENI_TEKLIFLER!$A47),"",IF(OR(ISBLANK($B47),ISBLANK($C47),ISBLANK($D47),ISBLANK($E47),ISBLANK($F47),ISBLANK($G47),ISBLANK($H47)),"EKSİK","OK"))</f>
        <v/>
      </c>
    </row>
    <row r="48">
      <c r="A48" s="14">
        <f>IF(ISBLANK(YENI_TEKLIFLER!$A48),"",YENI_TEKLIFLER!$A48)</f>
        <v/>
      </c>
      <c r="B48" s="14">
        <f>IF(ISBLANK(YENI_TEKLIFLER!$A48),"",YENI_TEKLIFLER!$B48)</f>
        <v/>
      </c>
      <c r="C48" s="17">
        <f>IF(ISBLANK(YENI_TEKLIFLER!$A48),"",SUMIFS(TAKSIT_PLANI!$I$6:$I$1000,TAKSIT_PLANI!$B$6:$B$1000,YENI_TEKLIFLER!$B48,TAKSIT_PLANI!$C$6:$C$1000,1))</f>
        <v/>
      </c>
      <c r="D48" s="17">
        <f>IF(ISBLANK(YENI_TEKLIFLER!$A48),"",YENI_TEKLIFLER!$I48)</f>
        <v/>
      </c>
      <c r="E48" s="17">
        <f>IF(ISBLANK(YENI_TEKLIFLER!$A48),"",$C48-$D48)</f>
        <v/>
      </c>
      <c r="F48" s="17">
        <f>IF(ISBLANK(YENI_TEKLIFLER!$A48),"",MAX(0,$E48))</f>
        <v/>
      </c>
      <c r="G48" s="17">
        <f>IF(ISBLANK(YENI_TEKLIFLER!$A48),"",YENI_TEKLIFLER!$J48)</f>
        <v/>
      </c>
      <c r="H48" s="17">
        <f>IF(ISBLANK(YENI_TEKLIFLER!$A48),"",INDEX(KREDILER!$H$6:$H$1000,MATCH(YENI_TEKLIFLER!$B48,KREDILER!$A$6:$A$1000,0)))</f>
        <v/>
      </c>
      <c r="I48" s="14">
        <f>IF(ISBLANK(YENI_TEKLIFLER!$A48),"",IF($E48&gt;0,"ADAY","DEĞİL"))</f>
        <v/>
      </c>
      <c r="J48" s="14">
        <f>IF(ISBLANK(YENI_TEKLIFLER!$A48),"",IF(OR(ISBLANK($B48),ISBLANK($C48),ISBLANK($D48),ISBLANK($E48),ISBLANK($F48),ISBLANK($G48),ISBLANK($H48)),"EKSİK","OK"))</f>
        <v/>
      </c>
    </row>
    <row r="49">
      <c r="A49" s="14">
        <f>IF(ISBLANK(YENI_TEKLIFLER!$A49),"",YENI_TEKLIFLER!$A49)</f>
        <v/>
      </c>
      <c r="B49" s="14">
        <f>IF(ISBLANK(YENI_TEKLIFLER!$A49),"",YENI_TEKLIFLER!$B49)</f>
        <v/>
      </c>
      <c r="C49" s="17">
        <f>IF(ISBLANK(YENI_TEKLIFLER!$A49),"",SUMIFS(TAKSIT_PLANI!$I$6:$I$1000,TAKSIT_PLANI!$B$6:$B$1000,YENI_TEKLIFLER!$B49,TAKSIT_PLANI!$C$6:$C$1000,1))</f>
        <v/>
      </c>
      <c r="D49" s="17">
        <f>IF(ISBLANK(YENI_TEKLIFLER!$A49),"",YENI_TEKLIFLER!$I49)</f>
        <v/>
      </c>
      <c r="E49" s="17">
        <f>IF(ISBLANK(YENI_TEKLIFLER!$A49),"",$C49-$D49)</f>
        <v/>
      </c>
      <c r="F49" s="17">
        <f>IF(ISBLANK(YENI_TEKLIFLER!$A49),"",MAX(0,$E49))</f>
        <v/>
      </c>
      <c r="G49" s="17">
        <f>IF(ISBLANK(YENI_TEKLIFLER!$A49),"",YENI_TEKLIFLER!$J49)</f>
        <v/>
      </c>
      <c r="H49" s="17">
        <f>IF(ISBLANK(YENI_TEKLIFLER!$A49),"",INDEX(KREDILER!$H$6:$H$1000,MATCH(YENI_TEKLIFLER!$B49,KREDILER!$A$6:$A$1000,0)))</f>
        <v/>
      </c>
      <c r="I49" s="14">
        <f>IF(ISBLANK(YENI_TEKLIFLER!$A49),"",IF($E49&gt;0,"ADAY","DEĞİL"))</f>
        <v/>
      </c>
      <c r="J49" s="14">
        <f>IF(ISBLANK(YENI_TEKLIFLER!$A49),"",IF(OR(ISBLANK($B49),ISBLANK($C49),ISBLANK($D49),ISBLANK($E49),ISBLANK($F49),ISBLANK($G49),ISBLANK($H49)),"EKSİK","OK"))</f>
        <v/>
      </c>
    </row>
    <row r="50">
      <c r="A50" s="14">
        <f>IF(ISBLANK(YENI_TEKLIFLER!$A50),"",YENI_TEKLIFLER!$A50)</f>
        <v/>
      </c>
      <c r="B50" s="14">
        <f>IF(ISBLANK(YENI_TEKLIFLER!$A50),"",YENI_TEKLIFLER!$B50)</f>
        <v/>
      </c>
      <c r="C50" s="17">
        <f>IF(ISBLANK(YENI_TEKLIFLER!$A50),"",SUMIFS(TAKSIT_PLANI!$I$6:$I$1000,TAKSIT_PLANI!$B$6:$B$1000,YENI_TEKLIFLER!$B50,TAKSIT_PLANI!$C$6:$C$1000,1))</f>
        <v/>
      </c>
      <c r="D50" s="17">
        <f>IF(ISBLANK(YENI_TEKLIFLER!$A50),"",YENI_TEKLIFLER!$I50)</f>
        <v/>
      </c>
      <c r="E50" s="17">
        <f>IF(ISBLANK(YENI_TEKLIFLER!$A50),"",$C50-$D50)</f>
        <v/>
      </c>
      <c r="F50" s="17">
        <f>IF(ISBLANK(YENI_TEKLIFLER!$A50),"",MAX(0,$E50))</f>
        <v/>
      </c>
      <c r="G50" s="17">
        <f>IF(ISBLANK(YENI_TEKLIFLER!$A50),"",YENI_TEKLIFLER!$J50)</f>
        <v/>
      </c>
      <c r="H50" s="17">
        <f>IF(ISBLANK(YENI_TEKLIFLER!$A50),"",INDEX(KREDILER!$H$6:$H$1000,MATCH(YENI_TEKLIFLER!$B50,KREDILER!$A$6:$A$1000,0)))</f>
        <v/>
      </c>
      <c r="I50" s="14">
        <f>IF(ISBLANK(YENI_TEKLIFLER!$A50),"",IF($E50&gt;0,"ADAY","DEĞİL"))</f>
        <v/>
      </c>
      <c r="J50" s="14">
        <f>IF(ISBLANK(YENI_TEKLIFLER!$A50),"",IF(OR(ISBLANK($B50),ISBLANK($C50),ISBLANK($D50),ISBLANK($E50),ISBLANK($F50),ISBLANK($G50),ISBLANK($H50)),"EKSİK","OK"))</f>
        <v/>
      </c>
    </row>
    <row r="51">
      <c r="A51" s="14">
        <f>IF(ISBLANK(YENI_TEKLIFLER!$A51),"",YENI_TEKLIFLER!$A51)</f>
        <v/>
      </c>
      <c r="B51" s="14">
        <f>IF(ISBLANK(YENI_TEKLIFLER!$A51),"",YENI_TEKLIFLER!$B51)</f>
        <v/>
      </c>
      <c r="C51" s="17">
        <f>IF(ISBLANK(YENI_TEKLIFLER!$A51),"",SUMIFS(TAKSIT_PLANI!$I$6:$I$1000,TAKSIT_PLANI!$B$6:$B$1000,YENI_TEKLIFLER!$B51,TAKSIT_PLANI!$C$6:$C$1000,1))</f>
        <v/>
      </c>
      <c r="D51" s="17">
        <f>IF(ISBLANK(YENI_TEKLIFLER!$A51),"",YENI_TEKLIFLER!$I51)</f>
        <v/>
      </c>
      <c r="E51" s="17">
        <f>IF(ISBLANK(YENI_TEKLIFLER!$A51),"",$C51-$D51)</f>
        <v/>
      </c>
      <c r="F51" s="17">
        <f>IF(ISBLANK(YENI_TEKLIFLER!$A51),"",MAX(0,$E51))</f>
        <v/>
      </c>
      <c r="G51" s="17">
        <f>IF(ISBLANK(YENI_TEKLIFLER!$A51),"",YENI_TEKLIFLER!$J51)</f>
        <v/>
      </c>
      <c r="H51" s="17">
        <f>IF(ISBLANK(YENI_TEKLIFLER!$A51),"",INDEX(KREDILER!$H$6:$H$1000,MATCH(YENI_TEKLIFLER!$B51,KREDILER!$A$6:$A$1000,0)))</f>
        <v/>
      </c>
      <c r="I51" s="14">
        <f>IF(ISBLANK(YENI_TEKLIFLER!$A51),"",IF($E51&gt;0,"ADAY","DEĞİL"))</f>
        <v/>
      </c>
      <c r="J51" s="14">
        <f>IF(ISBLANK(YENI_TEKLIFLER!$A51),"",IF(OR(ISBLANK($B51),ISBLANK($C51),ISBLANK($D51),ISBLANK($E51),ISBLANK($F51),ISBLANK($G51),ISBLANK($H51)),"EKSİK","OK"))</f>
        <v/>
      </c>
    </row>
    <row r="52">
      <c r="A52" s="14">
        <f>IF(ISBLANK(YENI_TEKLIFLER!$A52),"",YENI_TEKLIFLER!$A52)</f>
        <v/>
      </c>
      <c r="B52" s="14">
        <f>IF(ISBLANK(YENI_TEKLIFLER!$A52),"",YENI_TEKLIFLER!$B52)</f>
        <v/>
      </c>
      <c r="C52" s="17">
        <f>IF(ISBLANK(YENI_TEKLIFLER!$A52),"",SUMIFS(TAKSIT_PLANI!$I$6:$I$1000,TAKSIT_PLANI!$B$6:$B$1000,YENI_TEKLIFLER!$B52,TAKSIT_PLANI!$C$6:$C$1000,1))</f>
        <v/>
      </c>
      <c r="D52" s="17">
        <f>IF(ISBLANK(YENI_TEKLIFLER!$A52),"",YENI_TEKLIFLER!$I52)</f>
        <v/>
      </c>
      <c r="E52" s="17">
        <f>IF(ISBLANK(YENI_TEKLIFLER!$A52),"",$C52-$D52)</f>
        <v/>
      </c>
      <c r="F52" s="17">
        <f>IF(ISBLANK(YENI_TEKLIFLER!$A52),"",MAX(0,$E52))</f>
        <v/>
      </c>
      <c r="G52" s="17">
        <f>IF(ISBLANK(YENI_TEKLIFLER!$A52),"",YENI_TEKLIFLER!$J52)</f>
        <v/>
      </c>
      <c r="H52" s="17">
        <f>IF(ISBLANK(YENI_TEKLIFLER!$A52),"",INDEX(KREDILER!$H$6:$H$1000,MATCH(YENI_TEKLIFLER!$B52,KREDILER!$A$6:$A$1000,0)))</f>
        <v/>
      </c>
      <c r="I52" s="14">
        <f>IF(ISBLANK(YENI_TEKLIFLER!$A52),"",IF($E52&gt;0,"ADAY","DEĞİL"))</f>
        <v/>
      </c>
      <c r="J52" s="14">
        <f>IF(ISBLANK(YENI_TEKLIFLER!$A52),"",IF(OR(ISBLANK($B52),ISBLANK($C52),ISBLANK($D52),ISBLANK($E52),ISBLANK($F52),ISBLANK($G52),ISBLANK($H52)),"EKSİK","OK"))</f>
        <v/>
      </c>
    </row>
    <row r="53">
      <c r="A53" s="14">
        <f>IF(ISBLANK(YENI_TEKLIFLER!$A53),"",YENI_TEKLIFLER!$A53)</f>
        <v/>
      </c>
      <c r="B53" s="14">
        <f>IF(ISBLANK(YENI_TEKLIFLER!$A53),"",YENI_TEKLIFLER!$B53)</f>
        <v/>
      </c>
      <c r="C53" s="17">
        <f>IF(ISBLANK(YENI_TEKLIFLER!$A53),"",SUMIFS(TAKSIT_PLANI!$I$6:$I$1000,TAKSIT_PLANI!$B$6:$B$1000,YENI_TEKLIFLER!$B53,TAKSIT_PLANI!$C$6:$C$1000,1))</f>
        <v/>
      </c>
      <c r="D53" s="17">
        <f>IF(ISBLANK(YENI_TEKLIFLER!$A53),"",YENI_TEKLIFLER!$I53)</f>
        <v/>
      </c>
      <c r="E53" s="17">
        <f>IF(ISBLANK(YENI_TEKLIFLER!$A53),"",$C53-$D53)</f>
        <v/>
      </c>
      <c r="F53" s="17">
        <f>IF(ISBLANK(YENI_TEKLIFLER!$A53),"",MAX(0,$E53))</f>
        <v/>
      </c>
      <c r="G53" s="17">
        <f>IF(ISBLANK(YENI_TEKLIFLER!$A53),"",YENI_TEKLIFLER!$J53)</f>
        <v/>
      </c>
      <c r="H53" s="17">
        <f>IF(ISBLANK(YENI_TEKLIFLER!$A53),"",INDEX(KREDILER!$H$6:$H$1000,MATCH(YENI_TEKLIFLER!$B53,KREDILER!$A$6:$A$1000,0)))</f>
        <v/>
      </c>
      <c r="I53" s="14">
        <f>IF(ISBLANK(YENI_TEKLIFLER!$A53),"",IF($E53&gt;0,"ADAY","DEĞİL"))</f>
        <v/>
      </c>
      <c r="J53" s="14">
        <f>IF(ISBLANK(YENI_TEKLIFLER!$A53),"",IF(OR(ISBLANK($B53),ISBLANK($C53),ISBLANK($D53),ISBLANK($E53),ISBLANK($F53),ISBLANK($G53),ISBLANK($H53)),"EKSİK","OK"))</f>
        <v/>
      </c>
    </row>
    <row r="54">
      <c r="A54" s="14">
        <f>IF(ISBLANK(YENI_TEKLIFLER!$A54),"",YENI_TEKLIFLER!$A54)</f>
        <v/>
      </c>
      <c r="B54" s="14">
        <f>IF(ISBLANK(YENI_TEKLIFLER!$A54),"",YENI_TEKLIFLER!$B54)</f>
        <v/>
      </c>
      <c r="C54" s="17">
        <f>IF(ISBLANK(YENI_TEKLIFLER!$A54),"",SUMIFS(TAKSIT_PLANI!$I$6:$I$1000,TAKSIT_PLANI!$B$6:$B$1000,YENI_TEKLIFLER!$B54,TAKSIT_PLANI!$C$6:$C$1000,1))</f>
        <v/>
      </c>
      <c r="D54" s="17">
        <f>IF(ISBLANK(YENI_TEKLIFLER!$A54),"",YENI_TEKLIFLER!$I54)</f>
        <v/>
      </c>
      <c r="E54" s="17">
        <f>IF(ISBLANK(YENI_TEKLIFLER!$A54),"",$C54-$D54)</f>
        <v/>
      </c>
      <c r="F54" s="17">
        <f>IF(ISBLANK(YENI_TEKLIFLER!$A54),"",MAX(0,$E54))</f>
        <v/>
      </c>
      <c r="G54" s="17">
        <f>IF(ISBLANK(YENI_TEKLIFLER!$A54),"",YENI_TEKLIFLER!$J54)</f>
        <v/>
      </c>
      <c r="H54" s="17">
        <f>IF(ISBLANK(YENI_TEKLIFLER!$A54),"",INDEX(KREDILER!$H$6:$H$1000,MATCH(YENI_TEKLIFLER!$B54,KREDILER!$A$6:$A$1000,0)))</f>
        <v/>
      </c>
      <c r="I54" s="14">
        <f>IF(ISBLANK(YENI_TEKLIFLER!$A54),"",IF($E54&gt;0,"ADAY","DEĞİL"))</f>
        <v/>
      </c>
      <c r="J54" s="14">
        <f>IF(ISBLANK(YENI_TEKLIFLER!$A54),"",IF(OR(ISBLANK($B54),ISBLANK($C54),ISBLANK($D54),ISBLANK($E54),ISBLANK($F54),ISBLANK($G54),ISBLANK($H54)),"EKSİK","OK"))</f>
        <v/>
      </c>
    </row>
    <row r="55">
      <c r="A55" s="14">
        <f>IF(ISBLANK(YENI_TEKLIFLER!$A55),"",YENI_TEKLIFLER!$A55)</f>
        <v/>
      </c>
      <c r="B55" s="14">
        <f>IF(ISBLANK(YENI_TEKLIFLER!$A55),"",YENI_TEKLIFLER!$B55)</f>
        <v/>
      </c>
      <c r="C55" s="17">
        <f>IF(ISBLANK(YENI_TEKLIFLER!$A55),"",SUMIFS(TAKSIT_PLANI!$I$6:$I$1000,TAKSIT_PLANI!$B$6:$B$1000,YENI_TEKLIFLER!$B55,TAKSIT_PLANI!$C$6:$C$1000,1))</f>
        <v/>
      </c>
      <c r="D55" s="17">
        <f>IF(ISBLANK(YENI_TEKLIFLER!$A55),"",YENI_TEKLIFLER!$I55)</f>
        <v/>
      </c>
      <c r="E55" s="17">
        <f>IF(ISBLANK(YENI_TEKLIFLER!$A55),"",$C55-$D55)</f>
        <v/>
      </c>
      <c r="F55" s="17">
        <f>IF(ISBLANK(YENI_TEKLIFLER!$A55),"",MAX(0,$E55))</f>
        <v/>
      </c>
      <c r="G55" s="17">
        <f>IF(ISBLANK(YENI_TEKLIFLER!$A55),"",YENI_TEKLIFLER!$J55)</f>
        <v/>
      </c>
      <c r="H55" s="17">
        <f>IF(ISBLANK(YENI_TEKLIFLER!$A55),"",INDEX(KREDILER!$H$6:$H$1000,MATCH(YENI_TEKLIFLER!$B55,KREDILER!$A$6:$A$1000,0)))</f>
        <v/>
      </c>
      <c r="I55" s="14">
        <f>IF(ISBLANK(YENI_TEKLIFLER!$A55),"",IF($E55&gt;0,"ADAY","DEĞİL"))</f>
        <v/>
      </c>
      <c r="J55" s="14">
        <f>IF(ISBLANK(YENI_TEKLIFLER!$A55),"",IF(OR(ISBLANK($B55),ISBLANK($C55),ISBLANK($D55),ISBLANK($E55),ISBLANK($F55),ISBLANK($G55),ISBLANK($H55)),"EKSİK","OK"))</f>
        <v/>
      </c>
    </row>
    <row r="56">
      <c r="A56" s="14">
        <f>IF(ISBLANK(YENI_TEKLIFLER!$A56),"",YENI_TEKLIFLER!$A56)</f>
        <v/>
      </c>
      <c r="B56" s="14">
        <f>IF(ISBLANK(YENI_TEKLIFLER!$A56),"",YENI_TEKLIFLER!$B56)</f>
        <v/>
      </c>
      <c r="C56" s="17">
        <f>IF(ISBLANK(YENI_TEKLIFLER!$A56),"",SUMIFS(TAKSIT_PLANI!$I$6:$I$1000,TAKSIT_PLANI!$B$6:$B$1000,YENI_TEKLIFLER!$B56,TAKSIT_PLANI!$C$6:$C$1000,1))</f>
        <v/>
      </c>
      <c r="D56" s="17">
        <f>IF(ISBLANK(YENI_TEKLIFLER!$A56),"",YENI_TEKLIFLER!$I56)</f>
        <v/>
      </c>
      <c r="E56" s="17">
        <f>IF(ISBLANK(YENI_TEKLIFLER!$A56),"",$C56-$D56)</f>
        <v/>
      </c>
      <c r="F56" s="17">
        <f>IF(ISBLANK(YENI_TEKLIFLER!$A56),"",MAX(0,$E56))</f>
        <v/>
      </c>
      <c r="G56" s="17">
        <f>IF(ISBLANK(YENI_TEKLIFLER!$A56),"",YENI_TEKLIFLER!$J56)</f>
        <v/>
      </c>
      <c r="H56" s="17">
        <f>IF(ISBLANK(YENI_TEKLIFLER!$A56),"",INDEX(KREDILER!$H$6:$H$1000,MATCH(YENI_TEKLIFLER!$B56,KREDILER!$A$6:$A$1000,0)))</f>
        <v/>
      </c>
      <c r="I56" s="14">
        <f>IF(ISBLANK(YENI_TEKLIFLER!$A56),"",IF($E56&gt;0,"ADAY","DEĞİL"))</f>
        <v/>
      </c>
      <c r="J56" s="14">
        <f>IF(ISBLANK(YENI_TEKLIFLER!$A56),"",IF(OR(ISBLANK($B56),ISBLANK($C56),ISBLANK($D56),ISBLANK($E56),ISBLANK($F56),ISBLANK($G56),ISBLANK($H56)),"EKSİK","OK"))</f>
        <v/>
      </c>
    </row>
    <row r="57">
      <c r="A57" s="14">
        <f>IF(ISBLANK(YENI_TEKLIFLER!$A57),"",YENI_TEKLIFLER!$A57)</f>
        <v/>
      </c>
      <c r="B57" s="14">
        <f>IF(ISBLANK(YENI_TEKLIFLER!$A57),"",YENI_TEKLIFLER!$B57)</f>
        <v/>
      </c>
      <c r="C57" s="17">
        <f>IF(ISBLANK(YENI_TEKLIFLER!$A57),"",SUMIFS(TAKSIT_PLANI!$I$6:$I$1000,TAKSIT_PLANI!$B$6:$B$1000,YENI_TEKLIFLER!$B57,TAKSIT_PLANI!$C$6:$C$1000,1))</f>
        <v/>
      </c>
      <c r="D57" s="17">
        <f>IF(ISBLANK(YENI_TEKLIFLER!$A57),"",YENI_TEKLIFLER!$I57)</f>
        <v/>
      </c>
      <c r="E57" s="17">
        <f>IF(ISBLANK(YENI_TEKLIFLER!$A57),"",$C57-$D57)</f>
        <v/>
      </c>
      <c r="F57" s="17">
        <f>IF(ISBLANK(YENI_TEKLIFLER!$A57),"",MAX(0,$E57))</f>
        <v/>
      </c>
      <c r="G57" s="17">
        <f>IF(ISBLANK(YENI_TEKLIFLER!$A57),"",YENI_TEKLIFLER!$J57)</f>
        <v/>
      </c>
      <c r="H57" s="17">
        <f>IF(ISBLANK(YENI_TEKLIFLER!$A57),"",INDEX(KREDILER!$H$6:$H$1000,MATCH(YENI_TEKLIFLER!$B57,KREDILER!$A$6:$A$1000,0)))</f>
        <v/>
      </c>
      <c r="I57" s="14">
        <f>IF(ISBLANK(YENI_TEKLIFLER!$A57),"",IF($E57&gt;0,"ADAY","DEĞİL"))</f>
        <v/>
      </c>
      <c r="J57" s="14">
        <f>IF(ISBLANK(YENI_TEKLIFLER!$A57),"",IF(OR(ISBLANK($B57),ISBLANK($C57),ISBLANK($D57),ISBLANK($E57),ISBLANK($F57),ISBLANK($G57),ISBLANK($H57)),"EKSİK","OK"))</f>
        <v/>
      </c>
    </row>
    <row r="58">
      <c r="A58" s="14">
        <f>IF(ISBLANK(YENI_TEKLIFLER!$A58),"",YENI_TEKLIFLER!$A58)</f>
        <v/>
      </c>
      <c r="B58" s="14">
        <f>IF(ISBLANK(YENI_TEKLIFLER!$A58),"",YENI_TEKLIFLER!$B58)</f>
        <v/>
      </c>
      <c r="C58" s="17">
        <f>IF(ISBLANK(YENI_TEKLIFLER!$A58),"",SUMIFS(TAKSIT_PLANI!$I$6:$I$1000,TAKSIT_PLANI!$B$6:$B$1000,YENI_TEKLIFLER!$B58,TAKSIT_PLANI!$C$6:$C$1000,1))</f>
        <v/>
      </c>
      <c r="D58" s="17">
        <f>IF(ISBLANK(YENI_TEKLIFLER!$A58),"",YENI_TEKLIFLER!$I58)</f>
        <v/>
      </c>
      <c r="E58" s="17">
        <f>IF(ISBLANK(YENI_TEKLIFLER!$A58),"",$C58-$D58)</f>
        <v/>
      </c>
      <c r="F58" s="17">
        <f>IF(ISBLANK(YENI_TEKLIFLER!$A58),"",MAX(0,$E58))</f>
        <v/>
      </c>
      <c r="G58" s="17">
        <f>IF(ISBLANK(YENI_TEKLIFLER!$A58),"",YENI_TEKLIFLER!$J58)</f>
        <v/>
      </c>
      <c r="H58" s="17">
        <f>IF(ISBLANK(YENI_TEKLIFLER!$A58),"",INDEX(KREDILER!$H$6:$H$1000,MATCH(YENI_TEKLIFLER!$B58,KREDILER!$A$6:$A$1000,0)))</f>
        <v/>
      </c>
      <c r="I58" s="14">
        <f>IF(ISBLANK(YENI_TEKLIFLER!$A58),"",IF($E58&gt;0,"ADAY","DEĞİL"))</f>
        <v/>
      </c>
      <c r="J58" s="14">
        <f>IF(ISBLANK(YENI_TEKLIFLER!$A58),"",IF(OR(ISBLANK($B58),ISBLANK($C58),ISBLANK($D58),ISBLANK($E58),ISBLANK($F58),ISBLANK($G58),ISBLANK($H58)),"EKSİK","OK"))</f>
        <v/>
      </c>
    </row>
    <row r="59">
      <c r="A59" s="14">
        <f>IF(ISBLANK(YENI_TEKLIFLER!$A59),"",YENI_TEKLIFLER!$A59)</f>
        <v/>
      </c>
      <c r="B59" s="14">
        <f>IF(ISBLANK(YENI_TEKLIFLER!$A59),"",YENI_TEKLIFLER!$B59)</f>
        <v/>
      </c>
      <c r="C59" s="17">
        <f>IF(ISBLANK(YENI_TEKLIFLER!$A59),"",SUMIFS(TAKSIT_PLANI!$I$6:$I$1000,TAKSIT_PLANI!$B$6:$B$1000,YENI_TEKLIFLER!$B59,TAKSIT_PLANI!$C$6:$C$1000,1))</f>
        <v/>
      </c>
      <c r="D59" s="17">
        <f>IF(ISBLANK(YENI_TEKLIFLER!$A59),"",YENI_TEKLIFLER!$I59)</f>
        <v/>
      </c>
      <c r="E59" s="17">
        <f>IF(ISBLANK(YENI_TEKLIFLER!$A59),"",$C59-$D59)</f>
        <v/>
      </c>
      <c r="F59" s="17">
        <f>IF(ISBLANK(YENI_TEKLIFLER!$A59),"",MAX(0,$E59))</f>
        <v/>
      </c>
      <c r="G59" s="17">
        <f>IF(ISBLANK(YENI_TEKLIFLER!$A59),"",YENI_TEKLIFLER!$J59)</f>
        <v/>
      </c>
      <c r="H59" s="17">
        <f>IF(ISBLANK(YENI_TEKLIFLER!$A59),"",INDEX(KREDILER!$H$6:$H$1000,MATCH(YENI_TEKLIFLER!$B59,KREDILER!$A$6:$A$1000,0)))</f>
        <v/>
      </c>
      <c r="I59" s="14">
        <f>IF(ISBLANK(YENI_TEKLIFLER!$A59),"",IF($E59&gt;0,"ADAY","DEĞİL"))</f>
        <v/>
      </c>
      <c r="J59" s="14">
        <f>IF(ISBLANK(YENI_TEKLIFLER!$A59),"",IF(OR(ISBLANK($B59),ISBLANK($C59),ISBLANK($D59),ISBLANK($E59),ISBLANK($F59),ISBLANK($G59),ISBLANK($H59)),"EKSİK","OK"))</f>
        <v/>
      </c>
    </row>
    <row r="60">
      <c r="A60" s="14">
        <f>IF(ISBLANK(YENI_TEKLIFLER!$A60),"",YENI_TEKLIFLER!$A60)</f>
        <v/>
      </c>
      <c r="B60" s="14">
        <f>IF(ISBLANK(YENI_TEKLIFLER!$A60),"",YENI_TEKLIFLER!$B60)</f>
        <v/>
      </c>
      <c r="C60" s="17">
        <f>IF(ISBLANK(YENI_TEKLIFLER!$A60),"",SUMIFS(TAKSIT_PLANI!$I$6:$I$1000,TAKSIT_PLANI!$B$6:$B$1000,YENI_TEKLIFLER!$B60,TAKSIT_PLANI!$C$6:$C$1000,1))</f>
        <v/>
      </c>
      <c r="D60" s="17">
        <f>IF(ISBLANK(YENI_TEKLIFLER!$A60),"",YENI_TEKLIFLER!$I60)</f>
        <v/>
      </c>
      <c r="E60" s="17">
        <f>IF(ISBLANK(YENI_TEKLIFLER!$A60),"",$C60-$D60)</f>
        <v/>
      </c>
      <c r="F60" s="17">
        <f>IF(ISBLANK(YENI_TEKLIFLER!$A60),"",MAX(0,$E60))</f>
        <v/>
      </c>
      <c r="G60" s="17">
        <f>IF(ISBLANK(YENI_TEKLIFLER!$A60),"",YENI_TEKLIFLER!$J60)</f>
        <v/>
      </c>
      <c r="H60" s="17">
        <f>IF(ISBLANK(YENI_TEKLIFLER!$A60),"",INDEX(KREDILER!$H$6:$H$1000,MATCH(YENI_TEKLIFLER!$B60,KREDILER!$A$6:$A$1000,0)))</f>
        <v/>
      </c>
      <c r="I60" s="14">
        <f>IF(ISBLANK(YENI_TEKLIFLER!$A60),"",IF($E60&gt;0,"ADAY","DEĞİL"))</f>
        <v/>
      </c>
      <c r="J60" s="14">
        <f>IF(ISBLANK(YENI_TEKLIFLER!$A60),"",IF(OR(ISBLANK($B60),ISBLANK($C60),ISBLANK($D60),ISBLANK($E60),ISBLANK($F60),ISBLANK($G60),ISBLANK($H60)),"EKSİK","OK"))</f>
        <v/>
      </c>
    </row>
    <row r="61">
      <c r="A61" s="14">
        <f>IF(ISBLANK(YENI_TEKLIFLER!$A61),"",YENI_TEKLIFLER!$A61)</f>
        <v/>
      </c>
      <c r="B61" s="14">
        <f>IF(ISBLANK(YENI_TEKLIFLER!$A61),"",YENI_TEKLIFLER!$B61)</f>
        <v/>
      </c>
      <c r="C61" s="17">
        <f>IF(ISBLANK(YENI_TEKLIFLER!$A61),"",SUMIFS(TAKSIT_PLANI!$I$6:$I$1000,TAKSIT_PLANI!$B$6:$B$1000,YENI_TEKLIFLER!$B61,TAKSIT_PLANI!$C$6:$C$1000,1))</f>
        <v/>
      </c>
      <c r="D61" s="17">
        <f>IF(ISBLANK(YENI_TEKLIFLER!$A61),"",YENI_TEKLIFLER!$I61)</f>
        <v/>
      </c>
      <c r="E61" s="17">
        <f>IF(ISBLANK(YENI_TEKLIFLER!$A61),"",$C61-$D61)</f>
        <v/>
      </c>
      <c r="F61" s="17">
        <f>IF(ISBLANK(YENI_TEKLIFLER!$A61),"",MAX(0,$E61))</f>
        <v/>
      </c>
      <c r="G61" s="17">
        <f>IF(ISBLANK(YENI_TEKLIFLER!$A61),"",YENI_TEKLIFLER!$J61)</f>
        <v/>
      </c>
      <c r="H61" s="17">
        <f>IF(ISBLANK(YENI_TEKLIFLER!$A61),"",INDEX(KREDILER!$H$6:$H$1000,MATCH(YENI_TEKLIFLER!$B61,KREDILER!$A$6:$A$1000,0)))</f>
        <v/>
      </c>
      <c r="I61" s="14">
        <f>IF(ISBLANK(YENI_TEKLIFLER!$A61),"",IF($E61&gt;0,"ADAY","DEĞİL"))</f>
        <v/>
      </c>
      <c r="J61" s="14">
        <f>IF(ISBLANK(YENI_TEKLIFLER!$A61),"",IF(OR(ISBLANK($B61),ISBLANK($C61),ISBLANK($D61),ISBLANK($E61),ISBLANK($F61),ISBLANK($G61),ISBLANK($H61)),"EKSİK","OK"))</f>
        <v/>
      </c>
    </row>
    <row r="62">
      <c r="A62" s="14">
        <f>IF(ISBLANK(YENI_TEKLIFLER!$A62),"",YENI_TEKLIFLER!$A62)</f>
        <v/>
      </c>
      <c r="B62" s="14">
        <f>IF(ISBLANK(YENI_TEKLIFLER!$A62),"",YENI_TEKLIFLER!$B62)</f>
        <v/>
      </c>
      <c r="C62" s="17">
        <f>IF(ISBLANK(YENI_TEKLIFLER!$A62),"",SUMIFS(TAKSIT_PLANI!$I$6:$I$1000,TAKSIT_PLANI!$B$6:$B$1000,YENI_TEKLIFLER!$B62,TAKSIT_PLANI!$C$6:$C$1000,1))</f>
        <v/>
      </c>
      <c r="D62" s="17">
        <f>IF(ISBLANK(YENI_TEKLIFLER!$A62),"",YENI_TEKLIFLER!$I62)</f>
        <v/>
      </c>
      <c r="E62" s="17">
        <f>IF(ISBLANK(YENI_TEKLIFLER!$A62),"",$C62-$D62)</f>
        <v/>
      </c>
      <c r="F62" s="17">
        <f>IF(ISBLANK(YENI_TEKLIFLER!$A62),"",MAX(0,$E62))</f>
        <v/>
      </c>
      <c r="G62" s="17">
        <f>IF(ISBLANK(YENI_TEKLIFLER!$A62),"",YENI_TEKLIFLER!$J62)</f>
        <v/>
      </c>
      <c r="H62" s="17">
        <f>IF(ISBLANK(YENI_TEKLIFLER!$A62),"",INDEX(KREDILER!$H$6:$H$1000,MATCH(YENI_TEKLIFLER!$B62,KREDILER!$A$6:$A$1000,0)))</f>
        <v/>
      </c>
      <c r="I62" s="14">
        <f>IF(ISBLANK(YENI_TEKLIFLER!$A62),"",IF($E62&gt;0,"ADAY","DEĞİL"))</f>
        <v/>
      </c>
      <c r="J62" s="14">
        <f>IF(ISBLANK(YENI_TEKLIFLER!$A62),"",IF(OR(ISBLANK($B62),ISBLANK($C62),ISBLANK($D62),ISBLANK($E62),ISBLANK($F62),ISBLANK($G62),ISBLANK($H62)),"EKSİK","OK"))</f>
        <v/>
      </c>
    </row>
    <row r="63">
      <c r="A63" s="14">
        <f>IF(ISBLANK(YENI_TEKLIFLER!$A63),"",YENI_TEKLIFLER!$A63)</f>
        <v/>
      </c>
      <c r="B63" s="14">
        <f>IF(ISBLANK(YENI_TEKLIFLER!$A63),"",YENI_TEKLIFLER!$B63)</f>
        <v/>
      </c>
      <c r="C63" s="17">
        <f>IF(ISBLANK(YENI_TEKLIFLER!$A63),"",SUMIFS(TAKSIT_PLANI!$I$6:$I$1000,TAKSIT_PLANI!$B$6:$B$1000,YENI_TEKLIFLER!$B63,TAKSIT_PLANI!$C$6:$C$1000,1))</f>
        <v/>
      </c>
      <c r="D63" s="17">
        <f>IF(ISBLANK(YENI_TEKLIFLER!$A63),"",YENI_TEKLIFLER!$I63)</f>
        <v/>
      </c>
      <c r="E63" s="17">
        <f>IF(ISBLANK(YENI_TEKLIFLER!$A63),"",$C63-$D63)</f>
        <v/>
      </c>
      <c r="F63" s="17">
        <f>IF(ISBLANK(YENI_TEKLIFLER!$A63),"",MAX(0,$E63))</f>
        <v/>
      </c>
      <c r="G63" s="17">
        <f>IF(ISBLANK(YENI_TEKLIFLER!$A63),"",YENI_TEKLIFLER!$J63)</f>
        <v/>
      </c>
      <c r="H63" s="17">
        <f>IF(ISBLANK(YENI_TEKLIFLER!$A63),"",INDEX(KREDILER!$H$6:$H$1000,MATCH(YENI_TEKLIFLER!$B63,KREDILER!$A$6:$A$1000,0)))</f>
        <v/>
      </c>
      <c r="I63" s="14">
        <f>IF(ISBLANK(YENI_TEKLIFLER!$A63),"",IF($E63&gt;0,"ADAY","DEĞİL"))</f>
        <v/>
      </c>
      <c r="J63" s="14">
        <f>IF(ISBLANK(YENI_TEKLIFLER!$A63),"",IF(OR(ISBLANK($B63),ISBLANK($C63),ISBLANK($D63),ISBLANK($E63),ISBLANK($F63),ISBLANK($G63),ISBLANK($H63)),"EKSİK","OK"))</f>
        <v/>
      </c>
    </row>
    <row r="64">
      <c r="A64" s="14">
        <f>IF(ISBLANK(YENI_TEKLIFLER!$A64),"",YENI_TEKLIFLER!$A64)</f>
        <v/>
      </c>
      <c r="B64" s="14">
        <f>IF(ISBLANK(YENI_TEKLIFLER!$A64),"",YENI_TEKLIFLER!$B64)</f>
        <v/>
      </c>
      <c r="C64" s="17">
        <f>IF(ISBLANK(YENI_TEKLIFLER!$A64),"",SUMIFS(TAKSIT_PLANI!$I$6:$I$1000,TAKSIT_PLANI!$B$6:$B$1000,YENI_TEKLIFLER!$B64,TAKSIT_PLANI!$C$6:$C$1000,1))</f>
        <v/>
      </c>
      <c r="D64" s="17">
        <f>IF(ISBLANK(YENI_TEKLIFLER!$A64),"",YENI_TEKLIFLER!$I64)</f>
        <v/>
      </c>
      <c r="E64" s="17">
        <f>IF(ISBLANK(YENI_TEKLIFLER!$A64),"",$C64-$D64)</f>
        <v/>
      </c>
      <c r="F64" s="17">
        <f>IF(ISBLANK(YENI_TEKLIFLER!$A64),"",MAX(0,$E64))</f>
        <v/>
      </c>
      <c r="G64" s="17">
        <f>IF(ISBLANK(YENI_TEKLIFLER!$A64),"",YENI_TEKLIFLER!$J64)</f>
        <v/>
      </c>
      <c r="H64" s="17">
        <f>IF(ISBLANK(YENI_TEKLIFLER!$A64),"",INDEX(KREDILER!$H$6:$H$1000,MATCH(YENI_TEKLIFLER!$B64,KREDILER!$A$6:$A$1000,0)))</f>
        <v/>
      </c>
      <c r="I64" s="14">
        <f>IF(ISBLANK(YENI_TEKLIFLER!$A64),"",IF($E64&gt;0,"ADAY","DEĞİL"))</f>
        <v/>
      </c>
      <c r="J64" s="14">
        <f>IF(ISBLANK(YENI_TEKLIFLER!$A64),"",IF(OR(ISBLANK($B64),ISBLANK($C64),ISBLANK($D64),ISBLANK($E64),ISBLANK($F64),ISBLANK($G64),ISBLANK($H64)),"EKSİK","OK"))</f>
        <v/>
      </c>
    </row>
    <row r="65">
      <c r="A65" s="14">
        <f>IF(ISBLANK(YENI_TEKLIFLER!$A65),"",YENI_TEKLIFLER!$A65)</f>
        <v/>
      </c>
      <c r="B65" s="14">
        <f>IF(ISBLANK(YENI_TEKLIFLER!$A65),"",YENI_TEKLIFLER!$B65)</f>
        <v/>
      </c>
      <c r="C65" s="17">
        <f>IF(ISBLANK(YENI_TEKLIFLER!$A65),"",SUMIFS(TAKSIT_PLANI!$I$6:$I$1000,TAKSIT_PLANI!$B$6:$B$1000,YENI_TEKLIFLER!$B65,TAKSIT_PLANI!$C$6:$C$1000,1))</f>
        <v/>
      </c>
      <c r="D65" s="17">
        <f>IF(ISBLANK(YENI_TEKLIFLER!$A65),"",YENI_TEKLIFLER!$I65)</f>
        <v/>
      </c>
      <c r="E65" s="17">
        <f>IF(ISBLANK(YENI_TEKLIFLER!$A65),"",$C65-$D65)</f>
        <v/>
      </c>
      <c r="F65" s="17">
        <f>IF(ISBLANK(YENI_TEKLIFLER!$A65),"",MAX(0,$E65))</f>
        <v/>
      </c>
      <c r="G65" s="17">
        <f>IF(ISBLANK(YENI_TEKLIFLER!$A65),"",YENI_TEKLIFLER!$J65)</f>
        <v/>
      </c>
      <c r="H65" s="17">
        <f>IF(ISBLANK(YENI_TEKLIFLER!$A65),"",INDEX(KREDILER!$H$6:$H$1000,MATCH(YENI_TEKLIFLER!$B65,KREDILER!$A$6:$A$1000,0)))</f>
        <v/>
      </c>
      <c r="I65" s="14">
        <f>IF(ISBLANK(YENI_TEKLIFLER!$A65),"",IF($E65&gt;0,"ADAY","DEĞİL"))</f>
        <v/>
      </c>
      <c r="J65" s="14">
        <f>IF(ISBLANK(YENI_TEKLIFLER!$A65),"",IF(OR(ISBLANK($B65),ISBLANK($C65),ISBLANK($D65),ISBLANK($E65),ISBLANK($F65),ISBLANK($G65),ISBLANK($H65)),"EKSİK","OK"))</f>
        <v/>
      </c>
    </row>
    <row r="66">
      <c r="A66" s="14">
        <f>IF(ISBLANK(YENI_TEKLIFLER!$A66),"",YENI_TEKLIFLER!$A66)</f>
        <v/>
      </c>
      <c r="B66" s="14">
        <f>IF(ISBLANK(YENI_TEKLIFLER!$A66),"",YENI_TEKLIFLER!$B66)</f>
        <v/>
      </c>
      <c r="C66" s="17">
        <f>IF(ISBLANK(YENI_TEKLIFLER!$A66),"",SUMIFS(TAKSIT_PLANI!$I$6:$I$1000,TAKSIT_PLANI!$B$6:$B$1000,YENI_TEKLIFLER!$B66,TAKSIT_PLANI!$C$6:$C$1000,1))</f>
        <v/>
      </c>
      <c r="D66" s="17">
        <f>IF(ISBLANK(YENI_TEKLIFLER!$A66),"",YENI_TEKLIFLER!$I66)</f>
        <v/>
      </c>
      <c r="E66" s="17">
        <f>IF(ISBLANK(YENI_TEKLIFLER!$A66),"",$C66-$D66)</f>
        <v/>
      </c>
      <c r="F66" s="17">
        <f>IF(ISBLANK(YENI_TEKLIFLER!$A66),"",MAX(0,$E66))</f>
        <v/>
      </c>
      <c r="G66" s="17">
        <f>IF(ISBLANK(YENI_TEKLIFLER!$A66),"",YENI_TEKLIFLER!$J66)</f>
        <v/>
      </c>
      <c r="H66" s="17">
        <f>IF(ISBLANK(YENI_TEKLIFLER!$A66),"",INDEX(KREDILER!$H$6:$H$1000,MATCH(YENI_TEKLIFLER!$B66,KREDILER!$A$6:$A$1000,0)))</f>
        <v/>
      </c>
      <c r="I66" s="14">
        <f>IF(ISBLANK(YENI_TEKLIFLER!$A66),"",IF($E66&gt;0,"ADAY","DEĞİL"))</f>
        <v/>
      </c>
      <c r="J66" s="14">
        <f>IF(ISBLANK(YENI_TEKLIFLER!$A66),"",IF(OR(ISBLANK($B66),ISBLANK($C66),ISBLANK($D66),ISBLANK($E66),ISBLANK($F66),ISBLANK($G66),ISBLANK($H66)),"EKSİK","OK"))</f>
        <v/>
      </c>
    </row>
    <row r="67">
      <c r="A67" s="14">
        <f>IF(ISBLANK(YENI_TEKLIFLER!$A67),"",YENI_TEKLIFLER!$A67)</f>
        <v/>
      </c>
      <c r="B67" s="14">
        <f>IF(ISBLANK(YENI_TEKLIFLER!$A67),"",YENI_TEKLIFLER!$B67)</f>
        <v/>
      </c>
      <c r="C67" s="17">
        <f>IF(ISBLANK(YENI_TEKLIFLER!$A67),"",SUMIFS(TAKSIT_PLANI!$I$6:$I$1000,TAKSIT_PLANI!$B$6:$B$1000,YENI_TEKLIFLER!$B67,TAKSIT_PLANI!$C$6:$C$1000,1))</f>
        <v/>
      </c>
      <c r="D67" s="17">
        <f>IF(ISBLANK(YENI_TEKLIFLER!$A67),"",YENI_TEKLIFLER!$I67)</f>
        <v/>
      </c>
      <c r="E67" s="17">
        <f>IF(ISBLANK(YENI_TEKLIFLER!$A67),"",$C67-$D67)</f>
        <v/>
      </c>
      <c r="F67" s="17">
        <f>IF(ISBLANK(YENI_TEKLIFLER!$A67),"",MAX(0,$E67))</f>
        <v/>
      </c>
      <c r="G67" s="17">
        <f>IF(ISBLANK(YENI_TEKLIFLER!$A67),"",YENI_TEKLIFLER!$J67)</f>
        <v/>
      </c>
      <c r="H67" s="17">
        <f>IF(ISBLANK(YENI_TEKLIFLER!$A67),"",INDEX(KREDILER!$H$6:$H$1000,MATCH(YENI_TEKLIFLER!$B67,KREDILER!$A$6:$A$1000,0)))</f>
        <v/>
      </c>
      <c r="I67" s="14">
        <f>IF(ISBLANK(YENI_TEKLIFLER!$A67),"",IF($E67&gt;0,"ADAY","DEĞİL"))</f>
        <v/>
      </c>
      <c r="J67" s="14">
        <f>IF(ISBLANK(YENI_TEKLIFLER!$A67),"",IF(OR(ISBLANK($B67),ISBLANK($C67),ISBLANK($D67),ISBLANK($E67),ISBLANK($F67),ISBLANK($G67),ISBLANK($H67)),"EKSİK","OK"))</f>
        <v/>
      </c>
    </row>
    <row r="68">
      <c r="A68" s="14">
        <f>IF(ISBLANK(YENI_TEKLIFLER!$A68),"",YENI_TEKLIFLER!$A68)</f>
        <v/>
      </c>
      <c r="B68" s="14">
        <f>IF(ISBLANK(YENI_TEKLIFLER!$A68),"",YENI_TEKLIFLER!$B68)</f>
        <v/>
      </c>
      <c r="C68" s="17">
        <f>IF(ISBLANK(YENI_TEKLIFLER!$A68),"",SUMIFS(TAKSIT_PLANI!$I$6:$I$1000,TAKSIT_PLANI!$B$6:$B$1000,YENI_TEKLIFLER!$B68,TAKSIT_PLANI!$C$6:$C$1000,1))</f>
        <v/>
      </c>
      <c r="D68" s="17">
        <f>IF(ISBLANK(YENI_TEKLIFLER!$A68),"",YENI_TEKLIFLER!$I68)</f>
        <v/>
      </c>
      <c r="E68" s="17">
        <f>IF(ISBLANK(YENI_TEKLIFLER!$A68),"",$C68-$D68)</f>
        <v/>
      </c>
      <c r="F68" s="17">
        <f>IF(ISBLANK(YENI_TEKLIFLER!$A68),"",MAX(0,$E68))</f>
        <v/>
      </c>
      <c r="G68" s="17">
        <f>IF(ISBLANK(YENI_TEKLIFLER!$A68),"",YENI_TEKLIFLER!$J68)</f>
        <v/>
      </c>
      <c r="H68" s="17">
        <f>IF(ISBLANK(YENI_TEKLIFLER!$A68),"",INDEX(KREDILER!$H$6:$H$1000,MATCH(YENI_TEKLIFLER!$B68,KREDILER!$A$6:$A$1000,0)))</f>
        <v/>
      </c>
      <c r="I68" s="14">
        <f>IF(ISBLANK(YENI_TEKLIFLER!$A68),"",IF($E68&gt;0,"ADAY","DEĞİL"))</f>
        <v/>
      </c>
      <c r="J68" s="14">
        <f>IF(ISBLANK(YENI_TEKLIFLER!$A68),"",IF(OR(ISBLANK($B68),ISBLANK($C68),ISBLANK($D68),ISBLANK($E68),ISBLANK($F68),ISBLANK($G68),ISBLANK($H68)),"EKSİK","OK"))</f>
        <v/>
      </c>
    </row>
    <row r="69">
      <c r="A69" s="14">
        <f>IF(ISBLANK(YENI_TEKLIFLER!$A69),"",YENI_TEKLIFLER!$A69)</f>
        <v/>
      </c>
      <c r="B69" s="14">
        <f>IF(ISBLANK(YENI_TEKLIFLER!$A69),"",YENI_TEKLIFLER!$B69)</f>
        <v/>
      </c>
      <c r="C69" s="17">
        <f>IF(ISBLANK(YENI_TEKLIFLER!$A69),"",SUMIFS(TAKSIT_PLANI!$I$6:$I$1000,TAKSIT_PLANI!$B$6:$B$1000,YENI_TEKLIFLER!$B69,TAKSIT_PLANI!$C$6:$C$1000,1))</f>
        <v/>
      </c>
      <c r="D69" s="17">
        <f>IF(ISBLANK(YENI_TEKLIFLER!$A69),"",YENI_TEKLIFLER!$I69)</f>
        <v/>
      </c>
      <c r="E69" s="17">
        <f>IF(ISBLANK(YENI_TEKLIFLER!$A69),"",$C69-$D69)</f>
        <v/>
      </c>
      <c r="F69" s="17">
        <f>IF(ISBLANK(YENI_TEKLIFLER!$A69),"",MAX(0,$E69))</f>
        <v/>
      </c>
      <c r="G69" s="17">
        <f>IF(ISBLANK(YENI_TEKLIFLER!$A69),"",YENI_TEKLIFLER!$J69)</f>
        <v/>
      </c>
      <c r="H69" s="17">
        <f>IF(ISBLANK(YENI_TEKLIFLER!$A69),"",INDEX(KREDILER!$H$6:$H$1000,MATCH(YENI_TEKLIFLER!$B69,KREDILER!$A$6:$A$1000,0)))</f>
        <v/>
      </c>
      <c r="I69" s="14">
        <f>IF(ISBLANK(YENI_TEKLIFLER!$A69),"",IF($E69&gt;0,"ADAY","DEĞİL"))</f>
        <v/>
      </c>
      <c r="J69" s="14">
        <f>IF(ISBLANK(YENI_TEKLIFLER!$A69),"",IF(OR(ISBLANK($B69),ISBLANK($C69),ISBLANK($D69),ISBLANK($E69),ISBLANK($F69),ISBLANK($G69),ISBLANK($H69)),"EKSİK","OK"))</f>
        <v/>
      </c>
    </row>
    <row r="70">
      <c r="A70" s="14">
        <f>IF(ISBLANK(YENI_TEKLIFLER!$A70),"",YENI_TEKLIFLER!$A70)</f>
        <v/>
      </c>
      <c r="B70" s="14">
        <f>IF(ISBLANK(YENI_TEKLIFLER!$A70),"",YENI_TEKLIFLER!$B70)</f>
        <v/>
      </c>
      <c r="C70" s="17">
        <f>IF(ISBLANK(YENI_TEKLIFLER!$A70),"",SUMIFS(TAKSIT_PLANI!$I$6:$I$1000,TAKSIT_PLANI!$B$6:$B$1000,YENI_TEKLIFLER!$B70,TAKSIT_PLANI!$C$6:$C$1000,1))</f>
        <v/>
      </c>
      <c r="D70" s="17">
        <f>IF(ISBLANK(YENI_TEKLIFLER!$A70),"",YENI_TEKLIFLER!$I70)</f>
        <v/>
      </c>
      <c r="E70" s="17">
        <f>IF(ISBLANK(YENI_TEKLIFLER!$A70),"",$C70-$D70)</f>
        <v/>
      </c>
      <c r="F70" s="17">
        <f>IF(ISBLANK(YENI_TEKLIFLER!$A70),"",MAX(0,$E70))</f>
        <v/>
      </c>
      <c r="G70" s="17">
        <f>IF(ISBLANK(YENI_TEKLIFLER!$A70),"",YENI_TEKLIFLER!$J70)</f>
        <v/>
      </c>
      <c r="H70" s="17">
        <f>IF(ISBLANK(YENI_TEKLIFLER!$A70),"",INDEX(KREDILER!$H$6:$H$1000,MATCH(YENI_TEKLIFLER!$B70,KREDILER!$A$6:$A$1000,0)))</f>
        <v/>
      </c>
      <c r="I70" s="14">
        <f>IF(ISBLANK(YENI_TEKLIFLER!$A70),"",IF($E70&gt;0,"ADAY","DEĞİL"))</f>
        <v/>
      </c>
      <c r="J70" s="14">
        <f>IF(ISBLANK(YENI_TEKLIFLER!$A70),"",IF(OR(ISBLANK($B70),ISBLANK($C70),ISBLANK($D70),ISBLANK($E70),ISBLANK($F70),ISBLANK($G70),ISBLANK($H70)),"EKSİK","OK"))</f>
        <v/>
      </c>
    </row>
    <row r="71">
      <c r="A71" s="14">
        <f>IF(ISBLANK(YENI_TEKLIFLER!$A71),"",YENI_TEKLIFLER!$A71)</f>
        <v/>
      </c>
      <c r="B71" s="14">
        <f>IF(ISBLANK(YENI_TEKLIFLER!$A71),"",YENI_TEKLIFLER!$B71)</f>
        <v/>
      </c>
      <c r="C71" s="17">
        <f>IF(ISBLANK(YENI_TEKLIFLER!$A71),"",SUMIFS(TAKSIT_PLANI!$I$6:$I$1000,TAKSIT_PLANI!$B$6:$B$1000,YENI_TEKLIFLER!$B71,TAKSIT_PLANI!$C$6:$C$1000,1))</f>
        <v/>
      </c>
      <c r="D71" s="17">
        <f>IF(ISBLANK(YENI_TEKLIFLER!$A71),"",YENI_TEKLIFLER!$I71)</f>
        <v/>
      </c>
      <c r="E71" s="17">
        <f>IF(ISBLANK(YENI_TEKLIFLER!$A71),"",$C71-$D71)</f>
        <v/>
      </c>
      <c r="F71" s="17">
        <f>IF(ISBLANK(YENI_TEKLIFLER!$A71),"",MAX(0,$E71))</f>
        <v/>
      </c>
      <c r="G71" s="17">
        <f>IF(ISBLANK(YENI_TEKLIFLER!$A71),"",YENI_TEKLIFLER!$J71)</f>
        <v/>
      </c>
      <c r="H71" s="17">
        <f>IF(ISBLANK(YENI_TEKLIFLER!$A71),"",INDEX(KREDILER!$H$6:$H$1000,MATCH(YENI_TEKLIFLER!$B71,KREDILER!$A$6:$A$1000,0)))</f>
        <v/>
      </c>
      <c r="I71" s="14">
        <f>IF(ISBLANK(YENI_TEKLIFLER!$A71),"",IF($E71&gt;0,"ADAY","DEĞİL"))</f>
        <v/>
      </c>
      <c r="J71" s="14">
        <f>IF(ISBLANK(YENI_TEKLIFLER!$A71),"",IF(OR(ISBLANK($B71),ISBLANK($C71),ISBLANK($D71),ISBLANK($E71),ISBLANK($F71),ISBLANK($G71),ISBLANK($H71)),"EKSİK","OK"))</f>
        <v/>
      </c>
    </row>
    <row r="72">
      <c r="A72" s="14">
        <f>IF(ISBLANK(YENI_TEKLIFLER!$A72),"",YENI_TEKLIFLER!$A72)</f>
        <v/>
      </c>
      <c r="B72" s="14">
        <f>IF(ISBLANK(YENI_TEKLIFLER!$A72),"",YENI_TEKLIFLER!$B72)</f>
        <v/>
      </c>
      <c r="C72" s="17">
        <f>IF(ISBLANK(YENI_TEKLIFLER!$A72),"",SUMIFS(TAKSIT_PLANI!$I$6:$I$1000,TAKSIT_PLANI!$B$6:$B$1000,YENI_TEKLIFLER!$B72,TAKSIT_PLANI!$C$6:$C$1000,1))</f>
        <v/>
      </c>
      <c r="D72" s="17">
        <f>IF(ISBLANK(YENI_TEKLIFLER!$A72),"",YENI_TEKLIFLER!$I72)</f>
        <v/>
      </c>
      <c r="E72" s="17">
        <f>IF(ISBLANK(YENI_TEKLIFLER!$A72),"",$C72-$D72)</f>
        <v/>
      </c>
      <c r="F72" s="17">
        <f>IF(ISBLANK(YENI_TEKLIFLER!$A72),"",MAX(0,$E72))</f>
        <v/>
      </c>
      <c r="G72" s="17">
        <f>IF(ISBLANK(YENI_TEKLIFLER!$A72),"",YENI_TEKLIFLER!$J72)</f>
        <v/>
      </c>
      <c r="H72" s="17">
        <f>IF(ISBLANK(YENI_TEKLIFLER!$A72),"",INDEX(KREDILER!$H$6:$H$1000,MATCH(YENI_TEKLIFLER!$B72,KREDILER!$A$6:$A$1000,0)))</f>
        <v/>
      </c>
      <c r="I72" s="14">
        <f>IF(ISBLANK(YENI_TEKLIFLER!$A72),"",IF($E72&gt;0,"ADAY","DEĞİL"))</f>
        <v/>
      </c>
      <c r="J72" s="14">
        <f>IF(ISBLANK(YENI_TEKLIFLER!$A72),"",IF(OR(ISBLANK($B72),ISBLANK($C72),ISBLANK($D72),ISBLANK($E72),ISBLANK($F72),ISBLANK($G72),ISBLANK($H72)),"EKSİK","OK"))</f>
        <v/>
      </c>
    </row>
    <row r="73">
      <c r="A73" s="14">
        <f>IF(ISBLANK(YENI_TEKLIFLER!$A73),"",YENI_TEKLIFLER!$A73)</f>
        <v/>
      </c>
      <c r="B73" s="14">
        <f>IF(ISBLANK(YENI_TEKLIFLER!$A73),"",YENI_TEKLIFLER!$B73)</f>
        <v/>
      </c>
      <c r="C73" s="17">
        <f>IF(ISBLANK(YENI_TEKLIFLER!$A73),"",SUMIFS(TAKSIT_PLANI!$I$6:$I$1000,TAKSIT_PLANI!$B$6:$B$1000,YENI_TEKLIFLER!$B73,TAKSIT_PLANI!$C$6:$C$1000,1))</f>
        <v/>
      </c>
      <c r="D73" s="17">
        <f>IF(ISBLANK(YENI_TEKLIFLER!$A73),"",YENI_TEKLIFLER!$I73)</f>
        <v/>
      </c>
      <c r="E73" s="17">
        <f>IF(ISBLANK(YENI_TEKLIFLER!$A73),"",$C73-$D73)</f>
        <v/>
      </c>
      <c r="F73" s="17">
        <f>IF(ISBLANK(YENI_TEKLIFLER!$A73),"",MAX(0,$E73))</f>
        <v/>
      </c>
      <c r="G73" s="17">
        <f>IF(ISBLANK(YENI_TEKLIFLER!$A73),"",YENI_TEKLIFLER!$J73)</f>
        <v/>
      </c>
      <c r="H73" s="17">
        <f>IF(ISBLANK(YENI_TEKLIFLER!$A73),"",INDEX(KREDILER!$H$6:$H$1000,MATCH(YENI_TEKLIFLER!$B73,KREDILER!$A$6:$A$1000,0)))</f>
        <v/>
      </c>
      <c r="I73" s="14">
        <f>IF(ISBLANK(YENI_TEKLIFLER!$A73),"",IF($E73&gt;0,"ADAY","DEĞİL"))</f>
        <v/>
      </c>
      <c r="J73" s="14">
        <f>IF(ISBLANK(YENI_TEKLIFLER!$A73),"",IF(OR(ISBLANK($B73),ISBLANK($C73),ISBLANK($D73),ISBLANK($E73),ISBLANK($F73),ISBLANK($G73),ISBLANK($H73)),"EKSİK","OK"))</f>
        <v/>
      </c>
    </row>
    <row r="74">
      <c r="A74" s="14">
        <f>IF(ISBLANK(YENI_TEKLIFLER!$A74),"",YENI_TEKLIFLER!$A74)</f>
        <v/>
      </c>
      <c r="B74" s="14">
        <f>IF(ISBLANK(YENI_TEKLIFLER!$A74),"",YENI_TEKLIFLER!$B74)</f>
        <v/>
      </c>
      <c r="C74" s="17">
        <f>IF(ISBLANK(YENI_TEKLIFLER!$A74),"",SUMIFS(TAKSIT_PLANI!$I$6:$I$1000,TAKSIT_PLANI!$B$6:$B$1000,YENI_TEKLIFLER!$B74,TAKSIT_PLANI!$C$6:$C$1000,1))</f>
        <v/>
      </c>
      <c r="D74" s="17">
        <f>IF(ISBLANK(YENI_TEKLIFLER!$A74),"",YENI_TEKLIFLER!$I74)</f>
        <v/>
      </c>
      <c r="E74" s="17">
        <f>IF(ISBLANK(YENI_TEKLIFLER!$A74),"",$C74-$D74)</f>
        <v/>
      </c>
      <c r="F74" s="17">
        <f>IF(ISBLANK(YENI_TEKLIFLER!$A74),"",MAX(0,$E74))</f>
        <v/>
      </c>
      <c r="G74" s="17">
        <f>IF(ISBLANK(YENI_TEKLIFLER!$A74),"",YENI_TEKLIFLER!$J74)</f>
        <v/>
      </c>
      <c r="H74" s="17">
        <f>IF(ISBLANK(YENI_TEKLIFLER!$A74),"",INDEX(KREDILER!$H$6:$H$1000,MATCH(YENI_TEKLIFLER!$B74,KREDILER!$A$6:$A$1000,0)))</f>
        <v/>
      </c>
      <c r="I74" s="14">
        <f>IF(ISBLANK(YENI_TEKLIFLER!$A74),"",IF($E74&gt;0,"ADAY","DEĞİL"))</f>
        <v/>
      </c>
      <c r="J74" s="14">
        <f>IF(ISBLANK(YENI_TEKLIFLER!$A74),"",IF(OR(ISBLANK($B74),ISBLANK($C74),ISBLANK($D74),ISBLANK($E74),ISBLANK($F74),ISBLANK($G74),ISBLANK($H74)),"EKSİK","OK"))</f>
        <v/>
      </c>
    </row>
    <row r="75">
      <c r="A75" s="14">
        <f>IF(ISBLANK(YENI_TEKLIFLER!$A75),"",YENI_TEKLIFLER!$A75)</f>
        <v/>
      </c>
      <c r="B75" s="14">
        <f>IF(ISBLANK(YENI_TEKLIFLER!$A75),"",YENI_TEKLIFLER!$B75)</f>
        <v/>
      </c>
      <c r="C75" s="17">
        <f>IF(ISBLANK(YENI_TEKLIFLER!$A75),"",SUMIFS(TAKSIT_PLANI!$I$6:$I$1000,TAKSIT_PLANI!$B$6:$B$1000,YENI_TEKLIFLER!$B75,TAKSIT_PLANI!$C$6:$C$1000,1))</f>
        <v/>
      </c>
      <c r="D75" s="17">
        <f>IF(ISBLANK(YENI_TEKLIFLER!$A75),"",YENI_TEKLIFLER!$I75)</f>
        <v/>
      </c>
      <c r="E75" s="17">
        <f>IF(ISBLANK(YENI_TEKLIFLER!$A75),"",$C75-$D75)</f>
        <v/>
      </c>
      <c r="F75" s="17">
        <f>IF(ISBLANK(YENI_TEKLIFLER!$A75),"",MAX(0,$E75))</f>
        <v/>
      </c>
      <c r="G75" s="17">
        <f>IF(ISBLANK(YENI_TEKLIFLER!$A75),"",YENI_TEKLIFLER!$J75)</f>
        <v/>
      </c>
      <c r="H75" s="17">
        <f>IF(ISBLANK(YENI_TEKLIFLER!$A75),"",INDEX(KREDILER!$H$6:$H$1000,MATCH(YENI_TEKLIFLER!$B75,KREDILER!$A$6:$A$1000,0)))</f>
        <v/>
      </c>
      <c r="I75" s="14">
        <f>IF(ISBLANK(YENI_TEKLIFLER!$A75),"",IF($E75&gt;0,"ADAY","DEĞİL"))</f>
        <v/>
      </c>
      <c r="J75" s="14">
        <f>IF(ISBLANK(YENI_TEKLIFLER!$A75),"",IF(OR(ISBLANK($B75),ISBLANK($C75),ISBLANK($D75),ISBLANK($E75),ISBLANK($F75),ISBLANK($G75),ISBLANK($H75)),"EKSİK","OK"))</f>
        <v/>
      </c>
    </row>
    <row r="76">
      <c r="A76" s="14">
        <f>IF(ISBLANK(YENI_TEKLIFLER!$A76),"",YENI_TEKLIFLER!$A76)</f>
        <v/>
      </c>
      <c r="B76" s="14">
        <f>IF(ISBLANK(YENI_TEKLIFLER!$A76),"",YENI_TEKLIFLER!$B76)</f>
        <v/>
      </c>
      <c r="C76" s="17">
        <f>IF(ISBLANK(YENI_TEKLIFLER!$A76),"",SUMIFS(TAKSIT_PLANI!$I$6:$I$1000,TAKSIT_PLANI!$B$6:$B$1000,YENI_TEKLIFLER!$B76,TAKSIT_PLANI!$C$6:$C$1000,1))</f>
        <v/>
      </c>
      <c r="D76" s="17">
        <f>IF(ISBLANK(YENI_TEKLIFLER!$A76),"",YENI_TEKLIFLER!$I76)</f>
        <v/>
      </c>
      <c r="E76" s="17">
        <f>IF(ISBLANK(YENI_TEKLIFLER!$A76),"",$C76-$D76)</f>
        <v/>
      </c>
      <c r="F76" s="17">
        <f>IF(ISBLANK(YENI_TEKLIFLER!$A76),"",MAX(0,$E76))</f>
        <v/>
      </c>
      <c r="G76" s="17">
        <f>IF(ISBLANK(YENI_TEKLIFLER!$A76),"",YENI_TEKLIFLER!$J76)</f>
        <v/>
      </c>
      <c r="H76" s="17">
        <f>IF(ISBLANK(YENI_TEKLIFLER!$A76),"",INDEX(KREDILER!$H$6:$H$1000,MATCH(YENI_TEKLIFLER!$B76,KREDILER!$A$6:$A$1000,0)))</f>
        <v/>
      </c>
      <c r="I76" s="14">
        <f>IF(ISBLANK(YENI_TEKLIFLER!$A76),"",IF($E76&gt;0,"ADAY","DEĞİL"))</f>
        <v/>
      </c>
      <c r="J76" s="14">
        <f>IF(ISBLANK(YENI_TEKLIFLER!$A76),"",IF(OR(ISBLANK($B76),ISBLANK($C76),ISBLANK($D76),ISBLANK($E76),ISBLANK($F76),ISBLANK($G76),ISBLANK($H76)),"EKSİK","OK"))</f>
        <v/>
      </c>
    </row>
    <row r="77">
      <c r="A77" s="14">
        <f>IF(ISBLANK(YENI_TEKLIFLER!$A77),"",YENI_TEKLIFLER!$A77)</f>
        <v/>
      </c>
      <c r="B77" s="14">
        <f>IF(ISBLANK(YENI_TEKLIFLER!$A77),"",YENI_TEKLIFLER!$B77)</f>
        <v/>
      </c>
      <c r="C77" s="17">
        <f>IF(ISBLANK(YENI_TEKLIFLER!$A77),"",SUMIFS(TAKSIT_PLANI!$I$6:$I$1000,TAKSIT_PLANI!$B$6:$B$1000,YENI_TEKLIFLER!$B77,TAKSIT_PLANI!$C$6:$C$1000,1))</f>
        <v/>
      </c>
      <c r="D77" s="17">
        <f>IF(ISBLANK(YENI_TEKLIFLER!$A77),"",YENI_TEKLIFLER!$I77)</f>
        <v/>
      </c>
      <c r="E77" s="17">
        <f>IF(ISBLANK(YENI_TEKLIFLER!$A77),"",$C77-$D77)</f>
        <v/>
      </c>
      <c r="F77" s="17">
        <f>IF(ISBLANK(YENI_TEKLIFLER!$A77),"",MAX(0,$E77))</f>
        <v/>
      </c>
      <c r="G77" s="17">
        <f>IF(ISBLANK(YENI_TEKLIFLER!$A77),"",YENI_TEKLIFLER!$J77)</f>
        <v/>
      </c>
      <c r="H77" s="17">
        <f>IF(ISBLANK(YENI_TEKLIFLER!$A77),"",INDEX(KREDILER!$H$6:$H$1000,MATCH(YENI_TEKLIFLER!$B77,KREDILER!$A$6:$A$1000,0)))</f>
        <v/>
      </c>
      <c r="I77" s="14">
        <f>IF(ISBLANK(YENI_TEKLIFLER!$A77),"",IF($E77&gt;0,"ADAY","DEĞİL"))</f>
        <v/>
      </c>
      <c r="J77" s="14">
        <f>IF(ISBLANK(YENI_TEKLIFLER!$A77),"",IF(OR(ISBLANK($B77),ISBLANK($C77),ISBLANK($D77),ISBLANK($E77),ISBLANK($F77),ISBLANK($G77),ISBLANK($H77)),"EKSİK","OK"))</f>
        <v/>
      </c>
    </row>
    <row r="78">
      <c r="A78" s="14">
        <f>IF(ISBLANK(YENI_TEKLIFLER!$A78),"",YENI_TEKLIFLER!$A78)</f>
        <v/>
      </c>
      <c r="B78" s="14">
        <f>IF(ISBLANK(YENI_TEKLIFLER!$A78),"",YENI_TEKLIFLER!$B78)</f>
        <v/>
      </c>
      <c r="C78" s="17">
        <f>IF(ISBLANK(YENI_TEKLIFLER!$A78),"",SUMIFS(TAKSIT_PLANI!$I$6:$I$1000,TAKSIT_PLANI!$B$6:$B$1000,YENI_TEKLIFLER!$B78,TAKSIT_PLANI!$C$6:$C$1000,1))</f>
        <v/>
      </c>
      <c r="D78" s="17">
        <f>IF(ISBLANK(YENI_TEKLIFLER!$A78),"",YENI_TEKLIFLER!$I78)</f>
        <v/>
      </c>
      <c r="E78" s="17">
        <f>IF(ISBLANK(YENI_TEKLIFLER!$A78),"",$C78-$D78)</f>
        <v/>
      </c>
      <c r="F78" s="17">
        <f>IF(ISBLANK(YENI_TEKLIFLER!$A78),"",MAX(0,$E78))</f>
        <v/>
      </c>
      <c r="G78" s="17">
        <f>IF(ISBLANK(YENI_TEKLIFLER!$A78),"",YENI_TEKLIFLER!$J78)</f>
        <v/>
      </c>
      <c r="H78" s="17">
        <f>IF(ISBLANK(YENI_TEKLIFLER!$A78),"",INDEX(KREDILER!$H$6:$H$1000,MATCH(YENI_TEKLIFLER!$B78,KREDILER!$A$6:$A$1000,0)))</f>
        <v/>
      </c>
      <c r="I78" s="14">
        <f>IF(ISBLANK(YENI_TEKLIFLER!$A78),"",IF($E78&gt;0,"ADAY","DEĞİL"))</f>
        <v/>
      </c>
      <c r="J78" s="14">
        <f>IF(ISBLANK(YENI_TEKLIFLER!$A78),"",IF(OR(ISBLANK($B78),ISBLANK($C78),ISBLANK($D78),ISBLANK($E78),ISBLANK($F78),ISBLANK($G78),ISBLANK($H78)),"EKSİK","OK"))</f>
        <v/>
      </c>
    </row>
    <row r="79">
      <c r="A79" s="14">
        <f>IF(ISBLANK(YENI_TEKLIFLER!$A79),"",YENI_TEKLIFLER!$A79)</f>
        <v/>
      </c>
      <c r="B79" s="14">
        <f>IF(ISBLANK(YENI_TEKLIFLER!$A79),"",YENI_TEKLIFLER!$B79)</f>
        <v/>
      </c>
      <c r="C79" s="17">
        <f>IF(ISBLANK(YENI_TEKLIFLER!$A79),"",SUMIFS(TAKSIT_PLANI!$I$6:$I$1000,TAKSIT_PLANI!$B$6:$B$1000,YENI_TEKLIFLER!$B79,TAKSIT_PLANI!$C$6:$C$1000,1))</f>
        <v/>
      </c>
      <c r="D79" s="17">
        <f>IF(ISBLANK(YENI_TEKLIFLER!$A79),"",YENI_TEKLIFLER!$I79)</f>
        <v/>
      </c>
      <c r="E79" s="17">
        <f>IF(ISBLANK(YENI_TEKLIFLER!$A79),"",$C79-$D79)</f>
        <v/>
      </c>
      <c r="F79" s="17">
        <f>IF(ISBLANK(YENI_TEKLIFLER!$A79),"",MAX(0,$E79))</f>
        <v/>
      </c>
      <c r="G79" s="17">
        <f>IF(ISBLANK(YENI_TEKLIFLER!$A79),"",YENI_TEKLIFLER!$J79)</f>
        <v/>
      </c>
      <c r="H79" s="17">
        <f>IF(ISBLANK(YENI_TEKLIFLER!$A79),"",INDEX(KREDILER!$H$6:$H$1000,MATCH(YENI_TEKLIFLER!$B79,KREDILER!$A$6:$A$1000,0)))</f>
        <v/>
      </c>
      <c r="I79" s="14">
        <f>IF(ISBLANK(YENI_TEKLIFLER!$A79),"",IF($E79&gt;0,"ADAY","DEĞİL"))</f>
        <v/>
      </c>
      <c r="J79" s="14">
        <f>IF(ISBLANK(YENI_TEKLIFLER!$A79),"",IF(OR(ISBLANK($B79),ISBLANK($C79),ISBLANK($D79),ISBLANK($E79),ISBLANK($F79),ISBLANK($G79),ISBLANK($H79)),"EKSİK","OK"))</f>
        <v/>
      </c>
    </row>
    <row r="80">
      <c r="A80" s="14">
        <f>IF(ISBLANK(YENI_TEKLIFLER!$A80),"",YENI_TEKLIFLER!$A80)</f>
        <v/>
      </c>
      <c r="B80" s="14">
        <f>IF(ISBLANK(YENI_TEKLIFLER!$A80),"",YENI_TEKLIFLER!$B80)</f>
        <v/>
      </c>
      <c r="C80" s="17">
        <f>IF(ISBLANK(YENI_TEKLIFLER!$A80),"",SUMIFS(TAKSIT_PLANI!$I$6:$I$1000,TAKSIT_PLANI!$B$6:$B$1000,YENI_TEKLIFLER!$B80,TAKSIT_PLANI!$C$6:$C$1000,1))</f>
        <v/>
      </c>
      <c r="D80" s="17">
        <f>IF(ISBLANK(YENI_TEKLIFLER!$A80),"",YENI_TEKLIFLER!$I80)</f>
        <v/>
      </c>
      <c r="E80" s="17">
        <f>IF(ISBLANK(YENI_TEKLIFLER!$A80),"",$C80-$D80)</f>
        <v/>
      </c>
      <c r="F80" s="17">
        <f>IF(ISBLANK(YENI_TEKLIFLER!$A80),"",MAX(0,$E80))</f>
        <v/>
      </c>
      <c r="G80" s="17">
        <f>IF(ISBLANK(YENI_TEKLIFLER!$A80),"",YENI_TEKLIFLER!$J80)</f>
        <v/>
      </c>
      <c r="H80" s="17">
        <f>IF(ISBLANK(YENI_TEKLIFLER!$A80),"",INDEX(KREDILER!$H$6:$H$1000,MATCH(YENI_TEKLIFLER!$B80,KREDILER!$A$6:$A$1000,0)))</f>
        <v/>
      </c>
      <c r="I80" s="14">
        <f>IF(ISBLANK(YENI_TEKLIFLER!$A80),"",IF($E80&gt;0,"ADAY","DEĞİL"))</f>
        <v/>
      </c>
      <c r="J80" s="14">
        <f>IF(ISBLANK(YENI_TEKLIFLER!$A80),"",IF(OR(ISBLANK($B80),ISBLANK($C80),ISBLANK($D80),ISBLANK($E80),ISBLANK($F80),ISBLANK($G80),ISBLANK($H80)),"EKSİK","OK"))</f>
        <v/>
      </c>
    </row>
    <row r="81">
      <c r="A81" s="14">
        <f>IF(ISBLANK(YENI_TEKLIFLER!$A81),"",YENI_TEKLIFLER!$A81)</f>
        <v/>
      </c>
      <c r="B81" s="14">
        <f>IF(ISBLANK(YENI_TEKLIFLER!$A81),"",YENI_TEKLIFLER!$B81)</f>
        <v/>
      </c>
      <c r="C81" s="17">
        <f>IF(ISBLANK(YENI_TEKLIFLER!$A81),"",SUMIFS(TAKSIT_PLANI!$I$6:$I$1000,TAKSIT_PLANI!$B$6:$B$1000,YENI_TEKLIFLER!$B81,TAKSIT_PLANI!$C$6:$C$1000,1))</f>
        <v/>
      </c>
      <c r="D81" s="17">
        <f>IF(ISBLANK(YENI_TEKLIFLER!$A81),"",YENI_TEKLIFLER!$I81)</f>
        <v/>
      </c>
      <c r="E81" s="17">
        <f>IF(ISBLANK(YENI_TEKLIFLER!$A81),"",$C81-$D81)</f>
        <v/>
      </c>
      <c r="F81" s="17">
        <f>IF(ISBLANK(YENI_TEKLIFLER!$A81),"",MAX(0,$E81))</f>
        <v/>
      </c>
      <c r="G81" s="17">
        <f>IF(ISBLANK(YENI_TEKLIFLER!$A81),"",YENI_TEKLIFLER!$J81)</f>
        <v/>
      </c>
      <c r="H81" s="17">
        <f>IF(ISBLANK(YENI_TEKLIFLER!$A81),"",INDEX(KREDILER!$H$6:$H$1000,MATCH(YENI_TEKLIFLER!$B81,KREDILER!$A$6:$A$1000,0)))</f>
        <v/>
      </c>
      <c r="I81" s="14">
        <f>IF(ISBLANK(YENI_TEKLIFLER!$A81),"",IF($E81&gt;0,"ADAY","DEĞİL"))</f>
        <v/>
      </c>
      <c r="J81" s="14">
        <f>IF(ISBLANK(YENI_TEKLIFLER!$A81),"",IF(OR(ISBLANK($B81),ISBLANK($C81),ISBLANK($D81),ISBLANK($E81),ISBLANK($F81),ISBLANK($G81),ISBLANK($H81)),"EKSİK","OK"))</f>
        <v/>
      </c>
    </row>
    <row r="82">
      <c r="A82" s="14">
        <f>IF(ISBLANK(YENI_TEKLIFLER!$A82),"",YENI_TEKLIFLER!$A82)</f>
        <v/>
      </c>
      <c r="B82" s="14">
        <f>IF(ISBLANK(YENI_TEKLIFLER!$A82),"",YENI_TEKLIFLER!$B82)</f>
        <v/>
      </c>
      <c r="C82" s="17">
        <f>IF(ISBLANK(YENI_TEKLIFLER!$A82),"",SUMIFS(TAKSIT_PLANI!$I$6:$I$1000,TAKSIT_PLANI!$B$6:$B$1000,YENI_TEKLIFLER!$B82,TAKSIT_PLANI!$C$6:$C$1000,1))</f>
        <v/>
      </c>
      <c r="D82" s="17">
        <f>IF(ISBLANK(YENI_TEKLIFLER!$A82),"",YENI_TEKLIFLER!$I82)</f>
        <v/>
      </c>
      <c r="E82" s="17">
        <f>IF(ISBLANK(YENI_TEKLIFLER!$A82),"",$C82-$D82)</f>
        <v/>
      </c>
      <c r="F82" s="17">
        <f>IF(ISBLANK(YENI_TEKLIFLER!$A82),"",MAX(0,$E82))</f>
        <v/>
      </c>
      <c r="G82" s="17">
        <f>IF(ISBLANK(YENI_TEKLIFLER!$A82),"",YENI_TEKLIFLER!$J82)</f>
        <v/>
      </c>
      <c r="H82" s="17">
        <f>IF(ISBLANK(YENI_TEKLIFLER!$A82),"",INDEX(KREDILER!$H$6:$H$1000,MATCH(YENI_TEKLIFLER!$B82,KREDILER!$A$6:$A$1000,0)))</f>
        <v/>
      </c>
      <c r="I82" s="14">
        <f>IF(ISBLANK(YENI_TEKLIFLER!$A82),"",IF($E82&gt;0,"ADAY","DEĞİL"))</f>
        <v/>
      </c>
      <c r="J82" s="14">
        <f>IF(ISBLANK(YENI_TEKLIFLER!$A82),"",IF(OR(ISBLANK($B82),ISBLANK($C82),ISBLANK($D82),ISBLANK($E82),ISBLANK($F82),ISBLANK($G82),ISBLANK($H82)),"EKSİK","OK"))</f>
        <v/>
      </c>
    </row>
    <row r="83">
      <c r="A83" s="14">
        <f>IF(ISBLANK(YENI_TEKLIFLER!$A83),"",YENI_TEKLIFLER!$A83)</f>
        <v/>
      </c>
      <c r="B83" s="14">
        <f>IF(ISBLANK(YENI_TEKLIFLER!$A83),"",YENI_TEKLIFLER!$B83)</f>
        <v/>
      </c>
      <c r="C83" s="17">
        <f>IF(ISBLANK(YENI_TEKLIFLER!$A83),"",SUMIFS(TAKSIT_PLANI!$I$6:$I$1000,TAKSIT_PLANI!$B$6:$B$1000,YENI_TEKLIFLER!$B83,TAKSIT_PLANI!$C$6:$C$1000,1))</f>
        <v/>
      </c>
      <c r="D83" s="17">
        <f>IF(ISBLANK(YENI_TEKLIFLER!$A83),"",YENI_TEKLIFLER!$I83)</f>
        <v/>
      </c>
      <c r="E83" s="17">
        <f>IF(ISBLANK(YENI_TEKLIFLER!$A83),"",$C83-$D83)</f>
        <v/>
      </c>
      <c r="F83" s="17">
        <f>IF(ISBLANK(YENI_TEKLIFLER!$A83),"",MAX(0,$E83))</f>
        <v/>
      </c>
      <c r="G83" s="17">
        <f>IF(ISBLANK(YENI_TEKLIFLER!$A83),"",YENI_TEKLIFLER!$J83)</f>
        <v/>
      </c>
      <c r="H83" s="17">
        <f>IF(ISBLANK(YENI_TEKLIFLER!$A83),"",INDEX(KREDILER!$H$6:$H$1000,MATCH(YENI_TEKLIFLER!$B83,KREDILER!$A$6:$A$1000,0)))</f>
        <v/>
      </c>
      <c r="I83" s="14">
        <f>IF(ISBLANK(YENI_TEKLIFLER!$A83),"",IF($E83&gt;0,"ADAY","DEĞİL"))</f>
        <v/>
      </c>
      <c r="J83" s="14">
        <f>IF(ISBLANK(YENI_TEKLIFLER!$A83),"",IF(OR(ISBLANK($B83),ISBLANK($C83),ISBLANK($D83),ISBLANK($E83),ISBLANK($F83),ISBLANK($G83),ISBLANK($H83)),"EKSİK","OK"))</f>
        <v/>
      </c>
    </row>
    <row r="84">
      <c r="A84" s="14">
        <f>IF(ISBLANK(YENI_TEKLIFLER!$A84),"",YENI_TEKLIFLER!$A84)</f>
        <v/>
      </c>
      <c r="B84" s="14">
        <f>IF(ISBLANK(YENI_TEKLIFLER!$A84),"",YENI_TEKLIFLER!$B84)</f>
        <v/>
      </c>
      <c r="C84" s="17">
        <f>IF(ISBLANK(YENI_TEKLIFLER!$A84),"",SUMIFS(TAKSIT_PLANI!$I$6:$I$1000,TAKSIT_PLANI!$B$6:$B$1000,YENI_TEKLIFLER!$B84,TAKSIT_PLANI!$C$6:$C$1000,1))</f>
        <v/>
      </c>
      <c r="D84" s="17">
        <f>IF(ISBLANK(YENI_TEKLIFLER!$A84),"",YENI_TEKLIFLER!$I84)</f>
        <v/>
      </c>
      <c r="E84" s="17">
        <f>IF(ISBLANK(YENI_TEKLIFLER!$A84),"",$C84-$D84)</f>
        <v/>
      </c>
      <c r="F84" s="17">
        <f>IF(ISBLANK(YENI_TEKLIFLER!$A84),"",MAX(0,$E84))</f>
        <v/>
      </c>
      <c r="G84" s="17">
        <f>IF(ISBLANK(YENI_TEKLIFLER!$A84),"",YENI_TEKLIFLER!$J84)</f>
        <v/>
      </c>
      <c r="H84" s="17">
        <f>IF(ISBLANK(YENI_TEKLIFLER!$A84),"",INDEX(KREDILER!$H$6:$H$1000,MATCH(YENI_TEKLIFLER!$B84,KREDILER!$A$6:$A$1000,0)))</f>
        <v/>
      </c>
      <c r="I84" s="14">
        <f>IF(ISBLANK(YENI_TEKLIFLER!$A84),"",IF($E84&gt;0,"ADAY","DEĞİL"))</f>
        <v/>
      </c>
      <c r="J84" s="14">
        <f>IF(ISBLANK(YENI_TEKLIFLER!$A84),"",IF(OR(ISBLANK($B84),ISBLANK($C84),ISBLANK($D84),ISBLANK($E84),ISBLANK($F84),ISBLANK($G84),ISBLANK($H84)),"EKSİK","OK"))</f>
        <v/>
      </c>
    </row>
    <row r="85">
      <c r="A85" s="14">
        <f>IF(ISBLANK(YENI_TEKLIFLER!$A85),"",YENI_TEKLIFLER!$A85)</f>
        <v/>
      </c>
      <c r="B85" s="14">
        <f>IF(ISBLANK(YENI_TEKLIFLER!$A85),"",YENI_TEKLIFLER!$B85)</f>
        <v/>
      </c>
      <c r="C85" s="17">
        <f>IF(ISBLANK(YENI_TEKLIFLER!$A85),"",SUMIFS(TAKSIT_PLANI!$I$6:$I$1000,TAKSIT_PLANI!$B$6:$B$1000,YENI_TEKLIFLER!$B85,TAKSIT_PLANI!$C$6:$C$1000,1))</f>
        <v/>
      </c>
      <c r="D85" s="17">
        <f>IF(ISBLANK(YENI_TEKLIFLER!$A85),"",YENI_TEKLIFLER!$I85)</f>
        <v/>
      </c>
      <c r="E85" s="17">
        <f>IF(ISBLANK(YENI_TEKLIFLER!$A85),"",$C85-$D85)</f>
        <v/>
      </c>
      <c r="F85" s="17">
        <f>IF(ISBLANK(YENI_TEKLIFLER!$A85),"",MAX(0,$E85))</f>
        <v/>
      </c>
      <c r="G85" s="17">
        <f>IF(ISBLANK(YENI_TEKLIFLER!$A85),"",YENI_TEKLIFLER!$J85)</f>
        <v/>
      </c>
      <c r="H85" s="17">
        <f>IF(ISBLANK(YENI_TEKLIFLER!$A85),"",INDEX(KREDILER!$H$6:$H$1000,MATCH(YENI_TEKLIFLER!$B85,KREDILER!$A$6:$A$1000,0)))</f>
        <v/>
      </c>
      <c r="I85" s="14">
        <f>IF(ISBLANK(YENI_TEKLIFLER!$A85),"",IF($E85&gt;0,"ADAY","DEĞİL"))</f>
        <v/>
      </c>
      <c r="J85" s="14">
        <f>IF(ISBLANK(YENI_TEKLIFLER!$A85),"",IF(OR(ISBLANK($B85),ISBLANK($C85),ISBLANK($D85),ISBLANK($E85),ISBLANK($F85),ISBLANK($G85),ISBLANK($H85)),"EKSİK","OK"))</f>
        <v/>
      </c>
    </row>
    <row r="86">
      <c r="A86" s="14">
        <f>IF(ISBLANK(YENI_TEKLIFLER!$A86),"",YENI_TEKLIFLER!$A86)</f>
        <v/>
      </c>
      <c r="B86" s="14">
        <f>IF(ISBLANK(YENI_TEKLIFLER!$A86),"",YENI_TEKLIFLER!$B86)</f>
        <v/>
      </c>
      <c r="C86" s="17">
        <f>IF(ISBLANK(YENI_TEKLIFLER!$A86),"",SUMIFS(TAKSIT_PLANI!$I$6:$I$1000,TAKSIT_PLANI!$B$6:$B$1000,YENI_TEKLIFLER!$B86,TAKSIT_PLANI!$C$6:$C$1000,1))</f>
        <v/>
      </c>
      <c r="D86" s="17">
        <f>IF(ISBLANK(YENI_TEKLIFLER!$A86),"",YENI_TEKLIFLER!$I86)</f>
        <v/>
      </c>
      <c r="E86" s="17">
        <f>IF(ISBLANK(YENI_TEKLIFLER!$A86),"",$C86-$D86)</f>
        <v/>
      </c>
      <c r="F86" s="17">
        <f>IF(ISBLANK(YENI_TEKLIFLER!$A86),"",MAX(0,$E86))</f>
        <v/>
      </c>
      <c r="G86" s="17">
        <f>IF(ISBLANK(YENI_TEKLIFLER!$A86),"",YENI_TEKLIFLER!$J86)</f>
        <v/>
      </c>
      <c r="H86" s="17">
        <f>IF(ISBLANK(YENI_TEKLIFLER!$A86),"",INDEX(KREDILER!$H$6:$H$1000,MATCH(YENI_TEKLIFLER!$B86,KREDILER!$A$6:$A$1000,0)))</f>
        <v/>
      </c>
      <c r="I86" s="14">
        <f>IF(ISBLANK(YENI_TEKLIFLER!$A86),"",IF($E86&gt;0,"ADAY","DEĞİL"))</f>
        <v/>
      </c>
      <c r="J86" s="14">
        <f>IF(ISBLANK(YENI_TEKLIFLER!$A86),"",IF(OR(ISBLANK($B86),ISBLANK($C86),ISBLANK($D86),ISBLANK($E86),ISBLANK($F86),ISBLANK($G86),ISBLANK($H86)),"EKSİK","OK"))</f>
        <v/>
      </c>
    </row>
    <row r="87">
      <c r="A87" s="14">
        <f>IF(ISBLANK(YENI_TEKLIFLER!$A87),"",YENI_TEKLIFLER!$A87)</f>
        <v/>
      </c>
      <c r="B87" s="14">
        <f>IF(ISBLANK(YENI_TEKLIFLER!$A87),"",YENI_TEKLIFLER!$B87)</f>
        <v/>
      </c>
      <c r="C87" s="17">
        <f>IF(ISBLANK(YENI_TEKLIFLER!$A87),"",SUMIFS(TAKSIT_PLANI!$I$6:$I$1000,TAKSIT_PLANI!$B$6:$B$1000,YENI_TEKLIFLER!$B87,TAKSIT_PLANI!$C$6:$C$1000,1))</f>
        <v/>
      </c>
      <c r="D87" s="17">
        <f>IF(ISBLANK(YENI_TEKLIFLER!$A87),"",YENI_TEKLIFLER!$I87)</f>
        <v/>
      </c>
      <c r="E87" s="17">
        <f>IF(ISBLANK(YENI_TEKLIFLER!$A87),"",$C87-$D87)</f>
        <v/>
      </c>
      <c r="F87" s="17">
        <f>IF(ISBLANK(YENI_TEKLIFLER!$A87),"",MAX(0,$E87))</f>
        <v/>
      </c>
      <c r="G87" s="17">
        <f>IF(ISBLANK(YENI_TEKLIFLER!$A87),"",YENI_TEKLIFLER!$J87)</f>
        <v/>
      </c>
      <c r="H87" s="17">
        <f>IF(ISBLANK(YENI_TEKLIFLER!$A87),"",INDEX(KREDILER!$H$6:$H$1000,MATCH(YENI_TEKLIFLER!$B87,KREDILER!$A$6:$A$1000,0)))</f>
        <v/>
      </c>
      <c r="I87" s="14">
        <f>IF(ISBLANK(YENI_TEKLIFLER!$A87),"",IF($E87&gt;0,"ADAY","DEĞİL"))</f>
        <v/>
      </c>
      <c r="J87" s="14">
        <f>IF(ISBLANK(YENI_TEKLIFLER!$A87),"",IF(OR(ISBLANK($B87),ISBLANK($C87),ISBLANK($D87),ISBLANK($E87),ISBLANK($F87),ISBLANK($G87),ISBLANK($H87)),"EKSİK","OK"))</f>
        <v/>
      </c>
    </row>
    <row r="88">
      <c r="A88" s="14">
        <f>IF(ISBLANK(YENI_TEKLIFLER!$A88),"",YENI_TEKLIFLER!$A88)</f>
        <v/>
      </c>
      <c r="B88" s="14">
        <f>IF(ISBLANK(YENI_TEKLIFLER!$A88),"",YENI_TEKLIFLER!$B88)</f>
        <v/>
      </c>
      <c r="C88" s="17">
        <f>IF(ISBLANK(YENI_TEKLIFLER!$A88),"",SUMIFS(TAKSIT_PLANI!$I$6:$I$1000,TAKSIT_PLANI!$B$6:$B$1000,YENI_TEKLIFLER!$B88,TAKSIT_PLANI!$C$6:$C$1000,1))</f>
        <v/>
      </c>
      <c r="D88" s="17">
        <f>IF(ISBLANK(YENI_TEKLIFLER!$A88),"",YENI_TEKLIFLER!$I88)</f>
        <v/>
      </c>
      <c r="E88" s="17">
        <f>IF(ISBLANK(YENI_TEKLIFLER!$A88),"",$C88-$D88)</f>
        <v/>
      </c>
      <c r="F88" s="17">
        <f>IF(ISBLANK(YENI_TEKLIFLER!$A88),"",MAX(0,$E88))</f>
        <v/>
      </c>
      <c r="G88" s="17">
        <f>IF(ISBLANK(YENI_TEKLIFLER!$A88),"",YENI_TEKLIFLER!$J88)</f>
        <v/>
      </c>
      <c r="H88" s="17">
        <f>IF(ISBLANK(YENI_TEKLIFLER!$A88),"",INDEX(KREDILER!$H$6:$H$1000,MATCH(YENI_TEKLIFLER!$B88,KREDILER!$A$6:$A$1000,0)))</f>
        <v/>
      </c>
      <c r="I88" s="14">
        <f>IF(ISBLANK(YENI_TEKLIFLER!$A88),"",IF($E88&gt;0,"ADAY","DEĞİL"))</f>
        <v/>
      </c>
      <c r="J88" s="14">
        <f>IF(ISBLANK(YENI_TEKLIFLER!$A88),"",IF(OR(ISBLANK($B88),ISBLANK($C88),ISBLANK($D88),ISBLANK($E88),ISBLANK($F88),ISBLANK($G88),ISBLANK($H88)),"EKSİK","OK"))</f>
        <v/>
      </c>
    </row>
    <row r="89">
      <c r="A89" s="14">
        <f>IF(ISBLANK(YENI_TEKLIFLER!$A89),"",YENI_TEKLIFLER!$A89)</f>
        <v/>
      </c>
      <c r="B89" s="14">
        <f>IF(ISBLANK(YENI_TEKLIFLER!$A89),"",YENI_TEKLIFLER!$B89)</f>
        <v/>
      </c>
      <c r="C89" s="17">
        <f>IF(ISBLANK(YENI_TEKLIFLER!$A89),"",SUMIFS(TAKSIT_PLANI!$I$6:$I$1000,TAKSIT_PLANI!$B$6:$B$1000,YENI_TEKLIFLER!$B89,TAKSIT_PLANI!$C$6:$C$1000,1))</f>
        <v/>
      </c>
      <c r="D89" s="17">
        <f>IF(ISBLANK(YENI_TEKLIFLER!$A89),"",YENI_TEKLIFLER!$I89)</f>
        <v/>
      </c>
      <c r="E89" s="17">
        <f>IF(ISBLANK(YENI_TEKLIFLER!$A89),"",$C89-$D89)</f>
        <v/>
      </c>
      <c r="F89" s="17">
        <f>IF(ISBLANK(YENI_TEKLIFLER!$A89),"",MAX(0,$E89))</f>
        <v/>
      </c>
      <c r="G89" s="17">
        <f>IF(ISBLANK(YENI_TEKLIFLER!$A89),"",YENI_TEKLIFLER!$J89)</f>
        <v/>
      </c>
      <c r="H89" s="17">
        <f>IF(ISBLANK(YENI_TEKLIFLER!$A89),"",INDEX(KREDILER!$H$6:$H$1000,MATCH(YENI_TEKLIFLER!$B89,KREDILER!$A$6:$A$1000,0)))</f>
        <v/>
      </c>
      <c r="I89" s="14">
        <f>IF(ISBLANK(YENI_TEKLIFLER!$A89),"",IF($E89&gt;0,"ADAY","DEĞİL"))</f>
        <v/>
      </c>
      <c r="J89" s="14">
        <f>IF(ISBLANK(YENI_TEKLIFLER!$A89),"",IF(OR(ISBLANK($B89),ISBLANK($C89),ISBLANK($D89),ISBLANK($E89),ISBLANK($F89),ISBLANK($G89),ISBLANK($H89)),"EKSİK","OK"))</f>
        <v/>
      </c>
    </row>
    <row r="90">
      <c r="A90" s="14">
        <f>IF(ISBLANK(YENI_TEKLIFLER!$A90),"",YENI_TEKLIFLER!$A90)</f>
        <v/>
      </c>
      <c r="B90" s="14">
        <f>IF(ISBLANK(YENI_TEKLIFLER!$A90),"",YENI_TEKLIFLER!$B90)</f>
        <v/>
      </c>
      <c r="C90" s="17">
        <f>IF(ISBLANK(YENI_TEKLIFLER!$A90),"",SUMIFS(TAKSIT_PLANI!$I$6:$I$1000,TAKSIT_PLANI!$B$6:$B$1000,YENI_TEKLIFLER!$B90,TAKSIT_PLANI!$C$6:$C$1000,1))</f>
        <v/>
      </c>
      <c r="D90" s="17">
        <f>IF(ISBLANK(YENI_TEKLIFLER!$A90),"",YENI_TEKLIFLER!$I90)</f>
        <v/>
      </c>
      <c r="E90" s="17">
        <f>IF(ISBLANK(YENI_TEKLIFLER!$A90),"",$C90-$D90)</f>
        <v/>
      </c>
      <c r="F90" s="17">
        <f>IF(ISBLANK(YENI_TEKLIFLER!$A90),"",MAX(0,$E90))</f>
        <v/>
      </c>
      <c r="G90" s="17">
        <f>IF(ISBLANK(YENI_TEKLIFLER!$A90),"",YENI_TEKLIFLER!$J90)</f>
        <v/>
      </c>
      <c r="H90" s="17">
        <f>IF(ISBLANK(YENI_TEKLIFLER!$A90),"",INDEX(KREDILER!$H$6:$H$1000,MATCH(YENI_TEKLIFLER!$B90,KREDILER!$A$6:$A$1000,0)))</f>
        <v/>
      </c>
      <c r="I90" s="14">
        <f>IF(ISBLANK(YENI_TEKLIFLER!$A90),"",IF($E90&gt;0,"ADAY","DEĞİL"))</f>
        <v/>
      </c>
      <c r="J90" s="14">
        <f>IF(ISBLANK(YENI_TEKLIFLER!$A90),"",IF(OR(ISBLANK($B90),ISBLANK($C90),ISBLANK($D90),ISBLANK($E90),ISBLANK($F90),ISBLANK($G90),ISBLANK($H90)),"EKSİK","OK"))</f>
        <v/>
      </c>
    </row>
    <row r="91">
      <c r="A91" s="14">
        <f>IF(ISBLANK(YENI_TEKLIFLER!$A91),"",YENI_TEKLIFLER!$A91)</f>
        <v/>
      </c>
      <c r="B91" s="14">
        <f>IF(ISBLANK(YENI_TEKLIFLER!$A91),"",YENI_TEKLIFLER!$B91)</f>
        <v/>
      </c>
      <c r="C91" s="17">
        <f>IF(ISBLANK(YENI_TEKLIFLER!$A91),"",SUMIFS(TAKSIT_PLANI!$I$6:$I$1000,TAKSIT_PLANI!$B$6:$B$1000,YENI_TEKLIFLER!$B91,TAKSIT_PLANI!$C$6:$C$1000,1))</f>
        <v/>
      </c>
      <c r="D91" s="17">
        <f>IF(ISBLANK(YENI_TEKLIFLER!$A91),"",YENI_TEKLIFLER!$I91)</f>
        <v/>
      </c>
      <c r="E91" s="17">
        <f>IF(ISBLANK(YENI_TEKLIFLER!$A91),"",$C91-$D91)</f>
        <v/>
      </c>
      <c r="F91" s="17">
        <f>IF(ISBLANK(YENI_TEKLIFLER!$A91),"",MAX(0,$E91))</f>
        <v/>
      </c>
      <c r="G91" s="17">
        <f>IF(ISBLANK(YENI_TEKLIFLER!$A91),"",YENI_TEKLIFLER!$J91)</f>
        <v/>
      </c>
      <c r="H91" s="17">
        <f>IF(ISBLANK(YENI_TEKLIFLER!$A91),"",INDEX(KREDILER!$H$6:$H$1000,MATCH(YENI_TEKLIFLER!$B91,KREDILER!$A$6:$A$1000,0)))</f>
        <v/>
      </c>
      <c r="I91" s="14">
        <f>IF(ISBLANK(YENI_TEKLIFLER!$A91),"",IF($E91&gt;0,"ADAY","DEĞİL"))</f>
        <v/>
      </c>
      <c r="J91" s="14">
        <f>IF(ISBLANK(YENI_TEKLIFLER!$A91),"",IF(OR(ISBLANK($B91),ISBLANK($C91),ISBLANK($D91),ISBLANK($E91),ISBLANK($F91),ISBLANK($G91),ISBLANK($H91)),"EKSİK","OK"))</f>
        <v/>
      </c>
    </row>
    <row r="92">
      <c r="A92" s="14">
        <f>IF(ISBLANK(YENI_TEKLIFLER!$A92),"",YENI_TEKLIFLER!$A92)</f>
        <v/>
      </c>
      <c r="B92" s="14">
        <f>IF(ISBLANK(YENI_TEKLIFLER!$A92),"",YENI_TEKLIFLER!$B92)</f>
        <v/>
      </c>
      <c r="C92" s="17">
        <f>IF(ISBLANK(YENI_TEKLIFLER!$A92),"",SUMIFS(TAKSIT_PLANI!$I$6:$I$1000,TAKSIT_PLANI!$B$6:$B$1000,YENI_TEKLIFLER!$B92,TAKSIT_PLANI!$C$6:$C$1000,1))</f>
        <v/>
      </c>
      <c r="D92" s="17">
        <f>IF(ISBLANK(YENI_TEKLIFLER!$A92),"",YENI_TEKLIFLER!$I92)</f>
        <v/>
      </c>
      <c r="E92" s="17">
        <f>IF(ISBLANK(YENI_TEKLIFLER!$A92),"",$C92-$D92)</f>
        <v/>
      </c>
      <c r="F92" s="17">
        <f>IF(ISBLANK(YENI_TEKLIFLER!$A92),"",MAX(0,$E92))</f>
        <v/>
      </c>
      <c r="G92" s="17">
        <f>IF(ISBLANK(YENI_TEKLIFLER!$A92),"",YENI_TEKLIFLER!$J92)</f>
        <v/>
      </c>
      <c r="H92" s="17">
        <f>IF(ISBLANK(YENI_TEKLIFLER!$A92),"",INDEX(KREDILER!$H$6:$H$1000,MATCH(YENI_TEKLIFLER!$B92,KREDILER!$A$6:$A$1000,0)))</f>
        <v/>
      </c>
      <c r="I92" s="14">
        <f>IF(ISBLANK(YENI_TEKLIFLER!$A92),"",IF($E92&gt;0,"ADAY","DEĞİL"))</f>
        <v/>
      </c>
      <c r="J92" s="14">
        <f>IF(ISBLANK(YENI_TEKLIFLER!$A92),"",IF(OR(ISBLANK($B92),ISBLANK($C92),ISBLANK($D92),ISBLANK($E92),ISBLANK($F92),ISBLANK($G92),ISBLANK($H92)),"EKSİK","OK"))</f>
        <v/>
      </c>
    </row>
    <row r="93">
      <c r="A93" s="14">
        <f>IF(ISBLANK(YENI_TEKLIFLER!$A93),"",YENI_TEKLIFLER!$A93)</f>
        <v/>
      </c>
      <c r="B93" s="14">
        <f>IF(ISBLANK(YENI_TEKLIFLER!$A93),"",YENI_TEKLIFLER!$B93)</f>
        <v/>
      </c>
      <c r="C93" s="17">
        <f>IF(ISBLANK(YENI_TEKLIFLER!$A93),"",SUMIFS(TAKSIT_PLANI!$I$6:$I$1000,TAKSIT_PLANI!$B$6:$B$1000,YENI_TEKLIFLER!$B93,TAKSIT_PLANI!$C$6:$C$1000,1))</f>
        <v/>
      </c>
      <c r="D93" s="17">
        <f>IF(ISBLANK(YENI_TEKLIFLER!$A93),"",YENI_TEKLIFLER!$I93)</f>
        <v/>
      </c>
      <c r="E93" s="17">
        <f>IF(ISBLANK(YENI_TEKLIFLER!$A93),"",$C93-$D93)</f>
        <v/>
      </c>
      <c r="F93" s="17">
        <f>IF(ISBLANK(YENI_TEKLIFLER!$A93),"",MAX(0,$E93))</f>
        <v/>
      </c>
      <c r="G93" s="17">
        <f>IF(ISBLANK(YENI_TEKLIFLER!$A93),"",YENI_TEKLIFLER!$J93)</f>
        <v/>
      </c>
      <c r="H93" s="17">
        <f>IF(ISBLANK(YENI_TEKLIFLER!$A93),"",INDEX(KREDILER!$H$6:$H$1000,MATCH(YENI_TEKLIFLER!$B93,KREDILER!$A$6:$A$1000,0)))</f>
        <v/>
      </c>
      <c r="I93" s="14">
        <f>IF(ISBLANK(YENI_TEKLIFLER!$A93),"",IF($E93&gt;0,"ADAY","DEĞİL"))</f>
        <v/>
      </c>
      <c r="J93" s="14">
        <f>IF(ISBLANK(YENI_TEKLIFLER!$A93),"",IF(OR(ISBLANK($B93),ISBLANK($C93),ISBLANK($D93),ISBLANK($E93),ISBLANK($F93),ISBLANK($G93),ISBLANK($H93)),"EKSİK","OK"))</f>
        <v/>
      </c>
    </row>
    <row r="94">
      <c r="A94" s="14">
        <f>IF(ISBLANK(YENI_TEKLIFLER!$A94),"",YENI_TEKLIFLER!$A94)</f>
        <v/>
      </c>
      <c r="B94" s="14">
        <f>IF(ISBLANK(YENI_TEKLIFLER!$A94),"",YENI_TEKLIFLER!$B94)</f>
        <v/>
      </c>
      <c r="C94" s="17">
        <f>IF(ISBLANK(YENI_TEKLIFLER!$A94),"",SUMIFS(TAKSIT_PLANI!$I$6:$I$1000,TAKSIT_PLANI!$B$6:$B$1000,YENI_TEKLIFLER!$B94,TAKSIT_PLANI!$C$6:$C$1000,1))</f>
        <v/>
      </c>
      <c r="D94" s="17">
        <f>IF(ISBLANK(YENI_TEKLIFLER!$A94),"",YENI_TEKLIFLER!$I94)</f>
        <v/>
      </c>
      <c r="E94" s="17">
        <f>IF(ISBLANK(YENI_TEKLIFLER!$A94),"",$C94-$D94)</f>
        <v/>
      </c>
      <c r="F94" s="17">
        <f>IF(ISBLANK(YENI_TEKLIFLER!$A94),"",MAX(0,$E94))</f>
        <v/>
      </c>
      <c r="G94" s="17">
        <f>IF(ISBLANK(YENI_TEKLIFLER!$A94),"",YENI_TEKLIFLER!$J94)</f>
        <v/>
      </c>
      <c r="H94" s="17">
        <f>IF(ISBLANK(YENI_TEKLIFLER!$A94),"",INDEX(KREDILER!$H$6:$H$1000,MATCH(YENI_TEKLIFLER!$B94,KREDILER!$A$6:$A$1000,0)))</f>
        <v/>
      </c>
      <c r="I94" s="14">
        <f>IF(ISBLANK(YENI_TEKLIFLER!$A94),"",IF($E94&gt;0,"ADAY","DEĞİL"))</f>
        <v/>
      </c>
      <c r="J94" s="14">
        <f>IF(ISBLANK(YENI_TEKLIFLER!$A94),"",IF(OR(ISBLANK($B94),ISBLANK($C94),ISBLANK($D94),ISBLANK($E94),ISBLANK($F94),ISBLANK($G94),ISBLANK($H94)),"EKSİK","OK"))</f>
        <v/>
      </c>
    </row>
    <row r="95">
      <c r="A95" s="14">
        <f>IF(ISBLANK(YENI_TEKLIFLER!$A95),"",YENI_TEKLIFLER!$A95)</f>
        <v/>
      </c>
      <c r="B95" s="14">
        <f>IF(ISBLANK(YENI_TEKLIFLER!$A95),"",YENI_TEKLIFLER!$B95)</f>
        <v/>
      </c>
      <c r="C95" s="17">
        <f>IF(ISBLANK(YENI_TEKLIFLER!$A95),"",SUMIFS(TAKSIT_PLANI!$I$6:$I$1000,TAKSIT_PLANI!$B$6:$B$1000,YENI_TEKLIFLER!$B95,TAKSIT_PLANI!$C$6:$C$1000,1))</f>
        <v/>
      </c>
      <c r="D95" s="17">
        <f>IF(ISBLANK(YENI_TEKLIFLER!$A95),"",YENI_TEKLIFLER!$I95)</f>
        <v/>
      </c>
      <c r="E95" s="17">
        <f>IF(ISBLANK(YENI_TEKLIFLER!$A95),"",$C95-$D95)</f>
        <v/>
      </c>
      <c r="F95" s="17">
        <f>IF(ISBLANK(YENI_TEKLIFLER!$A95),"",MAX(0,$E95))</f>
        <v/>
      </c>
      <c r="G95" s="17">
        <f>IF(ISBLANK(YENI_TEKLIFLER!$A95),"",YENI_TEKLIFLER!$J95)</f>
        <v/>
      </c>
      <c r="H95" s="17">
        <f>IF(ISBLANK(YENI_TEKLIFLER!$A95),"",INDEX(KREDILER!$H$6:$H$1000,MATCH(YENI_TEKLIFLER!$B95,KREDILER!$A$6:$A$1000,0)))</f>
        <v/>
      </c>
      <c r="I95" s="14">
        <f>IF(ISBLANK(YENI_TEKLIFLER!$A95),"",IF($E95&gt;0,"ADAY","DEĞİL"))</f>
        <v/>
      </c>
      <c r="J95" s="14">
        <f>IF(ISBLANK(YENI_TEKLIFLER!$A95),"",IF(OR(ISBLANK($B95),ISBLANK($C95),ISBLANK($D95),ISBLANK($E95),ISBLANK($F95),ISBLANK($G95),ISBLANK($H95)),"EKSİK","OK"))</f>
        <v/>
      </c>
    </row>
    <row r="96">
      <c r="A96" s="14">
        <f>IF(ISBLANK(YENI_TEKLIFLER!$A96),"",YENI_TEKLIFLER!$A96)</f>
        <v/>
      </c>
      <c r="B96" s="14">
        <f>IF(ISBLANK(YENI_TEKLIFLER!$A96),"",YENI_TEKLIFLER!$B96)</f>
        <v/>
      </c>
      <c r="C96" s="17">
        <f>IF(ISBLANK(YENI_TEKLIFLER!$A96),"",SUMIFS(TAKSIT_PLANI!$I$6:$I$1000,TAKSIT_PLANI!$B$6:$B$1000,YENI_TEKLIFLER!$B96,TAKSIT_PLANI!$C$6:$C$1000,1))</f>
        <v/>
      </c>
      <c r="D96" s="17">
        <f>IF(ISBLANK(YENI_TEKLIFLER!$A96),"",YENI_TEKLIFLER!$I96)</f>
        <v/>
      </c>
      <c r="E96" s="17">
        <f>IF(ISBLANK(YENI_TEKLIFLER!$A96),"",$C96-$D96)</f>
        <v/>
      </c>
      <c r="F96" s="17">
        <f>IF(ISBLANK(YENI_TEKLIFLER!$A96),"",MAX(0,$E96))</f>
        <v/>
      </c>
      <c r="G96" s="17">
        <f>IF(ISBLANK(YENI_TEKLIFLER!$A96),"",YENI_TEKLIFLER!$J96)</f>
        <v/>
      </c>
      <c r="H96" s="17">
        <f>IF(ISBLANK(YENI_TEKLIFLER!$A96),"",INDEX(KREDILER!$H$6:$H$1000,MATCH(YENI_TEKLIFLER!$B96,KREDILER!$A$6:$A$1000,0)))</f>
        <v/>
      </c>
      <c r="I96" s="14">
        <f>IF(ISBLANK(YENI_TEKLIFLER!$A96),"",IF($E96&gt;0,"ADAY","DEĞİL"))</f>
        <v/>
      </c>
      <c r="J96" s="14">
        <f>IF(ISBLANK(YENI_TEKLIFLER!$A96),"",IF(OR(ISBLANK($B96),ISBLANK($C96),ISBLANK($D96),ISBLANK($E96),ISBLANK($F96),ISBLANK($G96),ISBLANK($H96)),"EKSİK","OK"))</f>
        <v/>
      </c>
    </row>
    <row r="97">
      <c r="A97" s="14">
        <f>IF(ISBLANK(YENI_TEKLIFLER!$A97),"",YENI_TEKLIFLER!$A97)</f>
        <v/>
      </c>
      <c r="B97" s="14">
        <f>IF(ISBLANK(YENI_TEKLIFLER!$A97),"",YENI_TEKLIFLER!$B97)</f>
        <v/>
      </c>
      <c r="C97" s="17">
        <f>IF(ISBLANK(YENI_TEKLIFLER!$A97),"",SUMIFS(TAKSIT_PLANI!$I$6:$I$1000,TAKSIT_PLANI!$B$6:$B$1000,YENI_TEKLIFLER!$B97,TAKSIT_PLANI!$C$6:$C$1000,1))</f>
        <v/>
      </c>
      <c r="D97" s="17">
        <f>IF(ISBLANK(YENI_TEKLIFLER!$A97),"",YENI_TEKLIFLER!$I97)</f>
        <v/>
      </c>
      <c r="E97" s="17">
        <f>IF(ISBLANK(YENI_TEKLIFLER!$A97),"",$C97-$D97)</f>
        <v/>
      </c>
      <c r="F97" s="17">
        <f>IF(ISBLANK(YENI_TEKLIFLER!$A97),"",MAX(0,$E97))</f>
        <v/>
      </c>
      <c r="G97" s="17">
        <f>IF(ISBLANK(YENI_TEKLIFLER!$A97),"",YENI_TEKLIFLER!$J97)</f>
        <v/>
      </c>
      <c r="H97" s="17">
        <f>IF(ISBLANK(YENI_TEKLIFLER!$A97),"",INDEX(KREDILER!$H$6:$H$1000,MATCH(YENI_TEKLIFLER!$B97,KREDILER!$A$6:$A$1000,0)))</f>
        <v/>
      </c>
      <c r="I97" s="14">
        <f>IF(ISBLANK(YENI_TEKLIFLER!$A97),"",IF($E97&gt;0,"ADAY","DEĞİL"))</f>
        <v/>
      </c>
      <c r="J97" s="14">
        <f>IF(ISBLANK(YENI_TEKLIFLER!$A97),"",IF(OR(ISBLANK($B97),ISBLANK($C97),ISBLANK($D97),ISBLANK($E97),ISBLANK($F97),ISBLANK($G97),ISBLANK($H97)),"EKSİK","OK"))</f>
        <v/>
      </c>
    </row>
    <row r="98">
      <c r="A98" s="14">
        <f>IF(ISBLANK(YENI_TEKLIFLER!$A98),"",YENI_TEKLIFLER!$A98)</f>
        <v/>
      </c>
      <c r="B98" s="14">
        <f>IF(ISBLANK(YENI_TEKLIFLER!$A98),"",YENI_TEKLIFLER!$B98)</f>
        <v/>
      </c>
      <c r="C98" s="17">
        <f>IF(ISBLANK(YENI_TEKLIFLER!$A98),"",SUMIFS(TAKSIT_PLANI!$I$6:$I$1000,TAKSIT_PLANI!$B$6:$B$1000,YENI_TEKLIFLER!$B98,TAKSIT_PLANI!$C$6:$C$1000,1))</f>
        <v/>
      </c>
      <c r="D98" s="17">
        <f>IF(ISBLANK(YENI_TEKLIFLER!$A98),"",YENI_TEKLIFLER!$I98)</f>
        <v/>
      </c>
      <c r="E98" s="17">
        <f>IF(ISBLANK(YENI_TEKLIFLER!$A98),"",$C98-$D98)</f>
        <v/>
      </c>
      <c r="F98" s="17">
        <f>IF(ISBLANK(YENI_TEKLIFLER!$A98),"",MAX(0,$E98))</f>
        <v/>
      </c>
      <c r="G98" s="17">
        <f>IF(ISBLANK(YENI_TEKLIFLER!$A98),"",YENI_TEKLIFLER!$J98)</f>
        <v/>
      </c>
      <c r="H98" s="17">
        <f>IF(ISBLANK(YENI_TEKLIFLER!$A98),"",INDEX(KREDILER!$H$6:$H$1000,MATCH(YENI_TEKLIFLER!$B98,KREDILER!$A$6:$A$1000,0)))</f>
        <v/>
      </c>
      <c r="I98" s="14">
        <f>IF(ISBLANK(YENI_TEKLIFLER!$A98),"",IF($E98&gt;0,"ADAY","DEĞİL"))</f>
        <v/>
      </c>
      <c r="J98" s="14">
        <f>IF(ISBLANK(YENI_TEKLIFLER!$A98),"",IF(OR(ISBLANK($B98),ISBLANK($C98),ISBLANK($D98),ISBLANK($E98),ISBLANK($F98),ISBLANK($G98),ISBLANK($H98)),"EKSİK","OK"))</f>
        <v/>
      </c>
    </row>
    <row r="99">
      <c r="A99" s="14">
        <f>IF(ISBLANK(YENI_TEKLIFLER!$A99),"",YENI_TEKLIFLER!$A99)</f>
        <v/>
      </c>
      <c r="B99" s="14">
        <f>IF(ISBLANK(YENI_TEKLIFLER!$A99),"",YENI_TEKLIFLER!$B99)</f>
        <v/>
      </c>
      <c r="C99" s="17">
        <f>IF(ISBLANK(YENI_TEKLIFLER!$A99),"",SUMIFS(TAKSIT_PLANI!$I$6:$I$1000,TAKSIT_PLANI!$B$6:$B$1000,YENI_TEKLIFLER!$B99,TAKSIT_PLANI!$C$6:$C$1000,1))</f>
        <v/>
      </c>
      <c r="D99" s="17">
        <f>IF(ISBLANK(YENI_TEKLIFLER!$A99),"",YENI_TEKLIFLER!$I99)</f>
        <v/>
      </c>
      <c r="E99" s="17">
        <f>IF(ISBLANK(YENI_TEKLIFLER!$A99),"",$C99-$D99)</f>
        <v/>
      </c>
      <c r="F99" s="17">
        <f>IF(ISBLANK(YENI_TEKLIFLER!$A99),"",MAX(0,$E99))</f>
        <v/>
      </c>
      <c r="G99" s="17">
        <f>IF(ISBLANK(YENI_TEKLIFLER!$A99),"",YENI_TEKLIFLER!$J99)</f>
        <v/>
      </c>
      <c r="H99" s="17">
        <f>IF(ISBLANK(YENI_TEKLIFLER!$A99),"",INDEX(KREDILER!$H$6:$H$1000,MATCH(YENI_TEKLIFLER!$B99,KREDILER!$A$6:$A$1000,0)))</f>
        <v/>
      </c>
      <c r="I99" s="14">
        <f>IF(ISBLANK(YENI_TEKLIFLER!$A99),"",IF($E99&gt;0,"ADAY","DEĞİL"))</f>
        <v/>
      </c>
      <c r="J99" s="14">
        <f>IF(ISBLANK(YENI_TEKLIFLER!$A99),"",IF(OR(ISBLANK($B99),ISBLANK($C99),ISBLANK($D99),ISBLANK($E99),ISBLANK($F99),ISBLANK($G99),ISBLANK($H99)),"EKSİK","OK"))</f>
        <v/>
      </c>
    </row>
    <row r="100">
      <c r="A100" s="14">
        <f>IF(ISBLANK(YENI_TEKLIFLER!$A100),"",YENI_TEKLIFLER!$A100)</f>
        <v/>
      </c>
      <c r="B100" s="14">
        <f>IF(ISBLANK(YENI_TEKLIFLER!$A100),"",YENI_TEKLIFLER!$B100)</f>
        <v/>
      </c>
      <c r="C100" s="17">
        <f>IF(ISBLANK(YENI_TEKLIFLER!$A100),"",SUMIFS(TAKSIT_PLANI!$I$6:$I$1000,TAKSIT_PLANI!$B$6:$B$1000,YENI_TEKLIFLER!$B100,TAKSIT_PLANI!$C$6:$C$1000,1))</f>
        <v/>
      </c>
      <c r="D100" s="17">
        <f>IF(ISBLANK(YENI_TEKLIFLER!$A100),"",YENI_TEKLIFLER!$I100)</f>
        <v/>
      </c>
      <c r="E100" s="17">
        <f>IF(ISBLANK(YENI_TEKLIFLER!$A100),"",$C100-$D100)</f>
        <v/>
      </c>
      <c r="F100" s="17">
        <f>IF(ISBLANK(YENI_TEKLIFLER!$A100),"",MAX(0,$E100))</f>
        <v/>
      </c>
      <c r="G100" s="17">
        <f>IF(ISBLANK(YENI_TEKLIFLER!$A100),"",YENI_TEKLIFLER!$J100)</f>
        <v/>
      </c>
      <c r="H100" s="17">
        <f>IF(ISBLANK(YENI_TEKLIFLER!$A100),"",INDEX(KREDILER!$H$6:$H$1000,MATCH(YENI_TEKLIFLER!$B100,KREDILER!$A$6:$A$1000,0)))</f>
        <v/>
      </c>
      <c r="I100" s="14">
        <f>IF(ISBLANK(YENI_TEKLIFLER!$A100),"",IF($E100&gt;0,"ADAY","DEĞİL"))</f>
        <v/>
      </c>
      <c r="J100" s="14">
        <f>IF(ISBLANK(YENI_TEKLIFLER!$A100),"",IF(OR(ISBLANK($B100),ISBLANK($C100),ISBLANK($D100),ISBLANK($E100),ISBLANK($F100),ISBLANK($G100),ISBLANK($H100)),"EKSİK","OK"))</f>
        <v/>
      </c>
    </row>
    <row r="101">
      <c r="A101" s="14">
        <f>IF(ISBLANK(YENI_TEKLIFLER!$A101),"",YENI_TEKLIFLER!$A101)</f>
        <v/>
      </c>
      <c r="B101" s="14">
        <f>IF(ISBLANK(YENI_TEKLIFLER!$A101),"",YENI_TEKLIFLER!$B101)</f>
        <v/>
      </c>
      <c r="C101" s="17">
        <f>IF(ISBLANK(YENI_TEKLIFLER!$A101),"",SUMIFS(TAKSIT_PLANI!$I$6:$I$1000,TAKSIT_PLANI!$B$6:$B$1000,YENI_TEKLIFLER!$B101,TAKSIT_PLANI!$C$6:$C$1000,1))</f>
        <v/>
      </c>
      <c r="D101" s="17">
        <f>IF(ISBLANK(YENI_TEKLIFLER!$A101),"",YENI_TEKLIFLER!$I101)</f>
        <v/>
      </c>
      <c r="E101" s="17">
        <f>IF(ISBLANK(YENI_TEKLIFLER!$A101),"",$C101-$D101)</f>
        <v/>
      </c>
      <c r="F101" s="17">
        <f>IF(ISBLANK(YENI_TEKLIFLER!$A101),"",MAX(0,$E101))</f>
        <v/>
      </c>
      <c r="G101" s="17">
        <f>IF(ISBLANK(YENI_TEKLIFLER!$A101),"",YENI_TEKLIFLER!$J101)</f>
        <v/>
      </c>
      <c r="H101" s="17">
        <f>IF(ISBLANK(YENI_TEKLIFLER!$A101),"",INDEX(KREDILER!$H$6:$H$1000,MATCH(YENI_TEKLIFLER!$B101,KREDILER!$A$6:$A$1000,0)))</f>
        <v/>
      </c>
      <c r="I101" s="14">
        <f>IF(ISBLANK(YENI_TEKLIFLER!$A101),"",IF($E101&gt;0,"ADAY","DEĞİL"))</f>
        <v/>
      </c>
      <c r="J101" s="14">
        <f>IF(ISBLANK(YENI_TEKLIFLER!$A101),"",IF(OR(ISBLANK($B101),ISBLANK($C101),ISBLANK($D101),ISBLANK($E101),ISBLANK($F101),ISBLANK($G101),ISBLANK($H101)),"EKSİK","OK"))</f>
        <v/>
      </c>
    </row>
    <row r="102">
      <c r="A102" s="14">
        <f>IF(ISBLANK(YENI_TEKLIFLER!$A102),"",YENI_TEKLIFLER!$A102)</f>
        <v/>
      </c>
      <c r="B102" s="14">
        <f>IF(ISBLANK(YENI_TEKLIFLER!$A102),"",YENI_TEKLIFLER!$B102)</f>
        <v/>
      </c>
      <c r="C102" s="17">
        <f>IF(ISBLANK(YENI_TEKLIFLER!$A102),"",SUMIFS(TAKSIT_PLANI!$I$6:$I$1000,TAKSIT_PLANI!$B$6:$B$1000,YENI_TEKLIFLER!$B102,TAKSIT_PLANI!$C$6:$C$1000,1))</f>
        <v/>
      </c>
      <c r="D102" s="17">
        <f>IF(ISBLANK(YENI_TEKLIFLER!$A102),"",YENI_TEKLIFLER!$I102)</f>
        <v/>
      </c>
      <c r="E102" s="17">
        <f>IF(ISBLANK(YENI_TEKLIFLER!$A102),"",$C102-$D102)</f>
        <v/>
      </c>
      <c r="F102" s="17">
        <f>IF(ISBLANK(YENI_TEKLIFLER!$A102),"",MAX(0,$E102))</f>
        <v/>
      </c>
      <c r="G102" s="17">
        <f>IF(ISBLANK(YENI_TEKLIFLER!$A102),"",YENI_TEKLIFLER!$J102)</f>
        <v/>
      </c>
      <c r="H102" s="17">
        <f>IF(ISBLANK(YENI_TEKLIFLER!$A102),"",INDEX(KREDILER!$H$6:$H$1000,MATCH(YENI_TEKLIFLER!$B102,KREDILER!$A$6:$A$1000,0)))</f>
        <v/>
      </c>
      <c r="I102" s="14">
        <f>IF(ISBLANK(YENI_TEKLIFLER!$A102),"",IF($E102&gt;0,"ADAY","DEĞİL"))</f>
        <v/>
      </c>
      <c r="J102" s="14">
        <f>IF(ISBLANK(YENI_TEKLIFLER!$A102),"",IF(OR(ISBLANK($B102),ISBLANK($C102),ISBLANK($D102),ISBLANK($E102),ISBLANK($F102),ISBLANK($G102),ISBLANK($H102)),"EKSİK","OK"))</f>
        <v/>
      </c>
    </row>
    <row r="103">
      <c r="A103" s="14">
        <f>IF(ISBLANK(YENI_TEKLIFLER!$A103),"",YENI_TEKLIFLER!$A103)</f>
        <v/>
      </c>
      <c r="B103" s="14">
        <f>IF(ISBLANK(YENI_TEKLIFLER!$A103),"",YENI_TEKLIFLER!$B103)</f>
        <v/>
      </c>
      <c r="C103" s="17">
        <f>IF(ISBLANK(YENI_TEKLIFLER!$A103),"",SUMIFS(TAKSIT_PLANI!$I$6:$I$1000,TAKSIT_PLANI!$B$6:$B$1000,YENI_TEKLIFLER!$B103,TAKSIT_PLANI!$C$6:$C$1000,1))</f>
        <v/>
      </c>
      <c r="D103" s="17">
        <f>IF(ISBLANK(YENI_TEKLIFLER!$A103),"",YENI_TEKLIFLER!$I103)</f>
        <v/>
      </c>
      <c r="E103" s="17">
        <f>IF(ISBLANK(YENI_TEKLIFLER!$A103),"",$C103-$D103)</f>
        <v/>
      </c>
      <c r="F103" s="17">
        <f>IF(ISBLANK(YENI_TEKLIFLER!$A103),"",MAX(0,$E103))</f>
        <v/>
      </c>
      <c r="G103" s="17">
        <f>IF(ISBLANK(YENI_TEKLIFLER!$A103),"",YENI_TEKLIFLER!$J103)</f>
        <v/>
      </c>
      <c r="H103" s="17">
        <f>IF(ISBLANK(YENI_TEKLIFLER!$A103),"",INDEX(KREDILER!$H$6:$H$1000,MATCH(YENI_TEKLIFLER!$B103,KREDILER!$A$6:$A$1000,0)))</f>
        <v/>
      </c>
      <c r="I103" s="14">
        <f>IF(ISBLANK(YENI_TEKLIFLER!$A103),"",IF($E103&gt;0,"ADAY","DEĞİL"))</f>
        <v/>
      </c>
      <c r="J103" s="14">
        <f>IF(ISBLANK(YENI_TEKLIFLER!$A103),"",IF(OR(ISBLANK($B103),ISBLANK($C103),ISBLANK($D103),ISBLANK($E103),ISBLANK($F103),ISBLANK($G103),ISBLANK($H103)),"EKSİK","OK"))</f>
        <v/>
      </c>
    </row>
    <row r="104">
      <c r="A104" s="14">
        <f>IF(ISBLANK(YENI_TEKLIFLER!$A104),"",YENI_TEKLIFLER!$A104)</f>
        <v/>
      </c>
      <c r="B104" s="14">
        <f>IF(ISBLANK(YENI_TEKLIFLER!$A104),"",YENI_TEKLIFLER!$B104)</f>
        <v/>
      </c>
      <c r="C104" s="17">
        <f>IF(ISBLANK(YENI_TEKLIFLER!$A104),"",SUMIFS(TAKSIT_PLANI!$I$6:$I$1000,TAKSIT_PLANI!$B$6:$B$1000,YENI_TEKLIFLER!$B104,TAKSIT_PLANI!$C$6:$C$1000,1))</f>
        <v/>
      </c>
      <c r="D104" s="17">
        <f>IF(ISBLANK(YENI_TEKLIFLER!$A104),"",YENI_TEKLIFLER!$I104)</f>
        <v/>
      </c>
      <c r="E104" s="17">
        <f>IF(ISBLANK(YENI_TEKLIFLER!$A104),"",$C104-$D104)</f>
        <v/>
      </c>
      <c r="F104" s="17">
        <f>IF(ISBLANK(YENI_TEKLIFLER!$A104),"",MAX(0,$E104))</f>
        <v/>
      </c>
      <c r="G104" s="17">
        <f>IF(ISBLANK(YENI_TEKLIFLER!$A104),"",YENI_TEKLIFLER!$J104)</f>
        <v/>
      </c>
      <c r="H104" s="17">
        <f>IF(ISBLANK(YENI_TEKLIFLER!$A104),"",INDEX(KREDILER!$H$6:$H$1000,MATCH(YENI_TEKLIFLER!$B104,KREDILER!$A$6:$A$1000,0)))</f>
        <v/>
      </c>
      <c r="I104" s="14">
        <f>IF(ISBLANK(YENI_TEKLIFLER!$A104),"",IF($E104&gt;0,"ADAY","DEĞİL"))</f>
        <v/>
      </c>
      <c r="J104" s="14">
        <f>IF(ISBLANK(YENI_TEKLIFLER!$A104),"",IF(OR(ISBLANK($B104),ISBLANK($C104),ISBLANK($D104),ISBLANK($E104),ISBLANK($F104),ISBLANK($G104),ISBLANK($H104)),"EKSİK","OK"))</f>
        <v/>
      </c>
    </row>
    <row r="105">
      <c r="A105" s="14">
        <f>IF(ISBLANK(YENI_TEKLIFLER!$A105),"",YENI_TEKLIFLER!$A105)</f>
        <v/>
      </c>
      <c r="B105" s="14">
        <f>IF(ISBLANK(YENI_TEKLIFLER!$A105),"",YENI_TEKLIFLER!$B105)</f>
        <v/>
      </c>
      <c r="C105" s="17">
        <f>IF(ISBLANK(YENI_TEKLIFLER!$A105),"",SUMIFS(TAKSIT_PLANI!$I$6:$I$1000,TAKSIT_PLANI!$B$6:$B$1000,YENI_TEKLIFLER!$B105,TAKSIT_PLANI!$C$6:$C$1000,1))</f>
        <v/>
      </c>
      <c r="D105" s="17">
        <f>IF(ISBLANK(YENI_TEKLIFLER!$A105),"",YENI_TEKLIFLER!$I105)</f>
        <v/>
      </c>
      <c r="E105" s="17">
        <f>IF(ISBLANK(YENI_TEKLIFLER!$A105),"",$C105-$D105)</f>
        <v/>
      </c>
      <c r="F105" s="17">
        <f>IF(ISBLANK(YENI_TEKLIFLER!$A105),"",MAX(0,$E105))</f>
        <v/>
      </c>
      <c r="G105" s="17">
        <f>IF(ISBLANK(YENI_TEKLIFLER!$A105),"",YENI_TEKLIFLER!$J105)</f>
        <v/>
      </c>
      <c r="H105" s="17">
        <f>IF(ISBLANK(YENI_TEKLIFLER!$A105),"",INDEX(KREDILER!$H$6:$H$1000,MATCH(YENI_TEKLIFLER!$B105,KREDILER!$A$6:$A$1000,0)))</f>
        <v/>
      </c>
      <c r="I105" s="14">
        <f>IF(ISBLANK(YENI_TEKLIFLER!$A105),"",IF($E105&gt;0,"ADAY","DEĞİL"))</f>
        <v/>
      </c>
      <c r="J105" s="14">
        <f>IF(ISBLANK(YENI_TEKLIFLER!$A105),"",IF(OR(ISBLANK($B105),ISBLANK($C105),ISBLANK($D105),ISBLANK($E105),ISBLANK($F105),ISBLANK($G105),ISBLANK($H105)),"EKSİK","OK"))</f>
        <v/>
      </c>
    </row>
    <row r="106">
      <c r="A106" s="14">
        <f>IF(ISBLANK(YENI_TEKLIFLER!$A106),"",YENI_TEKLIFLER!$A106)</f>
        <v/>
      </c>
      <c r="B106" s="14">
        <f>IF(ISBLANK(YENI_TEKLIFLER!$A106),"",YENI_TEKLIFLER!$B106)</f>
        <v/>
      </c>
      <c r="C106" s="17">
        <f>IF(ISBLANK(YENI_TEKLIFLER!$A106),"",SUMIFS(TAKSIT_PLANI!$I$6:$I$1000,TAKSIT_PLANI!$B$6:$B$1000,YENI_TEKLIFLER!$B106,TAKSIT_PLANI!$C$6:$C$1000,1))</f>
        <v/>
      </c>
      <c r="D106" s="17">
        <f>IF(ISBLANK(YENI_TEKLIFLER!$A106),"",YENI_TEKLIFLER!$I106)</f>
        <v/>
      </c>
      <c r="E106" s="17">
        <f>IF(ISBLANK(YENI_TEKLIFLER!$A106),"",$C106-$D106)</f>
        <v/>
      </c>
      <c r="F106" s="17">
        <f>IF(ISBLANK(YENI_TEKLIFLER!$A106),"",MAX(0,$E106))</f>
        <v/>
      </c>
      <c r="G106" s="17">
        <f>IF(ISBLANK(YENI_TEKLIFLER!$A106),"",YENI_TEKLIFLER!$J106)</f>
        <v/>
      </c>
      <c r="H106" s="17">
        <f>IF(ISBLANK(YENI_TEKLIFLER!$A106),"",INDEX(KREDILER!$H$6:$H$1000,MATCH(YENI_TEKLIFLER!$B106,KREDILER!$A$6:$A$1000,0)))</f>
        <v/>
      </c>
      <c r="I106" s="14">
        <f>IF(ISBLANK(YENI_TEKLIFLER!$A106),"",IF($E106&gt;0,"ADAY","DEĞİL"))</f>
        <v/>
      </c>
      <c r="J106" s="14">
        <f>IF(ISBLANK(YENI_TEKLIFLER!$A106),"",IF(OR(ISBLANK($B106),ISBLANK($C106),ISBLANK($D106),ISBLANK($E106),ISBLANK($F106),ISBLANK($G106),ISBLANK($H106)),"EKSİK","OK"))</f>
        <v/>
      </c>
    </row>
    <row r="107">
      <c r="A107" s="14">
        <f>IF(ISBLANK(YENI_TEKLIFLER!$A107),"",YENI_TEKLIFLER!$A107)</f>
        <v/>
      </c>
      <c r="B107" s="14">
        <f>IF(ISBLANK(YENI_TEKLIFLER!$A107),"",YENI_TEKLIFLER!$B107)</f>
        <v/>
      </c>
      <c r="C107" s="17">
        <f>IF(ISBLANK(YENI_TEKLIFLER!$A107),"",SUMIFS(TAKSIT_PLANI!$I$6:$I$1000,TAKSIT_PLANI!$B$6:$B$1000,YENI_TEKLIFLER!$B107,TAKSIT_PLANI!$C$6:$C$1000,1))</f>
        <v/>
      </c>
      <c r="D107" s="17">
        <f>IF(ISBLANK(YENI_TEKLIFLER!$A107),"",YENI_TEKLIFLER!$I107)</f>
        <v/>
      </c>
      <c r="E107" s="17">
        <f>IF(ISBLANK(YENI_TEKLIFLER!$A107),"",$C107-$D107)</f>
        <v/>
      </c>
      <c r="F107" s="17">
        <f>IF(ISBLANK(YENI_TEKLIFLER!$A107),"",MAX(0,$E107))</f>
        <v/>
      </c>
      <c r="G107" s="17">
        <f>IF(ISBLANK(YENI_TEKLIFLER!$A107),"",YENI_TEKLIFLER!$J107)</f>
        <v/>
      </c>
      <c r="H107" s="17">
        <f>IF(ISBLANK(YENI_TEKLIFLER!$A107),"",INDEX(KREDILER!$H$6:$H$1000,MATCH(YENI_TEKLIFLER!$B107,KREDILER!$A$6:$A$1000,0)))</f>
        <v/>
      </c>
      <c r="I107" s="14">
        <f>IF(ISBLANK(YENI_TEKLIFLER!$A107),"",IF($E107&gt;0,"ADAY","DEĞİL"))</f>
        <v/>
      </c>
      <c r="J107" s="14">
        <f>IF(ISBLANK(YENI_TEKLIFLER!$A107),"",IF(OR(ISBLANK($B107),ISBLANK($C107),ISBLANK($D107),ISBLANK($E107),ISBLANK($F107),ISBLANK($G107),ISBLANK($H107)),"EKSİK","OK"))</f>
        <v/>
      </c>
    </row>
    <row r="108">
      <c r="A108" s="14">
        <f>IF(ISBLANK(YENI_TEKLIFLER!$A108),"",YENI_TEKLIFLER!$A108)</f>
        <v/>
      </c>
      <c r="B108" s="14">
        <f>IF(ISBLANK(YENI_TEKLIFLER!$A108),"",YENI_TEKLIFLER!$B108)</f>
        <v/>
      </c>
      <c r="C108" s="17">
        <f>IF(ISBLANK(YENI_TEKLIFLER!$A108),"",SUMIFS(TAKSIT_PLANI!$I$6:$I$1000,TAKSIT_PLANI!$B$6:$B$1000,YENI_TEKLIFLER!$B108,TAKSIT_PLANI!$C$6:$C$1000,1))</f>
        <v/>
      </c>
      <c r="D108" s="17">
        <f>IF(ISBLANK(YENI_TEKLIFLER!$A108),"",YENI_TEKLIFLER!$I108)</f>
        <v/>
      </c>
      <c r="E108" s="17">
        <f>IF(ISBLANK(YENI_TEKLIFLER!$A108),"",$C108-$D108)</f>
        <v/>
      </c>
      <c r="F108" s="17">
        <f>IF(ISBLANK(YENI_TEKLIFLER!$A108),"",MAX(0,$E108))</f>
        <v/>
      </c>
      <c r="G108" s="17">
        <f>IF(ISBLANK(YENI_TEKLIFLER!$A108),"",YENI_TEKLIFLER!$J108)</f>
        <v/>
      </c>
      <c r="H108" s="17">
        <f>IF(ISBLANK(YENI_TEKLIFLER!$A108),"",INDEX(KREDILER!$H$6:$H$1000,MATCH(YENI_TEKLIFLER!$B108,KREDILER!$A$6:$A$1000,0)))</f>
        <v/>
      </c>
      <c r="I108" s="14">
        <f>IF(ISBLANK(YENI_TEKLIFLER!$A108),"",IF($E108&gt;0,"ADAY","DEĞİL"))</f>
        <v/>
      </c>
      <c r="J108" s="14">
        <f>IF(ISBLANK(YENI_TEKLIFLER!$A108),"",IF(OR(ISBLANK($B108),ISBLANK($C108),ISBLANK($D108),ISBLANK($E108),ISBLANK($F108),ISBLANK($G108),ISBLANK($H108)),"EKSİK","OK"))</f>
        <v/>
      </c>
    </row>
    <row r="109">
      <c r="A109" s="14">
        <f>IF(ISBLANK(YENI_TEKLIFLER!$A109),"",YENI_TEKLIFLER!$A109)</f>
        <v/>
      </c>
      <c r="B109" s="14">
        <f>IF(ISBLANK(YENI_TEKLIFLER!$A109),"",YENI_TEKLIFLER!$B109)</f>
        <v/>
      </c>
      <c r="C109" s="17">
        <f>IF(ISBLANK(YENI_TEKLIFLER!$A109),"",SUMIFS(TAKSIT_PLANI!$I$6:$I$1000,TAKSIT_PLANI!$B$6:$B$1000,YENI_TEKLIFLER!$B109,TAKSIT_PLANI!$C$6:$C$1000,1))</f>
        <v/>
      </c>
      <c r="D109" s="17">
        <f>IF(ISBLANK(YENI_TEKLIFLER!$A109),"",YENI_TEKLIFLER!$I109)</f>
        <v/>
      </c>
      <c r="E109" s="17">
        <f>IF(ISBLANK(YENI_TEKLIFLER!$A109),"",$C109-$D109)</f>
        <v/>
      </c>
      <c r="F109" s="17">
        <f>IF(ISBLANK(YENI_TEKLIFLER!$A109),"",MAX(0,$E109))</f>
        <v/>
      </c>
      <c r="G109" s="17">
        <f>IF(ISBLANK(YENI_TEKLIFLER!$A109),"",YENI_TEKLIFLER!$J109)</f>
        <v/>
      </c>
      <c r="H109" s="17">
        <f>IF(ISBLANK(YENI_TEKLIFLER!$A109),"",INDEX(KREDILER!$H$6:$H$1000,MATCH(YENI_TEKLIFLER!$B109,KREDILER!$A$6:$A$1000,0)))</f>
        <v/>
      </c>
      <c r="I109" s="14">
        <f>IF(ISBLANK(YENI_TEKLIFLER!$A109),"",IF($E109&gt;0,"ADAY","DEĞİL"))</f>
        <v/>
      </c>
      <c r="J109" s="14">
        <f>IF(ISBLANK(YENI_TEKLIFLER!$A109),"",IF(OR(ISBLANK($B109),ISBLANK($C109),ISBLANK($D109),ISBLANK($E109),ISBLANK($F109),ISBLANK($G109),ISBLANK($H109)),"EKSİK","OK"))</f>
        <v/>
      </c>
    </row>
    <row r="110">
      <c r="A110" s="14">
        <f>IF(ISBLANK(YENI_TEKLIFLER!$A110),"",YENI_TEKLIFLER!$A110)</f>
        <v/>
      </c>
      <c r="B110" s="14">
        <f>IF(ISBLANK(YENI_TEKLIFLER!$A110),"",YENI_TEKLIFLER!$B110)</f>
        <v/>
      </c>
      <c r="C110" s="17">
        <f>IF(ISBLANK(YENI_TEKLIFLER!$A110),"",SUMIFS(TAKSIT_PLANI!$I$6:$I$1000,TAKSIT_PLANI!$B$6:$B$1000,YENI_TEKLIFLER!$B110,TAKSIT_PLANI!$C$6:$C$1000,1))</f>
        <v/>
      </c>
      <c r="D110" s="17">
        <f>IF(ISBLANK(YENI_TEKLIFLER!$A110),"",YENI_TEKLIFLER!$I110)</f>
        <v/>
      </c>
      <c r="E110" s="17">
        <f>IF(ISBLANK(YENI_TEKLIFLER!$A110),"",$C110-$D110)</f>
        <v/>
      </c>
      <c r="F110" s="17">
        <f>IF(ISBLANK(YENI_TEKLIFLER!$A110),"",MAX(0,$E110))</f>
        <v/>
      </c>
      <c r="G110" s="17">
        <f>IF(ISBLANK(YENI_TEKLIFLER!$A110),"",YENI_TEKLIFLER!$J110)</f>
        <v/>
      </c>
      <c r="H110" s="17">
        <f>IF(ISBLANK(YENI_TEKLIFLER!$A110),"",INDEX(KREDILER!$H$6:$H$1000,MATCH(YENI_TEKLIFLER!$B110,KREDILER!$A$6:$A$1000,0)))</f>
        <v/>
      </c>
      <c r="I110" s="14">
        <f>IF(ISBLANK(YENI_TEKLIFLER!$A110),"",IF($E110&gt;0,"ADAY","DEĞİL"))</f>
        <v/>
      </c>
      <c r="J110" s="14">
        <f>IF(ISBLANK(YENI_TEKLIFLER!$A110),"",IF(OR(ISBLANK($B110),ISBLANK($C110),ISBLANK($D110),ISBLANK($E110),ISBLANK($F110),ISBLANK($G110),ISBLANK($H110)),"EKSİK","OK"))</f>
        <v/>
      </c>
    </row>
    <row r="111">
      <c r="A111" s="14">
        <f>IF(ISBLANK(YENI_TEKLIFLER!$A111),"",YENI_TEKLIFLER!$A111)</f>
        <v/>
      </c>
      <c r="B111" s="14">
        <f>IF(ISBLANK(YENI_TEKLIFLER!$A111),"",YENI_TEKLIFLER!$B111)</f>
        <v/>
      </c>
      <c r="C111" s="17">
        <f>IF(ISBLANK(YENI_TEKLIFLER!$A111),"",SUMIFS(TAKSIT_PLANI!$I$6:$I$1000,TAKSIT_PLANI!$B$6:$B$1000,YENI_TEKLIFLER!$B111,TAKSIT_PLANI!$C$6:$C$1000,1))</f>
        <v/>
      </c>
      <c r="D111" s="17">
        <f>IF(ISBLANK(YENI_TEKLIFLER!$A111),"",YENI_TEKLIFLER!$I111)</f>
        <v/>
      </c>
      <c r="E111" s="17">
        <f>IF(ISBLANK(YENI_TEKLIFLER!$A111),"",$C111-$D111)</f>
        <v/>
      </c>
      <c r="F111" s="17">
        <f>IF(ISBLANK(YENI_TEKLIFLER!$A111),"",MAX(0,$E111))</f>
        <v/>
      </c>
      <c r="G111" s="17">
        <f>IF(ISBLANK(YENI_TEKLIFLER!$A111),"",YENI_TEKLIFLER!$J111)</f>
        <v/>
      </c>
      <c r="H111" s="17">
        <f>IF(ISBLANK(YENI_TEKLIFLER!$A111),"",INDEX(KREDILER!$H$6:$H$1000,MATCH(YENI_TEKLIFLER!$B111,KREDILER!$A$6:$A$1000,0)))</f>
        <v/>
      </c>
      <c r="I111" s="14">
        <f>IF(ISBLANK(YENI_TEKLIFLER!$A111),"",IF($E111&gt;0,"ADAY","DEĞİL"))</f>
        <v/>
      </c>
      <c r="J111" s="14">
        <f>IF(ISBLANK(YENI_TEKLIFLER!$A111),"",IF(OR(ISBLANK($B111),ISBLANK($C111),ISBLANK($D111),ISBLANK($E111),ISBLANK($F111),ISBLANK($G111),ISBLANK($H111)),"EKSİK","OK"))</f>
        <v/>
      </c>
    </row>
    <row r="112">
      <c r="A112" s="14">
        <f>IF(ISBLANK(YENI_TEKLIFLER!$A112),"",YENI_TEKLIFLER!$A112)</f>
        <v/>
      </c>
      <c r="B112" s="14">
        <f>IF(ISBLANK(YENI_TEKLIFLER!$A112),"",YENI_TEKLIFLER!$B112)</f>
        <v/>
      </c>
      <c r="C112" s="17">
        <f>IF(ISBLANK(YENI_TEKLIFLER!$A112),"",SUMIFS(TAKSIT_PLANI!$I$6:$I$1000,TAKSIT_PLANI!$B$6:$B$1000,YENI_TEKLIFLER!$B112,TAKSIT_PLANI!$C$6:$C$1000,1))</f>
        <v/>
      </c>
      <c r="D112" s="17">
        <f>IF(ISBLANK(YENI_TEKLIFLER!$A112),"",YENI_TEKLIFLER!$I112)</f>
        <v/>
      </c>
      <c r="E112" s="17">
        <f>IF(ISBLANK(YENI_TEKLIFLER!$A112),"",$C112-$D112)</f>
        <v/>
      </c>
      <c r="F112" s="17">
        <f>IF(ISBLANK(YENI_TEKLIFLER!$A112),"",MAX(0,$E112))</f>
        <v/>
      </c>
      <c r="G112" s="17">
        <f>IF(ISBLANK(YENI_TEKLIFLER!$A112),"",YENI_TEKLIFLER!$J112)</f>
        <v/>
      </c>
      <c r="H112" s="17">
        <f>IF(ISBLANK(YENI_TEKLIFLER!$A112),"",INDEX(KREDILER!$H$6:$H$1000,MATCH(YENI_TEKLIFLER!$B112,KREDILER!$A$6:$A$1000,0)))</f>
        <v/>
      </c>
      <c r="I112" s="14">
        <f>IF(ISBLANK(YENI_TEKLIFLER!$A112),"",IF($E112&gt;0,"ADAY","DEĞİL"))</f>
        <v/>
      </c>
      <c r="J112" s="14">
        <f>IF(ISBLANK(YENI_TEKLIFLER!$A112),"",IF(OR(ISBLANK($B112),ISBLANK($C112),ISBLANK($D112),ISBLANK($E112),ISBLANK($F112),ISBLANK($G112),ISBLANK($H112)),"EKSİK","OK"))</f>
        <v/>
      </c>
    </row>
    <row r="113">
      <c r="A113" s="14">
        <f>IF(ISBLANK(YENI_TEKLIFLER!$A113),"",YENI_TEKLIFLER!$A113)</f>
        <v/>
      </c>
      <c r="B113" s="14">
        <f>IF(ISBLANK(YENI_TEKLIFLER!$A113),"",YENI_TEKLIFLER!$B113)</f>
        <v/>
      </c>
      <c r="C113" s="17">
        <f>IF(ISBLANK(YENI_TEKLIFLER!$A113),"",SUMIFS(TAKSIT_PLANI!$I$6:$I$1000,TAKSIT_PLANI!$B$6:$B$1000,YENI_TEKLIFLER!$B113,TAKSIT_PLANI!$C$6:$C$1000,1))</f>
        <v/>
      </c>
      <c r="D113" s="17">
        <f>IF(ISBLANK(YENI_TEKLIFLER!$A113),"",YENI_TEKLIFLER!$I113)</f>
        <v/>
      </c>
      <c r="E113" s="17">
        <f>IF(ISBLANK(YENI_TEKLIFLER!$A113),"",$C113-$D113)</f>
        <v/>
      </c>
      <c r="F113" s="17">
        <f>IF(ISBLANK(YENI_TEKLIFLER!$A113),"",MAX(0,$E113))</f>
        <v/>
      </c>
      <c r="G113" s="17">
        <f>IF(ISBLANK(YENI_TEKLIFLER!$A113),"",YENI_TEKLIFLER!$J113)</f>
        <v/>
      </c>
      <c r="H113" s="17">
        <f>IF(ISBLANK(YENI_TEKLIFLER!$A113),"",INDEX(KREDILER!$H$6:$H$1000,MATCH(YENI_TEKLIFLER!$B113,KREDILER!$A$6:$A$1000,0)))</f>
        <v/>
      </c>
      <c r="I113" s="14">
        <f>IF(ISBLANK(YENI_TEKLIFLER!$A113),"",IF($E113&gt;0,"ADAY","DEĞİL"))</f>
        <v/>
      </c>
      <c r="J113" s="14">
        <f>IF(ISBLANK(YENI_TEKLIFLER!$A113),"",IF(OR(ISBLANK($B113),ISBLANK($C113),ISBLANK($D113),ISBLANK($E113),ISBLANK($F113),ISBLANK($G113),ISBLANK($H113)),"EKSİK","OK"))</f>
        <v/>
      </c>
    </row>
    <row r="114">
      <c r="A114" s="14">
        <f>IF(ISBLANK(YENI_TEKLIFLER!$A114),"",YENI_TEKLIFLER!$A114)</f>
        <v/>
      </c>
      <c r="B114" s="14">
        <f>IF(ISBLANK(YENI_TEKLIFLER!$A114),"",YENI_TEKLIFLER!$B114)</f>
        <v/>
      </c>
      <c r="C114" s="17">
        <f>IF(ISBLANK(YENI_TEKLIFLER!$A114),"",SUMIFS(TAKSIT_PLANI!$I$6:$I$1000,TAKSIT_PLANI!$B$6:$B$1000,YENI_TEKLIFLER!$B114,TAKSIT_PLANI!$C$6:$C$1000,1))</f>
        <v/>
      </c>
      <c r="D114" s="17">
        <f>IF(ISBLANK(YENI_TEKLIFLER!$A114),"",YENI_TEKLIFLER!$I114)</f>
        <v/>
      </c>
      <c r="E114" s="17">
        <f>IF(ISBLANK(YENI_TEKLIFLER!$A114),"",$C114-$D114)</f>
        <v/>
      </c>
      <c r="F114" s="17">
        <f>IF(ISBLANK(YENI_TEKLIFLER!$A114),"",MAX(0,$E114))</f>
        <v/>
      </c>
      <c r="G114" s="17">
        <f>IF(ISBLANK(YENI_TEKLIFLER!$A114),"",YENI_TEKLIFLER!$J114)</f>
        <v/>
      </c>
      <c r="H114" s="17">
        <f>IF(ISBLANK(YENI_TEKLIFLER!$A114),"",INDEX(KREDILER!$H$6:$H$1000,MATCH(YENI_TEKLIFLER!$B114,KREDILER!$A$6:$A$1000,0)))</f>
        <v/>
      </c>
      <c r="I114" s="14">
        <f>IF(ISBLANK(YENI_TEKLIFLER!$A114),"",IF($E114&gt;0,"ADAY","DEĞİL"))</f>
        <v/>
      </c>
      <c r="J114" s="14">
        <f>IF(ISBLANK(YENI_TEKLIFLER!$A114),"",IF(OR(ISBLANK($B114),ISBLANK($C114),ISBLANK($D114),ISBLANK($E114),ISBLANK($F114),ISBLANK($G114),ISBLANK($H114)),"EKSİK","OK"))</f>
        <v/>
      </c>
    </row>
    <row r="115">
      <c r="A115" s="14">
        <f>IF(ISBLANK(YENI_TEKLIFLER!$A115),"",YENI_TEKLIFLER!$A115)</f>
        <v/>
      </c>
      <c r="B115" s="14">
        <f>IF(ISBLANK(YENI_TEKLIFLER!$A115),"",YENI_TEKLIFLER!$B115)</f>
        <v/>
      </c>
      <c r="C115" s="17">
        <f>IF(ISBLANK(YENI_TEKLIFLER!$A115),"",SUMIFS(TAKSIT_PLANI!$I$6:$I$1000,TAKSIT_PLANI!$B$6:$B$1000,YENI_TEKLIFLER!$B115,TAKSIT_PLANI!$C$6:$C$1000,1))</f>
        <v/>
      </c>
      <c r="D115" s="17">
        <f>IF(ISBLANK(YENI_TEKLIFLER!$A115),"",YENI_TEKLIFLER!$I115)</f>
        <v/>
      </c>
      <c r="E115" s="17">
        <f>IF(ISBLANK(YENI_TEKLIFLER!$A115),"",$C115-$D115)</f>
        <v/>
      </c>
      <c r="F115" s="17">
        <f>IF(ISBLANK(YENI_TEKLIFLER!$A115),"",MAX(0,$E115))</f>
        <v/>
      </c>
      <c r="G115" s="17">
        <f>IF(ISBLANK(YENI_TEKLIFLER!$A115),"",YENI_TEKLIFLER!$J115)</f>
        <v/>
      </c>
      <c r="H115" s="17">
        <f>IF(ISBLANK(YENI_TEKLIFLER!$A115),"",INDEX(KREDILER!$H$6:$H$1000,MATCH(YENI_TEKLIFLER!$B115,KREDILER!$A$6:$A$1000,0)))</f>
        <v/>
      </c>
      <c r="I115" s="14">
        <f>IF(ISBLANK(YENI_TEKLIFLER!$A115),"",IF($E115&gt;0,"ADAY","DEĞİL"))</f>
        <v/>
      </c>
      <c r="J115" s="14">
        <f>IF(ISBLANK(YENI_TEKLIFLER!$A115),"",IF(OR(ISBLANK($B115),ISBLANK($C115),ISBLANK($D115),ISBLANK($E115),ISBLANK($F115),ISBLANK($G115),ISBLANK($H115)),"EKSİK","OK"))</f>
        <v/>
      </c>
    </row>
    <row r="116">
      <c r="A116" s="14">
        <f>IF(ISBLANK(YENI_TEKLIFLER!$A116),"",YENI_TEKLIFLER!$A116)</f>
        <v/>
      </c>
      <c r="B116" s="14">
        <f>IF(ISBLANK(YENI_TEKLIFLER!$A116),"",YENI_TEKLIFLER!$B116)</f>
        <v/>
      </c>
      <c r="C116" s="17">
        <f>IF(ISBLANK(YENI_TEKLIFLER!$A116),"",SUMIFS(TAKSIT_PLANI!$I$6:$I$1000,TAKSIT_PLANI!$B$6:$B$1000,YENI_TEKLIFLER!$B116,TAKSIT_PLANI!$C$6:$C$1000,1))</f>
        <v/>
      </c>
      <c r="D116" s="17">
        <f>IF(ISBLANK(YENI_TEKLIFLER!$A116),"",YENI_TEKLIFLER!$I116)</f>
        <v/>
      </c>
      <c r="E116" s="17">
        <f>IF(ISBLANK(YENI_TEKLIFLER!$A116),"",$C116-$D116)</f>
        <v/>
      </c>
      <c r="F116" s="17">
        <f>IF(ISBLANK(YENI_TEKLIFLER!$A116),"",MAX(0,$E116))</f>
        <v/>
      </c>
      <c r="G116" s="17">
        <f>IF(ISBLANK(YENI_TEKLIFLER!$A116),"",YENI_TEKLIFLER!$J116)</f>
        <v/>
      </c>
      <c r="H116" s="17">
        <f>IF(ISBLANK(YENI_TEKLIFLER!$A116),"",INDEX(KREDILER!$H$6:$H$1000,MATCH(YENI_TEKLIFLER!$B116,KREDILER!$A$6:$A$1000,0)))</f>
        <v/>
      </c>
      <c r="I116" s="14">
        <f>IF(ISBLANK(YENI_TEKLIFLER!$A116),"",IF($E116&gt;0,"ADAY","DEĞİL"))</f>
        <v/>
      </c>
      <c r="J116" s="14">
        <f>IF(ISBLANK(YENI_TEKLIFLER!$A116),"",IF(OR(ISBLANK($B116),ISBLANK($C116),ISBLANK($D116),ISBLANK($E116),ISBLANK($F116),ISBLANK($G116),ISBLANK($H116)),"EKSİK","OK"))</f>
        <v/>
      </c>
    </row>
    <row r="117">
      <c r="A117" s="14">
        <f>IF(ISBLANK(YENI_TEKLIFLER!$A117),"",YENI_TEKLIFLER!$A117)</f>
        <v/>
      </c>
      <c r="B117" s="14">
        <f>IF(ISBLANK(YENI_TEKLIFLER!$A117),"",YENI_TEKLIFLER!$B117)</f>
        <v/>
      </c>
      <c r="C117" s="17">
        <f>IF(ISBLANK(YENI_TEKLIFLER!$A117),"",SUMIFS(TAKSIT_PLANI!$I$6:$I$1000,TAKSIT_PLANI!$B$6:$B$1000,YENI_TEKLIFLER!$B117,TAKSIT_PLANI!$C$6:$C$1000,1))</f>
        <v/>
      </c>
      <c r="D117" s="17">
        <f>IF(ISBLANK(YENI_TEKLIFLER!$A117),"",YENI_TEKLIFLER!$I117)</f>
        <v/>
      </c>
      <c r="E117" s="17">
        <f>IF(ISBLANK(YENI_TEKLIFLER!$A117),"",$C117-$D117)</f>
        <v/>
      </c>
      <c r="F117" s="17">
        <f>IF(ISBLANK(YENI_TEKLIFLER!$A117),"",MAX(0,$E117))</f>
        <v/>
      </c>
      <c r="G117" s="17">
        <f>IF(ISBLANK(YENI_TEKLIFLER!$A117),"",YENI_TEKLIFLER!$J117)</f>
        <v/>
      </c>
      <c r="H117" s="17">
        <f>IF(ISBLANK(YENI_TEKLIFLER!$A117),"",INDEX(KREDILER!$H$6:$H$1000,MATCH(YENI_TEKLIFLER!$B117,KREDILER!$A$6:$A$1000,0)))</f>
        <v/>
      </c>
      <c r="I117" s="14">
        <f>IF(ISBLANK(YENI_TEKLIFLER!$A117),"",IF($E117&gt;0,"ADAY","DEĞİL"))</f>
        <v/>
      </c>
      <c r="J117" s="14">
        <f>IF(ISBLANK(YENI_TEKLIFLER!$A117),"",IF(OR(ISBLANK($B117),ISBLANK($C117),ISBLANK($D117),ISBLANK($E117),ISBLANK($F117),ISBLANK($G117),ISBLANK($H117)),"EKSİK","OK"))</f>
        <v/>
      </c>
    </row>
    <row r="118">
      <c r="A118" s="14">
        <f>IF(ISBLANK(YENI_TEKLIFLER!$A118),"",YENI_TEKLIFLER!$A118)</f>
        <v/>
      </c>
      <c r="B118" s="14">
        <f>IF(ISBLANK(YENI_TEKLIFLER!$A118),"",YENI_TEKLIFLER!$B118)</f>
        <v/>
      </c>
      <c r="C118" s="17">
        <f>IF(ISBLANK(YENI_TEKLIFLER!$A118),"",SUMIFS(TAKSIT_PLANI!$I$6:$I$1000,TAKSIT_PLANI!$B$6:$B$1000,YENI_TEKLIFLER!$B118,TAKSIT_PLANI!$C$6:$C$1000,1))</f>
        <v/>
      </c>
      <c r="D118" s="17">
        <f>IF(ISBLANK(YENI_TEKLIFLER!$A118),"",YENI_TEKLIFLER!$I118)</f>
        <v/>
      </c>
      <c r="E118" s="17">
        <f>IF(ISBLANK(YENI_TEKLIFLER!$A118),"",$C118-$D118)</f>
        <v/>
      </c>
      <c r="F118" s="17">
        <f>IF(ISBLANK(YENI_TEKLIFLER!$A118),"",MAX(0,$E118))</f>
        <v/>
      </c>
      <c r="G118" s="17">
        <f>IF(ISBLANK(YENI_TEKLIFLER!$A118),"",YENI_TEKLIFLER!$J118)</f>
        <v/>
      </c>
      <c r="H118" s="17">
        <f>IF(ISBLANK(YENI_TEKLIFLER!$A118),"",INDEX(KREDILER!$H$6:$H$1000,MATCH(YENI_TEKLIFLER!$B118,KREDILER!$A$6:$A$1000,0)))</f>
        <v/>
      </c>
      <c r="I118" s="14">
        <f>IF(ISBLANK(YENI_TEKLIFLER!$A118),"",IF($E118&gt;0,"ADAY","DEĞİL"))</f>
        <v/>
      </c>
      <c r="J118" s="14">
        <f>IF(ISBLANK(YENI_TEKLIFLER!$A118),"",IF(OR(ISBLANK($B118),ISBLANK($C118),ISBLANK($D118),ISBLANK($E118),ISBLANK($F118),ISBLANK($G118),ISBLANK($H118)),"EKSİK","OK"))</f>
        <v/>
      </c>
    </row>
    <row r="119">
      <c r="A119" s="14">
        <f>IF(ISBLANK(YENI_TEKLIFLER!$A119),"",YENI_TEKLIFLER!$A119)</f>
        <v/>
      </c>
      <c r="B119" s="14">
        <f>IF(ISBLANK(YENI_TEKLIFLER!$A119),"",YENI_TEKLIFLER!$B119)</f>
        <v/>
      </c>
      <c r="C119" s="17">
        <f>IF(ISBLANK(YENI_TEKLIFLER!$A119),"",SUMIFS(TAKSIT_PLANI!$I$6:$I$1000,TAKSIT_PLANI!$B$6:$B$1000,YENI_TEKLIFLER!$B119,TAKSIT_PLANI!$C$6:$C$1000,1))</f>
        <v/>
      </c>
      <c r="D119" s="17">
        <f>IF(ISBLANK(YENI_TEKLIFLER!$A119),"",YENI_TEKLIFLER!$I119)</f>
        <v/>
      </c>
      <c r="E119" s="17">
        <f>IF(ISBLANK(YENI_TEKLIFLER!$A119),"",$C119-$D119)</f>
        <v/>
      </c>
      <c r="F119" s="17">
        <f>IF(ISBLANK(YENI_TEKLIFLER!$A119),"",MAX(0,$E119))</f>
        <v/>
      </c>
      <c r="G119" s="17">
        <f>IF(ISBLANK(YENI_TEKLIFLER!$A119),"",YENI_TEKLIFLER!$J119)</f>
        <v/>
      </c>
      <c r="H119" s="17">
        <f>IF(ISBLANK(YENI_TEKLIFLER!$A119),"",INDEX(KREDILER!$H$6:$H$1000,MATCH(YENI_TEKLIFLER!$B119,KREDILER!$A$6:$A$1000,0)))</f>
        <v/>
      </c>
      <c r="I119" s="14">
        <f>IF(ISBLANK(YENI_TEKLIFLER!$A119),"",IF($E119&gt;0,"ADAY","DEĞİL"))</f>
        <v/>
      </c>
      <c r="J119" s="14">
        <f>IF(ISBLANK(YENI_TEKLIFLER!$A119),"",IF(OR(ISBLANK($B119),ISBLANK($C119),ISBLANK($D119),ISBLANK($E119),ISBLANK($F119),ISBLANK($G119),ISBLANK($H119)),"EKSİK","OK"))</f>
        <v/>
      </c>
    </row>
    <row r="120">
      <c r="A120" s="14">
        <f>IF(ISBLANK(YENI_TEKLIFLER!$A120),"",YENI_TEKLIFLER!$A120)</f>
        <v/>
      </c>
      <c r="B120" s="14">
        <f>IF(ISBLANK(YENI_TEKLIFLER!$A120),"",YENI_TEKLIFLER!$B120)</f>
        <v/>
      </c>
      <c r="C120" s="17">
        <f>IF(ISBLANK(YENI_TEKLIFLER!$A120),"",SUMIFS(TAKSIT_PLANI!$I$6:$I$1000,TAKSIT_PLANI!$B$6:$B$1000,YENI_TEKLIFLER!$B120,TAKSIT_PLANI!$C$6:$C$1000,1))</f>
        <v/>
      </c>
      <c r="D120" s="17">
        <f>IF(ISBLANK(YENI_TEKLIFLER!$A120),"",YENI_TEKLIFLER!$I120)</f>
        <v/>
      </c>
      <c r="E120" s="17">
        <f>IF(ISBLANK(YENI_TEKLIFLER!$A120),"",$C120-$D120)</f>
        <v/>
      </c>
      <c r="F120" s="17">
        <f>IF(ISBLANK(YENI_TEKLIFLER!$A120),"",MAX(0,$E120))</f>
        <v/>
      </c>
      <c r="G120" s="17">
        <f>IF(ISBLANK(YENI_TEKLIFLER!$A120),"",YENI_TEKLIFLER!$J120)</f>
        <v/>
      </c>
      <c r="H120" s="17">
        <f>IF(ISBLANK(YENI_TEKLIFLER!$A120),"",INDEX(KREDILER!$H$6:$H$1000,MATCH(YENI_TEKLIFLER!$B120,KREDILER!$A$6:$A$1000,0)))</f>
        <v/>
      </c>
      <c r="I120" s="14">
        <f>IF(ISBLANK(YENI_TEKLIFLER!$A120),"",IF($E120&gt;0,"ADAY","DEĞİL"))</f>
        <v/>
      </c>
      <c r="J120" s="14">
        <f>IF(ISBLANK(YENI_TEKLIFLER!$A120),"",IF(OR(ISBLANK($B120),ISBLANK($C120),ISBLANK($D120),ISBLANK($E120),ISBLANK($F120),ISBLANK($G120),ISBLANK($H120)),"EKSİK","OK"))</f>
        <v/>
      </c>
    </row>
    <row r="121">
      <c r="A121" s="14">
        <f>IF(ISBLANK(YENI_TEKLIFLER!$A121),"",YENI_TEKLIFLER!$A121)</f>
        <v/>
      </c>
      <c r="B121" s="14">
        <f>IF(ISBLANK(YENI_TEKLIFLER!$A121),"",YENI_TEKLIFLER!$B121)</f>
        <v/>
      </c>
      <c r="C121" s="17">
        <f>IF(ISBLANK(YENI_TEKLIFLER!$A121),"",SUMIFS(TAKSIT_PLANI!$I$6:$I$1000,TAKSIT_PLANI!$B$6:$B$1000,YENI_TEKLIFLER!$B121,TAKSIT_PLANI!$C$6:$C$1000,1))</f>
        <v/>
      </c>
      <c r="D121" s="17">
        <f>IF(ISBLANK(YENI_TEKLIFLER!$A121),"",YENI_TEKLIFLER!$I121)</f>
        <v/>
      </c>
      <c r="E121" s="17">
        <f>IF(ISBLANK(YENI_TEKLIFLER!$A121),"",$C121-$D121)</f>
        <v/>
      </c>
      <c r="F121" s="17">
        <f>IF(ISBLANK(YENI_TEKLIFLER!$A121),"",MAX(0,$E121))</f>
        <v/>
      </c>
      <c r="G121" s="17">
        <f>IF(ISBLANK(YENI_TEKLIFLER!$A121),"",YENI_TEKLIFLER!$J121)</f>
        <v/>
      </c>
      <c r="H121" s="17">
        <f>IF(ISBLANK(YENI_TEKLIFLER!$A121),"",INDEX(KREDILER!$H$6:$H$1000,MATCH(YENI_TEKLIFLER!$B121,KREDILER!$A$6:$A$1000,0)))</f>
        <v/>
      </c>
      <c r="I121" s="14">
        <f>IF(ISBLANK(YENI_TEKLIFLER!$A121),"",IF($E121&gt;0,"ADAY","DEĞİL"))</f>
        <v/>
      </c>
      <c r="J121" s="14">
        <f>IF(ISBLANK(YENI_TEKLIFLER!$A121),"",IF(OR(ISBLANK($B121),ISBLANK($C121),ISBLANK($D121),ISBLANK($E121),ISBLANK($F121),ISBLANK($G121),ISBLANK($H121)),"EKSİK","OK"))</f>
        <v/>
      </c>
    </row>
    <row r="122">
      <c r="A122" s="14">
        <f>IF(ISBLANK(YENI_TEKLIFLER!$A122),"",YENI_TEKLIFLER!$A122)</f>
        <v/>
      </c>
      <c r="B122" s="14">
        <f>IF(ISBLANK(YENI_TEKLIFLER!$A122),"",YENI_TEKLIFLER!$B122)</f>
        <v/>
      </c>
      <c r="C122" s="17">
        <f>IF(ISBLANK(YENI_TEKLIFLER!$A122),"",SUMIFS(TAKSIT_PLANI!$I$6:$I$1000,TAKSIT_PLANI!$B$6:$B$1000,YENI_TEKLIFLER!$B122,TAKSIT_PLANI!$C$6:$C$1000,1))</f>
        <v/>
      </c>
      <c r="D122" s="17">
        <f>IF(ISBLANK(YENI_TEKLIFLER!$A122),"",YENI_TEKLIFLER!$I122)</f>
        <v/>
      </c>
      <c r="E122" s="17">
        <f>IF(ISBLANK(YENI_TEKLIFLER!$A122),"",$C122-$D122)</f>
        <v/>
      </c>
      <c r="F122" s="17">
        <f>IF(ISBLANK(YENI_TEKLIFLER!$A122),"",MAX(0,$E122))</f>
        <v/>
      </c>
      <c r="G122" s="17">
        <f>IF(ISBLANK(YENI_TEKLIFLER!$A122),"",YENI_TEKLIFLER!$J122)</f>
        <v/>
      </c>
      <c r="H122" s="17">
        <f>IF(ISBLANK(YENI_TEKLIFLER!$A122),"",INDEX(KREDILER!$H$6:$H$1000,MATCH(YENI_TEKLIFLER!$B122,KREDILER!$A$6:$A$1000,0)))</f>
        <v/>
      </c>
      <c r="I122" s="14">
        <f>IF(ISBLANK(YENI_TEKLIFLER!$A122),"",IF($E122&gt;0,"ADAY","DEĞİL"))</f>
        <v/>
      </c>
      <c r="J122" s="14">
        <f>IF(ISBLANK(YENI_TEKLIFLER!$A122),"",IF(OR(ISBLANK($B122),ISBLANK($C122),ISBLANK($D122),ISBLANK($E122),ISBLANK($F122),ISBLANK($G122),ISBLANK($H122)),"EKSİK","OK"))</f>
        <v/>
      </c>
    </row>
    <row r="123">
      <c r="A123" s="14">
        <f>IF(ISBLANK(YENI_TEKLIFLER!$A123),"",YENI_TEKLIFLER!$A123)</f>
        <v/>
      </c>
      <c r="B123" s="14">
        <f>IF(ISBLANK(YENI_TEKLIFLER!$A123),"",YENI_TEKLIFLER!$B123)</f>
        <v/>
      </c>
      <c r="C123" s="17">
        <f>IF(ISBLANK(YENI_TEKLIFLER!$A123),"",SUMIFS(TAKSIT_PLANI!$I$6:$I$1000,TAKSIT_PLANI!$B$6:$B$1000,YENI_TEKLIFLER!$B123,TAKSIT_PLANI!$C$6:$C$1000,1))</f>
        <v/>
      </c>
      <c r="D123" s="17">
        <f>IF(ISBLANK(YENI_TEKLIFLER!$A123),"",YENI_TEKLIFLER!$I123)</f>
        <v/>
      </c>
      <c r="E123" s="17">
        <f>IF(ISBLANK(YENI_TEKLIFLER!$A123),"",$C123-$D123)</f>
        <v/>
      </c>
      <c r="F123" s="17">
        <f>IF(ISBLANK(YENI_TEKLIFLER!$A123),"",MAX(0,$E123))</f>
        <v/>
      </c>
      <c r="G123" s="17">
        <f>IF(ISBLANK(YENI_TEKLIFLER!$A123),"",YENI_TEKLIFLER!$J123)</f>
        <v/>
      </c>
      <c r="H123" s="17">
        <f>IF(ISBLANK(YENI_TEKLIFLER!$A123),"",INDEX(KREDILER!$H$6:$H$1000,MATCH(YENI_TEKLIFLER!$B123,KREDILER!$A$6:$A$1000,0)))</f>
        <v/>
      </c>
      <c r="I123" s="14">
        <f>IF(ISBLANK(YENI_TEKLIFLER!$A123),"",IF($E123&gt;0,"ADAY","DEĞİL"))</f>
        <v/>
      </c>
      <c r="J123" s="14">
        <f>IF(ISBLANK(YENI_TEKLIFLER!$A123),"",IF(OR(ISBLANK($B123),ISBLANK($C123),ISBLANK($D123),ISBLANK($E123),ISBLANK($F123),ISBLANK($G123),ISBLANK($H123)),"EKSİK","OK"))</f>
        <v/>
      </c>
    </row>
    <row r="124">
      <c r="A124" s="14">
        <f>IF(ISBLANK(YENI_TEKLIFLER!$A124),"",YENI_TEKLIFLER!$A124)</f>
        <v/>
      </c>
      <c r="B124" s="14">
        <f>IF(ISBLANK(YENI_TEKLIFLER!$A124),"",YENI_TEKLIFLER!$B124)</f>
        <v/>
      </c>
      <c r="C124" s="17">
        <f>IF(ISBLANK(YENI_TEKLIFLER!$A124),"",SUMIFS(TAKSIT_PLANI!$I$6:$I$1000,TAKSIT_PLANI!$B$6:$B$1000,YENI_TEKLIFLER!$B124,TAKSIT_PLANI!$C$6:$C$1000,1))</f>
        <v/>
      </c>
      <c r="D124" s="17">
        <f>IF(ISBLANK(YENI_TEKLIFLER!$A124),"",YENI_TEKLIFLER!$I124)</f>
        <v/>
      </c>
      <c r="E124" s="17">
        <f>IF(ISBLANK(YENI_TEKLIFLER!$A124),"",$C124-$D124)</f>
        <v/>
      </c>
      <c r="F124" s="17">
        <f>IF(ISBLANK(YENI_TEKLIFLER!$A124),"",MAX(0,$E124))</f>
        <v/>
      </c>
      <c r="G124" s="17">
        <f>IF(ISBLANK(YENI_TEKLIFLER!$A124),"",YENI_TEKLIFLER!$J124)</f>
        <v/>
      </c>
      <c r="H124" s="17">
        <f>IF(ISBLANK(YENI_TEKLIFLER!$A124),"",INDEX(KREDILER!$H$6:$H$1000,MATCH(YENI_TEKLIFLER!$B124,KREDILER!$A$6:$A$1000,0)))</f>
        <v/>
      </c>
      <c r="I124" s="14">
        <f>IF(ISBLANK(YENI_TEKLIFLER!$A124),"",IF($E124&gt;0,"ADAY","DEĞİL"))</f>
        <v/>
      </c>
      <c r="J124" s="14">
        <f>IF(ISBLANK(YENI_TEKLIFLER!$A124),"",IF(OR(ISBLANK($B124),ISBLANK($C124),ISBLANK($D124),ISBLANK($E124),ISBLANK($F124),ISBLANK($G124),ISBLANK($H124)),"EKSİK","OK"))</f>
        <v/>
      </c>
    </row>
    <row r="125">
      <c r="A125" s="14">
        <f>IF(ISBLANK(YENI_TEKLIFLER!$A125),"",YENI_TEKLIFLER!$A125)</f>
        <v/>
      </c>
      <c r="B125" s="14">
        <f>IF(ISBLANK(YENI_TEKLIFLER!$A125),"",YENI_TEKLIFLER!$B125)</f>
        <v/>
      </c>
      <c r="C125" s="17">
        <f>IF(ISBLANK(YENI_TEKLIFLER!$A125),"",SUMIFS(TAKSIT_PLANI!$I$6:$I$1000,TAKSIT_PLANI!$B$6:$B$1000,YENI_TEKLIFLER!$B125,TAKSIT_PLANI!$C$6:$C$1000,1))</f>
        <v/>
      </c>
      <c r="D125" s="17">
        <f>IF(ISBLANK(YENI_TEKLIFLER!$A125),"",YENI_TEKLIFLER!$I125)</f>
        <v/>
      </c>
      <c r="E125" s="17">
        <f>IF(ISBLANK(YENI_TEKLIFLER!$A125),"",$C125-$D125)</f>
        <v/>
      </c>
      <c r="F125" s="17">
        <f>IF(ISBLANK(YENI_TEKLIFLER!$A125),"",MAX(0,$E125))</f>
        <v/>
      </c>
      <c r="G125" s="17">
        <f>IF(ISBLANK(YENI_TEKLIFLER!$A125),"",YENI_TEKLIFLER!$J125)</f>
        <v/>
      </c>
      <c r="H125" s="17">
        <f>IF(ISBLANK(YENI_TEKLIFLER!$A125),"",INDEX(KREDILER!$H$6:$H$1000,MATCH(YENI_TEKLIFLER!$B125,KREDILER!$A$6:$A$1000,0)))</f>
        <v/>
      </c>
      <c r="I125" s="14">
        <f>IF(ISBLANK(YENI_TEKLIFLER!$A125),"",IF($E125&gt;0,"ADAY","DEĞİL"))</f>
        <v/>
      </c>
      <c r="J125" s="14">
        <f>IF(ISBLANK(YENI_TEKLIFLER!$A125),"",IF(OR(ISBLANK($B125),ISBLANK($C125),ISBLANK($D125),ISBLANK($E125),ISBLANK($F125),ISBLANK($G125),ISBLANK($H125)),"EKSİK","OK"))</f>
        <v/>
      </c>
    </row>
    <row r="126">
      <c r="A126" s="14">
        <f>IF(ISBLANK(YENI_TEKLIFLER!$A126),"",YENI_TEKLIFLER!$A126)</f>
        <v/>
      </c>
      <c r="B126" s="14">
        <f>IF(ISBLANK(YENI_TEKLIFLER!$A126),"",YENI_TEKLIFLER!$B126)</f>
        <v/>
      </c>
      <c r="C126" s="17">
        <f>IF(ISBLANK(YENI_TEKLIFLER!$A126),"",SUMIFS(TAKSIT_PLANI!$I$6:$I$1000,TAKSIT_PLANI!$B$6:$B$1000,YENI_TEKLIFLER!$B126,TAKSIT_PLANI!$C$6:$C$1000,1))</f>
        <v/>
      </c>
      <c r="D126" s="17">
        <f>IF(ISBLANK(YENI_TEKLIFLER!$A126),"",YENI_TEKLIFLER!$I126)</f>
        <v/>
      </c>
      <c r="E126" s="17">
        <f>IF(ISBLANK(YENI_TEKLIFLER!$A126),"",$C126-$D126)</f>
        <v/>
      </c>
      <c r="F126" s="17">
        <f>IF(ISBLANK(YENI_TEKLIFLER!$A126),"",MAX(0,$E126))</f>
        <v/>
      </c>
      <c r="G126" s="17">
        <f>IF(ISBLANK(YENI_TEKLIFLER!$A126),"",YENI_TEKLIFLER!$J126)</f>
        <v/>
      </c>
      <c r="H126" s="17">
        <f>IF(ISBLANK(YENI_TEKLIFLER!$A126),"",INDEX(KREDILER!$H$6:$H$1000,MATCH(YENI_TEKLIFLER!$B126,KREDILER!$A$6:$A$1000,0)))</f>
        <v/>
      </c>
      <c r="I126" s="14">
        <f>IF(ISBLANK(YENI_TEKLIFLER!$A126),"",IF($E126&gt;0,"ADAY","DEĞİL"))</f>
        <v/>
      </c>
      <c r="J126" s="14">
        <f>IF(ISBLANK(YENI_TEKLIFLER!$A126),"",IF(OR(ISBLANK($B126),ISBLANK($C126),ISBLANK($D126),ISBLANK($E126),ISBLANK($F126),ISBLANK($G126),ISBLANK($H126)),"EKSİK","OK"))</f>
        <v/>
      </c>
    </row>
    <row r="127">
      <c r="A127" s="14">
        <f>IF(ISBLANK(YENI_TEKLIFLER!$A127),"",YENI_TEKLIFLER!$A127)</f>
        <v/>
      </c>
      <c r="B127" s="14">
        <f>IF(ISBLANK(YENI_TEKLIFLER!$A127),"",YENI_TEKLIFLER!$B127)</f>
        <v/>
      </c>
      <c r="C127" s="17">
        <f>IF(ISBLANK(YENI_TEKLIFLER!$A127),"",SUMIFS(TAKSIT_PLANI!$I$6:$I$1000,TAKSIT_PLANI!$B$6:$B$1000,YENI_TEKLIFLER!$B127,TAKSIT_PLANI!$C$6:$C$1000,1))</f>
        <v/>
      </c>
      <c r="D127" s="17">
        <f>IF(ISBLANK(YENI_TEKLIFLER!$A127),"",YENI_TEKLIFLER!$I127)</f>
        <v/>
      </c>
      <c r="E127" s="17">
        <f>IF(ISBLANK(YENI_TEKLIFLER!$A127),"",$C127-$D127)</f>
        <v/>
      </c>
      <c r="F127" s="17">
        <f>IF(ISBLANK(YENI_TEKLIFLER!$A127),"",MAX(0,$E127))</f>
        <v/>
      </c>
      <c r="G127" s="17">
        <f>IF(ISBLANK(YENI_TEKLIFLER!$A127),"",YENI_TEKLIFLER!$J127)</f>
        <v/>
      </c>
      <c r="H127" s="17">
        <f>IF(ISBLANK(YENI_TEKLIFLER!$A127),"",INDEX(KREDILER!$H$6:$H$1000,MATCH(YENI_TEKLIFLER!$B127,KREDILER!$A$6:$A$1000,0)))</f>
        <v/>
      </c>
      <c r="I127" s="14">
        <f>IF(ISBLANK(YENI_TEKLIFLER!$A127),"",IF($E127&gt;0,"ADAY","DEĞİL"))</f>
        <v/>
      </c>
      <c r="J127" s="14">
        <f>IF(ISBLANK(YENI_TEKLIFLER!$A127),"",IF(OR(ISBLANK($B127),ISBLANK($C127),ISBLANK($D127),ISBLANK($E127),ISBLANK($F127),ISBLANK($G127),ISBLANK($H127)),"EKSİK","OK"))</f>
        <v/>
      </c>
    </row>
    <row r="128">
      <c r="A128" s="14">
        <f>IF(ISBLANK(YENI_TEKLIFLER!$A128),"",YENI_TEKLIFLER!$A128)</f>
        <v/>
      </c>
      <c r="B128" s="14">
        <f>IF(ISBLANK(YENI_TEKLIFLER!$A128),"",YENI_TEKLIFLER!$B128)</f>
        <v/>
      </c>
      <c r="C128" s="17">
        <f>IF(ISBLANK(YENI_TEKLIFLER!$A128),"",SUMIFS(TAKSIT_PLANI!$I$6:$I$1000,TAKSIT_PLANI!$B$6:$B$1000,YENI_TEKLIFLER!$B128,TAKSIT_PLANI!$C$6:$C$1000,1))</f>
        <v/>
      </c>
      <c r="D128" s="17">
        <f>IF(ISBLANK(YENI_TEKLIFLER!$A128),"",YENI_TEKLIFLER!$I128)</f>
        <v/>
      </c>
      <c r="E128" s="17">
        <f>IF(ISBLANK(YENI_TEKLIFLER!$A128),"",$C128-$D128)</f>
        <v/>
      </c>
      <c r="F128" s="17">
        <f>IF(ISBLANK(YENI_TEKLIFLER!$A128),"",MAX(0,$E128))</f>
        <v/>
      </c>
      <c r="G128" s="17">
        <f>IF(ISBLANK(YENI_TEKLIFLER!$A128),"",YENI_TEKLIFLER!$J128)</f>
        <v/>
      </c>
      <c r="H128" s="17">
        <f>IF(ISBLANK(YENI_TEKLIFLER!$A128),"",INDEX(KREDILER!$H$6:$H$1000,MATCH(YENI_TEKLIFLER!$B128,KREDILER!$A$6:$A$1000,0)))</f>
        <v/>
      </c>
      <c r="I128" s="14">
        <f>IF(ISBLANK(YENI_TEKLIFLER!$A128),"",IF($E128&gt;0,"ADAY","DEĞİL"))</f>
        <v/>
      </c>
      <c r="J128" s="14">
        <f>IF(ISBLANK(YENI_TEKLIFLER!$A128),"",IF(OR(ISBLANK($B128),ISBLANK($C128),ISBLANK($D128),ISBLANK($E128),ISBLANK($F128),ISBLANK($G128),ISBLANK($H128)),"EKSİK","OK"))</f>
        <v/>
      </c>
    </row>
    <row r="129">
      <c r="A129" s="14">
        <f>IF(ISBLANK(YENI_TEKLIFLER!$A129),"",YENI_TEKLIFLER!$A129)</f>
        <v/>
      </c>
      <c r="B129" s="14">
        <f>IF(ISBLANK(YENI_TEKLIFLER!$A129),"",YENI_TEKLIFLER!$B129)</f>
        <v/>
      </c>
      <c r="C129" s="17">
        <f>IF(ISBLANK(YENI_TEKLIFLER!$A129),"",SUMIFS(TAKSIT_PLANI!$I$6:$I$1000,TAKSIT_PLANI!$B$6:$B$1000,YENI_TEKLIFLER!$B129,TAKSIT_PLANI!$C$6:$C$1000,1))</f>
        <v/>
      </c>
      <c r="D129" s="17">
        <f>IF(ISBLANK(YENI_TEKLIFLER!$A129),"",YENI_TEKLIFLER!$I129)</f>
        <v/>
      </c>
      <c r="E129" s="17">
        <f>IF(ISBLANK(YENI_TEKLIFLER!$A129),"",$C129-$D129)</f>
        <v/>
      </c>
      <c r="F129" s="17">
        <f>IF(ISBLANK(YENI_TEKLIFLER!$A129),"",MAX(0,$E129))</f>
        <v/>
      </c>
      <c r="G129" s="17">
        <f>IF(ISBLANK(YENI_TEKLIFLER!$A129),"",YENI_TEKLIFLER!$J129)</f>
        <v/>
      </c>
      <c r="H129" s="17">
        <f>IF(ISBLANK(YENI_TEKLIFLER!$A129),"",INDEX(KREDILER!$H$6:$H$1000,MATCH(YENI_TEKLIFLER!$B129,KREDILER!$A$6:$A$1000,0)))</f>
        <v/>
      </c>
      <c r="I129" s="14">
        <f>IF(ISBLANK(YENI_TEKLIFLER!$A129),"",IF($E129&gt;0,"ADAY","DEĞİL"))</f>
        <v/>
      </c>
      <c r="J129" s="14">
        <f>IF(ISBLANK(YENI_TEKLIFLER!$A129),"",IF(OR(ISBLANK($B129),ISBLANK($C129),ISBLANK($D129),ISBLANK($E129),ISBLANK($F129),ISBLANK($G129),ISBLANK($H129)),"EKSİK","OK"))</f>
        <v/>
      </c>
    </row>
    <row r="130">
      <c r="A130" s="14">
        <f>IF(ISBLANK(YENI_TEKLIFLER!$A130),"",YENI_TEKLIFLER!$A130)</f>
        <v/>
      </c>
      <c r="B130" s="14">
        <f>IF(ISBLANK(YENI_TEKLIFLER!$A130),"",YENI_TEKLIFLER!$B130)</f>
        <v/>
      </c>
      <c r="C130" s="17">
        <f>IF(ISBLANK(YENI_TEKLIFLER!$A130),"",SUMIFS(TAKSIT_PLANI!$I$6:$I$1000,TAKSIT_PLANI!$B$6:$B$1000,YENI_TEKLIFLER!$B130,TAKSIT_PLANI!$C$6:$C$1000,1))</f>
        <v/>
      </c>
      <c r="D130" s="17">
        <f>IF(ISBLANK(YENI_TEKLIFLER!$A130),"",YENI_TEKLIFLER!$I130)</f>
        <v/>
      </c>
      <c r="E130" s="17">
        <f>IF(ISBLANK(YENI_TEKLIFLER!$A130),"",$C130-$D130)</f>
        <v/>
      </c>
      <c r="F130" s="17">
        <f>IF(ISBLANK(YENI_TEKLIFLER!$A130),"",MAX(0,$E130))</f>
        <v/>
      </c>
      <c r="G130" s="17">
        <f>IF(ISBLANK(YENI_TEKLIFLER!$A130),"",YENI_TEKLIFLER!$J130)</f>
        <v/>
      </c>
      <c r="H130" s="17">
        <f>IF(ISBLANK(YENI_TEKLIFLER!$A130),"",INDEX(KREDILER!$H$6:$H$1000,MATCH(YENI_TEKLIFLER!$B130,KREDILER!$A$6:$A$1000,0)))</f>
        <v/>
      </c>
      <c r="I130" s="14">
        <f>IF(ISBLANK(YENI_TEKLIFLER!$A130),"",IF($E130&gt;0,"ADAY","DEĞİL"))</f>
        <v/>
      </c>
      <c r="J130" s="14">
        <f>IF(ISBLANK(YENI_TEKLIFLER!$A130),"",IF(OR(ISBLANK($B130),ISBLANK($C130),ISBLANK($D130),ISBLANK($E130),ISBLANK($F130),ISBLANK($G130),ISBLANK($H130)),"EKSİK","OK"))</f>
        <v/>
      </c>
    </row>
    <row r="131">
      <c r="A131" s="14">
        <f>IF(ISBLANK(YENI_TEKLIFLER!$A131),"",YENI_TEKLIFLER!$A131)</f>
        <v/>
      </c>
      <c r="B131" s="14">
        <f>IF(ISBLANK(YENI_TEKLIFLER!$A131),"",YENI_TEKLIFLER!$B131)</f>
        <v/>
      </c>
      <c r="C131" s="17">
        <f>IF(ISBLANK(YENI_TEKLIFLER!$A131),"",SUMIFS(TAKSIT_PLANI!$I$6:$I$1000,TAKSIT_PLANI!$B$6:$B$1000,YENI_TEKLIFLER!$B131,TAKSIT_PLANI!$C$6:$C$1000,1))</f>
        <v/>
      </c>
      <c r="D131" s="17">
        <f>IF(ISBLANK(YENI_TEKLIFLER!$A131),"",YENI_TEKLIFLER!$I131)</f>
        <v/>
      </c>
      <c r="E131" s="17">
        <f>IF(ISBLANK(YENI_TEKLIFLER!$A131),"",$C131-$D131)</f>
        <v/>
      </c>
      <c r="F131" s="17">
        <f>IF(ISBLANK(YENI_TEKLIFLER!$A131),"",MAX(0,$E131))</f>
        <v/>
      </c>
      <c r="G131" s="17">
        <f>IF(ISBLANK(YENI_TEKLIFLER!$A131),"",YENI_TEKLIFLER!$J131)</f>
        <v/>
      </c>
      <c r="H131" s="17">
        <f>IF(ISBLANK(YENI_TEKLIFLER!$A131),"",INDEX(KREDILER!$H$6:$H$1000,MATCH(YENI_TEKLIFLER!$B131,KREDILER!$A$6:$A$1000,0)))</f>
        <v/>
      </c>
      <c r="I131" s="14">
        <f>IF(ISBLANK(YENI_TEKLIFLER!$A131),"",IF($E131&gt;0,"ADAY","DEĞİL"))</f>
        <v/>
      </c>
      <c r="J131" s="14">
        <f>IF(ISBLANK(YENI_TEKLIFLER!$A131),"",IF(OR(ISBLANK($B131),ISBLANK($C131),ISBLANK($D131),ISBLANK($E131),ISBLANK($F131),ISBLANK($G131),ISBLANK($H131)),"EKSİK","OK"))</f>
        <v/>
      </c>
    </row>
    <row r="132">
      <c r="A132" s="14">
        <f>IF(ISBLANK(YENI_TEKLIFLER!$A132),"",YENI_TEKLIFLER!$A132)</f>
        <v/>
      </c>
      <c r="B132" s="14">
        <f>IF(ISBLANK(YENI_TEKLIFLER!$A132),"",YENI_TEKLIFLER!$B132)</f>
        <v/>
      </c>
      <c r="C132" s="17">
        <f>IF(ISBLANK(YENI_TEKLIFLER!$A132),"",SUMIFS(TAKSIT_PLANI!$I$6:$I$1000,TAKSIT_PLANI!$B$6:$B$1000,YENI_TEKLIFLER!$B132,TAKSIT_PLANI!$C$6:$C$1000,1))</f>
        <v/>
      </c>
      <c r="D132" s="17">
        <f>IF(ISBLANK(YENI_TEKLIFLER!$A132),"",YENI_TEKLIFLER!$I132)</f>
        <v/>
      </c>
      <c r="E132" s="17">
        <f>IF(ISBLANK(YENI_TEKLIFLER!$A132),"",$C132-$D132)</f>
        <v/>
      </c>
      <c r="F132" s="17">
        <f>IF(ISBLANK(YENI_TEKLIFLER!$A132),"",MAX(0,$E132))</f>
        <v/>
      </c>
      <c r="G132" s="17">
        <f>IF(ISBLANK(YENI_TEKLIFLER!$A132),"",YENI_TEKLIFLER!$J132)</f>
        <v/>
      </c>
      <c r="H132" s="17">
        <f>IF(ISBLANK(YENI_TEKLIFLER!$A132),"",INDEX(KREDILER!$H$6:$H$1000,MATCH(YENI_TEKLIFLER!$B132,KREDILER!$A$6:$A$1000,0)))</f>
        <v/>
      </c>
      <c r="I132" s="14">
        <f>IF(ISBLANK(YENI_TEKLIFLER!$A132),"",IF($E132&gt;0,"ADAY","DEĞİL"))</f>
        <v/>
      </c>
      <c r="J132" s="14">
        <f>IF(ISBLANK(YENI_TEKLIFLER!$A132),"",IF(OR(ISBLANK($B132),ISBLANK($C132),ISBLANK($D132),ISBLANK($E132),ISBLANK($F132),ISBLANK($G132),ISBLANK($H132)),"EKSİK","OK"))</f>
        <v/>
      </c>
    </row>
    <row r="133">
      <c r="A133" s="14">
        <f>IF(ISBLANK(YENI_TEKLIFLER!$A133),"",YENI_TEKLIFLER!$A133)</f>
        <v/>
      </c>
      <c r="B133" s="14">
        <f>IF(ISBLANK(YENI_TEKLIFLER!$A133),"",YENI_TEKLIFLER!$B133)</f>
        <v/>
      </c>
      <c r="C133" s="17">
        <f>IF(ISBLANK(YENI_TEKLIFLER!$A133),"",SUMIFS(TAKSIT_PLANI!$I$6:$I$1000,TAKSIT_PLANI!$B$6:$B$1000,YENI_TEKLIFLER!$B133,TAKSIT_PLANI!$C$6:$C$1000,1))</f>
        <v/>
      </c>
      <c r="D133" s="17">
        <f>IF(ISBLANK(YENI_TEKLIFLER!$A133),"",YENI_TEKLIFLER!$I133)</f>
        <v/>
      </c>
      <c r="E133" s="17">
        <f>IF(ISBLANK(YENI_TEKLIFLER!$A133),"",$C133-$D133)</f>
        <v/>
      </c>
      <c r="F133" s="17">
        <f>IF(ISBLANK(YENI_TEKLIFLER!$A133),"",MAX(0,$E133))</f>
        <v/>
      </c>
      <c r="G133" s="17">
        <f>IF(ISBLANK(YENI_TEKLIFLER!$A133),"",YENI_TEKLIFLER!$J133)</f>
        <v/>
      </c>
      <c r="H133" s="17">
        <f>IF(ISBLANK(YENI_TEKLIFLER!$A133),"",INDEX(KREDILER!$H$6:$H$1000,MATCH(YENI_TEKLIFLER!$B133,KREDILER!$A$6:$A$1000,0)))</f>
        <v/>
      </c>
      <c r="I133" s="14">
        <f>IF(ISBLANK(YENI_TEKLIFLER!$A133),"",IF($E133&gt;0,"ADAY","DEĞİL"))</f>
        <v/>
      </c>
      <c r="J133" s="14">
        <f>IF(ISBLANK(YENI_TEKLIFLER!$A133),"",IF(OR(ISBLANK($B133),ISBLANK($C133),ISBLANK($D133),ISBLANK($E133),ISBLANK($F133),ISBLANK($G133),ISBLANK($H133)),"EKSİK","OK"))</f>
        <v/>
      </c>
    </row>
    <row r="134">
      <c r="A134" s="14">
        <f>IF(ISBLANK(YENI_TEKLIFLER!$A134),"",YENI_TEKLIFLER!$A134)</f>
        <v/>
      </c>
      <c r="B134" s="14">
        <f>IF(ISBLANK(YENI_TEKLIFLER!$A134),"",YENI_TEKLIFLER!$B134)</f>
        <v/>
      </c>
      <c r="C134" s="17">
        <f>IF(ISBLANK(YENI_TEKLIFLER!$A134),"",SUMIFS(TAKSIT_PLANI!$I$6:$I$1000,TAKSIT_PLANI!$B$6:$B$1000,YENI_TEKLIFLER!$B134,TAKSIT_PLANI!$C$6:$C$1000,1))</f>
        <v/>
      </c>
      <c r="D134" s="17">
        <f>IF(ISBLANK(YENI_TEKLIFLER!$A134),"",YENI_TEKLIFLER!$I134)</f>
        <v/>
      </c>
      <c r="E134" s="17">
        <f>IF(ISBLANK(YENI_TEKLIFLER!$A134),"",$C134-$D134)</f>
        <v/>
      </c>
      <c r="F134" s="17">
        <f>IF(ISBLANK(YENI_TEKLIFLER!$A134),"",MAX(0,$E134))</f>
        <v/>
      </c>
      <c r="G134" s="17">
        <f>IF(ISBLANK(YENI_TEKLIFLER!$A134),"",YENI_TEKLIFLER!$J134)</f>
        <v/>
      </c>
      <c r="H134" s="17">
        <f>IF(ISBLANK(YENI_TEKLIFLER!$A134),"",INDEX(KREDILER!$H$6:$H$1000,MATCH(YENI_TEKLIFLER!$B134,KREDILER!$A$6:$A$1000,0)))</f>
        <v/>
      </c>
      <c r="I134" s="14">
        <f>IF(ISBLANK(YENI_TEKLIFLER!$A134),"",IF($E134&gt;0,"ADAY","DEĞİL"))</f>
        <v/>
      </c>
      <c r="J134" s="14">
        <f>IF(ISBLANK(YENI_TEKLIFLER!$A134),"",IF(OR(ISBLANK($B134),ISBLANK($C134),ISBLANK($D134),ISBLANK($E134),ISBLANK($F134),ISBLANK($G134),ISBLANK($H134)),"EKSİK","OK"))</f>
        <v/>
      </c>
    </row>
    <row r="135">
      <c r="A135" s="14">
        <f>IF(ISBLANK(YENI_TEKLIFLER!$A135),"",YENI_TEKLIFLER!$A135)</f>
        <v/>
      </c>
      <c r="B135" s="14">
        <f>IF(ISBLANK(YENI_TEKLIFLER!$A135),"",YENI_TEKLIFLER!$B135)</f>
        <v/>
      </c>
      <c r="C135" s="17">
        <f>IF(ISBLANK(YENI_TEKLIFLER!$A135),"",SUMIFS(TAKSIT_PLANI!$I$6:$I$1000,TAKSIT_PLANI!$B$6:$B$1000,YENI_TEKLIFLER!$B135,TAKSIT_PLANI!$C$6:$C$1000,1))</f>
        <v/>
      </c>
      <c r="D135" s="17">
        <f>IF(ISBLANK(YENI_TEKLIFLER!$A135),"",YENI_TEKLIFLER!$I135)</f>
        <v/>
      </c>
      <c r="E135" s="17">
        <f>IF(ISBLANK(YENI_TEKLIFLER!$A135),"",$C135-$D135)</f>
        <v/>
      </c>
      <c r="F135" s="17">
        <f>IF(ISBLANK(YENI_TEKLIFLER!$A135),"",MAX(0,$E135))</f>
        <v/>
      </c>
      <c r="G135" s="17">
        <f>IF(ISBLANK(YENI_TEKLIFLER!$A135),"",YENI_TEKLIFLER!$J135)</f>
        <v/>
      </c>
      <c r="H135" s="17">
        <f>IF(ISBLANK(YENI_TEKLIFLER!$A135),"",INDEX(KREDILER!$H$6:$H$1000,MATCH(YENI_TEKLIFLER!$B135,KREDILER!$A$6:$A$1000,0)))</f>
        <v/>
      </c>
      <c r="I135" s="14">
        <f>IF(ISBLANK(YENI_TEKLIFLER!$A135),"",IF($E135&gt;0,"ADAY","DEĞİL"))</f>
        <v/>
      </c>
      <c r="J135" s="14">
        <f>IF(ISBLANK(YENI_TEKLIFLER!$A135),"",IF(OR(ISBLANK($B135),ISBLANK($C135),ISBLANK($D135),ISBLANK($E135),ISBLANK($F135),ISBLANK($G135),ISBLANK($H135)),"EKSİK","OK"))</f>
        <v/>
      </c>
    </row>
    <row r="136">
      <c r="A136" s="14">
        <f>IF(ISBLANK(YENI_TEKLIFLER!$A136),"",YENI_TEKLIFLER!$A136)</f>
        <v/>
      </c>
      <c r="B136" s="14">
        <f>IF(ISBLANK(YENI_TEKLIFLER!$A136),"",YENI_TEKLIFLER!$B136)</f>
        <v/>
      </c>
      <c r="C136" s="17">
        <f>IF(ISBLANK(YENI_TEKLIFLER!$A136),"",SUMIFS(TAKSIT_PLANI!$I$6:$I$1000,TAKSIT_PLANI!$B$6:$B$1000,YENI_TEKLIFLER!$B136,TAKSIT_PLANI!$C$6:$C$1000,1))</f>
        <v/>
      </c>
      <c r="D136" s="17">
        <f>IF(ISBLANK(YENI_TEKLIFLER!$A136),"",YENI_TEKLIFLER!$I136)</f>
        <v/>
      </c>
      <c r="E136" s="17">
        <f>IF(ISBLANK(YENI_TEKLIFLER!$A136),"",$C136-$D136)</f>
        <v/>
      </c>
      <c r="F136" s="17">
        <f>IF(ISBLANK(YENI_TEKLIFLER!$A136),"",MAX(0,$E136))</f>
        <v/>
      </c>
      <c r="G136" s="17">
        <f>IF(ISBLANK(YENI_TEKLIFLER!$A136),"",YENI_TEKLIFLER!$J136)</f>
        <v/>
      </c>
      <c r="H136" s="17">
        <f>IF(ISBLANK(YENI_TEKLIFLER!$A136),"",INDEX(KREDILER!$H$6:$H$1000,MATCH(YENI_TEKLIFLER!$B136,KREDILER!$A$6:$A$1000,0)))</f>
        <v/>
      </c>
      <c r="I136" s="14">
        <f>IF(ISBLANK(YENI_TEKLIFLER!$A136),"",IF($E136&gt;0,"ADAY","DEĞİL"))</f>
        <v/>
      </c>
      <c r="J136" s="14">
        <f>IF(ISBLANK(YENI_TEKLIFLER!$A136),"",IF(OR(ISBLANK($B136),ISBLANK($C136),ISBLANK($D136),ISBLANK($E136),ISBLANK($F136),ISBLANK($G136),ISBLANK($H136)),"EKSİK","OK"))</f>
        <v/>
      </c>
    </row>
    <row r="137">
      <c r="A137" s="14">
        <f>IF(ISBLANK(YENI_TEKLIFLER!$A137),"",YENI_TEKLIFLER!$A137)</f>
        <v/>
      </c>
      <c r="B137" s="14">
        <f>IF(ISBLANK(YENI_TEKLIFLER!$A137),"",YENI_TEKLIFLER!$B137)</f>
        <v/>
      </c>
      <c r="C137" s="17">
        <f>IF(ISBLANK(YENI_TEKLIFLER!$A137),"",SUMIFS(TAKSIT_PLANI!$I$6:$I$1000,TAKSIT_PLANI!$B$6:$B$1000,YENI_TEKLIFLER!$B137,TAKSIT_PLANI!$C$6:$C$1000,1))</f>
        <v/>
      </c>
      <c r="D137" s="17">
        <f>IF(ISBLANK(YENI_TEKLIFLER!$A137),"",YENI_TEKLIFLER!$I137)</f>
        <v/>
      </c>
      <c r="E137" s="17">
        <f>IF(ISBLANK(YENI_TEKLIFLER!$A137),"",$C137-$D137)</f>
        <v/>
      </c>
      <c r="F137" s="17">
        <f>IF(ISBLANK(YENI_TEKLIFLER!$A137),"",MAX(0,$E137))</f>
        <v/>
      </c>
      <c r="G137" s="17">
        <f>IF(ISBLANK(YENI_TEKLIFLER!$A137),"",YENI_TEKLIFLER!$J137)</f>
        <v/>
      </c>
      <c r="H137" s="17">
        <f>IF(ISBLANK(YENI_TEKLIFLER!$A137),"",INDEX(KREDILER!$H$6:$H$1000,MATCH(YENI_TEKLIFLER!$B137,KREDILER!$A$6:$A$1000,0)))</f>
        <v/>
      </c>
      <c r="I137" s="14">
        <f>IF(ISBLANK(YENI_TEKLIFLER!$A137),"",IF($E137&gt;0,"ADAY","DEĞİL"))</f>
        <v/>
      </c>
      <c r="J137" s="14">
        <f>IF(ISBLANK(YENI_TEKLIFLER!$A137),"",IF(OR(ISBLANK($B137),ISBLANK($C137),ISBLANK($D137),ISBLANK($E137),ISBLANK($F137),ISBLANK($G137),ISBLANK($H137)),"EKSİK","OK"))</f>
        <v/>
      </c>
    </row>
    <row r="138">
      <c r="A138" s="14">
        <f>IF(ISBLANK(YENI_TEKLIFLER!$A138),"",YENI_TEKLIFLER!$A138)</f>
        <v/>
      </c>
      <c r="B138" s="14">
        <f>IF(ISBLANK(YENI_TEKLIFLER!$A138),"",YENI_TEKLIFLER!$B138)</f>
        <v/>
      </c>
      <c r="C138" s="17">
        <f>IF(ISBLANK(YENI_TEKLIFLER!$A138),"",SUMIFS(TAKSIT_PLANI!$I$6:$I$1000,TAKSIT_PLANI!$B$6:$B$1000,YENI_TEKLIFLER!$B138,TAKSIT_PLANI!$C$6:$C$1000,1))</f>
        <v/>
      </c>
      <c r="D138" s="17">
        <f>IF(ISBLANK(YENI_TEKLIFLER!$A138),"",YENI_TEKLIFLER!$I138)</f>
        <v/>
      </c>
      <c r="E138" s="17">
        <f>IF(ISBLANK(YENI_TEKLIFLER!$A138),"",$C138-$D138)</f>
        <v/>
      </c>
      <c r="F138" s="17">
        <f>IF(ISBLANK(YENI_TEKLIFLER!$A138),"",MAX(0,$E138))</f>
        <v/>
      </c>
      <c r="G138" s="17">
        <f>IF(ISBLANK(YENI_TEKLIFLER!$A138),"",YENI_TEKLIFLER!$J138)</f>
        <v/>
      </c>
      <c r="H138" s="17">
        <f>IF(ISBLANK(YENI_TEKLIFLER!$A138),"",INDEX(KREDILER!$H$6:$H$1000,MATCH(YENI_TEKLIFLER!$B138,KREDILER!$A$6:$A$1000,0)))</f>
        <v/>
      </c>
      <c r="I138" s="14">
        <f>IF(ISBLANK(YENI_TEKLIFLER!$A138),"",IF($E138&gt;0,"ADAY","DEĞİL"))</f>
        <v/>
      </c>
      <c r="J138" s="14">
        <f>IF(ISBLANK(YENI_TEKLIFLER!$A138),"",IF(OR(ISBLANK($B138),ISBLANK($C138),ISBLANK($D138),ISBLANK($E138),ISBLANK($F138),ISBLANK($G138),ISBLANK($H138)),"EKSİK","OK"))</f>
        <v/>
      </c>
    </row>
    <row r="139">
      <c r="A139" s="14">
        <f>IF(ISBLANK(YENI_TEKLIFLER!$A139),"",YENI_TEKLIFLER!$A139)</f>
        <v/>
      </c>
      <c r="B139" s="14">
        <f>IF(ISBLANK(YENI_TEKLIFLER!$A139),"",YENI_TEKLIFLER!$B139)</f>
        <v/>
      </c>
      <c r="C139" s="17">
        <f>IF(ISBLANK(YENI_TEKLIFLER!$A139),"",SUMIFS(TAKSIT_PLANI!$I$6:$I$1000,TAKSIT_PLANI!$B$6:$B$1000,YENI_TEKLIFLER!$B139,TAKSIT_PLANI!$C$6:$C$1000,1))</f>
        <v/>
      </c>
      <c r="D139" s="17">
        <f>IF(ISBLANK(YENI_TEKLIFLER!$A139),"",YENI_TEKLIFLER!$I139)</f>
        <v/>
      </c>
      <c r="E139" s="17">
        <f>IF(ISBLANK(YENI_TEKLIFLER!$A139),"",$C139-$D139)</f>
        <v/>
      </c>
      <c r="F139" s="17">
        <f>IF(ISBLANK(YENI_TEKLIFLER!$A139),"",MAX(0,$E139))</f>
        <v/>
      </c>
      <c r="G139" s="17">
        <f>IF(ISBLANK(YENI_TEKLIFLER!$A139),"",YENI_TEKLIFLER!$J139)</f>
        <v/>
      </c>
      <c r="H139" s="17">
        <f>IF(ISBLANK(YENI_TEKLIFLER!$A139),"",INDEX(KREDILER!$H$6:$H$1000,MATCH(YENI_TEKLIFLER!$B139,KREDILER!$A$6:$A$1000,0)))</f>
        <v/>
      </c>
      <c r="I139" s="14">
        <f>IF(ISBLANK(YENI_TEKLIFLER!$A139),"",IF($E139&gt;0,"ADAY","DEĞİL"))</f>
        <v/>
      </c>
      <c r="J139" s="14">
        <f>IF(ISBLANK(YENI_TEKLIFLER!$A139),"",IF(OR(ISBLANK($B139),ISBLANK($C139),ISBLANK($D139),ISBLANK($E139),ISBLANK($F139),ISBLANK($G139),ISBLANK($H139)),"EKSİK","OK"))</f>
        <v/>
      </c>
    </row>
    <row r="140">
      <c r="A140" s="14">
        <f>IF(ISBLANK(YENI_TEKLIFLER!$A140),"",YENI_TEKLIFLER!$A140)</f>
        <v/>
      </c>
      <c r="B140" s="14">
        <f>IF(ISBLANK(YENI_TEKLIFLER!$A140),"",YENI_TEKLIFLER!$B140)</f>
        <v/>
      </c>
      <c r="C140" s="17">
        <f>IF(ISBLANK(YENI_TEKLIFLER!$A140),"",SUMIFS(TAKSIT_PLANI!$I$6:$I$1000,TAKSIT_PLANI!$B$6:$B$1000,YENI_TEKLIFLER!$B140,TAKSIT_PLANI!$C$6:$C$1000,1))</f>
        <v/>
      </c>
      <c r="D140" s="17">
        <f>IF(ISBLANK(YENI_TEKLIFLER!$A140),"",YENI_TEKLIFLER!$I140)</f>
        <v/>
      </c>
      <c r="E140" s="17">
        <f>IF(ISBLANK(YENI_TEKLIFLER!$A140),"",$C140-$D140)</f>
        <v/>
      </c>
      <c r="F140" s="17">
        <f>IF(ISBLANK(YENI_TEKLIFLER!$A140),"",MAX(0,$E140))</f>
        <v/>
      </c>
      <c r="G140" s="17">
        <f>IF(ISBLANK(YENI_TEKLIFLER!$A140),"",YENI_TEKLIFLER!$J140)</f>
        <v/>
      </c>
      <c r="H140" s="17">
        <f>IF(ISBLANK(YENI_TEKLIFLER!$A140),"",INDEX(KREDILER!$H$6:$H$1000,MATCH(YENI_TEKLIFLER!$B140,KREDILER!$A$6:$A$1000,0)))</f>
        <v/>
      </c>
      <c r="I140" s="14">
        <f>IF(ISBLANK(YENI_TEKLIFLER!$A140),"",IF($E140&gt;0,"ADAY","DEĞİL"))</f>
        <v/>
      </c>
      <c r="J140" s="14">
        <f>IF(ISBLANK(YENI_TEKLIFLER!$A140),"",IF(OR(ISBLANK($B140),ISBLANK($C140),ISBLANK($D140),ISBLANK($E140),ISBLANK($F140),ISBLANK($G140),ISBLANK($H140)),"EKSİK","OK"))</f>
        <v/>
      </c>
    </row>
    <row r="141">
      <c r="A141" s="14">
        <f>IF(ISBLANK(YENI_TEKLIFLER!$A141),"",YENI_TEKLIFLER!$A141)</f>
        <v/>
      </c>
      <c r="B141" s="14">
        <f>IF(ISBLANK(YENI_TEKLIFLER!$A141),"",YENI_TEKLIFLER!$B141)</f>
        <v/>
      </c>
      <c r="C141" s="17">
        <f>IF(ISBLANK(YENI_TEKLIFLER!$A141),"",SUMIFS(TAKSIT_PLANI!$I$6:$I$1000,TAKSIT_PLANI!$B$6:$B$1000,YENI_TEKLIFLER!$B141,TAKSIT_PLANI!$C$6:$C$1000,1))</f>
        <v/>
      </c>
      <c r="D141" s="17">
        <f>IF(ISBLANK(YENI_TEKLIFLER!$A141),"",YENI_TEKLIFLER!$I141)</f>
        <v/>
      </c>
      <c r="E141" s="17">
        <f>IF(ISBLANK(YENI_TEKLIFLER!$A141),"",$C141-$D141)</f>
        <v/>
      </c>
      <c r="F141" s="17">
        <f>IF(ISBLANK(YENI_TEKLIFLER!$A141),"",MAX(0,$E141))</f>
        <v/>
      </c>
      <c r="G141" s="17">
        <f>IF(ISBLANK(YENI_TEKLIFLER!$A141),"",YENI_TEKLIFLER!$J141)</f>
        <v/>
      </c>
      <c r="H141" s="17">
        <f>IF(ISBLANK(YENI_TEKLIFLER!$A141),"",INDEX(KREDILER!$H$6:$H$1000,MATCH(YENI_TEKLIFLER!$B141,KREDILER!$A$6:$A$1000,0)))</f>
        <v/>
      </c>
      <c r="I141" s="14">
        <f>IF(ISBLANK(YENI_TEKLIFLER!$A141),"",IF($E141&gt;0,"ADAY","DEĞİL"))</f>
        <v/>
      </c>
      <c r="J141" s="14">
        <f>IF(ISBLANK(YENI_TEKLIFLER!$A141),"",IF(OR(ISBLANK($B141),ISBLANK($C141),ISBLANK($D141),ISBLANK($E141),ISBLANK($F141),ISBLANK($G141),ISBLANK($H141)),"EKSİK","OK"))</f>
        <v/>
      </c>
    </row>
    <row r="142">
      <c r="A142" s="14">
        <f>IF(ISBLANK(YENI_TEKLIFLER!$A142),"",YENI_TEKLIFLER!$A142)</f>
        <v/>
      </c>
      <c r="B142" s="14">
        <f>IF(ISBLANK(YENI_TEKLIFLER!$A142),"",YENI_TEKLIFLER!$B142)</f>
        <v/>
      </c>
      <c r="C142" s="17">
        <f>IF(ISBLANK(YENI_TEKLIFLER!$A142),"",SUMIFS(TAKSIT_PLANI!$I$6:$I$1000,TAKSIT_PLANI!$B$6:$B$1000,YENI_TEKLIFLER!$B142,TAKSIT_PLANI!$C$6:$C$1000,1))</f>
        <v/>
      </c>
      <c r="D142" s="17">
        <f>IF(ISBLANK(YENI_TEKLIFLER!$A142),"",YENI_TEKLIFLER!$I142)</f>
        <v/>
      </c>
      <c r="E142" s="17">
        <f>IF(ISBLANK(YENI_TEKLIFLER!$A142),"",$C142-$D142)</f>
        <v/>
      </c>
      <c r="F142" s="17">
        <f>IF(ISBLANK(YENI_TEKLIFLER!$A142),"",MAX(0,$E142))</f>
        <v/>
      </c>
      <c r="G142" s="17">
        <f>IF(ISBLANK(YENI_TEKLIFLER!$A142),"",YENI_TEKLIFLER!$J142)</f>
        <v/>
      </c>
      <c r="H142" s="17">
        <f>IF(ISBLANK(YENI_TEKLIFLER!$A142),"",INDEX(KREDILER!$H$6:$H$1000,MATCH(YENI_TEKLIFLER!$B142,KREDILER!$A$6:$A$1000,0)))</f>
        <v/>
      </c>
      <c r="I142" s="14">
        <f>IF(ISBLANK(YENI_TEKLIFLER!$A142),"",IF($E142&gt;0,"ADAY","DEĞİL"))</f>
        <v/>
      </c>
      <c r="J142" s="14">
        <f>IF(ISBLANK(YENI_TEKLIFLER!$A142),"",IF(OR(ISBLANK($B142),ISBLANK($C142),ISBLANK($D142),ISBLANK($E142),ISBLANK($F142),ISBLANK($G142),ISBLANK($H142)),"EKSİK","OK"))</f>
        <v/>
      </c>
    </row>
    <row r="143">
      <c r="A143" s="14">
        <f>IF(ISBLANK(YENI_TEKLIFLER!$A143),"",YENI_TEKLIFLER!$A143)</f>
        <v/>
      </c>
      <c r="B143" s="14">
        <f>IF(ISBLANK(YENI_TEKLIFLER!$A143),"",YENI_TEKLIFLER!$B143)</f>
        <v/>
      </c>
      <c r="C143" s="17">
        <f>IF(ISBLANK(YENI_TEKLIFLER!$A143),"",SUMIFS(TAKSIT_PLANI!$I$6:$I$1000,TAKSIT_PLANI!$B$6:$B$1000,YENI_TEKLIFLER!$B143,TAKSIT_PLANI!$C$6:$C$1000,1))</f>
        <v/>
      </c>
      <c r="D143" s="17">
        <f>IF(ISBLANK(YENI_TEKLIFLER!$A143),"",YENI_TEKLIFLER!$I143)</f>
        <v/>
      </c>
      <c r="E143" s="17">
        <f>IF(ISBLANK(YENI_TEKLIFLER!$A143),"",$C143-$D143)</f>
        <v/>
      </c>
      <c r="F143" s="17">
        <f>IF(ISBLANK(YENI_TEKLIFLER!$A143),"",MAX(0,$E143))</f>
        <v/>
      </c>
      <c r="G143" s="17">
        <f>IF(ISBLANK(YENI_TEKLIFLER!$A143),"",YENI_TEKLIFLER!$J143)</f>
        <v/>
      </c>
      <c r="H143" s="17">
        <f>IF(ISBLANK(YENI_TEKLIFLER!$A143),"",INDEX(KREDILER!$H$6:$H$1000,MATCH(YENI_TEKLIFLER!$B143,KREDILER!$A$6:$A$1000,0)))</f>
        <v/>
      </c>
      <c r="I143" s="14">
        <f>IF(ISBLANK(YENI_TEKLIFLER!$A143),"",IF($E143&gt;0,"ADAY","DEĞİL"))</f>
        <v/>
      </c>
      <c r="J143" s="14">
        <f>IF(ISBLANK(YENI_TEKLIFLER!$A143),"",IF(OR(ISBLANK($B143),ISBLANK($C143),ISBLANK($D143),ISBLANK($E143),ISBLANK($F143),ISBLANK($G143),ISBLANK($H143)),"EKSİK","OK"))</f>
        <v/>
      </c>
    </row>
    <row r="144">
      <c r="A144" s="14">
        <f>IF(ISBLANK(YENI_TEKLIFLER!$A144),"",YENI_TEKLIFLER!$A144)</f>
        <v/>
      </c>
      <c r="B144" s="14">
        <f>IF(ISBLANK(YENI_TEKLIFLER!$A144),"",YENI_TEKLIFLER!$B144)</f>
        <v/>
      </c>
      <c r="C144" s="17">
        <f>IF(ISBLANK(YENI_TEKLIFLER!$A144),"",SUMIFS(TAKSIT_PLANI!$I$6:$I$1000,TAKSIT_PLANI!$B$6:$B$1000,YENI_TEKLIFLER!$B144,TAKSIT_PLANI!$C$6:$C$1000,1))</f>
        <v/>
      </c>
      <c r="D144" s="17">
        <f>IF(ISBLANK(YENI_TEKLIFLER!$A144),"",YENI_TEKLIFLER!$I144)</f>
        <v/>
      </c>
      <c r="E144" s="17">
        <f>IF(ISBLANK(YENI_TEKLIFLER!$A144),"",$C144-$D144)</f>
        <v/>
      </c>
      <c r="F144" s="17">
        <f>IF(ISBLANK(YENI_TEKLIFLER!$A144),"",MAX(0,$E144))</f>
        <v/>
      </c>
      <c r="G144" s="17">
        <f>IF(ISBLANK(YENI_TEKLIFLER!$A144),"",YENI_TEKLIFLER!$J144)</f>
        <v/>
      </c>
      <c r="H144" s="17">
        <f>IF(ISBLANK(YENI_TEKLIFLER!$A144),"",INDEX(KREDILER!$H$6:$H$1000,MATCH(YENI_TEKLIFLER!$B144,KREDILER!$A$6:$A$1000,0)))</f>
        <v/>
      </c>
      <c r="I144" s="14">
        <f>IF(ISBLANK(YENI_TEKLIFLER!$A144),"",IF($E144&gt;0,"ADAY","DEĞİL"))</f>
        <v/>
      </c>
      <c r="J144" s="14">
        <f>IF(ISBLANK(YENI_TEKLIFLER!$A144),"",IF(OR(ISBLANK($B144),ISBLANK($C144),ISBLANK($D144),ISBLANK($E144),ISBLANK($F144),ISBLANK($G144),ISBLANK($H144)),"EKSİK","OK"))</f>
        <v/>
      </c>
    </row>
    <row r="145">
      <c r="A145" s="14">
        <f>IF(ISBLANK(YENI_TEKLIFLER!$A145),"",YENI_TEKLIFLER!$A145)</f>
        <v/>
      </c>
      <c r="B145" s="14">
        <f>IF(ISBLANK(YENI_TEKLIFLER!$A145),"",YENI_TEKLIFLER!$B145)</f>
        <v/>
      </c>
      <c r="C145" s="17">
        <f>IF(ISBLANK(YENI_TEKLIFLER!$A145),"",SUMIFS(TAKSIT_PLANI!$I$6:$I$1000,TAKSIT_PLANI!$B$6:$B$1000,YENI_TEKLIFLER!$B145,TAKSIT_PLANI!$C$6:$C$1000,1))</f>
        <v/>
      </c>
      <c r="D145" s="17">
        <f>IF(ISBLANK(YENI_TEKLIFLER!$A145),"",YENI_TEKLIFLER!$I145)</f>
        <v/>
      </c>
      <c r="E145" s="17">
        <f>IF(ISBLANK(YENI_TEKLIFLER!$A145),"",$C145-$D145)</f>
        <v/>
      </c>
      <c r="F145" s="17">
        <f>IF(ISBLANK(YENI_TEKLIFLER!$A145),"",MAX(0,$E145))</f>
        <v/>
      </c>
      <c r="G145" s="17">
        <f>IF(ISBLANK(YENI_TEKLIFLER!$A145),"",YENI_TEKLIFLER!$J145)</f>
        <v/>
      </c>
      <c r="H145" s="17">
        <f>IF(ISBLANK(YENI_TEKLIFLER!$A145),"",INDEX(KREDILER!$H$6:$H$1000,MATCH(YENI_TEKLIFLER!$B145,KREDILER!$A$6:$A$1000,0)))</f>
        <v/>
      </c>
      <c r="I145" s="14">
        <f>IF(ISBLANK(YENI_TEKLIFLER!$A145),"",IF($E145&gt;0,"ADAY","DEĞİL"))</f>
        <v/>
      </c>
      <c r="J145" s="14">
        <f>IF(ISBLANK(YENI_TEKLIFLER!$A145),"",IF(OR(ISBLANK($B145),ISBLANK($C145),ISBLANK($D145),ISBLANK($E145),ISBLANK($F145),ISBLANK($G145),ISBLANK($H145)),"EKSİK","OK"))</f>
        <v/>
      </c>
    </row>
    <row r="146">
      <c r="A146" s="14">
        <f>IF(ISBLANK(YENI_TEKLIFLER!$A146),"",YENI_TEKLIFLER!$A146)</f>
        <v/>
      </c>
      <c r="B146" s="14">
        <f>IF(ISBLANK(YENI_TEKLIFLER!$A146),"",YENI_TEKLIFLER!$B146)</f>
        <v/>
      </c>
      <c r="C146" s="17">
        <f>IF(ISBLANK(YENI_TEKLIFLER!$A146),"",SUMIFS(TAKSIT_PLANI!$I$6:$I$1000,TAKSIT_PLANI!$B$6:$B$1000,YENI_TEKLIFLER!$B146,TAKSIT_PLANI!$C$6:$C$1000,1))</f>
        <v/>
      </c>
      <c r="D146" s="17">
        <f>IF(ISBLANK(YENI_TEKLIFLER!$A146),"",YENI_TEKLIFLER!$I146)</f>
        <v/>
      </c>
      <c r="E146" s="17">
        <f>IF(ISBLANK(YENI_TEKLIFLER!$A146),"",$C146-$D146)</f>
        <v/>
      </c>
      <c r="F146" s="17">
        <f>IF(ISBLANK(YENI_TEKLIFLER!$A146),"",MAX(0,$E146))</f>
        <v/>
      </c>
      <c r="G146" s="17">
        <f>IF(ISBLANK(YENI_TEKLIFLER!$A146),"",YENI_TEKLIFLER!$J146)</f>
        <v/>
      </c>
      <c r="H146" s="17">
        <f>IF(ISBLANK(YENI_TEKLIFLER!$A146),"",INDEX(KREDILER!$H$6:$H$1000,MATCH(YENI_TEKLIFLER!$B146,KREDILER!$A$6:$A$1000,0)))</f>
        <v/>
      </c>
      <c r="I146" s="14">
        <f>IF(ISBLANK(YENI_TEKLIFLER!$A146),"",IF($E146&gt;0,"ADAY","DEĞİL"))</f>
        <v/>
      </c>
      <c r="J146" s="14">
        <f>IF(ISBLANK(YENI_TEKLIFLER!$A146),"",IF(OR(ISBLANK($B146),ISBLANK($C146),ISBLANK($D146),ISBLANK($E146),ISBLANK($F146),ISBLANK($G146),ISBLANK($H146)),"EKSİK","OK"))</f>
        <v/>
      </c>
    </row>
    <row r="147">
      <c r="A147" s="14">
        <f>IF(ISBLANK(YENI_TEKLIFLER!$A147),"",YENI_TEKLIFLER!$A147)</f>
        <v/>
      </c>
      <c r="B147" s="14">
        <f>IF(ISBLANK(YENI_TEKLIFLER!$A147),"",YENI_TEKLIFLER!$B147)</f>
        <v/>
      </c>
      <c r="C147" s="17">
        <f>IF(ISBLANK(YENI_TEKLIFLER!$A147),"",SUMIFS(TAKSIT_PLANI!$I$6:$I$1000,TAKSIT_PLANI!$B$6:$B$1000,YENI_TEKLIFLER!$B147,TAKSIT_PLANI!$C$6:$C$1000,1))</f>
        <v/>
      </c>
      <c r="D147" s="17">
        <f>IF(ISBLANK(YENI_TEKLIFLER!$A147),"",YENI_TEKLIFLER!$I147)</f>
        <v/>
      </c>
      <c r="E147" s="17">
        <f>IF(ISBLANK(YENI_TEKLIFLER!$A147),"",$C147-$D147)</f>
        <v/>
      </c>
      <c r="F147" s="17">
        <f>IF(ISBLANK(YENI_TEKLIFLER!$A147),"",MAX(0,$E147))</f>
        <v/>
      </c>
      <c r="G147" s="17">
        <f>IF(ISBLANK(YENI_TEKLIFLER!$A147),"",YENI_TEKLIFLER!$J147)</f>
        <v/>
      </c>
      <c r="H147" s="17">
        <f>IF(ISBLANK(YENI_TEKLIFLER!$A147),"",INDEX(KREDILER!$H$6:$H$1000,MATCH(YENI_TEKLIFLER!$B147,KREDILER!$A$6:$A$1000,0)))</f>
        <v/>
      </c>
      <c r="I147" s="14">
        <f>IF(ISBLANK(YENI_TEKLIFLER!$A147),"",IF($E147&gt;0,"ADAY","DEĞİL"))</f>
        <v/>
      </c>
      <c r="J147" s="14">
        <f>IF(ISBLANK(YENI_TEKLIFLER!$A147),"",IF(OR(ISBLANK($B147),ISBLANK($C147),ISBLANK($D147),ISBLANK($E147),ISBLANK($F147),ISBLANK($G147),ISBLANK($H147)),"EKSİK","OK"))</f>
        <v/>
      </c>
    </row>
    <row r="148">
      <c r="A148" s="14">
        <f>IF(ISBLANK(YENI_TEKLIFLER!$A148),"",YENI_TEKLIFLER!$A148)</f>
        <v/>
      </c>
      <c r="B148" s="14">
        <f>IF(ISBLANK(YENI_TEKLIFLER!$A148),"",YENI_TEKLIFLER!$B148)</f>
        <v/>
      </c>
      <c r="C148" s="17">
        <f>IF(ISBLANK(YENI_TEKLIFLER!$A148),"",SUMIFS(TAKSIT_PLANI!$I$6:$I$1000,TAKSIT_PLANI!$B$6:$B$1000,YENI_TEKLIFLER!$B148,TAKSIT_PLANI!$C$6:$C$1000,1))</f>
        <v/>
      </c>
      <c r="D148" s="17">
        <f>IF(ISBLANK(YENI_TEKLIFLER!$A148),"",YENI_TEKLIFLER!$I148)</f>
        <v/>
      </c>
      <c r="E148" s="17">
        <f>IF(ISBLANK(YENI_TEKLIFLER!$A148),"",$C148-$D148)</f>
        <v/>
      </c>
      <c r="F148" s="17">
        <f>IF(ISBLANK(YENI_TEKLIFLER!$A148),"",MAX(0,$E148))</f>
        <v/>
      </c>
      <c r="G148" s="17">
        <f>IF(ISBLANK(YENI_TEKLIFLER!$A148),"",YENI_TEKLIFLER!$J148)</f>
        <v/>
      </c>
      <c r="H148" s="17">
        <f>IF(ISBLANK(YENI_TEKLIFLER!$A148),"",INDEX(KREDILER!$H$6:$H$1000,MATCH(YENI_TEKLIFLER!$B148,KREDILER!$A$6:$A$1000,0)))</f>
        <v/>
      </c>
      <c r="I148" s="14">
        <f>IF(ISBLANK(YENI_TEKLIFLER!$A148),"",IF($E148&gt;0,"ADAY","DEĞİL"))</f>
        <v/>
      </c>
      <c r="J148" s="14">
        <f>IF(ISBLANK(YENI_TEKLIFLER!$A148),"",IF(OR(ISBLANK($B148),ISBLANK($C148),ISBLANK($D148),ISBLANK($E148),ISBLANK($F148),ISBLANK($G148),ISBLANK($H148)),"EKSİK","OK"))</f>
        <v/>
      </c>
    </row>
    <row r="149">
      <c r="A149" s="14">
        <f>IF(ISBLANK(YENI_TEKLIFLER!$A149),"",YENI_TEKLIFLER!$A149)</f>
        <v/>
      </c>
      <c r="B149" s="14">
        <f>IF(ISBLANK(YENI_TEKLIFLER!$A149),"",YENI_TEKLIFLER!$B149)</f>
        <v/>
      </c>
      <c r="C149" s="17">
        <f>IF(ISBLANK(YENI_TEKLIFLER!$A149),"",SUMIFS(TAKSIT_PLANI!$I$6:$I$1000,TAKSIT_PLANI!$B$6:$B$1000,YENI_TEKLIFLER!$B149,TAKSIT_PLANI!$C$6:$C$1000,1))</f>
        <v/>
      </c>
      <c r="D149" s="17">
        <f>IF(ISBLANK(YENI_TEKLIFLER!$A149),"",YENI_TEKLIFLER!$I149)</f>
        <v/>
      </c>
      <c r="E149" s="17">
        <f>IF(ISBLANK(YENI_TEKLIFLER!$A149),"",$C149-$D149)</f>
        <v/>
      </c>
      <c r="F149" s="17">
        <f>IF(ISBLANK(YENI_TEKLIFLER!$A149),"",MAX(0,$E149))</f>
        <v/>
      </c>
      <c r="G149" s="17">
        <f>IF(ISBLANK(YENI_TEKLIFLER!$A149),"",YENI_TEKLIFLER!$J149)</f>
        <v/>
      </c>
      <c r="H149" s="17">
        <f>IF(ISBLANK(YENI_TEKLIFLER!$A149),"",INDEX(KREDILER!$H$6:$H$1000,MATCH(YENI_TEKLIFLER!$B149,KREDILER!$A$6:$A$1000,0)))</f>
        <v/>
      </c>
      <c r="I149" s="14">
        <f>IF(ISBLANK(YENI_TEKLIFLER!$A149),"",IF($E149&gt;0,"ADAY","DEĞİL"))</f>
        <v/>
      </c>
      <c r="J149" s="14">
        <f>IF(ISBLANK(YENI_TEKLIFLER!$A149),"",IF(OR(ISBLANK($B149),ISBLANK($C149),ISBLANK($D149),ISBLANK($E149),ISBLANK($F149),ISBLANK($G149),ISBLANK($H149)),"EKSİK","OK"))</f>
        <v/>
      </c>
    </row>
    <row r="150">
      <c r="A150" s="14">
        <f>IF(ISBLANK(YENI_TEKLIFLER!$A150),"",YENI_TEKLIFLER!$A150)</f>
        <v/>
      </c>
      <c r="B150" s="14">
        <f>IF(ISBLANK(YENI_TEKLIFLER!$A150),"",YENI_TEKLIFLER!$B150)</f>
        <v/>
      </c>
      <c r="C150" s="17">
        <f>IF(ISBLANK(YENI_TEKLIFLER!$A150),"",SUMIFS(TAKSIT_PLANI!$I$6:$I$1000,TAKSIT_PLANI!$B$6:$B$1000,YENI_TEKLIFLER!$B150,TAKSIT_PLANI!$C$6:$C$1000,1))</f>
        <v/>
      </c>
      <c r="D150" s="17">
        <f>IF(ISBLANK(YENI_TEKLIFLER!$A150),"",YENI_TEKLIFLER!$I150)</f>
        <v/>
      </c>
      <c r="E150" s="17">
        <f>IF(ISBLANK(YENI_TEKLIFLER!$A150),"",$C150-$D150)</f>
        <v/>
      </c>
      <c r="F150" s="17">
        <f>IF(ISBLANK(YENI_TEKLIFLER!$A150),"",MAX(0,$E150))</f>
        <v/>
      </c>
      <c r="G150" s="17">
        <f>IF(ISBLANK(YENI_TEKLIFLER!$A150),"",YENI_TEKLIFLER!$J150)</f>
        <v/>
      </c>
      <c r="H150" s="17">
        <f>IF(ISBLANK(YENI_TEKLIFLER!$A150),"",INDEX(KREDILER!$H$6:$H$1000,MATCH(YENI_TEKLIFLER!$B150,KREDILER!$A$6:$A$1000,0)))</f>
        <v/>
      </c>
      <c r="I150" s="14">
        <f>IF(ISBLANK(YENI_TEKLIFLER!$A150),"",IF($E150&gt;0,"ADAY","DEĞİL"))</f>
        <v/>
      </c>
      <c r="J150" s="14">
        <f>IF(ISBLANK(YENI_TEKLIFLER!$A150),"",IF(OR(ISBLANK($B150),ISBLANK($C150),ISBLANK($D150),ISBLANK($E150),ISBLANK($F150),ISBLANK($G150),ISBLANK($H150)),"EKSİK","OK"))</f>
        <v/>
      </c>
    </row>
    <row r="151">
      <c r="A151" s="14">
        <f>IF(ISBLANK(YENI_TEKLIFLER!$A151),"",YENI_TEKLIFLER!$A151)</f>
        <v/>
      </c>
      <c r="B151" s="14">
        <f>IF(ISBLANK(YENI_TEKLIFLER!$A151),"",YENI_TEKLIFLER!$B151)</f>
        <v/>
      </c>
      <c r="C151" s="17">
        <f>IF(ISBLANK(YENI_TEKLIFLER!$A151),"",SUMIFS(TAKSIT_PLANI!$I$6:$I$1000,TAKSIT_PLANI!$B$6:$B$1000,YENI_TEKLIFLER!$B151,TAKSIT_PLANI!$C$6:$C$1000,1))</f>
        <v/>
      </c>
      <c r="D151" s="17">
        <f>IF(ISBLANK(YENI_TEKLIFLER!$A151),"",YENI_TEKLIFLER!$I151)</f>
        <v/>
      </c>
      <c r="E151" s="17">
        <f>IF(ISBLANK(YENI_TEKLIFLER!$A151),"",$C151-$D151)</f>
        <v/>
      </c>
      <c r="F151" s="17">
        <f>IF(ISBLANK(YENI_TEKLIFLER!$A151),"",MAX(0,$E151))</f>
        <v/>
      </c>
      <c r="G151" s="17">
        <f>IF(ISBLANK(YENI_TEKLIFLER!$A151),"",YENI_TEKLIFLER!$J151)</f>
        <v/>
      </c>
      <c r="H151" s="17">
        <f>IF(ISBLANK(YENI_TEKLIFLER!$A151),"",INDEX(KREDILER!$H$6:$H$1000,MATCH(YENI_TEKLIFLER!$B151,KREDILER!$A$6:$A$1000,0)))</f>
        <v/>
      </c>
      <c r="I151" s="14">
        <f>IF(ISBLANK(YENI_TEKLIFLER!$A151),"",IF($E151&gt;0,"ADAY","DEĞİL"))</f>
        <v/>
      </c>
      <c r="J151" s="14">
        <f>IF(ISBLANK(YENI_TEKLIFLER!$A151),"",IF(OR(ISBLANK($B151),ISBLANK($C151),ISBLANK($D151),ISBLANK($E151),ISBLANK($F151),ISBLANK($G151),ISBLANK($H151)),"EKSİK","OK"))</f>
        <v/>
      </c>
    </row>
    <row r="152">
      <c r="A152" s="14">
        <f>IF(ISBLANK(YENI_TEKLIFLER!$A152),"",YENI_TEKLIFLER!$A152)</f>
        <v/>
      </c>
      <c r="B152" s="14">
        <f>IF(ISBLANK(YENI_TEKLIFLER!$A152),"",YENI_TEKLIFLER!$B152)</f>
        <v/>
      </c>
      <c r="C152" s="17">
        <f>IF(ISBLANK(YENI_TEKLIFLER!$A152),"",SUMIFS(TAKSIT_PLANI!$I$6:$I$1000,TAKSIT_PLANI!$B$6:$B$1000,YENI_TEKLIFLER!$B152,TAKSIT_PLANI!$C$6:$C$1000,1))</f>
        <v/>
      </c>
      <c r="D152" s="17">
        <f>IF(ISBLANK(YENI_TEKLIFLER!$A152),"",YENI_TEKLIFLER!$I152)</f>
        <v/>
      </c>
      <c r="E152" s="17">
        <f>IF(ISBLANK(YENI_TEKLIFLER!$A152),"",$C152-$D152)</f>
        <v/>
      </c>
      <c r="F152" s="17">
        <f>IF(ISBLANK(YENI_TEKLIFLER!$A152),"",MAX(0,$E152))</f>
        <v/>
      </c>
      <c r="G152" s="17">
        <f>IF(ISBLANK(YENI_TEKLIFLER!$A152),"",YENI_TEKLIFLER!$J152)</f>
        <v/>
      </c>
      <c r="H152" s="17">
        <f>IF(ISBLANK(YENI_TEKLIFLER!$A152),"",INDEX(KREDILER!$H$6:$H$1000,MATCH(YENI_TEKLIFLER!$B152,KREDILER!$A$6:$A$1000,0)))</f>
        <v/>
      </c>
      <c r="I152" s="14">
        <f>IF(ISBLANK(YENI_TEKLIFLER!$A152),"",IF($E152&gt;0,"ADAY","DEĞİL"))</f>
        <v/>
      </c>
      <c r="J152" s="14">
        <f>IF(ISBLANK(YENI_TEKLIFLER!$A152),"",IF(OR(ISBLANK($B152),ISBLANK($C152),ISBLANK($D152),ISBLANK($E152),ISBLANK($F152),ISBLANK($G152),ISBLANK($H152)),"EKSİK","OK"))</f>
        <v/>
      </c>
    </row>
    <row r="153">
      <c r="A153" s="14">
        <f>IF(ISBLANK(YENI_TEKLIFLER!$A153),"",YENI_TEKLIFLER!$A153)</f>
        <v/>
      </c>
      <c r="B153" s="14">
        <f>IF(ISBLANK(YENI_TEKLIFLER!$A153),"",YENI_TEKLIFLER!$B153)</f>
        <v/>
      </c>
      <c r="C153" s="17">
        <f>IF(ISBLANK(YENI_TEKLIFLER!$A153),"",SUMIFS(TAKSIT_PLANI!$I$6:$I$1000,TAKSIT_PLANI!$B$6:$B$1000,YENI_TEKLIFLER!$B153,TAKSIT_PLANI!$C$6:$C$1000,1))</f>
        <v/>
      </c>
      <c r="D153" s="17">
        <f>IF(ISBLANK(YENI_TEKLIFLER!$A153),"",YENI_TEKLIFLER!$I153)</f>
        <v/>
      </c>
      <c r="E153" s="17">
        <f>IF(ISBLANK(YENI_TEKLIFLER!$A153),"",$C153-$D153)</f>
        <v/>
      </c>
      <c r="F153" s="17">
        <f>IF(ISBLANK(YENI_TEKLIFLER!$A153),"",MAX(0,$E153))</f>
        <v/>
      </c>
      <c r="G153" s="17">
        <f>IF(ISBLANK(YENI_TEKLIFLER!$A153),"",YENI_TEKLIFLER!$J153)</f>
        <v/>
      </c>
      <c r="H153" s="17">
        <f>IF(ISBLANK(YENI_TEKLIFLER!$A153),"",INDEX(KREDILER!$H$6:$H$1000,MATCH(YENI_TEKLIFLER!$B153,KREDILER!$A$6:$A$1000,0)))</f>
        <v/>
      </c>
      <c r="I153" s="14">
        <f>IF(ISBLANK(YENI_TEKLIFLER!$A153),"",IF($E153&gt;0,"ADAY","DEĞİL"))</f>
        <v/>
      </c>
      <c r="J153" s="14">
        <f>IF(ISBLANK(YENI_TEKLIFLER!$A153),"",IF(OR(ISBLANK($B153),ISBLANK($C153),ISBLANK($D153),ISBLANK($E153),ISBLANK($F153),ISBLANK($G153),ISBLANK($H153)),"EKSİK","OK"))</f>
        <v/>
      </c>
    </row>
    <row r="154">
      <c r="A154" s="14">
        <f>IF(ISBLANK(YENI_TEKLIFLER!$A154),"",YENI_TEKLIFLER!$A154)</f>
        <v/>
      </c>
      <c r="B154" s="14">
        <f>IF(ISBLANK(YENI_TEKLIFLER!$A154),"",YENI_TEKLIFLER!$B154)</f>
        <v/>
      </c>
      <c r="C154" s="17">
        <f>IF(ISBLANK(YENI_TEKLIFLER!$A154),"",SUMIFS(TAKSIT_PLANI!$I$6:$I$1000,TAKSIT_PLANI!$B$6:$B$1000,YENI_TEKLIFLER!$B154,TAKSIT_PLANI!$C$6:$C$1000,1))</f>
        <v/>
      </c>
      <c r="D154" s="17">
        <f>IF(ISBLANK(YENI_TEKLIFLER!$A154),"",YENI_TEKLIFLER!$I154)</f>
        <v/>
      </c>
      <c r="E154" s="17">
        <f>IF(ISBLANK(YENI_TEKLIFLER!$A154),"",$C154-$D154)</f>
        <v/>
      </c>
      <c r="F154" s="17">
        <f>IF(ISBLANK(YENI_TEKLIFLER!$A154),"",MAX(0,$E154))</f>
        <v/>
      </c>
      <c r="G154" s="17">
        <f>IF(ISBLANK(YENI_TEKLIFLER!$A154),"",YENI_TEKLIFLER!$J154)</f>
        <v/>
      </c>
      <c r="H154" s="17">
        <f>IF(ISBLANK(YENI_TEKLIFLER!$A154),"",INDEX(KREDILER!$H$6:$H$1000,MATCH(YENI_TEKLIFLER!$B154,KREDILER!$A$6:$A$1000,0)))</f>
        <v/>
      </c>
      <c r="I154" s="14">
        <f>IF(ISBLANK(YENI_TEKLIFLER!$A154),"",IF($E154&gt;0,"ADAY","DEĞİL"))</f>
        <v/>
      </c>
      <c r="J154" s="14">
        <f>IF(ISBLANK(YENI_TEKLIFLER!$A154),"",IF(OR(ISBLANK($B154),ISBLANK($C154),ISBLANK($D154),ISBLANK($E154),ISBLANK($F154),ISBLANK($G154),ISBLANK($H154)),"EKSİK","OK"))</f>
        <v/>
      </c>
    </row>
    <row r="155">
      <c r="A155" s="14">
        <f>IF(ISBLANK(YENI_TEKLIFLER!$A155),"",YENI_TEKLIFLER!$A155)</f>
        <v/>
      </c>
      <c r="B155" s="14">
        <f>IF(ISBLANK(YENI_TEKLIFLER!$A155),"",YENI_TEKLIFLER!$B155)</f>
        <v/>
      </c>
      <c r="C155" s="17">
        <f>IF(ISBLANK(YENI_TEKLIFLER!$A155),"",SUMIFS(TAKSIT_PLANI!$I$6:$I$1000,TAKSIT_PLANI!$B$6:$B$1000,YENI_TEKLIFLER!$B155,TAKSIT_PLANI!$C$6:$C$1000,1))</f>
        <v/>
      </c>
      <c r="D155" s="17">
        <f>IF(ISBLANK(YENI_TEKLIFLER!$A155),"",YENI_TEKLIFLER!$I155)</f>
        <v/>
      </c>
      <c r="E155" s="17">
        <f>IF(ISBLANK(YENI_TEKLIFLER!$A155),"",$C155-$D155)</f>
        <v/>
      </c>
      <c r="F155" s="17">
        <f>IF(ISBLANK(YENI_TEKLIFLER!$A155),"",MAX(0,$E155))</f>
        <v/>
      </c>
      <c r="G155" s="17">
        <f>IF(ISBLANK(YENI_TEKLIFLER!$A155),"",YENI_TEKLIFLER!$J155)</f>
        <v/>
      </c>
      <c r="H155" s="17">
        <f>IF(ISBLANK(YENI_TEKLIFLER!$A155),"",INDEX(KREDILER!$H$6:$H$1000,MATCH(YENI_TEKLIFLER!$B155,KREDILER!$A$6:$A$1000,0)))</f>
        <v/>
      </c>
      <c r="I155" s="14">
        <f>IF(ISBLANK(YENI_TEKLIFLER!$A155),"",IF($E155&gt;0,"ADAY","DEĞİL"))</f>
        <v/>
      </c>
      <c r="J155" s="14">
        <f>IF(ISBLANK(YENI_TEKLIFLER!$A155),"",IF(OR(ISBLANK($B155),ISBLANK($C155),ISBLANK($D155),ISBLANK($E155),ISBLANK($F155),ISBLANK($G155),ISBLANK($H155)),"EKSİK","OK"))</f>
        <v/>
      </c>
    </row>
    <row r="156">
      <c r="A156" s="14">
        <f>IF(ISBLANK(YENI_TEKLIFLER!$A156),"",YENI_TEKLIFLER!$A156)</f>
        <v/>
      </c>
      <c r="B156" s="14">
        <f>IF(ISBLANK(YENI_TEKLIFLER!$A156),"",YENI_TEKLIFLER!$B156)</f>
        <v/>
      </c>
      <c r="C156" s="17">
        <f>IF(ISBLANK(YENI_TEKLIFLER!$A156),"",SUMIFS(TAKSIT_PLANI!$I$6:$I$1000,TAKSIT_PLANI!$B$6:$B$1000,YENI_TEKLIFLER!$B156,TAKSIT_PLANI!$C$6:$C$1000,1))</f>
        <v/>
      </c>
      <c r="D156" s="17">
        <f>IF(ISBLANK(YENI_TEKLIFLER!$A156),"",YENI_TEKLIFLER!$I156)</f>
        <v/>
      </c>
      <c r="E156" s="17">
        <f>IF(ISBLANK(YENI_TEKLIFLER!$A156),"",$C156-$D156)</f>
        <v/>
      </c>
      <c r="F156" s="17">
        <f>IF(ISBLANK(YENI_TEKLIFLER!$A156),"",MAX(0,$E156))</f>
        <v/>
      </c>
      <c r="G156" s="17">
        <f>IF(ISBLANK(YENI_TEKLIFLER!$A156),"",YENI_TEKLIFLER!$J156)</f>
        <v/>
      </c>
      <c r="H156" s="17">
        <f>IF(ISBLANK(YENI_TEKLIFLER!$A156),"",INDEX(KREDILER!$H$6:$H$1000,MATCH(YENI_TEKLIFLER!$B156,KREDILER!$A$6:$A$1000,0)))</f>
        <v/>
      </c>
      <c r="I156" s="14">
        <f>IF(ISBLANK(YENI_TEKLIFLER!$A156),"",IF($E156&gt;0,"ADAY","DEĞİL"))</f>
        <v/>
      </c>
      <c r="J156" s="14">
        <f>IF(ISBLANK(YENI_TEKLIFLER!$A156),"",IF(OR(ISBLANK($B156),ISBLANK($C156),ISBLANK($D156),ISBLANK($E156),ISBLANK($F156),ISBLANK($G156),ISBLANK($H156)),"EKSİK","OK"))</f>
        <v/>
      </c>
    </row>
    <row r="157">
      <c r="A157" s="14">
        <f>IF(ISBLANK(YENI_TEKLIFLER!$A157),"",YENI_TEKLIFLER!$A157)</f>
        <v/>
      </c>
      <c r="B157" s="14">
        <f>IF(ISBLANK(YENI_TEKLIFLER!$A157),"",YENI_TEKLIFLER!$B157)</f>
        <v/>
      </c>
      <c r="C157" s="17">
        <f>IF(ISBLANK(YENI_TEKLIFLER!$A157),"",SUMIFS(TAKSIT_PLANI!$I$6:$I$1000,TAKSIT_PLANI!$B$6:$B$1000,YENI_TEKLIFLER!$B157,TAKSIT_PLANI!$C$6:$C$1000,1))</f>
        <v/>
      </c>
      <c r="D157" s="17">
        <f>IF(ISBLANK(YENI_TEKLIFLER!$A157),"",YENI_TEKLIFLER!$I157)</f>
        <v/>
      </c>
      <c r="E157" s="17">
        <f>IF(ISBLANK(YENI_TEKLIFLER!$A157),"",$C157-$D157)</f>
        <v/>
      </c>
      <c r="F157" s="17">
        <f>IF(ISBLANK(YENI_TEKLIFLER!$A157),"",MAX(0,$E157))</f>
        <v/>
      </c>
      <c r="G157" s="17">
        <f>IF(ISBLANK(YENI_TEKLIFLER!$A157),"",YENI_TEKLIFLER!$J157)</f>
        <v/>
      </c>
      <c r="H157" s="17">
        <f>IF(ISBLANK(YENI_TEKLIFLER!$A157),"",INDEX(KREDILER!$H$6:$H$1000,MATCH(YENI_TEKLIFLER!$B157,KREDILER!$A$6:$A$1000,0)))</f>
        <v/>
      </c>
      <c r="I157" s="14">
        <f>IF(ISBLANK(YENI_TEKLIFLER!$A157),"",IF($E157&gt;0,"ADAY","DEĞİL"))</f>
        <v/>
      </c>
      <c r="J157" s="14">
        <f>IF(ISBLANK(YENI_TEKLIFLER!$A157),"",IF(OR(ISBLANK($B157),ISBLANK($C157),ISBLANK($D157),ISBLANK($E157),ISBLANK($F157),ISBLANK($G157),ISBLANK($H157)),"EKSİK","OK"))</f>
        <v/>
      </c>
    </row>
    <row r="158">
      <c r="A158" s="14">
        <f>IF(ISBLANK(YENI_TEKLIFLER!$A158),"",YENI_TEKLIFLER!$A158)</f>
        <v/>
      </c>
      <c r="B158" s="14">
        <f>IF(ISBLANK(YENI_TEKLIFLER!$A158),"",YENI_TEKLIFLER!$B158)</f>
        <v/>
      </c>
      <c r="C158" s="17">
        <f>IF(ISBLANK(YENI_TEKLIFLER!$A158),"",SUMIFS(TAKSIT_PLANI!$I$6:$I$1000,TAKSIT_PLANI!$B$6:$B$1000,YENI_TEKLIFLER!$B158,TAKSIT_PLANI!$C$6:$C$1000,1))</f>
        <v/>
      </c>
      <c r="D158" s="17">
        <f>IF(ISBLANK(YENI_TEKLIFLER!$A158),"",YENI_TEKLIFLER!$I158)</f>
        <v/>
      </c>
      <c r="E158" s="17">
        <f>IF(ISBLANK(YENI_TEKLIFLER!$A158),"",$C158-$D158)</f>
        <v/>
      </c>
      <c r="F158" s="17">
        <f>IF(ISBLANK(YENI_TEKLIFLER!$A158),"",MAX(0,$E158))</f>
        <v/>
      </c>
      <c r="G158" s="17">
        <f>IF(ISBLANK(YENI_TEKLIFLER!$A158),"",YENI_TEKLIFLER!$J158)</f>
        <v/>
      </c>
      <c r="H158" s="17">
        <f>IF(ISBLANK(YENI_TEKLIFLER!$A158),"",INDEX(KREDILER!$H$6:$H$1000,MATCH(YENI_TEKLIFLER!$B158,KREDILER!$A$6:$A$1000,0)))</f>
        <v/>
      </c>
      <c r="I158" s="14">
        <f>IF(ISBLANK(YENI_TEKLIFLER!$A158),"",IF($E158&gt;0,"ADAY","DEĞİL"))</f>
        <v/>
      </c>
      <c r="J158" s="14">
        <f>IF(ISBLANK(YENI_TEKLIFLER!$A158),"",IF(OR(ISBLANK($B158),ISBLANK($C158),ISBLANK($D158),ISBLANK($E158),ISBLANK($F158),ISBLANK($G158),ISBLANK($H158)),"EKSİK","OK"))</f>
        <v/>
      </c>
    </row>
    <row r="159">
      <c r="A159" s="14">
        <f>IF(ISBLANK(YENI_TEKLIFLER!$A159),"",YENI_TEKLIFLER!$A159)</f>
        <v/>
      </c>
      <c r="B159" s="14">
        <f>IF(ISBLANK(YENI_TEKLIFLER!$A159),"",YENI_TEKLIFLER!$B159)</f>
        <v/>
      </c>
      <c r="C159" s="17">
        <f>IF(ISBLANK(YENI_TEKLIFLER!$A159),"",SUMIFS(TAKSIT_PLANI!$I$6:$I$1000,TAKSIT_PLANI!$B$6:$B$1000,YENI_TEKLIFLER!$B159,TAKSIT_PLANI!$C$6:$C$1000,1))</f>
        <v/>
      </c>
      <c r="D159" s="17">
        <f>IF(ISBLANK(YENI_TEKLIFLER!$A159),"",YENI_TEKLIFLER!$I159)</f>
        <v/>
      </c>
      <c r="E159" s="17">
        <f>IF(ISBLANK(YENI_TEKLIFLER!$A159),"",$C159-$D159)</f>
        <v/>
      </c>
      <c r="F159" s="17">
        <f>IF(ISBLANK(YENI_TEKLIFLER!$A159),"",MAX(0,$E159))</f>
        <v/>
      </c>
      <c r="G159" s="17">
        <f>IF(ISBLANK(YENI_TEKLIFLER!$A159),"",YENI_TEKLIFLER!$J159)</f>
        <v/>
      </c>
      <c r="H159" s="17">
        <f>IF(ISBLANK(YENI_TEKLIFLER!$A159),"",INDEX(KREDILER!$H$6:$H$1000,MATCH(YENI_TEKLIFLER!$B159,KREDILER!$A$6:$A$1000,0)))</f>
        <v/>
      </c>
      <c r="I159" s="14">
        <f>IF(ISBLANK(YENI_TEKLIFLER!$A159),"",IF($E159&gt;0,"ADAY","DEĞİL"))</f>
        <v/>
      </c>
      <c r="J159" s="14">
        <f>IF(ISBLANK(YENI_TEKLIFLER!$A159),"",IF(OR(ISBLANK($B159),ISBLANK($C159),ISBLANK($D159),ISBLANK($E159),ISBLANK($F159),ISBLANK($G159),ISBLANK($H159)),"EKSİK","OK"))</f>
        <v/>
      </c>
    </row>
    <row r="160">
      <c r="A160" s="14">
        <f>IF(ISBLANK(YENI_TEKLIFLER!$A160),"",YENI_TEKLIFLER!$A160)</f>
        <v/>
      </c>
      <c r="B160" s="14">
        <f>IF(ISBLANK(YENI_TEKLIFLER!$A160),"",YENI_TEKLIFLER!$B160)</f>
        <v/>
      </c>
      <c r="C160" s="17">
        <f>IF(ISBLANK(YENI_TEKLIFLER!$A160),"",SUMIFS(TAKSIT_PLANI!$I$6:$I$1000,TAKSIT_PLANI!$B$6:$B$1000,YENI_TEKLIFLER!$B160,TAKSIT_PLANI!$C$6:$C$1000,1))</f>
        <v/>
      </c>
      <c r="D160" s="17">
        <f>IF(ISBLANK(YENI_TEKLIFLER!$A160),"",YENI_TEKLIFLER!$I160)</f>
        <v/>
      </c>
      <c r="E160" s="17">
        <f>IF(ISBLANK(YENI_TEKLIFLER!$A160),"",$C160-$D160)</f>
        <v/>
      </c>
      <c r="F160" s="17">
        <f>IF(ISBLANK(YENI_TEKLIFLER!$A160),"",MAX(0,$E160))</f>
        <v/>
      </c>
      <c r="G160" s="17">
        <f>IF(ISBLANK(YENI_TEKLIFLER!$A160),"",YENI_TEKLIFLER!$J160)</f>
        <v/>
      </c>
      <c r="H160" s="17">
        <f>IF(ISBLANK(YENI_TEKLIFLER!$A160),"",INDEX(KREDILER!$H$6:$H$1000,MATCH(YENI_TEKLIFLER!$B160,KREDILER!$A$6:$A$1000,0)))</f>
        <v/>
      </c>
      <c r="I160" s="14">
        <f>IF(ISBLANK(YENI_TEKLIFLER!$A160),"",IF($E160&gt;0,"ADAY","DEĞİL"))</f>
        <v/>
      </c>
      <c r="J160" s="14">
        <f>IF(ISBLANK(YENI_TEKLIFLER!$A160),"",IF(OR(ISBLANK($B160),ISBLANK($C160),ISBLANK($D160),ISBLANK($E160),ISBLANK($F160),ISBLANK($G160),ISBLANK($H160)),"EKSİK","OK"))</f>
        <v/>
      </c>
    </row>
    <row r="161">
      <c r="A161" s="14">
        <f>IF(ISBLANK(YENI_TEKLIFLER!$A161),"",YENI_TEKLIFLER!$A161)</f>
        <v/>
      </c>
      <c r="B161" s="14">
        <f>IF(ISBLANK(YENI_TEKLIFLER!$A161),"",YENI_TEKLIFLER!$B161)</f>
        <v/>
      </c>
      <c r="C161" s="17">
        <f>IF(ISBLANK(YENI_TEKLIFLER!$A161),"",SUMIFS(TAKSIT_PLANI!$I$6:$I$1000,TAKSIT_PLANI!$B$6:$B$1000,YENI_TEKLIFLER!$B161,TAKSIT_PLANI!$C$6:$C$1000,1))</f>
        <v/>
      </c>
      <c r="D161" s="17">
        <f>IF(ISBLANK(YENI_TEKLIFLER!$A161),"",YENI_TEKLIFLER!$I161)</f>
        <v/>
      </c>
      <c r="E161" s="17">
        <f>IF(ISBLANK(YENI_TEKLIFLER!$A161),"",$C161-$D161)</f>
        <v/>
      </c>
      <c r="F161" s="17">
        <f>IF(ISBLANK(YENI_TEKLIFLER!$A161),"",MAX(0,$E161))</f>
        <v/>
      </c>
      <c r="G161" s="17">
        <f>IF(ISBLANK(YENI_TEKLIFLER!$A161),"",YENI_TEKLIFLER!$J161)</f>
        <v/>
      </c>
      <c r="H161" s="17">
        <f>IF(ISBLANK(YENI_TEKLIFLER!$A161),"",INDEX(KREDILER!$H$6:$H$1000,MATCH(YENI_TEKLIFLER!$B161,KREDILER!$A$6:$A$1000,0)))</f>
        <v/>
      </c>
      <c r="I161" s="14">
        <f>IF(ISBLANK(YENI_TEKLIFLER!$A161),"",IF($E161&gt;0,"ADAY","DEĞİL"))</f>
        <v/>
      </c>
      <c r="J161" s="14">
        <f>IF(ISBLANK(YENI_TEKLIFLER!$A161),"",IF(OR(ISBLANK($B161),ISBLANK($C161),ISBLANK($D161),ISBLANK($E161),ISBLANK($F161),ISBLANK($G161),ISBLANK($H161)),"EKSİK","OK"))</f>
        <v/>
      </c>
    </row>
    <row r="162">
      <c r="A162" s="14">
        <f>IF(ISBLANK(YENI_TEKLIFLER!$A162),"",YENI_TEKLIFLER!$A162)</f>
        <v/>
      </c>
      <c r="B162" s="14">
        <f>IF(ISBLANK(YENI_TEKLIFLER!$A162),"",YENI_TEKLIFLER!$B162)</f>
        <v/>
      </c>
      <c r="C162" s="17">
        <f>IF(ISBLANK(YENI_TEKLIFLER!$A162),"",SUMIFS(TAKSIT_PLANI!$I$6:$I$1000,TAKSIT_PLANI!$B$6:$B$1000,YENI_TEKLIFLER!$B162,TAKSIT_PLANI!$C$6:$C$1000,1))</f>
        <v/>
      </c>
      <c r="D162" s="17">
        <f>IF(ISBLANK(YENI_TEKLIFLER!$A162),"",YENI_TEKLIFLER!$I162)</f>
        <v/>
      </c>
      <c r="E162" s="17">
        <f>IF(ISBLANK(YENI_TEKLIFLER!$A162),"",$C162-$D162)</f>
        <v/>
      </c>
      <c r="F162" s="17">
        <f>IF(ISBLANK(YENI_TEKLIFLER!$A162),"",MAX(0,$E162))</f>
        <v/>
      </c>
      <c r="G162" s="17">
        <f>IF(ISBLANK(YENI_TEKLIFLER!$A162),"",YENI_TEKLIFLER!$J162)</f>
        <v/>
      </c>
      <c r="H162" s="17">
        <f>IF(ISBLANK(YENI_TEKLIFLER!$A162),"",INDEX(KREDILER!$H$6:$H$1000,MATCH(YENI_TEKLIFLER!$B162,KREDILER!$A$6:$A$1000,0)))</f>
        <v/>
      </c>
      <c r="I162" s="14">
        <f>IF(ISBLANK(YENI_TEKLIFLER!$A162),"",IF($E162&gt;0,"ADAY","DEĞİL"))</f>
        <v/>
      </c>
      <c r="J162" s="14">
        <f>IF(ISBLANK(YENI_TEKLIFLER!$A162),"",IF(OR(ISBLANK($B162),ISBLANK($C162),ISBLANK($D162),ISBLANK($E162),ISBLANK($F162),ISBLANK($G162),ISBLANK($H162)),"EKSİK","OK"))</f>
        <v/>
      </c>
    </row>
    <row r="163">
      <c r="A163" s="14">
        <f>IF(ISBLANK(YENI_TEKLIFLER!$A163),"",YENI_TEKLIFLER!$A163)</f>
        <v/>
      </c>
      <c r="B163" s="14">
        <f>IF(ISBLANK(YENI_TEKLIFLER!$A163),"",YENI_TEKLIFLER!$B163)</f>
        <v/>
      </c>
      <c r="C163" s="17">
        <f>IF(ISBLANK(YENI_TEKLIFLER!$A163),"",SUMIFS(TAKSIT_PLANI!$I$6:$I$1000,TAKSIT_PLANI!$B$6:$B$1000,YENI_TEKLIFLER!$B163,TAKSIT_PLANI!$C$6:$C$1000,1))</f>
        <v/>
      </c>
      <c r="D163" s="17">
        <f>IF(ISBLANK(YENI_TEKLIFLER!$A163),"",YENI_TEKLIFLER!$I163)</f>
        <v/>
      </c>
      <c r="E163" s="17">
        <f>IF(ISBLANK(YENI_TEKLIFLER!$A163),"",$C163-$D163)</f>
        <v/>
      </c>
      <c r="F163" s="17">
        <f>IF(ISBLANK(YENI_TEKLIFLER!$A163),"",MAX(0,$E163))</f>
        <v/>
      </c>
      <c r="G163" s="17">
        <f>IF(ISBLANK(YENI_TEKLIFLER!$A163),"",YENI_TEKLIFLER!$J163)</f>
        <v/>
      </c>
      <c r="H163" s="17">
        <f>IF(ISBLANK(YENI_TEKLIFLER!$A163),"",INDEX(KREDILER!$H$6:$H$1000,MATCH(YENI_TEKLIFLER!$B163,KREDILER!$A$6:$A$1000,0)))</f>
        <v/>
      </c>
      <c r="I163" s="14">
        <f>IF(ISBLANK(YENI_TEKLIFLER!$A163),"",IF($E163&gt;0,"ADAY","DEĞİL"))</f>
        <v/>
      </c>
      <c r="J163" s="14">
        <f>IF(ISBLANK(YENI_TEKLIFLER!$A163),"",IF(OR(ISBLANK($B163),ISBLANK($C163),ISBLANK($D163),ISBLANK($E163),ISBLANK($F163),ISBLANK($G163),ISBLANK($H163)),"EKSİK","OK"))</f>
        <v/>
      </c>
    </row>
    <row r="164">
      <c r="A164" s="14">
        <f>IF(ISBLANK(YENI_TEKLIFLER!$A164),"",YENI_TEKLIFLER!$A164)</f>
        <v/>
      </c>
      <c r="B164" s="14">
        <f>IF(ISBLANK(YENI_TEKLIFLER!$A164),"",YENI_TEKLIFLER!$B164)</f>
        <v/>
      </c>
      <c r="C164" s="17">
        <f>IF(ISBLANK(YENI_TEKLIFLER!$A164),"",SUMIFS(TAKSIT_PLANI!$I$6:$I$1000,TAKSIT_PLANI!$B$6:$B$1000,YENI_TEKLIFLER!$B164,TAKSIT_PLANI!$C$6:$C$1000,1))</f>
        <v/>
      </c>
      <c r="D164" s="17">
        <f>IF(ISBLANK(YENI_TEKLIFLER!$A164),"",YENI_TEKLIFLER!$I164)</f>
        <v/>
      </c>
      <c r="E164" s="17">
        <f>IF(ISBLANK(YENI_TEKLIFLER!$A164),"",$C164-$D164)</f>
        <v/>
      </c>
      <c r="F164" s="17">
        <f>IF(ISBLANK(YENI_TEKLIFLER!$A164),"",MAX(0,$E164))</f>
        <v/>
      </c>
      <c r="G164" s="17">
        <f>IF(ISBLANK(YENI_TEKLIFLER!$A164),"",YENI_TEKLIFLER!$J164)</f>
        <v/>
      </c>
      <c r="H164" s="17">
        <f>IF(ISBLANK(YENI_TEKLIFLER!$A164),"",INDEX(KREDILER!$H$6:$H$1000,MATCH(YENI_TEKLIFLER!$B164,KREDILER!$A$6:$A$1000,0)))</f>
        <v/>
      </c>
      <c r="I164" s="14">
        <f>IF(ISBLANK(YENI_TEKLIFLER!$A164),"",IF($E164&gt;0,"ADAY","DEĞİL"))</f>
        <v/>
      </c>
      <c r="J164" s="14">
        <f>IF(ISBLANK(YENI_TEKLIFLER!$A164),"",IF(OR(ISBLANK($B164),ISBLANK($C164),ISBLANK($D164),ISBLANK($E164),ISBLANK($F164),ISBLANK($G164),ISBLANK($H164)),"EKSİK","OK"))</f>
        <v/>
      </c>
    </row>
    <row r="165">
      <c r="A165" s="14">
        <f>IF(ISBLANK(YENI_TEKLIFLER!$A165),"",YENI_TEKLIFLER!$A165)</f>
        <v/>
      </c>
      <c r="B165" s="14">
        <f>IF(ISBLANK(YENI_TEKLIFLER!$A165),"",YENI_TEKLIFLER!$B165)</f>
        <v/>
      </c>
      <c r="C165" s="17">
        <f>IF(ISBLANK(YENI_TEKLIFLER!$A165),"",SUMIFS(TAKSIT_PLANI!$I$6:$I$1000,TAKSIT_PLANI!$B$6:$B$1000,YENI_TEKLIFLER!$B165,TAKSIT_PLANI!$C$6:$C$1000,1))</f>
        <v/>
      </c>
      <c r="D165" s="17">
        <f>IF(ISBLANK(YENI_TEKLIFLER!$A165),"",YENI_TEKLIFLER!$I165)</f>
        <v/>
      </c>
      <c r="E165" s="17">
        <f>IF(ISBLANK(YENI_TEKLIFLER!$A165),"",$C165-$D165)</f>
        <v/>
      </c>
      <c r="F165" s="17">
        <f>IF(ISBLANK(YENI_TEKLIFLER!$A165),"",MAX(0,$E165))</f>
        <v/>
      </c>
      <c r="G165" s="17">
        <f>IF(ISBLANK(YENI_TEKLIFLER!$A165),"",YENI_TEKLIFLER!$J165)</f>
        <v/>
      </c>
      <c r="H165" s="17">
        <f>IF(ISBLANK(YENI_TEKLIFLER!$A165),"",INDEX(KREDILER!$H$6:$H$1000,MATCH(YENI_TEKLIFLER!$B165,KREDILER!$A$6:$A$1000,0)))</f>
        <v/>
      </c>
      <c r="I165" s="14">
        <f>IF(ISBLANK(YENI_TEKLIFLER!$A165),"",IF($E165&gt;0,"ADAY","DEĞİL"))</f>
        <v/>
      </c>
      <c r="J165" s="14">
        <f>IF(ISBLANK(YENI_TEKLIFLER!$A165),"",IF(OR(ISBLANK($B165),ISBLANK($C165),ISBLANK($D165),ISBLANK($E165),ISBLANK($F165),ISBLANK($G165),ISBLANK($H165)),"EKSİK","OK"))</f>
        <v/>
      </c>
    </row>
    <row r="166">
      <c r="A166" s="14">
        <f>IF(ISBLANK(YENI_TEKLIFLER!$A166),"",YENI_TEKLIFLER!$A166)</f>
        <v/>
      </c>
      <c r="B166" s="14">
        <f>IF(ISBLANK(YENI_TEKLIFLER!$A166),"",YENI_TEKLIFLER!$B166)</f>
        <v/>
      </c>
      <c r="C166" s="17">
        <f>IF(ISBLANK(YENI_TEKLIFLER!$A166),"",SUMIFS(TAKSIT_PLANI!$I$6:$I$1000,TAKSIT_PLANI!$B$6:$B$1000,YENI_TEKLIFLER!$B166,TAKSIT_PLANI!$C$6:$C$1000,1))</f>
        <v/>
      </c>
      <c r="D166" s="17">
        <f>IF(ISBLANK(YENI_TEKLIFLER!$A166),"",YENI_TEKLIFLER!$I166)</f>
        <v/>
      </c>
      <c r="E166" s="17">
        <f>IF(ISBLANK(YENI_TEKLIFLER!$A166),"",$C166-$D166)</f>
        <v/>
      </c>
      <c r="F166" s="17">
        <f>IF(ISBLANK(YENI_TEKLIFLER!$A166),"",MAX(0,$E166))</f>
        <v/>
      </c>
      <c r="G166" s="17">
        <f>IF(ISBLANK(YENI_TEKLIFLER!$A166),"",YENI_TEKLIFLER!$J166)</f>
        <v/>
      </c>
      <c r="H166" s="17">
        <f>IF(ISBLANK(YENI_TEKLIFLER!$A166),"",INDEX(KREDILER!$H$6:$H$1000,MATCH(YENI_TEKLIFLER!$B166,KREDILER!$A$6:$A$1000,0)))</f>
        <v/>
      </c>
      <c r="I166" s="14">
        <f>IF(ISBLANK(YENI_TEKLIFLER!$A166),"",IF($E166&gt;0,"ADAY","DEĞİL"))</f>
        <v/>
      </c>
      <c r="J166" s="14">
        <f>IF(ISBLANK(YENI_TEKLIFLER!$A166),"",IF(OR(ISBLANK($B166),ISBLANK($C166),ISBLANK($D166),ISBLANK($E166),ISBLANK($F166),ISBLANK($G166),ISBLANK($H166)),"EKSİK","OK"))</f>
        <v/>
      </c>
    </row>
    <row r="167">
      <c r="A167" s="14">
        <f>IF(ISBLANK(YENI_TEKLIFLER!$A167),"",YENI_TEKLIFLER!$A167)</f>
        <v/>
      </c>
      <c r="B167" s="14">
        <f>IF(ISBLANK(YENI_TEKLIFLER!$A167),"",YENI_TEKLIFLER!$B167)</f>
        <v/>
      </c>
      <c r="C167" s="17">
        <f>IF(ISBLANK(YENI_TEKLIFLER!$A167),"",SUMIFS(TAKSIT_PLANI!$I$6:$I$1000,TAKSIT_PLANI!$B$6:$B$1000,YENI_TEKLIFLER!$B167,TAKSIT_PLANI!$C$6:$C$1000,1))</f>
        <v/>
      </c>
      <c r="D167" s="17">
        <f>IF(ISBLANK(YENI_TEKLIFLER!$A167),"",YENI_TEKLIFLER!$I167)</f>
        <v/>
      </c>
      <c r="E167" s="17">
        <f>IF(ISBLANK(YENI_TEKLIFLER!$A167),"",$C167-$D167)</f>
        <v/>
      </c>
      <c r="F167" s="17">
        <f>IF(ISBLANK(YENI_TEKLIFLER!$A167),"",MAX(0,$E167))</f>
        <v/>
      </c>
      <c r="G167" s="17">
        <f>IF(ISBLANK(YENI_TEKLIFLER!$A167),"",YENI_TEKLIFLER!$J167)</f>
        <v/>
      </c>
      <c r="H167" s="17">
        <f>IF(ISBLANK(YENI_TEKLIFLER!$A167),"",INDEX(KREDILER!$H$6:$H$1000,MATCH(YENI_TEKLIFLER!$B167,KREDILER!$A$6:$A$1000,0)))</f>
        <v/>
      </c>
      <c r="I167" s="14">
        <f>IF(ISBLANK(YENI_TEKLIFLER!$A167),"",IF($E167&gt;0,"ADAY","DEĞİL"))</f>
        <v/>
      </c>
      <c r="J167" s="14">
        <f>IF(ISBLANK(YENI_TEKLIFLER!$A167),"",IF(OR(ISBLANK($B167),ISBLANK($C167),ISBLANK($D167),ISBLANK($E167),ISBLANK($F167),ISBLANK($G167),ISBLANK($H167)),"EKSİK","OK"))</f>
        <v/>
      </c>
    </row>
    <row r="168">
      <c r="A168" s="14">
        <f>IF(ISBLANK(YENI_TEKLIFLER!$A168),"",YENI_TEKLIFLER!$A168)</f>
        <v/>
      </c>
      <c r="B168" s="14">
        <f>IF(ISBLANK(YENI_TEKLIFLER!$A168),"",YENI_TEKLIFLER!$B168)</f>
        <v/>
      </c>
      <c r="C168" s="17">
        <f>IF(ISBLANK(YENI_TEKLIFLER!$A168),"",SUMIFS(TAKSIT_PLANI!$I$6:$I$1000,TAKSIT_PLANI!$B$6:$B$1000,YENI_TEKLIFLER!$B168,TAKSIT_PLANI!$C$6:$C$1000,1))</f>
        <v/>
      </c>
      <c r="D168" s="17">
        <f>IF(ISBLANK(YENI_TEKLIFLER!$A168),"",YENI_TEKLIFLER!$I168)</f>
        <v/>
      </c>
      <c r="E168" s="17">
        <f>IF(ISBLANK(YENI_TEKLIFLER!$A168),"",$C168-$D168)</f>
        <v/>
      </c>
      <c r="F168" s="17">
        <f>IF(ISBLANK(YENI_TEKLIFLER!$A168),"",MAX(0,$E168))</f>
        <v/>
      </c>
      <c r="G168" s="17">
        <f>IF(ISBLANK(YENI_TEKLIFLER!$A168),"",YENI_TEKLIFLER!$J168)</f>
        <v/>
      </c>
      <c r="H168" s="17">
        <f>IF(ISBLANK(YENI_TEKLIFLER!$A168),"",INDEX(KREDILER!$H$6:$H$1000,MATCH(YENI_TEKLIFLER!$B168,KREDILER!$A$6:$A$1000,0)))</f>
        <v/>
      </c>
      <c r="I168" s="14">
        <f>IF(ISBLANK(YENI_TEKLIFLER!$A168),"",IF($E168&gt;0,"ADAY","DEĞİL"))</f>
        <v/>
      </c>
      <c r="J168" s="14">
        <f>IF(ISBLANK(YENI_TEKLIFLER!$A168),"",IF(OR(ISBLANK($B168),ISBLANK($C168),ISBLANK($D168),ISBLANK($E168),ISBLANK($F168),ISBLANK($G168),ISBLANK($H168)),"EKSİK","OK"))</f>
        <v/>
      </c>
    </row>
    <row r="169">
      <c r="A169" s="14">
        <f>IF(ISBLANK(YENI_TEKLIFLER!$A169),"",YENI_TEKLIFLER!$A169)</f>
        <v/>
      </c>
      <c r="B169" s="14">
        <f>IF(ISBLANK(YENI_TEKLIFLER!$A169),"",YENI_TEKLIFLER!$B169)</f>
        <v/>
      </c>
      <c r="C169" s="17">
        <f>IF(ISBLANK(YENI_TEKLIFLER!$A169),"",SUMIFS(TAKSIT_PLANI!$I$6:$I$1000,TAKSIT_PLANI!$B$6:$B$1000,YENI_TEKLIFLER!$B169,TAKSIT_PLANI!$C$6:$C$1000,1))</f>
        <v/>
      </c>
      <c r="D169" s="17">
        <f>IF(ISBLANK(YENI_TEKLIFLER!$A169),"",YENI_TEKLIFLER!$I169)</f>
        <v/>
      </c>
      <c r="E169" s="17">
        <f>IF(ISBLANK(YENI_TEKLIFLER!$A169),"",$C169-$D169)</f>
        <v/>
      </c>
      <c r="F169" s="17">
        <f>IF(ISBLANK(YENI_TEKLIFLER!$A169),"",MAX(0,$E169))</f>
        <v/>
      </c>
      <c r="G169" s="17">
        <f>IF(ISBLANK(YENI_TEKLIFLER!$A169),"",YENI_TEKLIFLER!$J169)</f>
        <v/>
      </c>
      <c r="H169" s="17">
        <f>IF(ISBLANK(YENI_TEKLIFLER!$A169),"",INDEX(KREDILER!$H$6:$H$1000,MATCH(YENI_TEKLIFLER!$B169,KREDILER!$A$6:$A$1000,0)))</f>
        <v/>
      </c>
      <c r="I169" s="14">
        <f>IF(ISBLANK(YENI_TEKLIFLER!$A169),"",IF($E169&gt;0,"ADAY","DEĞİL"))</f>
        <v/>
      </c>
      <c r="J169" s="14">
        <f>IF(ISBLANK(YENI_TEKLIFLER!$A169),"",IF(OR(ISBLANK($B169),ISBLANK($C169),ISBLANK($D169),ISBLANK($E169),ISBLANK($F169),ISBLANK($G169),ISBLANK($H169)),"EKSİK","OK"))</f>
        <v/>
      </c>
    </row>
    <row r="170">
      <c r="A170" s="14">
        <f>IF(ISBLANK(YENI_TEKLIFLER!$A170),"",YENI_TEKLIFLER!$A170)</f>
        <v/>
      </c>
      <c r="B170" s="14">
        <f>IF(ISBLANK(YENI_TEKLIFLER!$A170),"",YENI_TEKLIFLER!$B170)</f>
        <v/>
      </c>
      <c r="C170" s="17">
        <f>IF(ISBLANK(YENI_TEKLIFLER!$A170),"",SUMIFS(TAKSIT_PLANI!$I$6:$I$1000,TAKSIT_PLANI!$B$6:$B$1000,YENI_TEKLIFLER!$B170,TAKSIT_PLANI!$C$6:$C$1000,1))</f>
        <v/>
      </c>
      <c r="D170" s="17">
        <f>IF(ISBLANK(YENI_TEKLIFLER!$A170),"",YENI_TEKLIFLER!$I170)</f>
        <v/>
      </c>
      <c r="E170" s="17">
        <f>IF(ISBLANK(YENI_TEKLIFLER!$A170),"",$C170-$D170)</f>
        <v/>
      </c>
      <c r="F170" s="17">
        <f>IF(ISBLANK(YENI_TEKLIFLER!$A170),"",MAX(0,$E170))</f>
        <v/>
      </c>
      <c r="G170" s="17">
        <f>IF(ISBLANK(YENI_TEKLIFLER!$A170),"",YENI_TEKLIFLER!$J170)</f>
        <v/>
      </c>
      <c r="H170" s="17">
        <f>IF(ISBLANK(YENI_TEKLIFLER!$A170),"",INDEX(KREDILER!$H$6:$H$1000,MATCH(YENI_TEKLIFLER!$B170,KREDILER!$A$6:$A$1000,0)))</f>
        <v/>
      </c>
      <c r="I170" s="14">
        <f>IF(ISBLANK(YENI_TEKLIFLER!$A170),"",IF($E170&gt;0,"ADAY","DEĞİL"))</f>
        <v/>
      </c>
      <c r="J170" s="14">
        <f>IF(ISBLANK(YENI_TEKLIFLER!$A170),"",IF(OR(ISBLANK($B170),ISBLANK($C170),ISBLANK($D170),ISBLANK($E170),ISBLANK($F170),ISBLANK($G170),ISBLANK($H170)),"EKSİK","OK"))</f>
        <v/>
      </c>
    </row>
    <row r="171">
      <c r="A171" s="14">
        <f>IF(ISBLANK(YENI_TEKLIFLER!$A171),"",YENI_TEKLIFLER!$A171)</f>
        <v/>
      </c>
      <c r="B171" s="14">
        <f>IF(ISBLANK(YENI_TEKLIFLER!$A171),"",YENI_TEKLIFLER!$B171)</f>
        <v/>
      </c>
      <c r="C171" s="17">
        <f>IF(ISBLANK(YENI_TEKLIFLER!$A171),"",SUMIFS(TAKSIT_PLANI!$I$6:$I$1000,TAKSIT_PLANI!$B$6:$B$1000,YENI_TEKLIFLER!$B171,TAKSIT_PLANI!$C$6:$C$1000,1))</f>
        <v/>
      </c>
      <c r="D171" s="17">
        <f>IF(ISBLANK(YENI_TEKLIFLER!$A171),"",YENI_TEKLIFLER!$I171)</f>
        <v/>
      </c>
      <c r="E171" s="17">
        <f>IF(ISBLANK(YENI_TEKLIFLER!$A171),"",$C171-$D171)</f>
        <v/>
      </c>
      <c r="F171" s="17">
        <f>IF(ISBLANK(YENI_TEKLIFLER!$A171),"",MAX(0,$E171))</f>
        <v/>
      </c>
      <c r="G171" s="17">
        <f>IF(ISBLANK(YENI_TEKLIFLER!$A171),"",YENI_TEKLIFLER!$J171)</f>
        <v/>
      </c>
      <c r="H171" s="17">
        <f>IF(ISBLANK(YENI_TEKLIFLER!$A171),"",INDEX(KREDILER!$H$6:$H$1000,MATCH(YENI_TEKLIFLER!$B171,KREDILER!$A$6:$A$1000,0)))</f>
        <v/>
      </c>
      <c r="I171" s="14">
        <f>IF(ISBLANK(YENI_TEKLIFLER!$A171),"",IF($E171&gt;0,"ADAY","DEĞİL"))</f>
        <v/>
      </c>
      <c r="J171" s="14">
        <f>IF(ISBLANK(YENI_TEKLIFLER!$A171),"",IF(OR(ISBLANK($B171),ISBLANK($C171),ISBLANK($D171),ISBLANK($E171),ISBLANK($F171),ISBLANK($G171),ISBLANK($H171)),"EKSİK","OK"))</f>
        <v/>
      </c>
    </row>
    <row r="172">
      <c r="A172" s="14">
        <f>IF(ISBLANK(YENI_TEKLIFLER!$A172),"",YENI_TEKLIFLER!$A172)</f>
        <v/>
      </c>
      <c r="B172" s="14">
        <f>IF(ISBLANK(YENI_TEKLIFLER!$A172),"",YENI_TEKLIFLER!$B172)</f>
        <v/>
      </c>
      <c r="C172" s="17">
        <f>IF(ISBLANK(YENI_TEKLIFLER!$A172),"",SUMIFS(TAKSIT_PLANI!$I$6:$I$1000,TAKSIT_PLANI!$B$6:$B$1000,YENI_TEKLIFLER!$B172,TAKSIT_PLANI!$C$6:$C$1000,1))</f>
        <v/>
      </c>
      <c r="D172" s="17">
        <f>IF(ISBLANK(YENI_TEKLIFLER!$A172),"",YENI_TEKLIFLER!$I172)</f>
        <v/>
      </c>
      <c r="E172" s="17">
        <f>IF(ISBLANK(YENI_TEKLIFLER!$A172),"",$C172-$D172)</f>
        <v/>
      </c>
      <c r="F172" s="17">
        <f>IF(ISBLANK(YENI_TEKLIFLER!$A172),"",MAX(0,$E172))</f>
        <v/>
      </c>
      <c r="G172" s="17">
        <f>IF(ISBLANK(YENI_TEKLIFLER!$A172),"",YENI_TEKLIFLER!$J172)</f>
        <v/>
      </c>
      <c r="H172" s="17">
        <f>IF(ISBLANK(YENI_TEKLIFLER!$A172),"",INDEX(KREDILER!$H$6:$H$1000,MATCH(YENI_TEKLIFLER!$B172,KREDILER!$A$6:$A$1000,0)))</f>
        <v/>
      </c>
      <c r="I172" s="14">
        <f>IF(ISBLANK(YENI_TEKLIFLER!$A172),"",IF($E172&gt;0,"ADAY","DEĞİL"))</f>
        <v/>
      </c>
      <c r="J172" s="14">
        <f>IF(ISBLANK(YENI_TEKLIFLER!$A172),"",IF(OR(ISBLANK($B172),ISBLANK($C172),ISBLANK($D172),ISBLANK($E172),ISBLANK($F172),ISBLANK($G172),ISBLANK($H172)),"EKSİK","OK"))</f>
        <v/>
      </c>
    </row>
    <row r="173">
      <c r="A173" s="14">
        <f>IF(ISBLANK(YENI_TEKLIFLER!$A173),"",YENI_TEKLIFLER!$A173)</f>
        <v/>
      </c>
      <c r="B173" s="14">
        <f>IF(ISBLANK(YENI_TEKLIFLER!$A173),"",YENI_TEKLIFLER!$B173)</f>
        <v/>
      </c>
      <c r="C173" s="17">
        <f>IF(ISBLANK(YENI_TEKLIFLER!$A173),"",SUMIFS(TAKSIT_PLANI!$I$6:$I$1000,TAKSIT_PLANI!$B$6:$B$1000,YENI_TEKLIFLER!$B173,TAKSIT_PLANI!$C$6:$C$1000,1))</f>
        <v/>
      </c>
      <c r="D173" s="17">
        <f>IF(ISBLANK(YENI_TEKLIFLER!$A173),"",YENI_TEKLIFLER!$I173)</f>
        <v/>
      </c>
      <c r="E173" s="17">
        <f>IF(ISBLANK(YENI_TEKLIFLER!$A173),"",$C173-$D173)</f>
        <v/>
      </c>
      <c r="F173" s="17">
        <f>IF(ISBLANK(YENI_TEKLIFLER!$A173),"",MAX(0,$E173))</f>
        <v/>
      </c>
      <c r="G173" s="17">
        <f>IF(ISBLANK(YENI_TEKLIFLER!$A173),"",YENI_TEKLIFLER!$J173)</f>
        <v/>
      </c>
      <c r="H173" s="17">
        <f>IF(ISBLANK(YENI_TEKLIFLER!$A173),"",INDEX(KREDILER!$H$6:$H$1000,MATCH(YENI_TEKLIFLER!$B173,KREDILER!$A$6:$A$1000,0)))</f>
        <v/>
      </c>
      <c r="I173" s="14">
        <f>IF(ISBLANK(YENI_TEKLIFLER!$A173),"",IF($E173&gt;0,"ADAY","DEĞİL"))</f>
        <v/>
      </c>
      <c r="J173" s="14">
        <f>IF(ISBLANK(YENI_TEKLIFLER!$A173),"",IF(OR(ISBLANK($B173),ISBLANK($C173),ISBLANK($D173),ISBLANK($E173),ISBLANK($F173),ISBLANK($G173),ISBLANK($H173)),"EKSİK","OK"))</f>
        <v/>
      </c>
    </row>
    <row r="174">
      <c r="A174" s="14">
        <f>IF(ISBLANK(YENI_TEKLIFLER!$A174),"",YENI_TEKLIFLER!$A174)</f>
        <v/>
      </c>
      <c r="B174" s="14">
        <f>IF(ISBLANK(YENI_TEKLIFLER!$A174),"",YENI_TEKLIFLER!$B174)</f>
        <v/>
      </c>
      <c r="C174" s="17">
        <f>IF(ISBLANK(YENI_TEKLIFLER!$A174),"",SUMIFS(TAKSIT_PLANI!$I$6:$I$1000,TAKSIT_PLANI!$B$6:$B$1000,YENI_TEKLIFLER!$B174,TAKSIT_PLANI!$C$6:$C$1000,1))</f>
        <v/>
      </c>
      <c r="D174" s="17">
        <f>IF(ISBLANK(YENI_TEKLIFLER!$A174),"",YENI_TEKLIFLER!$I174)</f>
        <v/>
      </c>
      <c r="E174" s="17">
        <f>IF(ISBLANK(YENI_TEKLIFLER!$A174),"",$C174-$D174)</f>
        <v/>
      </c>
      <c r="F174" s="17">
        <f>IF(ISBLANK(YENI_TEKLIFLER!$A174),"",MAX(0,$E174))</f>
        <v/>
      </c>
      <c r="G174" s="17">
        <f>IF(ISBLANK(YENI_TEKLIFLER!$A174),"",YENI_TEKLIFLER!$J174)</f>
        <v/>
      </c>
      <c r="H174" s="17">
        <f>IF(ISBLANK(YENI_TEKLIFLER!$A174),"",INDEX(KREDILER!$H$6:$H$1000,MATCH(YENI_TEKLIFLER!$B174,KREDILER!$A$6:$A$1000,0)))</f>
        <v/>
      </c>
      <c r="I174" s="14">
        <f>IF(ISBLANK(YENI_TEKLIFLER!$A174),"",IF($E174&gt;0,"ADAY","DEĞİL"))</f>
        <v/>
      </c>
      <c r="J174" s="14">
        <f>IF(ISBLANK(YENI_TEKLIFLER!$A174),"",IF(OR(ISBLANK($B174),ISBLANK($C174),ISBLANK($D174),ISBLANK($E174),ISBLANK($F174),ISBLANK($G174),ISBLANK($H174)),"EKSİK","OK"))</f>
        <v/>
      </c>
    </row>
    <row r="175">
      <c r="A175" s="14">
        <f>IF(ISBLANK(YENI_TEKLIFLER!$A175),"",YENI_TEKLIFLER!$A175)</f>
        <v/>
      </c>
      <c r="B175" s="14">
        <f>IF(ISBLANK(YENI_TEKLIFLER!$A175),"",YENI_TEKLIFLER!$B175)</f>
        <v/>
      </c>
      <c r="C175" s="17">
        <f>IF(ISBLANK(YENI_TEKLIFLER!$A175),"",SUMIFS(TAKSIT_PLANI!$I$6:$I$1000,TAKSIT_PLANI!$B$6:$B$1000,YENI_TEKLIFLER!$B175,TAKSIT_PLANI!$C$6:$C$1000,1))</f>
        <v/>
      </c>
      <c r="D175" s="17">
        <f>IF(ISBLANK(YENI_TEKLIFLER!$A175),"",YENI_TEKLIFLER!$I175)</f>
        <v/>
      </c>
      <c r="E175" s="17">
        <f>IF(ISBLANK(YENI_TEKLIFLER!$A175),"",$C175-$D175)</f>
        <v/>
      </c>
      <c r="F175" s="17">
        <f>IF(ISBLANK(YENI_TEKLIFLER!$A175),"",MAX(0,$E175))</f>
        <v/>
      </c>
      <c r="G175" s="17">
        <f>IF(ISBLANK(YENI_TEKLIFLER!$A175),"",YENI_TEKLIFLER!$J175)</f>
        <v/>
      </c>
      <c r="H175" s="17">
        <f>IF(ISBLANK(YENI_TEKLIFLER!$A175),"",INDEX(KREDILER!$H$6:$H$1000,MATCH(YENI_TEKLIFLER!$B175,KREDILER!$A$6:$A$1000,0)))</f>
        <v/>
      </c>
      <c r="I175" s="14">
        <f>IF(ISBLANK(YENI_TEKLIFLER!$A175),"",IF($E175&gt;0,"ADAY","DEĞİL"))</f>
        <v/>
      </c>
      <c r="J175" s="14">
        <f>IF(ISBLANK(YENI_TEKLIFLER!$A175),"",IF(OR(ISBLANK($B175),ISBLANK($C175),ISBLANK($D175),ISBLANK($E175),ISBLANK($F175),ISBLANK($G175),ISBLANK($H175)),"EKSİK","OK"))</f>
        <v/>
      </c>
    </row>
    <row r="176">
      <c r="A176" s="14">
        <f>IF(ISBLANK(YENI_TEKLIFLER!$A176),"",YENI_TEKLIFLER!$A176)</f>
        <v/>
      </c>
      <c r="B176" s="14">
        <f>IF(ISBLANK(YENI_TEKLIFLER!$A176),"",YENI_TEKLIFLER!$B176)</f>
        <v/>
      </c>
      <c r="C176" s="17">
        <f>IF(ISBLANK(YENI_TEKLIFLER!$A176),"",SUMIFS(TAKSIT_PLANI!$I$6:$I$1000,TAKSIT_PLANI!$B$6:$B$1000,YENI_TEKLIFLER!$B176,TAKSIT_PLANI!$C$6:$C$1000,1))</f>
        <v/>
      </c>
      <c r="D176" s="17">
        <f>IF(ISBLANK(YENI_TEKLIFLER!$A176),"",YENI_TEKLIFLER!$I176)</f>
        <v/>
      </c>
      <c r="E176" s="17">
        <f>IF(ISBLANK(YENI_TEKLIFLER!$A176),"",$C176-$D176)</f>
        <v/>
      </c>
      <c r="F176" s="17">
        <f>IF(ISBLANK(YENI_TEKLIFLER!$A176),"",MAX(0,$E176))</f>
        <v/>
      </c>
      <c r="G176" s="17">
        <f>IF(ISBLANK(YENI_TEKLIFLER!$A176),"",YENI_TEKLIFLER!$J176)</f>
        <v/>
      </c>
      <c r="H176" s="17">
        <f>IF(ISBLANK(YENI_TEKLIFLER!$A176),"",INDEX(KREDILER!$H$6:$H$1000,MATCH(YENI_TEKLIFLER!$B176,KREDILER!$A$6:$A$1000,0)))</f>
        <v/>
      </c>
      <c r="I176" s="14">
        <f>IF(ISBLANK(YENI_TEKLIFLER!$A176),"",IF($E176&gt;0,"ADAY","DEĞİL"))</f>
        <v/>
      </c>
      <c r="J176" s="14">
        <f>IF(ISBLANK(YENI_TEKLIFLER!$A176),"",IF(OR(ISBLANK($B176),ISBLANK($C176),ISBLANK($D176),ISBLANK($E176),ISBLANK($F176),ISBLANK($G176),ISBLANK($H176)),"EKSİK","OK"))</f>
        <v/>
      </c>
    </row>
    <row r="177">
      <c r="A177" s="14">
        <f>IF(ISBLANK(YENI_TEKLIFLER!$A177),"",YENI_TEKLIFLER!$A177)</f>
        <v/>
      </c>
      <c r="B177" s="14">
        <f>IF(ISBLANK(YENI_TEKLIFLER!$A177),"",YENI_TEKLIFLER!$B177)</f>
        <v/>
      </c>
      <c r="C177" s="17">
        <f>IF(ISBLANK(YENI_TEKLIFLER!$A177),"",SUMIFS(TAKSIT_PLANI!$I$6:$I$1000,TAKSIT_PLANI!$B$6:$B$1000,YENI_TEKLIFLER!$B177,TAKSIT_PLANI!$C$6:$C$1000,1))</f>
        <v/>
      </c>
      <c r="D177" s="17">
        <f>IF(ISBLANK(YENI_TEKLIFLER!$A177),"",YENI_TEKLIFLER!$I177)</f>
        <v/>
      </c>
      <c r="E177" s="17">
        <f>IF(ISBLANK(YENI_TEKLIFLER!$A177),"",$C177-$D177)</f>
        <v/>
      </c>
      <c r="F177" s="17">
        <f>IF(ISBLANK(YENI_TEKLIFLER!$A177),"",MAX(0,$E177))</f>
        <v/>
      </c>
      <c r="G177" s="17">
        <f>IF(ISBLANK(YENI_TEKLIFLER!$A177),"",YENI_TEKLIFLER!$J177)</f>
        <v/>
      </c>
      <c r="H177" s="17">
        <f>IF(ISBLANK(YENI_TEKLIFLER!$A177),"",INDEX(KREDILER!$H$6:$H$1000,MATCH(YENI_TEKLIFLER!$B177,KREDILER!$A$6:$A$1000,0)))</f>
        <v/>
      </c>
      <c r="I177" s="14">
        <f>IF(ISBLANK(YENI_TEKLIFLER!$A177),"",IF($E177&gt;0,"ADAY","DEĞİL"))</f>
        <v/>
      </c>
      <c r="J177" s="14">
        <f>IF(ISBLANK(YENI_TEKLIFLER!$A177),"",IF(OR(ISBLANK($B177),ISBLANK($C177),ISBLANK($D177),ISBLANK($E177),ISBLANK($F177),ISBLANK($G177),ISBLANK($H177)),"EKSİK","OK"))</f>
        <v/>
      </c>
    </row>
    <row r="178">
      <c r="A178" s="14">
        <f>IF(ISBLANK(YENI_TEKLIFLER!$A178),"",YENI_TEKLIFLER!$A178)</f>
        <v/>
      </c>
      <c r="B178" s="14">
        <f>IF(ISBLANK(YENI_TEKLIFLER!$A178),"",YENI_TEKLIFLER!$B178)</f>
        <v/>
      </c>
      <c r="C178" s="17">
        <f>IF(ISBLANK(YENI_TEKLIFLER!$A178),"",SUMIFS(TAKSIT_PLANI!$I$6:$I$1000,TAKSIT_PLANI!$B$6:$B$1000,YENI_TEKLIFLER!$B178,TAKSIT_PLANI!$C$6:$C$1000,1))</f>
        <v/>
      </c>
      <c r="D178" s="17">
        <f>IF(ISBLANK(YENI_TEKLIFLER!$A178),"",YENI_TEKLIFLER!$I178)</f>
        <v/>
      </c>
      <c r="E178" s="17">
        <f>IF(ISBLANK(YENI_TEKLIFLER!$A178),"",$C178-$D178)</f>
        <v/>
      </c>
      <c r="F178" s="17">
        <f>IF(ISBLANK(YENI_TEKLIFLER!$A178),"",MAX(0,$E178))</f>
        <v/>
      </c>
      <c r="G178" s="17">
        <f>IF(ISBLANK(YENI_TEKLIFLER!$A178),"",YENI_TEKLIFLER!$J178)</f>
        <v/>
      </c>
      <c r="H178" s="17">
        <f>IF(ISBLANK(YENI_TEKLIFLER!$A178),"",INDEX(KREDILER!$H$6:$H$1000,MATCH(YENI_TEKLIFLER!$B178,KREDILER!$A$6:$A$1000,0)))</f>
        <v/>
      </c>
      <c r="I178" s="14">
        <f>IF(ISBLANK(YENI_TEKLIFLER!$A178),"",IF($E178&gt;0,"ADAY","DEĞİL"))</f>
        <v/>
      </c>
      <c r="J178" s="14">
        <f>IF(ISBLANK(YENI_TEKLIFLER!$A178),"",IF(OR(ISBLANK($B178),ISBLANK($C178),ISBLANK($D178),ISBLANK($E178),ISBLANK($F178),ISBLANK($G178),ISBLANK($H178)),"EKSİK","OK"))</f>
        <v/>
      </c>
    </row>
    <row r="179">
      <c r="A179" s="14">
        <f>IF(ISBLANK(YENI_TEKLIFLER!$A179),"",YENI_TEKLIFLER!$A179)</f>
        <v/>
      </c>
      <c r="B179" s="14">
        <f>IF(ISBLANK(YENI_TEKLIFLER!$A179),"",YENI_TEKLIFLER!$B179)</f>
        <v/>
      </c>
      <c r="C179" s="17">
        <f>IF(ISBLANK(YENI_TEKLIFLER!$A179),"",SUMIFS(TAKSIT_PLANI!$I$6:$I$1000,TAKSIT_PLANI!$B$6:$B$1000,YENI_TEKLIFLER!$B179,TAKSIT_PLANI!$C$6:$C$1000,1))</f>
        <v/>
      </c>
      <c r="D179" s="17">
        <f>IF(ISBLANK(YENI_TEKLIFLER!$A179),"",YENI_TEKLIFLER!$I179)</f>
        <v/>
      </c>
      <c r="E179" s="17">
        <f>IF(ISBLANK(YENI_TEKLIFLER!$A179),"",$C179-$D179)</f>
        <v/>
      </c>
      <c r="F179" s="17">
        <f>IF(ISBLANK(YENI_TEKLIFLER!$A179),"",MAX(0,$E179))</f>
        <v/>
      </c>
      <c r="G179" s="17">
        <f>IF(ISBLANK(YENI_TEKLIFLER!$A179),"",YENI_TEKLIFLER!$J179)</f>
        <v/>
      </c>
      <c r="H179" s="17">
        <f>IF(ISBLANK(YENI_TEKLIFLER!$A179),"",INDEX(KREDILER!$H$6:$H$1000,MATCH(YENI_TEKLIFLER!$B179,KREDILER!$A$6:$A$1000,0)))</f>
        <v/>
      </c>
      <c r="I179" s="14">
        <f>IF(ISBLANK(YENI_TEKLIFLER!$A179),"",IF($E179&gt;0,"ADAY","DEĞİL"))</f>
        <v/>
      </c>
      <c r="J179" s="14">
        <f>IF(ISBLANK(YENI_TEKLIFLER!$A179),"",IF(OR(ISBLANK($B179),ISBLANK($C179),ISBLANK($D179),ISBLANK($E179),ISBLANK($F179),ISBLANK($G179),ISBLANK($H179)),"EKSİK","OK"))</f>
        <v/>
      </c>
    </row>
    <row r="180">
      <c r="A180" s="14">
        <f>IF(ISBLANK(YENI_TEKLIFLER!$A180),"",YENI_TEKLIFLER!$A180)</f>
        <v/>
      </c>
      <c r="B180" s="14">
        <f>IF(ISBLANK(YENI_TEKLIFLER!$A180),"",YENI_TEKLIFLER!$B180)</f>
        <v/>
      </c>
      <c r="C180" s="17">
        <f>IF(ISBLANK(YENI_TEKLIFLER!$A180),"",SUMIFS(TAKSIT_PLANI!$I$6:$I$1000,TAKSIT_PLANI!$B$6:$B$1000,YENI_TEKLIFLER!$B180,TAKSIT_PLANI!$C$6:$C$1000,1))</f>
        <v/>
      </c>
      <c r="D180" s="17">
        <f>IF(ISBLANK(YENI_TEKLIFLER!$A180),"",YENI_TEKLIFLER!$I180)</f>
        <v/>
      </c>
      <c r="E180" s="17">
        <f>IF(ISBLANK(YENI_TEKLIFLER!$A180),"",$C180-$D180)</f>
        <v/>
      </c>
      <c r="F180" s="17">
        <f>IF(ISBLANK(YENI_TEKLIFLER!$A180),"",MAX(0,$E180))</f>
        <v/>
      </c>
      <c r="G180" s="17">
        <f>IF(ISBLANK(YENI_TEKLIFLER!$A180),"",YENI_TEKLIFLER!$J180)</f>
        <v/>
      </c>
      <c r="H180" s="17">
        <f>IF(ISBLANK(YENI_TEKLIFLER!$A180),"",INDEX(KREDILER!$H$6:$H$1000,MATCH(YENI_TEKLIFLER!$B180,KREDILER!$A$6:$A$1000,0)))</f>
        <v/>
      </c>
      <c r="I180" s="14">
        <f>IF(ISBLANK(YENI_TEKLIFLER!$A180),"",IF($E180&gt;0,"ADAY","DEĞİL"))</f>
        <v/>
      </c>
      <c r="J180" s="14">
        <f>IF(ISBLANK(YENI_TEKLIFLER!$A180),"",IF(OR(ISBLANK($B180),ISBLANK($C180),ISBLANK($D180),ISBLANK($E180),ISBLANK($F180),ISBLANK($G180),ISBLANK($H180)),"EKSİK","OK"))</f>
        <v/>
      </c>
    </row>
    <row r="181">
      <c r="A181" s="14">
        <f>IF(ISBLANK(YENI_TEKLIFLER!$A181),"",YENI_TEKLIFLER!$A181)</f>
        <v/>
      </c>
      <c r="B181" s="14">
        <f>IF(ISBLANK(YENI_TEKLIFLER!$A181),"",YENI_TEKLIFLER!$B181)</f>
        <v/>
      </c>
      <c r="C181" s="17">
        <f>IF(ISBLANK(YENI_TEKLIFLER!$A181),"",SUMIFS(TAKSIT_PLANI!$I$6:$I$1000,TAKSIT_PLANI!$B$6:$B$1000,YENI_TEKLIFLER!$B181,TAKSIT_PLANI!$C$6:$C$1000,1))</f>
        <v/>
      </c>
      <c r="D181" s="17">
        <f>IF(ISBLANK(YENI_TEKLIFLER!$A181),"",YENI_TEKLIFLER!$I181)</f>
        <v/>
      </c>
      <c r="E181" s="17">
        <f>IF(ISBLANK(YENI_TEKLIFLER!$A181),"",$C181-$D181)</f>
        <v/>
      </c>
      <c r="F181" s="17">
        <f>IF(ISBLANK(YENI_TEKLIFLER!$A181),"",MAX(0,$E181))</f>
        <v/>
      </c>
      <c r="G181" s="17">
        <f>IF(ISBLANK(YENI_TEKLIFLER!$A181),"",YENI_TEKLIFLER!$J181)</f>
        <v/>
      </c>
      <c r="H181" s="17">
        <f>IF(ISBLANK(YENI_TEKLIFLER!$A181),"",INDEX(KREDILER!$H$6:$H$1000,MATCH(YENI_TEKLIFLER!$B181,KREDILER!$A$6:$A$1000,0)))</f>
        <v/>
      </c>
      <c r="I181" s="14">
        <f>IF(ISBLANK(YENI_TEKLIFLER!$A181),"",IF($E181&gt;0,"ADAY","DEĞİL"))</f>
        <v/>
      </c>
      <c r="J181" s="14">
        <f>IF(ISBLANK(YENI_TEKLIFLER!$A181),"",IF(OR(ISBLANK($B181),ISBLANK($C181),ISBLANK($D181),ISBLANK($E181),ISBLANK($F181),ISBLANK($G181),ISBLANK($H181)),"EKSİK","OK"))</f>
        <v/>
      </c>
    </row>
    <row r="182">
      <c r="A182" s="14">
        <f>IF(ISBLANK(YENI_TEKLIFLER!$A182),"",YENI_TEKLIFLER!$A182)</f>
        <v/>
      </c>
      <c r="B182" s="14">
        <f>IF(ISBLANK(YENI_TEKLIFLER!$A182),"",YENI_TEKLIFLER!$B182)</f>
        <v/>
      </c>
      <c r="C182" s="17">
        <f>IF(ISBLANK(YENI_TEKLIFLER!$A182),"",SUMIFS(TAKSIT_PLANI!$I$6:$I$1000,TAKSIT_PLANI!$B$6:$B$1000,YENI_TEKLIFLER!$B182,TAKSIT_PLANI!$C$6:$C$1000,1))</f>
        <v/>
      </c>
      <c r="D182" s="17">
        <f>IF(ISBLANK(YENI_TEKLIFLER!$A182),"",YENI_TEKLIFLER!$I182)</f>
        <v/>
      </c>
      <c r="E182" s="17">
        <f>IF(ISBLANK(YENI_TEKLIFLER!$A182),"",$C182-$D182)</f>
        <v/>
      </c>
      <c r="F182" s="17">
        <f>IF(ISBLANK(YENI_TEKLIFLER!$A182),"",MAX(0,$E182))</f>
        <v/>
      </c>
      <c r="G182" s="17">
        <f>IF(ISBLANK(YENI_TEKLIFLER!$A182),"",YENI_TEKLIFLER!$J182)</f>
        <v/>
      </c>
      <c r="H182" s="17">
        <f>IF(ISBLANK(YENI_TEKLIFLER!$A182),"",INDEX(KREDILER!$H$6:$H$1000,MATCH(YENI_TEKLIFLER!$B182,KREDILER!$A$6:$A$1000,0)))</f>
        <v/>
      </c>
      <c r="I182" s="14">
        <f>IF(ISBLANK(YENI_TEKLIFLER!$A182),"",IF($E182&gt;0,"ADAY","DEĞİL"))</f>
        <v/>
      </c>
      <c r="J182" s="14">
        <f>IF(ISBLANK(YENI_TEKLIFLER!$A182),"",IF(OR(ISBLANK($B182),ISBLANK($C182),ISBLANK($D182),ISBLANK($E182),ISBLANK($F182),ISBLANK($G182),ISBLANK($H182)),"EKSİK","OK"))</f>
        <v/>
      </c>
    </row>
    <row r="183">
      <c r="A183" s="14">
        <f>IF(ISBLANK(YENI_TEKLIFLER!$A183),"",YENI_TEKLIFLER!$A183)</f>
        <v/>
      </c>
      <c r="B183" s="14">
        <f>IF(ISBLANK(YENI_TEKLIFLER!$A183),"",YENI_TEKLIFLER!$B183)</f>
        <v/>
      </c>
      <c r="C183" s="17">
        <f>IF(ISBLANK(YENI_TEKLIFLER!$A183),"",SUMIFS(TAKSIT_PLANI!$I$6:$I$1000,TAKSIT_PLANI!$B$6:$B$1000,YENI_TEKLIFLER!$B183,TAKSIT_PLANI!$C$6:$C$1000,1))</f>
        <v/>
      </c>
      <c r="D183" s="17">
        <f>IF(ISBLANK(YENI_TEKLIFLER!$A183),"",YENI_TEKLIFLER!$I183)</f>
        <v/>
      </c>
      <c r="E183" s="17">
        <f>IF(ISBLANK(YENI_TEKLIFLER!$A183),"",$C183-$D183)</f>
        <v/>
      </c>
      <c r="F183" s="17">
        <f>IF(ISBLANK(YENI_TEKLIFLER!$A183),"",MAX(0,$E183))</f>
        <v/>
      </c>
      <c r="G183" s="17">
        <f>IF(ISBLANK(YENI_TEKLIFLER!$A183),"",YENI_TEKLIFLER!$J183)</f>
        <v/>
      </c>
      <c r="H183" s="17">
        <f>IF(ISBLANK(YENI_TEKLIFLER!$A183),"",INDEX(KREDILER!$H$6:$H$1000,MATCH(YENI_TEKLIFLER!$B183,KREDILER!$A$6:$A$1000,0)))</f>
        <v/>
      </c>
      <c r="I183" s="14">
        <f>IF(ISBLANK(YENI_TEKLIFLER!$A183),"",IF($E183&gt;0,"ADAY","DEĞİL"))</f>
        <v/>
      </c>
      <c r="J183" s="14">
        <f>IF(ISBLANK(YENI_TEKLIFLER!$A183),"",IF(OR(ISBLANK($B183),ISBLANK($C183),ISBLANK($D183),ISBLANK($E183),ISBLANK($F183),ISBLANK($G183),ISBLANK($H183)),"EKSİK","OK"))</f>
        <v/>
      </c>
    </row>
    <row r="184">
      <c r="A184" s="14">
        <f>IF(ISBLANK(YENI_TEKLIFLER!$A184),"",YENI_TEKLIFLER!$A184)</f>
        <v/>
      </c>
      <c r="B184" s="14">
        <f>IF(ISBLANK(YENI_TEKLIFLER!$A184),"",YENI_TEKLIFLER!$B184)</f>
        <v/>
      </c>
      <c r="C184" s="17">
        <f>IF(ISBLANK(YENI_TEKLIFLER!$A184),"",SUMIFS(TAKSIT_PLANI!$I$6:$I$1000,TAKSIT_PLANI!$B$6:$B$1000,YENI_TEKLIFLER!$B184,TAKSIT_PLANI!$C$6:$C$1000,1))</f>
        <v/>
      </c>
      <c r="D184" s="17">
        <f>IF(ISBLANK(YENI_TEKLIFLER!$A184),"",YENI_TEKLIFLER!$I184)</f>
        <v/>
      </c>
      <c r="E184" s="17">
        <f>IF(ISBLANK(YENI_TEKLIFLER!$A184),"",$C184-$D184)</f>
        <v/>
      </c>
      <c r="F184" s="17">
        <f>IF(ISBLANK(YENI_TEKLIFLER!$A184),"",MAX(0,$E184))</f>
        <v/>
      </c>
      <c r="G184" s="17">
        <f>IF(ISBLANK(YENI_TEKLIFLER!$A184),"",YENI_TEKLIFLER!$J184)</f>
        <v/>
      </c>
      <c r="H184" s="17">
        <f>IF(ISBLANK(YENI_TEKLIFLER!$A184),"",INDEX(KREDILER!$H$6:$H$1000,MATCH(YENI_TEKLIFLER!$B184,KREDILER!$A$6:$A$1000,0)))</f>
        <v/>
      </c>
      <c r="I184" s="14">
        <f>IF(ISBLANK(YENI_TEKLIFLER!$A184),"",IF($E184&gt;0,"ADAY","DEĞİL"))</f>
        <v/>
      </c>
      <c r="J184" s="14">
        <f>IF(ISBLANK(YENI_TEKLIFLER!$A184),"",IF(OR(ISBLANK($B184),ISBLANK($C184),ISBLANK($D184),ISBLANK($E184),ISBLANK($F184),ISBLANK($G184),ISBLANK($H184)),"EKSİK","OK"))</f>
        <v/>
      </c>
    </row>
    <row r="185">
      <c r="A185" s="14">
        <f>IF(ISBLANK(YENI_TEKLIFLER!$A185),"",YENI_TEKLIFLER!$A185)</f>
        <v/>
      </c>
      <c r="B185" s="14">
        <f>IF(ISBLANK(YENI_TEKLIFLER!$A185),"",YENI_TEKLIFLER!$B185)</f>
        <v/>
      </c>
      <c r="C185" s="17">
        <f>IF(ISBLANK(YENI_TEKLIFLER!$A185),"",SUMIFS(TAKSIT_PLANI!$I$6:$I$1000,TAKSIT_PLANI!$B$6:$B$1000,YENI_TEKLIFLER!$B185,TAKSIT_PLANI!$C$6:$C$1000,1))</f>
        <v/>
      </c>
      <c r="D185" s="17">
        <f>IF(ISBLANK(YENI_TEKLIFLER!$A185),"",YENI_TEKLIFLER!$I185)</f>
        <v/>
      </c>
      <c r="E185" s="17">
        <f>IF(ISBLANK(YENI_TEKLIFLER!$A185),"",$C185-$D185)</f>
        <v/>
      </c>
      <c r="F185" s="17">
        <f>IF(ISBLANK(YENI_TEKLIFLER!$A185),"",MAX(0,$E185))</f>
        <v/>
      </c>
      <c r="G185" s="17">
        <f>IF(ISBLANK(YENI_TEKLIFLER!$A185),"",YENI_TEKLIFLER!$J185)</f>
        <v/>
      </c>
      <c r="H185" s="17">
        <f>IF(ISBLANK(YENI_TEKLIFLER!$A185),"",INDEX(KREDILER!$H$6:$H$1000,MATCH(YENI_TEKLIFLER!$B185,KREDILER!$A$6:$A$1000,0)))</f>
        <v/>
      </c>
      <c r="I185" s="14">
        <f>IF(ISBLANK(YENI_TEKLIFLER!$A185),"",IF($E185&gt;0,"ADAY","DEĞİL"))</f>
        <v/>
      </c>
      <c r="J185" s="14">
        <f>IF(ISBLANK(YENI_TEKLIFLER!$A185),"",IF(OR(ISBLANK($B185),ISBLANK($C185),ISBLANK($D185),ISBLANK($E185),ISBLANK($F185),ISBLANK($G185),ISBLANK($H185)),"EKSİK","OK"))</f>
        <v/>
      </c>
    </row>
    <row r="186">
      <c r="A186" s="14">
        <f>IF(ISBLANK(YENI_TEKLIFLER!$A186),"",YENI_TEKLIFLER!$A186)</f>
        <v/>
      </c>
      <c r="B186" s="14">
        <f>IF(ISBLANK(YENI_TEKLIFLER!$A186),"",YENI_TEKLIFLER!$B186)</f>
        <v/>
      </c>
      <c r="C186" s="17">
        <f>IF(ISBLANK(YENI_TEKLIFLER!$A186),"",SUMIFS(TAKSIT_PLANI!$I$6:$I$1000,TAKSIT_PLANI!$B$6:$B$1000,YENI_TEKLIFLER!$B186,TAKSIT_PLANI!$C$6:$C$1000,1))</f>
        <v/>
      </c>
      <c r="D186" s="17">
        <f>IF(ISBLANK(YENI_TEKLIFLER!$A186),"",YENI_TEKLIFLER!$I186)</f>
        <v/>
      </c>
      <c r="E186" s="17">
        <f>IF(ISBLANK(YENI_TEKLIFLER!$A186),"",$C186-$D186)</f>
        <v/>
      </c>
      <c r="F186" s="17">
        <f>IF(ISBLANK(YENI_TEKLIFLER!$A186),"",MAX(0,$E186))</f>
        <v/>
      </c>
      <c r="G186" s="17">
        <f>IF(ISBLANK(YENI_TEKLIFLER!$A186),"",YENI_TEKLIFLER!$J186)</f>
        <v/>
      </c>
      <c r="H186" s="17">
        <f>IF(ISBLANK(YENI_TEKLIFLER!$A186),"",INDEX(KREDILER!$H$6:$H$1000,MATCH(YENI_TEKLIFLER!$B186,KREDILER!$A$6:$A$1000,0)))</f>
        <v/>
      </c>
      <c r="I186" s="14">
        <f>IF(ISBLANK(YENI_TEKLIFLER!$A186),"",IF($E186&gt;0,"ADAY","DEĞİL"))</f>
        <v/>
      </c>
      <c r="J186" s="14">
        <f>IF(ISBLANK(YENI_TEKLIFLER!$A186),"",IF(OR(ISBLANK($B186),ISBLANK($C186),ISBLANK($D186),ISBLANK($E186),ISBLANK($F186),ISBLANK($G186),ISBLANK($H186)),"EKSİK","OK"))</f>
        <v/>
      </c>
    </row>
    <row r="187">
      <c r="A187" s="14">
        <f>IF(ISBLANK(YENI_TEKLIFLER!$A187),"",YENI_TEKLIFLER!$A187)</f>
        <v/>
      </c>
      <c r="B187" s="14">
        <f>IF(ISBLANK(YENI_TEKLIFLER!$A187),"",YENI_TEKLIFLER!$B187)</f>
        <v/>
      </c>
      <c r="C187" s="17">
        <f>IF(ISBLANK(YENI_TEKLIFLER!$A187),"",SUMIFS(TAKSIT_PLANI!$I$6:$I$1000,TAKSIT_PLANI!$B$6:$B$1000,YENI_TEKLIFLER!$B187,TAKSIT_PLANI!$C$6:$C$1000,1))</f>
        <v/>
      </c>
      <c r="D187" s="17">
        <f>IF(ISBLANK(YENI_TEKLIFLER!$A187),"",YENI_TEKLIFLER!$I187)</f>
        <v/>
      </c>
      <c r="E187" s="17">
        <f>IF(ISBLANK(YENI_TEKLIFLER!$A187),"",$C187-$D187)</f>
        <v/>
      </c>
      <c r="F187" s="17">
        <f>IF(ISBLANK(YENI_TEKLIFLER!$A187),"",MAX(0,$E187))</f>
        <v/>
      </c>
      <c r="G187" s="17">
        <f>IF(ISBLANK(YENI_TEKLIFLER!$A187),"",YENI_TEKLIFLER!$J187)</f>
        <v/>
      </c>
      <c r="H187" s="17">
        <f>IF(ISBLANK(YENI_TEKLIFLER!$A187),"",INDEX(KREDILER!$H$6:$H$1000,MATCH(YENI_TEKLIFLER!$B187,KREDILER!$A$6:$A$1000,0)))</f>
        <v/>
      </c>
      <c r="I187" s="14">
        <f>IF(ISBLANK(YENI_TEKLIFLER!$A187),"",IF($E187&gt;0,"ADAY","DEĞİL"))</f>
        <v/>
      </c>
      <c r="J187" s="14">
        <f>IF(ISBLANK(YENI_TEKLIFLER!$A187),"",IF(OR(ISBLANK($B187),ISBLANK($C187),ISBLANK($D187),ISBLANK($E187),ISBLANK($F187),ISBLANK($G187),ISBLANK($H187)),"EKSİK","OK"))</f>
        <v/>
      </c>
    </row>
    <row r="188">
      <c r="A188" s="14">
        <f>IF(ISBLANK(YENI_TEKLIFLER!$A188),"",YENI_TEKLIFLER!$A188)</f>
        <v/>
      </c>
      <c r="B188" s="14">
        <f>IF(ISBLANK(YENI_TEKLIFLER!$A188),"",YENI_TEKLIFLER!$B188)</f>
        <v/>
      </c>
      <c r="C188" s="17">
        <f>IF(ISBLANK(YENI_TEKLIFLER!$A188),"",SUMIFS(TAKSIT_PLANI!$I$6:$I$1000,TAKSIT_PLANI!$B$6:$B$1000,YENI_TEKLIFLER!$B188,TAKSIT_PLANI!$C$6:$C$1000,1))</f>
        <v/>
      </c>
      <c r="D188" s="17">
        <f>IF(ISBLANK(YENI_TEKLIFLER!$A188),"",YENI_TEKLIFLER!$I188)</f>
        <v/>
      </c>
      <c r="E188" s="17">
        <f>IF(ISBLANK(YENI_TEKLIFLER!$A188),"",$C188-$D188)</f>
        <v/>
      </c>
      <c r="F188" s="17">
        <f>IF(ISBLANK(YENI_TEKLIFLER!$A188),"",MAX(0,$E188))</f>
        <v/>
      </c>
      <c r="G188" s="17">
        <f>IF(ISBLANK(YENI_TEKLIFLER!$A188),"",YENI_TEKLIFLER!$J188)</f>
        <v/>
      </c>
      <c r="H188" s="17">
        <f>IF(ISBLANK(YENI_TEKLIFLER!$A188),"",INDEX(KREDILER!$H$6:$H$1000,MATCH(YENI_TEKLIFLER!$B188,KREDILER!$A$6:$A$1000,0)))</f>
        <v/>
      </c>
      <c r="I188" s="14">
        <f>IF(ISBLANK(YENI_TEKLIFLER!$A188),"",IF($E188&gt;0,"ADAY","DEĞİL"))</f>
        <v/>
      </c>
      <c r="J188" s="14">
        <f>IF(ISBLANK(YENI_TEKLIFLER!$A188),"",IF(OR(ISBLANK($B188),ISBLANK($C188),ISBLANK($D188),ISBLANK($E188),ISBLANK($F188),ISBLANK($G188),ISBLANK($H188)),"EKSİK","OK"))</f>
        <v/>
      </c>
    </row>
    <row r="189">
      <c r="A189" s="14">
        <f>IF(ISBLANK(YENI_TEKLIFLER!$A189),"",YENI_TEKLIFLER!$A189)</f>
        <v/>
      </c>
      <c r="B189" s="14">
        <f>IF(ISBLANK(YENI_TEKLIFLER!$A189),"",YENI_TEKLIFLER!$B189)</f>
        <v/>
      </c>
      <c r="C189" s="17">
        <f>IF(ISBLANK(YENI_TEKLIFLER!$A189),"",SUMIFS(TAKSIT_PLANI!$I$6:$I$1000,TAKSIT_PLANI!$B$6:$B$1000,YENI_TEKLIFLER!$B189,TAKSIT_PLANI!$C$6:$C$1000,1))</f>
        <v/>
      </c>
      <c r="D189" s="17">
        <f>IF(ISBLANK(YENI_TEKLIFLER!$A189),"",YENI_TEKLIFLER!$I189)</f>
        <v/>
      </c>
      <c r="E189" s="17">
        <f>IF(ISBLANK(YENI_TEKLIFLER!$A189),"",$C189-$D189)</f>
        <v/>
      </c>
      <c r="F189" s="17">
        <f>IF(ISBLANK(YENI_TEKLIFLER!$A189),"",MAX(0,$E189))</f>
        <v/>
      </c>
      <c r="G189" s="17">
        <f>IF(ISBLANK(YENI_TEKLIFLER!$A189),"",YENI_TEKLIFLER!$J189)</f>
        <v/>
      </c>
      <c r="H189" s="17">
        <f>IF(ISBLANK(YENI_TEKLIFLER!$A189),"",INDEX(KREDILER!$H$6:$H$1000,MATCH(YENI_TEKLIFLER!$B189,KREDILER!$A$6:$A$1000,0)))</f>
        <v/>
      </c>
      <c r="I189" s="14">
        <f>IF(ISBLANK(YENI_TEKLIFLER!$A189),"",IF($E189&gt;0,"ADAY","DEĞİL"))</f>
        <v/>
      </c>
      <c r="J189" s="14">
        <f>IF(ISBLANK(YENI_TEKLIFLER!$A189),"",IF(OR(ISBLANK($B189),ISBLANK($C189),ISBLANK($D189),ISBLANK($E189),ISBLANK($F189),ISBLANK($G189),ISBLANK($H189)),"EKSİK","OK"))</f>
        <v/>
      </c>
    </row>
    <row r="190">
      <c r="A190" s="14">
        <f>IF(ISBLANK(YENI_TEKLIFLER!$A190),"",YENI_TEKLIFLER!$A190)</f>
        <v/>
      </c>
      <c r="B190" s="14">
        <f>IF(ISBLANK(YENI_TEKLIFLER!$A190),"",YENI_TEKLIFLER!$B190)</f>
        <v/>
      </c>
      <c r="C190" s="17">
        <f>IF(ISBLANK(YENI_TEKLIFLER!$A190),"",SUMIFS(TAKSIT_PLANI!$I$6:$I$1000,TAKSIT_PLANI!$B$6:$B$1000,YENI_TEKLIFLER!$B190,TAKSIT_PLANI!$C$6:$C$1000,1))</f>
        <v/>
      </c>
      <c r="D190" s="17">
        <f>IF(ISBLANK(YENI_TEKLIFLER!$A190),"",YENI_TEKLIFLER!$I190)</f>
        <v/>
      </c>
      <c r="E190" s="17">
        <f>IF(ISBLANK(YENI_TEKLIFLER!$A190),"",$C190-$D190)</f>
        <v/>
      </c>
      <c r="F190" s="17">
        <f>IF(ISBLANK(YENI_TEKLIFLER!$A190),"",MAX(0,$E190))</f>
        <v/>
      </c>
      <c r="G190" s="17">
        <f>IF(ISBLANK(YENI_TEKLIFLER!$A190),"",YENI_TEKLIFLER!$J190)</f>
        <v/>
      </c>
      <c r="H190" s="17">
        <f>IF(ISBLANK(YENI_TEKLIFLER!$A190),"",INDEX(KREDILER!$H$6:$H$1000,MATCH(YENI_TEKLIFLER!$B190,KREDILER!$A$6:$A$1000,0)))</f>
        <v/>
      </c>
      <c r="I190" s="14">
        <f>IF(ISBLANK(YENI_TEKLIFLER!$A190),"",IF($E190&gt;0,"ADAY","DEĞİL"))</f>
        <v/>
      </c>
      <c r="J190" s="14">
        <f>IF(ISBLANK(YENI_TEKLIFLER!$A190),"",IF(OR(ISBLANK($B190),ISBLANK($C190),ISBLANK($D190),ISBLANK($E190),ISBLANK($F190),ISBLANK($G190),ISBLANK($H190)),"EKSİK","OK"))</f>
        <v/>
      </c>
    </row>
    <row r="191">
      <c r="A191" s="14">
        <f>IF(ISBLANK(YENI_TEKLIFLER!$A191),"",YENI_TEKLIFLER!$A191)</f>
        <v/>
      </c>
      <c r="B191" s="14">
        <f>IF(ISBLANK(YENI_TEKLIFLER!$A191),"",YENI_TEKLIFLER!$B191)</f>
        <v/>
      </c>
      <c r="C191" s="17">
        <f>IF(ISBLANK(YENI_TEKLIFLER!$A191),"",SUMIFS(TAKSIT_PLANI!$I$6:$I$1000,TAKSIT_PLANI!$B$6:$B$1000,YENI_TEKLIFLER!$B191,TAKSIT_PLANI!$C$6:$C$1000,1))</f>
        <v/>
      </c>
      <c r="D191" s="17">
        <f>IF(ISBLANK(YENI_TEKLIFLER!$A191),"",YENI_TEKLIFLER!$I191)</f>
        <v/>
      </c>
      <c r="E191" s="17">
        <f>IF(ISBLANK(YENI_TEKLIFLER!$A191),"",$C191-$D191)</f>
        <v/>
      </c>
      <c r="F191" s="17">
        <f>IF(ISBLANK(YENI_TEKLIFLER!$A191),"",MAX(0,$E191))</f>
        <v/>
      </c>
      <c r="G191" s="17">
        <f>IF(ISBLANK(YENI_TEKLIFLER!$A191),"",YENI_TEKLIFLER!$J191)</f>
        <v/>
      </c>
      <c r="H191" s="17">
        <f>IF(ISBLANK(YENI_TEKLIFLER!$A191),"",INDEX(KREDILER!$H$6:$H$1000,MATCH(YENI_TEKLIFLER!$B191,KREDILER!$A$6:$A$1000,0)))</f>
        <v/>
      </c>
      <c r="I191" s="14">
        <f>IF(ISBLANK(YENI_TEKLIFLER!$A191),"",IF($E191&gt;0,"ADAY","DEĞİL"))</f>
        <v/>
      </c>
      <c r="J191" s="14">
        <f>IF(ISBLANK(YENI_TEKLIFLER!$A191),"",IF(OR(ISBLANK($B191),ISBLANK($C191),ISBLANK($D191),ISBLANK($E191),ISBLANK($F191),ISBLANK($G191),ISBLANK($H191)),"EKSİK","OK"))</f>
        <v/>
      </c>
    </row>
    <row r="192">
      <c r="A192" s="14">
        <f>IF(ISBLANK(YENI_TEKLIFLER!$A192),"",YENI_TEKLIFLER!$A192)</f>
        <v/>
      </c>
      <c r="B192" s="14">
        <f>IF(ISBLANK(YENI_TEKLIFLER!$A192),"",YENI_TEKLIFLER!$B192)</f>
        <v/>
      </c>
      <c r="C192" s="17">
        <f>IF(ISBLANK(YENI_TEKLIFLER!$A192),"",SUMIFS(TAKSIT_PLANI!$I$6:$I$1000,TAKSIT_PLANI!$B$6:$B$1000,YENI_TEKLIFLER!$B192,TAKSIT_PLANI!$C$6:$C$1000,1))</f>
        <v/>
      </c>
      <c r="D192" s="17">
        <f>IF(ISBLANK(YENI_TEKLIFLER!$A192),"",YENI_TEKLIFLER!$I192)</f>
        <v/>
      </c>
      <c r="E192" s="17">
        <f>IF(ISBLANK(YENI_TEKLIFLER!$A192),"",$C192-$D192)</f>
        <v/>
      </c>
      <c r="F192" s="17">
        <f>IF(ISBLANK(YENI_TEKLIFLER!$A192),"",MAX(0,$E192))</f>
        <v/>
      </c>
      <c r="G192" s="17">
        <f>IF(ISBLANK(YENI_TEKLIFLER!$A192),"",YENI_TEKLIFLER!$J192)</f>
        <v/>
      </c>
      <c r="H192" s="17">
        <f>IF(ISBLANK(YENI_TEKLIFLER!$A192),"",INDEX(KREDILER!$H$6:$H$1000,MATCH(YENI_TEKLIFLER!$B192,KREDILER!$A$6:$A$1000,0)))</f>
        <v/>
      </c>
      <c r="I192" s="14">
        <f>IF(ISBLANK(YENI_TEKLIFLER!$A192),"",IF($E192&gt;0,"ADAY","DEĞİL"))</f>
        <v/>
      </c>
      <c r="J192" s="14">
        <f>IF(ISBLANK(YENI_TEKLIFLER!$A192),"",IF(OR(ISBLANK($B192),ISBLANK($C192),ISBLANK($D192),ISBLANK($E192),ISBLANK($F192),ISBLANK($G192),ISBLANK($H192)),"EKSİK","OK"))</f>
        <v/>
      </c>
    </row>
    <row r="193">
      <c r="A193" s="14">
        <f>IF(ISBLANK(YENI_TEKLIFLER!$A193),"",YENI_TEKLIFLER!$A193)</f>
        <v/>
      </c>
      <c r="B193" s="14">
        <f>IF(ISBLANK(YENI_TEKLIFLER!$A193),"",YENI_TEKLIFLER!$B193)</f>
        <v/>
      </c>
      <c r="C193" s="17">
        <f>IF(ISBLANK(YENI_TEKLIFLER!$A193),"",SUMIFS(TAKSIT_PLANI!$I$6:$I$1000,TAKSIT_PLANI!$B$6:$B$1000,YENI_TEKLIFLER!$B193,TAKSIT_PLANI!$C$6:$C$1000,1))</f>
        <v/>
      </c>
      <c r="D193" s="17">
        <f>IF(ISBLANK(YENI_TEKLIFLER!$A193),"",YENI_TEKLIFLER!$I193)</f>
        <v/>
      </c>
      <c r="E193" s="17">
        <f>IF(ISBLANK(YENI_TEKLIFLER!$A193),"",$C193-$D193)</f>
        <v/>
      </c>
      <c r="F193" s="17">
        <f>IF(ISBLANK(YENI_TEKLIFLER!$A193),"",MAX(0,$E193))</f>
        <v/>
      </c>
      <c r="G193" s="17">
        <f>IF(ISBLANK(YENI_TEKLIFLER!$A193),"",YENI_TEKLIFLER!$J193)</f>
        <v/>
      </c>
      <c r="H193" s="17">
        <f>IF(ISBLANK(YENI_TEKLIFLER!$A193),"",INDEX(KREDILER!$H$6:$H$1000,MATCH(YENI_TEKLIFLER!$B193,KREDILER!$A$6:$A$1000,0)))</f>
        <v/>
      </c>
      <c r="I193" s="14">
        <f>IF(ISBLANK(YENI_TEKLIFLER!$A193),"",IF($E193&gt;0,"ADAY","DEĞİL"))</f>
        <v/>
      </c>
      <c r="J193" s="14">
        <f>IF(ISBLANK(YENI_TEKLIFLER!$A193),"",IF(OR(ISBLANK($B193),ISBLANK($C193),ISBLANK($D193),ISBLANK($E193),ISBLANK($F193),ISBLANK($G193),ISBLANK($H193)),"EKSİK","OK"))</f>
        <v/>
      </c>
    </row>
    <row r="194">
      <c r="A194" s="14">
        <f>IF(ISBLANK(YENI_TEKLIFLER!$A194),"",YENI_TEKLIFLER!$A194)</f>
        <v/>
      </c>
      <c r="B194" s="14">
        <f>IF(ISBLANK(YENI_TEKLIFLER!$A194),"",YENI_TEKLIFLER!$B194)</f>
        <v/>
      </c>
      <c r="C194" s="17">
        <f>IF(ISBLANK(YENI_TEKLIFLER!$A194),"",SUMIFS(TAKSIT_PLANI!$I$6:$I$1000,TAKSIT_PLANI!$B$6:$B$1000,YENI_TEKLIFLER!$B194,TAKSIT_PLANI!$C$6:$C$1000,1))</f>
        <v/>
      </c>
      <c r="D194" s="17">
        <f>IF(ISBLANK(YENI_TEKLIFLER!$A194),"",YENI_TEKLIFLER!$I194)</f>
        <v/>
      </c>
      <c r="E194" s="17">
        <f>IF(ISBLANK(YENI_TEKLIFLER!$A194),"",$C194-$D194)</f>
        <v/>
      </c>
      <c r="F194" s="17">
        <f>IF(ISBLANK(YENI_TEKLIFLER!$A194),"",MAX(0,$E194))</f>
        <v/>
      </c>
      <c r="G194" s="17">
        <f>IF(ISBLANK(YENI_TEKLIFLER!$A194),"",YENI_TEKLIFLER!$J194)</f>
        <v/>
      </c>
      <c r="H194" s="17">
        <f>IF(ISBLANK(YENI_TEKLIFLER!$A194),"",INDEX(KREDILER!$H$6:$H$1000,MATCH(YENI_TEKLIFLER!$B194,KREDILER!$A$6:$A$1000,0)))</f>
        <v/>
      </c>
      <c r="I194" s="14">
        <f>IF(ISBLANK(YENI_TEKLIFLER!$A194),"",IF($E194&gt;0,"ADAY","DEĞİL"))</f>
        <v/>
      </c>
      <c r="J194" s="14">
        <f>IF(ISBLANK(YENI_TEKLIFLER!$A194),"",IF(OR(ISBLANK($B194),ISBLANK($C194),ISBLANK($D194),ISBLANK($E194),ISBLANK($F194),ISBLANK($G194),ISBLANK($H194)),"EKSİK","OK"))</f>
        <v/>
      </c>
    </row>
    <row r="195">
      <c r="A195" s="14">
        <f>IF(ISBLANK(YENI_TEKLIFLER!$A195),"",YENI_TEKLIFLER!$A195)</f>
        <v/>
      </c>
      <c r="B195" s="14">
        <f>IF(ISBLANK(YENI_TEKLIFLER!$A195),"",YENI_TEKLIFLER!$B195)</f>
        <v/>
      </c>
      <c r="C195" s="17">
        <f>IF(ISBLANK(YENI_TEKLIFLER!$A195),"",SUMIFS(TAKSIT_PLANI!$I$6:$I$1000,TAKSIT_PLANI!$B$6:$B$1000,YENI_TEKLIFLER!$B195,TAKSIT_PLANI!$C$6:$C$1000,1))</f>
        <v/>
      </c>
      <c r="D195" s="17">
        <f>IF(ISBLANK(YENI_TEKLIFLER!$A195),"",YENI_TEKLIFLER!$I195)</f>
        <v/>
      </c>
      <c r="E195" s="17">
        <f>IF(ISBLANK(YENI_TEKLIFLER!$A195),"",$C195-$D195)</f>
        <v/>
      </c>
      <c r="F195" s="17">
        <f>IF(ISBLANK(YENI_TEKLIFLER!$A195),"",MAX(0,$E195))</f>
        <v/>
      </c>
      <c r="G195" s="17">
        <f>IF(ISBLANK(YENI_TEKLIFLER!$A195),"",YENI_TEKLIFLER!$J195)</f>
        <v/>
      </c>
      <c r="H195" s="17">
        <f>IF(ISBLANK(YENI_TEKLIFLER!$A195),"",INDEX(KREDILER!$H$6:$H$1000,MATCH(YENI_TEKLIFLER!$B195,KREDILER!$A$6:$A$1000,0)))</f>
        <v/>
      </c>
      <c r="I195" s="14">
        <f>IF(ISBLANK(YENI_TEKLIFLER!$A195),"",IF($E195&gt;0,"ADAY","DEĞİL"))</f>
        <v/>
      </c>
      <c r="J195" s="14">
        <f>IF(ISBLANK(YENI_TEKLIFLER!$A195),"",IF(OR(ISBLANK($B195),ISBLANK($C195),ISBLANK($D195),ISBLANK($E195),ISBLANK($F195),ISBLANK($G195),ISBLANK($H195)),"EKSİK","OK"))</f>
        <v/>
      </c>
    </row>
    <row r="196">
      <c r="A196" s="14">
        <f>IF(ISBLANK(YENI_TEKLIFLER!$A196),"",YENI_TEKLIFLER!$A196)</f>
        <v/>
      </c>
      <c r="B196" s="14">
        <f>IF(ISBLANK(YENI_TEKLIFLER!$A196),"",YENI_TEKLIFLER!$B196)</f>
        <v/>
      </c>
      <c r="C196" s="17">
        <f>IF(ISBLANK(YENI_TEKLIFLER!$A196),"",SUMIFS(TAKSIT_PLANI!$I$6:$I$1000,TAKSIT_PLANI!$B$6:$B$1000,YENI_TEKLIFLER!$B196,TAKSIT_PLANI!$C$6:$C$1000,1))</f>
        <v/>
      </c>
      <c r="D196" s="17">
        <f>IF(ISBLANK(YENI_TEKLIFLER!$A196),"",YENI_TEKLIFLER!$I196)</f>
        <v/>
      </c>
      <c r="E196" s="17">
        <f>IF(ISBLANK(YENI_TEKLIFLER!$A196),"",$C196-$D196)</f>
        <v/>
      </c>
      <c r="F196" s="17">
        <f>IF(ISBLANK(YENI_TEKLIFLER!$A196),"",MAX(0,$E196))</f>
        <v/>
      </c>
      <c r="G196" s="17">
        <f>IF(ISBLANK(YENI_TEKLIFLER!$A196),"",YENI_TEKLIFLER!$J196)</f>
        <v/>
      </c>
      <c r="H196" s="17">
        <f>IF(ISBLANK(YENI_TEKLIFLER!$A196),"",INDEX(KREDILER!$H$6:$H$1000,MATCH(YENI_TEKLIFLER!$B196,KREDILER!$A$6:$A$1000,0)))</f>
        <v/>
      </c>
      <c r="I196" s="14">
        <f>IF(ISBLANK(YENI_TEKLIFLER!$A196),"",IF($E196&gt;0,"ADAY","DEĞİL"))</f>
        <v/>
      </c>
      <c r="J196" s="14">
        <f>IF(ISBLANK(YENI_TEKLIFLER!$A196),"",IF(OR(ISBLANK($B196),ISBLANK($C196),ISBLANK($D196),ISBLANK($E196),ISBLANK($F196),ISBLANK($G196),ISBLANK($H196)),"EKSİK","OK"))</f>
        <v/>
      </c>
    </row>
    <row r="197">
      <c r="A197" s="14">
        <f>IF(ISBLANK(YENI_TEKLIFLER!$A197),"",YENI_TEKLIFLER!$A197)</f>
        <v/>
      </c>
      <c r="B197" s="14">
        <f>IF(ISBLANK(YENI_TEKLIFLER!$A197),"",YENI_TEKLIFLER!$B197)</f>
        <v/>
      </c>
      <c r="C197" s="17">
        <f>IF(ISBLANK(YENI_TEKLIFLER!$A197),"",SUMIFS(TAKSIT_PLANI!$I$6:$I$1000,TAKSIT_PLANI!$B$6:$B$1000,YENI_TEKLIFLER!$B197,TAKSIT_PLANI!$C$6:$C$1000,1))</f>
        <v/>
      </c>
      <c r="D197" s="17">
        <f>IF(ISBLANK(YENI_TEKLIFLER!$A197),"",YENI_TEKLIFLER!$I197)</f>
        <v/>
      </c>
      <c r="E197" s="17">
        <f>IF(ISBLANK(YENI_TEKLIFLER!$A197),"",$C197-$D197)</f>
        <v/>
      </c>
      <c r="F197" s="17">
        <f>IF(ISBLANK(YENI_TEKLIFLER!$A197),"",MAX(0,$E197))</f>
        <v/>
      </c>
      <c r="G197" s="17">
        <f>IF(ISBLANK(YENI_TEKLIFLER!$A197),"",YENI_TEKLIFLER!$J197)</f>
        <v/>
      </c>
      <c r="H197" s="17">
        <f>IF(ISBLANK(YENI_TEKLIFLER!$A197),"",INDEX(KREDILER!$H$6:$H$1000,MATCH(YENI_TEKLIFLER!$B197,KREDILER!$A$6:$A$1000,0)))</f>
        <v/>
      </c>
      <c r="I197" s="14">
        <f>IF(ISBLANK(YENI_TEKLIFLER!$A197),"",IF($E197&gt;0,"ADAY","DEĞİL"))</f>
        <v/>
      </c>
      <c r="J197" s="14">
        <f>IF(ISBLANK(YENI_TEKLIFLER!$A197),"",IF(OR(ISBLANK($B197),ISBLANK($C197),ISBLANK($D197),ISBLANK($E197),ISBLANK($F197),ISBLANK($G197),ISBLANK($H197)),"EKSİK","OK"))</f>
        <v/>
      </c>
    </row>
    <row r="198">
      <c r="A198" s="14">
        <f>IF(ISBLANK(YENI_TEKLIFLER!$A198),"",YENI_TEKLIFLER!$A198)</f>
        <v/>
      </c>
      <c r="B198" s="14">
        <f>IF(ISBLANK(YENI_TEKLIFLER!$A198),"",YENI_TEKLIFLER!$B198)</f>
        <v/>
      </c>
      <c r="C198" s="17">
        <f>IF(ISBLANK(YENI_TEKLIFLER!$A198),"",SUMIFS(TAKSIT_PLANI!$I$6:$I$1000,TAKSIT_PLANI!$B$6:$B$1000,YENI_TEKLIFLER!$B198,TAKSIT_PLANI!$C$6:$C$1000,1))</f>
        <v/>
      </c>
      <c r="D198" s="17">
        <f>IF(ISBLANK(YENI_TEKLIFLER!$A198),"",YENI_TEKLIFLER!$I198)</f>
        <v/>
      </c>
      <c r="E198" s="17">
        <f>IF(ISBLANK(YENI_TEKLIFLER!$A198),"",$C198-$D198)</f>
        <v/>
      </c>
      <c r="F198" s="17">
        <f>IF(ISBLANK(YENI_TEKLIFLER!$A198),"",MAX(0,$E198))</f>
        <v/>
      </c>
      <c r="G198" s="17">
        <f>IF(ISBLANK(YENI_TEKLIFLER!$A198),"",YENI_TEKLIFLER!$J198)</f>
        <v/>
      </c>
      <c r="H198" s="17">
        <f>IF(ISBLANK(YENI_TEKLIFLER!$A198),"",INDEX(KREDILER!$H$6:$H$1000,MATCH(YENI_TEKLIFLER!$B198,KREDILER!$A$6:$A$1000,0)))</f>
        <v/>
      </c>
      <c r="I198" s="14">
        <f>IF(ISBLANK(YENI_TEKLIFLER!$A198),"",IF($E198&gt;0,"ADAY","DEĞİL"))</f>
        <v/>
      </c>
      <c r="J198" s="14">
        <f>IF(ISBLANK(YENI_TEKLIFLER!$A198),"",IF(OR(ISBLANK($B198),ISBLANK($C198),ISBLANK($D198),ISBLANK($E198),ISBLANK($F198),ISBLANK($G198),ISBLANK($H198)),"EKSİK","OK"))</f>
        <v/>
      </c>
    </row>
    <row r="199">
      <c r="A199" s="14">
        <f>IF(ISBLANK(YENI_TEKLIFLER!$A199),"",YENI_TEKLIFLER!$A199)</f>
        <v/>
      </c>
      <c r="B199" s="14">
        <f>IF(ISBLANK(YENI_TEKLIFLER!$A199),"",YENI_TEKLIFLER!$B199)</f>
        <v/>
      </c>
      <c r="C199" s="17">
        <f>IF(ISBLANK(YENI_TEKLIFLER!$A199),"",SUMIFS(TAKSIT_PLANI!$I$6:$I$1000,TAKSIT_PLANI!$B$6:$B$1000,YENI_TEKLIFLER!$B199,TAKSIT_PLANI!$C$6:$C$1000,1))</f>
        <v/>
      </c>
      <c r="D199" s="17">
        <f>IF(ISBLANK(YENI_TEKLIFLER!$A199),"",YENI_TEKLIFLER!$I199)</f>
        <v/>
      </c>
      <c r="E199" s="17">
        <f>IF(ISBLANK(YENI_TEKLIFLER!$A199),"",$C199-$D199)</f>
        <v/>
      </c>
      <c r="F199" s="17">
        <f>IF(ISBLANK(YENI_TEKLIFLER!$A199),"",MAX(0,$E199))</f>
        <v/>
      </c>
      <c r="G199" s="17">
        <f>IF(ISBLANK(YENI_TEKLIFLER!$A199),"",YENI_TEKLIFLER!$J199)</f>
        <v/>
      </c>
      <c r="H199" s="17">
        <f>IF(ISBLANK(YENI_TEKLIFLER!$A199),"",INDEX(KREDILER!$H$6:$H$1000,MATCH(YENI_TEKLIFLER!$B199,KREDILER!$A$6:$A$1000,0)))</f>
        <v/>
      </c>
      <c r="I199" s="14">
        <f>IF(ISBLANK(YENI_TEKLIFLER!$A199),"",IF($E199&gt;0,"ADAY","DEĞİL"))</f>
        <v/>
      </c>
      <c r="J199" s="14">
        <f>IF(ISBLANK(YENI_TEKLIFLER!$A199),"",IF(OR(ISBLANK($B199),ISBLANK($C199),ISBLANK($D199),ISBLANK($E199),ISBLANK($F199),ISBLANK($G199),ISBLANK($H199)),"EKSİK","OK"))</f>
        <v/>
      </c>
    </row>
    <row r="200">
      <c r="A200" s="14">
        <f>IF(ISBLANK(YENI_TEKLIFLER!$A200),"",YENI_TEKLIFLER!$A200)</f>
        <v/>
      </c>
      <c r="B200" s="14">
        <f>IF(ISBLANK(YENI_TEKLIFLER!$A200),"",YENI_TEKLIFLER!$B200)</f>
        <v/>
      </c>
      <c r="C200" s="17">
        <f>IF(ISBLANK(YENI_TEKLIFLER!$A200),"",SUMIFS(TAKSIT_PLANI!$I$6:$I$1000,TAKSIT_PLANI!$B$6:$B$1000,YENI_TEKLIFLER!$B200,TAKSIT_PLANI!$C$6:$C$1000,1))</f>
        <v/>
      </c>
      <c r="D200" s="17">
        <f>IF(ISBLANK(YENI_TEKLIFLER!$A200),"",YENI_TEKLIFLER!$I200)</f>
        <v/>
      </c>
      <c r="E200" s="17">
        <f>IF(ISBLANK(YENI_TEKLIFLER!$A200),"",$C200-$D200)</f>
        <v/>
      </c>
      <c r="F200" s="17">
        <f>IF(ISBLANK(YENI_TEKLIFLER!$A200),"",MAX(0,$E200))</f>
        <v/>
      </c>
      <c r="G200" s="17">
        <f>IF(ISBLANK(YENI_TEKLIFLER!$A200),"",YENI_TEKLIFLER!$J200)</f>
        <v/>
      </c>
      <c r="H200" s="17">
        <f>IF(ISBLANK(YENI_TEKLIFLER!$A200),"",INDEX(KREDILER!$H$6:$H$1000,MATCH(YENI_TEKLIFLER!$B200,KREDILER!$A$6:$A$1000,0)))</f>
        <v/>
      </c>
      <c r="I200" s="14">
        <f>IF(ISBLANK(YENI_TEKLIFLER!$A200),"",IF($E200&gt;0,"ADAY","DEĞİL"))</f>
        <v/>
      </c>
      <c r="J200" s="14">
        <f>IF(ISBLANK(YENI_TEKLIFLER!$A200),"",IF(OR(ISBLANK($B200),ISBLANK($C200),ISBLANK($D200),ISBLANK($E200),ISBLANK($F200),ISBLANK($G200),ISBLANK($H200)),"EKSİK","OK"))</f>
        <v/>
      </c>
    </row>
    <row r="201">
      <c r="A201" s="14">
        <f>IF(ISBLANK(YENI_TEKLIFLER!$A201),"",YENI_TEKLIFLER!$A201)</f>
        <v/>
      </c>
      <c r="B201" s="14">
        <f>IF(ISBLANK(YENI_TEKLIFLER!$A201),"",YENI_TEKLIFLER!$B201)</f>
        <v/>
      </c>
      <c r="C201" s="17">
        <f>IF(ISBLANK(YENI_TEKLIFLER!$A201),"",SUMIFS(TAKSIT_PLANI!$I$6:$I$1000,TAKSIT_PLANI!$B$6:$B$1000,YENI_TEKLIFLER!$B201,TAKSIT_PLANI!$C$6:$C$1000,1))</f>
        <v/>
      </c>
      <c r="D201" s="17">
        <f>IF(ISBLANK(YENI_TEKLIFLER!$A201),"",YENI_TEKLIFLER!$I201)</f>
        <v/>
      </c>
      <c r="E201" s="17">
        <f>IF(ISBLANK(YENI_TEKLIFLER!$A201),"",$C201-$D201)</f>
        <v/>
      </c>
      <c r="F201" s="17">
        <f>IF(ISBLANK(YENI_TEKLIFLER!$A201),"",MAX(0,$E201))</f>
        <v/>
      </c>
      <c r="G201" s="17">
        <f>IF(ISBLANK(YENI_TEKLIFLER!$A201),"",YENI_TEKLIFLER!$J201)</f>
        <v/>
      </c>
      <c r="H201" s="17">
        <f>IF(ISBLANK(YENI_TEKLIFLER!$A201),"",INDEX(KREDILER!$H$6:$H$1000,MATCH(YENI_TEKLIFLER!$B201,KREDILER!$A$6:$A$1000,0)))</f>
        <v/>
      </c>
      <c r="I201" s="14">
        <f>IF(ISBLANK(YENI_TEKLIFLER!$A201),"",IF($E201&gt;0,"ADAY","DEĞİL"))</f>
        <v/>
      </c>
      <c r="J201" s="14">
        <f>IF(ISBLANK(YENI_TEKLIFLER!$A201),"",IF(OR(ISBLANK($B201),ISBLANK($C201),ISBLANK($D201),ISBLANK($E201),ISBLANK($F201),ISBLANK($G201),ISBLANK($H201)),"EKSİK","OK"))</f>
        <v/>
      </c>
    </row>
    <row r="202">
      <c r="A202" s="14">
        <f>IF(ISBLANK(YENI_TEKLIFLER!$A202),"",YENI_TEKLIFLER!$A202)</f>
        <v/>
      </c>
      <c r="B202" s="14">
        <f>IF(ISBLANK(YENI_TEKLIFLER!$A202),"",YENI_TEKLIFLER!$B202)</f>
        <v/>
      </c>
      <c r="C202" s="17">
        <f>IF(ISBLANK(YENI_TEKLIFLER!$A202),"",SUMIFS(TAKSIT_PLANI!$I$6:$I$1000,TAKSIT_PLANI!$B$6:$B$1000,YENI_TEKLIFLER!$B202,TAKSIT_PLANI!$C$6:$C$1000,1))</f>
        <v/>
      </c>
      <c r="D202" s="17">
        <f>IF(ISBLANK(YENI_TEKLIFLER!$A202),"",YENI_TEKLIFLER!$I202)</f>
        <v/>
      </c>
      <c r="E202" s="17">
        <f>IF(ISBLANK(YENI_TEKLIFLER!$A202),"",$C202-$D202)</f>
        <v/>
      </c>
      <c r="F202" s="17">
        <f>IF(ISBLANK(YENI_TEKLIFLER!$A202),"",MAX(0,$E202))</f>
        <v/>
      </c>
      <c r="G202" s="17">
        <f>IF(ISBLANK(YENI_TEKLIFLER!$A202),"",YENI_TEKLIFLER!$J202)</f>
        <v/>
      </c>
      <c r="H202" s="17">
        <f>IF(ISBLANK(YENI_TEKLIFLER!$A202),"",INDEX(KREDILER!$H$6:$H$1000,MATCH(YENI_TEKLIFLER!$B202,KREDILER!$A$6:$A$1000,0)))</f>
        <v/>
      </c>
      <c r="I202" s="14">
        <f>IF(ISBLANK(YENI_TEKLIFLER!$A202),"",IF($E202&gt;0,"ADAY","DEĞİL"))</f>
        <v/>
      </c>
      <c r="J202" s="14">
        <f>IF(ISBLANK(YENI_TEKLIFLER!$A202),"",IF(OR(ISBLANK($B202),ISBLANK($C202),ISBLANK($D202),ISBLANK($E202),ISBLANK($F202),ISBLANK($G202),ISBLANK($H202)),"EKSİK","OK"))</f>
        <v/>
      </c>
    </row>
    <row r="203">
      <c r="A203" s="14">
        <f>IF(ISBLANK(YENI_TEKLIFLER!$A203),"",YENI_TEKLIFLER!$A203)</f>
        <v/>
      </c>
      <c r="B203" s="14">
        <f>IF(ISBLANK(YENI_TEKLIFLER!$A203),"",YENI_TEKLIFLER!$B203)</f>
        <v/>
      </c>
      <c r="C203" s="17">
        <f>IF(ISBLANK(YENI_TEKLIFLER!$A203),"",SUMIFS(TAKSIT_PLANI!$I$6:$I$1000,TAKSIT_PLANI!$B$6:$B$1000,YENI_TEKLIFLER!$B203,TAKSIT_PLANI!$C$6:$C$1000,1))</f>
        <v/>
      </c>
      <c r="D203" s="17">
        <f>IF(ISBLANK(YENI_TEKLIFLER!$A203),"",YENI_TEKLIFLER!$I203)</f>
        <v/>
      </c>
      <c r="E203" s="17">
        <f>IF(ISBLANK(YENI_TEKLIFLER!$A203),"",$C203-$D203)</f>
        <v/>
      </c>
      <c r="F203" s="17">
        <f>IF(ISBLANK(YENI_TEKLIFLER!$A203),"",MAX(0,$E203))</f>
        <v/>
      </c>
      <c r="G203" s="17">
        <f>IF(ISBLANK(YENI_TEKLIFLER!$A203),"",YENI_TEKLIFLER!$J203)</f>
        <v/>
      </c>
      <c r="H203" s="17">
        <f>IF(ISBLANK(YENI_TEKLIFLER!$A203),"",INDEX(KREDILER!$H$6:$H$1000,MATCH(YENI_TEKLIFLER!$B203,KREDILER!$A$6:$A$1000,0)))</f>
        <v/>
      </c>
      <c r="I203" s="14">
        <f>IF(ISBLANK(YENI_TEKLIFLER!$A203),"",IF($E203&gt;0,"ADAY","DEĞİL"))</f>
        <v/>
      </c>
      <c r="J203" s="14">
        <f>IF(ISBLANK(YENI_TEKLIFLER!$A203),"",IF(OR(ISBLANK($B203),ISBLANK($C203),ISBLANK($D203),ISBLANK($E203),ISBLANK($F203),ISBLANK($G203),ISBLANK($H203)),"EKSİK","OK"))</f>
        <v/>
      </c>
    </row>
    <row r="204">
      <c r="A204" s="14">
        <f>IF(ISBLANK(YENI_TEKLIFLER!$A204),"",YENI_TEKLIFLER!$A204)</f>
        <v/>
      </c>
      <c r="B204" s="14">
        <f>IF(ISBLANK(YENI_TEKLIFLER!$A204),"",YENI_TEKLIFLER!$B204)</f>
        <v/>
      </c>
      <c r="C204" s="17">
        <f>IF(ISBLANK(YENI_TEKLIFLER!$A204),"",SUMIFS(TAKSIT_PLANI!$I$6:$I$1000,TAKSIT_PLANI!$B$6:$B$1000,YENI_TEKLIFLER!$B204,TAKSIT_PLANI!$C$6:$C$1000,1))</f>
        <v/>
      </c>
      <c r="D204" s="17">
        <f>IF(ISBLANK(YENI_TEKLIFLER!$A204),"",YENI_TEKLIFLER!$I204)</f>
        <v/>
      </c>
      <c r="E204" s="17">
        <f>IF(ISBLANK(YENI_TEKLIFLER!$A204),"",$C204-$D204)</f>
        <v/>
      </c>
      <c r="F204" s="17">
        <f>IF(ISBLANK(YENI_TEKLIFLER!$A204),"",MAX(0,$E204))</f>
        <v/>
      </c>
      <c r="G204" s="17">
        <f>IF(ISBLANK(YENI_TEKLIFLER!$A204),"",YENI_TEKLIFLER!$J204)</f>
        <v/>
      </c>
      <c r="H204" s="17">
        <f>IF(ISBLANK(YENI_TEKLIFLER!$A204),"",INDEX(KREDILER!$H$6:$H$1000,MATCH(YENI_TEKLIFLER!$B204,KREDILER!$A$6:$A$1000,0)))</f>
        <v/>
      </c>
      <c r="I204" s="14">
        <f>IF(ISBLANK(YENI_TEKLIFLER!$A204),"",IF($E204&gt;0,"ADAY","DEĞİL"))</f>
        <v/>
      </c>
      <c r="J204" s="14">
        <f>IF(ISBLANK(YENI_TEKLIFLER!$A204),"",IF(OR(ISBLANK($B204),ISBLANK($C204),ISBLANK($D204),ISBLANK($E204),ISBLANK($F204),ISBLANK($G204),ISBLANK($H204)),"EKSİK","OK"))</f>
        <v/>
      </c>
    </row>
    <row r="205">
      <c r="A205" s="14">
        <f>IF(ISBLANK(YENI_TEKLIFLER!$A205),"",YENI_TEKLIFLER!$A205)</f>
        <v/>
      </c>
      <c r="B205" s="14">
        <f>IF(ISBLANK(YENI_TEKLIFLER!$A205),"",YENI_TEKLIFLER!$B205)</f>
        <v/>
      </c>
      <c r="C205" s="17">
        <f>IF(ISBLANK(YENI_TEKLIFLER!$A205),"",SUMIFS(TAKSIT_PLANI!$I$6:$I$1000,TAKSIT_PLANI!$B$6:$B$1000,YENI_TEKLIFLER!$B205,TAKSIT_PLANI!$C$6:$C$1000,1))</f>
        <v/>
      </c>
      <c r="D205" s="17">
        <f>IF(ISBLANK(YENI_TEKLIFLER!$A205),"",YENI_TEKLIFLER!$I205)</f>
        <v/>
      </c>
      <c r="E205" s="17">
        <f>IF(ISBLANK(YENI_TEKLIFLER!$A205),"",$C205-$D205)</f>
        <v/>
      </c>
      <c r="F205" s="17">
        <f>IF(ISBLANK(YENI_TEKLIFLER!$A205),"",MAX(0,$E205))</f>
        <v/>
      </c>
      <c r="G205" s="17">
        <f>IF(ISBLANK(YENI_TEKLIFLER!$A205),"",YENI_TEKLIFLER!$J205)</f>
        <v/>
      </c>
      <c r="H205" s="17">
        <f>IF(ISBLANK(YENI_TEKLIFLER!$A205),"",INDEX(KREDILER!$H$6:$H$1000,MATCH(YENI_TEKLIFLER!$B205,KREDILER!$A$6:$A$1000,0)))</f>
        <v/>
      </c>
      <c r="I205" s="14">
        <f>IF(ISBLANK(YENI_TEKLIFLER!$A205),"",IF($E205&gt;0,"ADAY","DEĞİL"))</f>
        <v/>
      </c>
      <c r="J205" s="14">
        <f>IF(ISBLANK(YENI_TEKLIFLER!$A205),"",IF(OR(ISBLANK($B205),ISBLANK($C205),ISBLANK($D205),ISBLANK($E205),ISBLANK($F205),ISBLANK($G205),ISBLANK($H205)),"EKSİK","OK"))</f>
        <v/>
      </c>
    </row>
    <row r="206">
      <c r="A206" s="14">
        <f>IF(ISBLANK(YENI_TEKLIFLER!$A206),"",YENI_TEKLIFLER!$A206)</f>
        <v/>
      </c>
      <c r="B206" s="14">
        <f>IF(ISBLANK(YENI_TEKLIFLER!$A206),"",YENI_TEKLIFLER!$B206)</f>
        <v/>
      </c>
      <c r="C206" s="17">
        <f>IF(ISBLANK(YENI_TEKLIFLER!$A206),"",SUMIFS(TAKSIT_PLANI!$I$6:$I$1000,TAKSIT_PLANI!$B$6:$B$1000,YENI_TEKLIFLER!$B206,TAKSIT_PLANI!$C$6:$C$1000,1))</f>
        <v/>
      </c>
      <c r="D206" s="17">
        <f>IF(ISBLANK(YENI_TEKLIFLER!$A206),"",YENI_TEKLIFLER!$I206)</f>
        <v/>
      </c>
      <c r="E206" s="17">
        <f>IF(ISBLANK(YENI_TEKLIFLER!$A206),"",$C206-$D206)</f>
        <v/>
      </c>
      <c r="F206" s="17">
        <f>IF(ISBLANK(YENI_TEKLIFLER!$A206),"",MAX(0,$E206))</f>
        <v/>
      </c>
      <c r="G206" s="17">
        <f>IF(ISBLANK(YENI_TEKLIFLER!$A206),"",YENI_TEKLIFLER!$J206)</f>
        <v/>
      </c>
      <c r="H206" s="17">
        <f>IF(ISBLANK(YENI_TEKLIFLER!$A206),"",INDEX(KREDILER!$H$6:$H$1000,MATCH(YENI_TEKLIFLER!$B206,KREDILER!$A$6:$A$1000,0)))</f>
        <v/>
      </c>
      <c r="I206" s="14">
        <f>IF(ISBLANK(YENI_TEKLIFLER!$A206),"",IF($E206&gt;0,"ADAY","DEĞİL"))</f>
        <v/>
      </c>
      <c r="J206" s="14">
        <f>IF(ISBLANK(YENI_TEKLIFLER!$A206),"",IF(OR(ISBLANK($B206),ISBLANK($C206),ISBLANK($D206),ISBLANK($E206),ISBLANK($F206),ISBLANK($G206),ISBLANK($H206)),"EKSİK","OK"))</f>
        <v/>
      </c>
    </row>
    <row r="207">
      <c r="A207" s="14">
        <f>IF(ISBLANK(YENI_TEKLIFLER!$A207),"",YENI_TEKLIFLER!$A207)</f>
        <v/>
      </c>
      <c r="B207" s="14">
        <f>IF(ISBLANK(YENI_TEKLIFLER!$A207),"",YENI_TEKLIFLER!$B207)</f>
        <v/>
      </c>
      <c r="C207" s="17">
        <f>IF(ISBLANK(YENI_TEKLIFLER!$A207),"",SUMIFS(TAKSIT_PLANI!$I$6:$I$1000,TAKSIT_PLANI!$B$6:$B$1000,YENI_TEKLIFLER!$B207,TAKSIT_PLANI!$C$6:$C$1000,1))</f>
        <v/>
      </c>
      <c r="D207" s="17">
        <f>IF(ISBLANK(YENI_TEKLIFLER!$A207),"",YENI_TEKLIFLER!$I207)</f>
        <v/>
      </c>
      <c r="E207" s="17">
        <f>IF(ISBLANK(YENI_TEKLIFLER!$A207),"",$C207-$D207)</f>
        <v/>
      </c>
      <c r="F207" s="17">
        <f>IF(ISBLANK(YENI_TEKLIFLER!$A207),"",MAX(0,$E207))</f>
        <v/>
      </c>
      <c r="G207" s="17">
        <f>IF(ISBLANK(YENI_TEKLIFLER!$A207),"",YENI_TEKLIFLER!$J207)</f>
        <v/>
      </c>
      <c r="H207" s="17">
        <f>IF(ISBLANK(YENI_TEKLIFLER!$A207),"",INDEX(KREDILER!$H$6:$H$1000,MATCH(YENI_TEKLIFLER!$B207,KREDILER!$A$6:$A$1000,0)))</f>
        <v/>
      </c>
      <c r="I207" s="14">
        <f>IF(ISBLANK(YENI_TEKLIFLER!$A207),"",IF($E207&gt;0,"ADAY","DEĞİL"))</f>
        <v/>
      </c>
      <c r="J207" s="14">
        <f>IF(ISBLANK(YENI_TEKLIFLER!$A207),"",IF(OR(ISBLANK($B207),ISBLANK($C207),ISBLANK($D207),ISBLANK($E207),ISBLANK($F207),ISBLANK($G207),ISBLANK($H207)),"EKSİK","OK"))</f>
        <v/>
      </c>
    </row>
    <row r="208">
      <c r="A208" s="14">
        <f>IF(ISBLANK(YENI_TEKLIFLER!$A208),"",YENI_TEKLIFLER!$A208)</f>
        <v/>
      </c>
      <c r="B208" s="14">
        <f>IF(ISBLANK(YENI_TEKLIFLER!$A208),"",YENI_TEKLIFLER!$B208)</f>
        <v/>
      </c>
      <c r="C208" s="17">
        <f>IF(ISBLANK(YENI_TEKLIFLER!$A208),"",SUMIFS(TAKSIT_PLANI!$I$6:$I$1000,TAKSIT_PLANI!$B$6:$B$1000,YENI_TEKLIFLER!$B208,TAKSIT_PLANI!$C$6:$C$1000,1))</f>
        <v/>
      </c>
      <c r="D208" s="17">
        <f>IF(ISBLANK(YENI_TEKLIFLER!$A208),"",YENI_TEKLIFLER!$I208)</f>
        <v/>
      </c>
      <c r="E208" s="17">
        <f>IF(ISBLANK(YENI_TEKLIFLER!$A208),"",$C208-$D208)</f>
        <v/>
      </c>
      <c r="F208" s="17">
        <f>IF(ISBLANK(YENI_TEKLIFLER!$A208),"",MAX(0,$E208))</f>
        <v/>
      </c>
      <c r="G208" s="17">
        <f>IF(ISBLANK(YENI_TEKLIFLER!$A208),"",YENI_TEKLIFLER!$J208)</f>
        <v/>
      </c>
      <c r="H208" s="17">
        <f>IF(ISBLANK(YENI_TEKLIFLER!$A208),"",INDEX(KREDILER!$H$6:$H$1000,MATCH(YENI_TEKLIFLER!$B208,KREDILER!$A$6:$A$1000,0)))</f>
        <v/>
      </c>
      <c r="I208" s="14">
        <f>IF(ISBLANK(YENI_TEKLIFLER!$A208),"",IF($E208&gt;0,"ADAY","DEĞİL"))</f>
        <v/>
      </c>
      <c r="J208" s="14">
        <f>IF(ISBLANK(YENI_TEKLIFLER!$A208),"",IF(OR(ISBLANK($B208),ISBLANK($C208),ISBLANK($D208),ISBLANK($E208),ISBLANK($F208),ISBLANK($G208),ISBLANK($H208)),"EKSİK","OK"))</f>
        <v/>
      </c>
    </row>
    <row r="209">
      <c r="A209" s="14">
        <f>IF(ISBLANK(YENI_TEKLIFLER!$A209),"",YENI_TEKLIFLER!$A209)</f>
        <v/>
      </c>
      <c r="B209" s="14">
        <f>IF(ISBLANK(YENI_TEKLIFLER!$A209),"",YENI_TEKLIFLER!$B209)</f>
        <v/>
      </c>
      <c r="C209" s="17">
        <f>IF(ISBLANK(YENI_TEKLIFLER!$A209),"",SUMIFS(TAKSIT_PLANI!$I$6:$I$1000,TAKSIT_PLANI!$B$6:$B$1000,YENI_TEKLIFLER!$B209,TAKSIT_PLANI!$C$6:$C$1000,1))</f>
        <v/>
      </c>
      <c r="D209" s="17">
        <f>IF(ISBLANK(YENI_TEKLIFLER!$A209),"",YENI_TEKLIFLER!$I209)</f>
        <v/>
      </c>
      <c r="E209" s="17">
        <f>IF(ISBLANK(YENI_TEKLIFLER!$A209),"",$C209-$D209)</f>
        <v/>
      </c>
      <c r="F209" s="17">
        <f>IF(ISBLANK(YENI_TEKLIFLER!$A209),"",MAX(0,$E209))</f>
        <v/>
      </c>
      <c r="G209" s="17">
        <f>IF(ISBLANK(YENI_TEKLIFLER!$A209),"",YENI_TEKLIFLER!$J209)</f>
        <v/>
      </c>
      <c r="H209" s="17">
        <f>IF(ISBLANK(YENI_TEKLIFLER!$A209),"",INDEX(KREDILER!$H$6:$H$1000,MATCH(YENI_TEKLIFLER!$B209,KREDILER!$A$6:$A$1000,0)))</f>
        <v/>
      </c>
      <c r="I209" s="14">
        <f>IF(ISBLANK(YENI_TEKLIFLER!$A209),"",IF($E209&gt;0,"ADAY","DEĞİL"))</f>
        <v/>
      </c>
      <c r="J209" s="14">
        <f>IF(ISBLANK(YENI_TEKLIFLER!$A209),"",IF(OR(ISBLANK($B209),ISBLANK($C209),ISBLANK($D209),ISBLANK($E209),ISBLANK($F209),ISBLANK($G209),ISBLANK($H209)),"EKSİK","OK"))</f>
        <v/>
      </c>
    </row>
    <row r="210">
      <c r="A210" s="14">
        <f>IF(ISBLANK(YENI_TEKLIFLER!$A210),"",YENI_TEKLIFLER!$A210)</f>
        <v/>
      </c>
      <c r="B210" s="14">
        <f>IF(ISBLANK(YENI_TEKLIFLER!$A210),"",YENI_TEKLIFLER!$B210)</f>
        <v/>
      </c>
      <c r="C210" s="17">
        <f>IF(ISBLANK(YENI_TEKLIFLER!$A210),"",SUMIFS(TAKSIT_PLANI!$I$6:$I$1000,TAKSIT_PLANI!$B$6:$B$1000,YENI_TEKLIFLER!$B210,TAKSIT_PLANI!$C$6:$C$1000,1))</f>
        <v/>
      </c>
      <c r="D210" s="17">
        <f>IF(ISBLANK(YENI_TEKLIFLER!$A210),"",YENI_TEKLIFLER!$I210)</f>
        <v/>
      </c>
      <c r="E210" s="17">
        <f>IF(ISBLANK(YENI_TEKLIFLER!$A210),"",$C210-$D210)</f>
        <v/>
      </c>
      <c r="F210" s="17">
        <f>IF(ISBLANK(YENI_TEKLIFLER!$A210),"",MAX(0,$E210))</f>
        <v/>
      </c>
      <c r="G210" s="17">
        <f>IF(ISBLANK(YENI_TEKLIFLER!$A210),"",YENI_TEKLIFLER!$J210)</f>
        <v/>
      </c>
      <c r="H210" s="17">
        <f>IF(ISBLANK(YENI_TEKLIFLER!$A210),"",INDEX(KREDILER!$H$6:$H$1000,MATCH(YENI_TEKLIFLER!$B210,KREDILER!$A$6:$A$1000,0)))</f>
        <v/>
      </c>
      <c r="I210" s="14">
        <f>IF(ISBLANK(YENI_TEKLIFLER!$A210),"",IF($E210&gt;0,"ADAY","DEĞİL"))</f>
        <v/>
      </c>
      <c r="J210" s="14">
        <f>IF(ISBLANK(YENI_TEKLIFLER!$A210),"",IF(OR(ISBLANK($B210),ISBLANK($C210),ISBLANK($D210),ISBLANK($E210),ISBLANK($F210),ISBLANK($G210),ISBLANK($H210)),"EKSİK","OK"))</f>
        <v/>
      </c>
    </row>
    <row r="211">
      <c r="A211" s="14">
        <f>IF(ISBLANK(YENI_TEKLIFLER!$A211),"",YENI_TEKLIFLER!$A211)</f>
        <v/>
      </c>
      <c r="B211" s="14">
        <f>IF(ISBLANK(YENI_TEKLIFLER!$A211),"",YENI_TEKLIFLER!$B211)</f>
        <v/>
      </c>
      <c r="C211" s="17">
        <f>IF(ISBLANK(YENI_TEKLIFLER!$A211),"",SUMIFS(TAKSIT_PLANI!$I$6:$I$1000,TAKSIT_PLANI!$B$6:$B$1000,YENI_TEKLIFLER!$B211,TAKSIT_PLANI!$C$6:$C$1000,1))</f>
        <v/>
      </c>
      <c r="D211" s="17">
        <f>IF(ISBLANK(YENI_TEKLIFLER!$A211),"",YENI_TEKLIFLER!$I211)</f>
        <v/>
      </c>
      <c r="E211" s="17">
        <f>IF(ISBLANK(YENI_TEKLIFLER!$A211),"",$C211-$D211)</f>
        <v/>
      </c>
      <c r="F211" s="17">
        <f>IF(ISBLANK(YENI_TEKLIFLER!$A211),"",MAX(0,$E211))</f>
        <v/>
      </c>
      <c r="G211" s="17">
        <f>IF(ISBLANK(YENI_TEKLIFLER!$A211),"",YENI_TEKLIFLER!$J211)</f>
        <v/>
      </c>
      <c r="H211" s="17">
        <f>IF(ISBLANK(YENI_TEKLIFLER!$A211),"",INDEX(KREDILER!$H$6:$H$1000,MATCH(YENI_TEKLIFLER!$B211,KREDILER!$A$6:$A$1000,0)))</f>
        <v/>
      </c>
      <c r="I211" s="14">
        <f>IF(ISBLANK(YENI_TEKLIFLER!$A211),"",IF($E211&gt;0,"ADAY","DEĞİL"))</f>
        <v/>
      </c>
      <c r="J211" s="14">
        <f>IF(ISBLANK(YENI_TEKLIFLER!$A211),"",IF(OR(ISBLANK($B211),ISBLANK($C211),ISBLANK($D211),ISBLANK($E211),ISBLANK($F211),ISBLANK($G211),ISBLANK($H211)),"EKSİK","OK"))</f>
        <v/>
      </c>
    </row>
    <row r="212">
      <c r="A212" s="14">
        <f>IF(ISBLANK(YENI_TEKLIFLER!$A212),"",YENI_TEKLIFLER!$A212)</f>
        <v/>
      </c>
      <c r="B212" s="14">
        <f>IF(ISBLANK(YENI_TEKLIFLER!$A212),"",YENI_TEKLIFLER!$B212)</f>
        <v/>
      </c>
      <c r="C212" s="17">
        <f>IF(ISBLANK(YENI_TEKLIFLER!$A212),"",SUMIFS(TAKSIT_PLANI!$I$6:$I$1000,TAKSIT_PLANI!$B$6:$B$1000,YENI_TEKLIFLER!$B212,TAKSIT_PLANI!$C$6:$C$1000,1))</f>
        <v/>
      </c>
      <c r="D212" s="17">
        <f>IF(ISBLANK(YENI_TEKLIFLER!$A212),"",YENI_TEKLIFLER!$I212)</f>
        <v/>
      </c>
      <c r="E212" s="17">
        <f>IF(ISBLANK(YENI_TEKLIFLER!$A212),"",$C212-$D212)</f>
        <v/>
      </c>
      <c r="F212" s="17">
        <f>IF(ISBLANK(YENI_TEKLIFLER!$A212),"",MAX(0,$E212))</f>
        <v/>
      </c>
      <c r="G212" s="17">
        <f>IF(ISBLANK(YENI_TEKLIFLER!$A212),"",YENI_TEKLIFLER!$J212)</f>
        <v/>
      </c>
      <c r="H212" s="17">
        <f>IF(ISBLANK(YENI_TEKLIFLER!$A212),"",INDEX(KREDILER!$H$6:$H$1000,MATCH(YENI_TEKLIFLER!$B212,KREDILER!$A$6:$A$1000,0)))</f>
        <v/>
      </c>
      <c r="I212" s="14">
        <f>IF(ISBLANK(YENI_TEKLIFLER!$A212),"",IF($E212&gt;0,"ADAY","DEĞİL"))</f>
        <v/>
      </c>
      <c r="J212" s="14">
        <f>IF(ISBLANK(YENI_TEKLIFLER!$A212),"",IF(OR(ISBLANK($B212),ISBLANK($C212),ISBLANK($D212),ISBLANK($E212),ISBLANK($F212),ISBLANK($G212),ISBLANK($H212)),"EKSİK","OK"))</f>
        <v/>
      </c>
    </row>
    <row r="213">
      <c r="A213" s="14">
        <f>IF(ISBLANK(YENI_TEKLIFLER!$A213),"",YENI_TEKLIFLER!$A213)</f>
        <v/>
      </c>
      <c r="B213" s="14">
        <f>IF(ISBLANK(YENI_TEKLIFLER!$A213),"",YENI_TEKLIFLER!$B213)</f>
        <v/>
      </c>
      <c r="C213" s="17">
        <f>IF(ISBLANK(YENI_TEKLIFLER!$A213),"",SUMIFS(TAKSIT_PLANI!$I$6:$I$1000,TAKSIT_PLANI!$B$6:$B$1000,YENI_TEKLIFLER!$B213,TAKSIT_PLANI!$C$6:$C$1000,1))</f>
        <v/>
      </c>
      <c r="D213" s="17">
        <f>IF(ISBLANK(YENI_TEKLIFLER!$A213),"",YENI_TEKLIFLER!$I213)</f>
        <v/>
      </c>
      <c r="E213" s="17">
        <f>IF(ISBLANK(YENI_TEKLIFLER!$A213),"",$C213-$D213)</f>
        <v/>
      </c>
      <c r="F213" s="17">
        <f>IF(ISBLANK(YENI_TEKLIFLER!$A213),"",MAX(0,$E213))</f>
        <v/>
      </c>
      <c r="G213" s="17">
        <f>IF(ISBLANK(YENI_TEKLIFLER!$A213),"",YENI_TEKLIFLER!$J213)</f>
        <v/>
      </c>
      <c r="H213" s="17">
        <f>IF(ISBLANK(YENI_TEKLIFLER!$A213),"",INDEX(KREDILER!$H$6:$H$1000,MATCH(YENI_TEKLIFLER!$B213,KREDILER!$A$6:$A$1000,0)))</f>
        <v/>
      </c>
      <c r="I213" s="14">
        <f>IF(ISBLANK(YENI_TEKLIFLER!$A213),"",IF($E213&gt;0,"ADAY","DEĞİL"))</f>
        <v/>
      </c>
      <c r="J213" s="14">
        <f>IF(ISBLANK(YENI_TEKLIFLER!$A213),"",IF(OR(ISBLANK($B213),ISBLANK($C213),ISBLANK($D213),ISBLANK($E213),ISBLANK($F213),ISBLANK($G213),ISBLANK($H213)),"EKSİK","OK"))</f>
        <v/>
      </c>
    </row>
    <row r="214">
      <c r="A214" s="14">
        <f>IF(ISBLANK(YENI_TEKLIFLER!$A214),"",YENI_TEKLIFLER!$A214)</f>
        <v/>
      </c>
      <c r="B214" s="14">
        <f>IF(ISBLANK(YENI_TEKLIFLER!$A214),"",YENI_TEKLIFLER!$B214)</f>
        <v/>
      </c>
      <c r="C214" s="17">
        <f>IF(ISBLANK(YENI_TEKLIFLER!$A214),"",SUMIFS(TAKSIT_PLANI!$I$6:$I$1000,TAKSIT_PLANI!$B$6:$B$1000,YENI_TEKLIFLER!$B214,TAKSIT_PLANI!$C$6:$C$1000,1))</f>
        <v/>
      </c>
      <c r="D214" s="17">
        <f>IF(ISBLANK(YENI_TEKLIFLER!$A214),"",YENI_TEKLIFLER!$I214)</f>
        <v/>
      </c>
      <c r="E214" s="17">
        <f>IF(ISBLANK(YENI_TEKLIFLER!$A214),"",$C214-$D214)</f>
        <v/>
      </c>
      <c r="F214" s="17">
        <f>IF(ISBLANK(YENI_TEKLIFLER!$A214),"",MAX(0,$E214))</f>
        <v/>
      </c>
      <c r="G214" s="17">
        <f>IF(ISBLANK(YENI_TEKLIFLER!$A214),"",YENI_TEKLIFLER!$J214)</f>
        <v/>
      </c>
      <c r="H214" s="17">
        <f>IF(ISBLANK(YENI_TEKLIFLER!$A214),"",INDEX(KREDILER!$H$6:$H$1000,MATCH(YENI_TEKLIFLER!$B214,KREDILER!$A$6:$A$1000,0)))</f>
        <v/>
      </c>
      <c r="I214" s="14">
        <f>IF(ISBLANK(YENI_TEKLIFLER!$A214),"",IF($E214&gt;0,"ADAY","DEĞİL"))</f>
        <v/>
      </c>
      <c r="J214" s="14">
        <f>IF(ISBLANK(YENI_TEKLIFLER!$A214),"",IF(OR(ISBLANK($B214),ISBLANK($C214),ISBLANK($D214),ISBLANK($E214),ISBLANK($F214),ISBLANK($G214),ISBLANK($H214)),"EKSİK","OK"))</f>
        <v/>
      </c>
    </row>
    <row r="215">
      <c r="A215" s="14">
        <f>IF(ISBLANK(YENI_TEKLIFLER!$A215),"",YENI_TEKLIFLER!$A215)</f>
        <v/>
      </c>
      <c r="B215" s="14">
        <f>IF(ISBLANK(YENI_TEKLIFLER!$A215),"",YENI_TEKLIFLER!$B215)</f>
        <v/>
      </c>
      <c r="C215" s="17">
        <f>IF(ISBLANK(YENI_TEKLIFLER!$A215),"",SUMIFS(TAKSIT_PLANI!$I$6:$I$1000,TAKSIT_PLANI!$B$6:$B$1000,YENI_TEKLIFLER!$B215,TAKSIT_PLANI!$C$6:$C$1000,1))</f>
        <v/>
      </c>
      <c r="D215" s="17">
        <f>IF(ISBLANK(YENI_TEKLIFLER!$A215),"",YENI_TEKLIFLER!$I215)</f>
        <v/>
      </c>
      <c r="E215" s="17">
        <f>IF(ISBLANK(YENI_TEKLIFLER!$A215),"",$C215-$D215)</f>
        <v/>
      </c>
      <c r="F215" s="17">
        <f>IF(ISBLANK(YENI_TEKLIFLER!$A215),"",MAX(0,$E215))</f>
        <v/>
      </c>
      <c r="G215" s="17">
        <f>IF(ISBLANK(YENI_TEKLIFLER!$A215),"",YENI_TEKLIFLER!$J215)</f>
        <v/>
      </c>
      <c r="H215" s="17">
        <f>IF(ISBLANK(YENI_TEKLIFLER!$A215),"",INDEX(KREDILER!$H$6:$H$1000,MATCH(YENI_TEKLIFLER!$B215,KREDILER!$A$6:$A$1000,0)))</f>
        <v/>
      </c>
      <c r="I215" s="14">
        <f>IF(ISBLANK(YENI_TEKLIFLER!$A215),"",IF($E215&gt;0,"ADAY","DEĞİL"))</f>
        <v/>
      </c>
      <c r="J215" s="14">
        <f>IF(ISBLANK(YENI_TEKLIFLER!$A215),"",IF(OR(ISBLANK($B215),ISBLANK($C215),ISBLANK($D215),ISBLANK($E215),ISBLANK($F215),ISBLANK($G215),ISBLANK($H215)),"EKSİK","OK"))</f>
        <v/>
      </c>
    </row>
    <row r="216">
      <c r="A216" s="14">
        <f>IF(ISBLANK(YENI_TEKLIFLER!$A216),"",YENI_TEKLIFLER!$A216)</f>
        <v/>
      </c>
      <c r="B216" s="14">
        <f>IF(ISBLANK(YENI_TEKLIFLER!$A216),"",YENI_TEKLIFLER!$B216)</f>
        <v/>
      </c>
      <c r="C216" s="17">
        <f>IF(ISBLANK(YENI_TEKLIFLER!$A216),"",SUMIFS(TAKSIT_PLANI!$I$6:$I$1000,TAKSIT_PLANI!$B$6:$B$1000,YENI_TEKLIFLER!$B216,TAKSIT_PLANI!$C$6:$C$1000,1))</f>
        <v/>
      </c>
      <c r="D216" s="17">
        <f>IF(ISBLANK(YENI_TEKLIFLER!$A216),"",YENI_TEKLIFLER!$I216)</f>
        <v/>
      </c>
      <c r="E216" s="17">
        <f>IF(ISBLANK(YENI_TEKLIFLER!$A216),"",$C216-$D216)</f>
        <v/>
      </c>
      <c r="F216" s="17">
        <f>IF(ISBLANK(YENI_TEKLIFLER!$A216),"",MAX(0,$E216))</f>
        <v/>
      </c>
      <c r="G216" s="17">
        <f>IF(ISBLANK(YENI_TEKLIFLER!$A216),"",YENI_TEKLIFLER!$J216)</f>
        <v/>
      </c>
      <c r="H216" s="17">
        <f>IF(ISBLANK(YENI_TEKLIFLER!$A216),"",INDEX(KREDILER!$H$6:$H$1000,MATCH(YENI_TEKLIFLER!$B216,KREDILER!$A$6:$A$1000,0)))</f>
        <v/>
      </c>
      <c r="I216" s="14">
        <f>IF(ISBLANK(YENI_TEKLIFLER!$A216),"",IF($E216&gt;0,"ADAY","DEĞİL"))</f>
        <v/>
      </c>
      <c r="J216" s="14">
        <f>IF(ISBLANK(YENI_TEKLIFLER!$A216),"",IF(OR(ISBLANK($B216),ISBLANK($C216),ISBLANK($D216),ISBLANK($E216),ISBLANK($F216),ISBLANK($G216),ISBLANK($H216)),"EKSİK","OK"))</f>
        <v/>
      </c>
    </row>
    <row r="217">
      <c r="A217" s="14">
        <f>IF(ISBLANK(YENI_TEKLIFLER!$A217),"",YENI_TEKLIFLER!$A217)</f>
        <v/>
      </c>
      <c r="B217" s="14">
        <f>IF(ISBLANK(YENI_TEKLIFLER!$A217),"",YENI_TEKLIFLER!$B217)</f>
        <v/>
      </c>
      <c r="C217" s="17">
        <f>IF(ISBLANK(YENI_TEKLIFLER!$A217),"",SUMIFS(TAKSIT_PLANI!$I$6:$I$1000,TAKSIT_PLANI!$B$6:$B$1000,YENI_TEKLIFLER!$B217,TAKSIT_PLANI!$C$6:$C$1000,1))</f>
        <v/>
      </c>
      <c r="D217" s="17">
        <f>IF(ISBLANK(YENI_TEKLIFLER!$A217),"",YENI_TEKLIFLER!$I217)</f>
        <v/>
      </c>
      <c r="E217" s="17">
        <f>IF(ISBLANK(YENI_TEKLIFLER!$A217),"",$C217-$D217)</f>
        <v/>
      </c>
      <c r="F217" s="17">
        <f>IF(ISBLANK(YENI_TEKLIFLER!$A217),"",MAX(0,$E217))</f>
        <v/>
      </c>
      <c r="G217" s="17">
        <f>IF(ISBLANK(YENI_TEKLIFLER!$A217),"",YENI_TEKLIFLER!$J217)</f>
        <v/>
      </c>
      <c r="H217" s="17">
        <f>IF(ISBLANK(YENI_TEKLIFLER!$A217),"",INDEX(KREDILER!$H$6:$H$1000,MATCH(YENI_TEKLIFLER!$B217,KREDILER!$A$6:$A$1000,0)))</f>
        <v/>
      </c>
      <c r="I217" s="14">
        <f>IF(ISBLANK(YENI_TEKLIFLER!$A217),"",IF($E217&gt;0,"ADAY","DEĞİL"))</f>
        <v/>
      </c>
      <c r="J217" s="14">
        <f>IF(ISBLANK(YENI_TEKLIFLER!$A217),"",IF(OR(ISBLANK($B217),ISBLANK($C217),ISBLANK($D217),ISBLANK($E217),ISBLANK($F217),ISBLANK($G217),ISBLANK($H217)),"EKSİK","OK"))</f>
        <v/>
      </c>
    </row>
    <row r="218">
      <c r="A218" s="14">
        <f>IF(ISBLANK(YENI_TEKLIFLER!$A218),"",YENI_TEKLIFLER!$A218)</f>
        <v/>
      </c>
      <c r="B218" s="14">
        <f>IF(ISBLANK(YENI_TEKLIFLER!$A218),"",YENI_TEKLIFLER!$B218)</f>
        <v/>
      </c>
      <c r="C218" s="17">
        <f>IF(ISBLANK(YENI_TEKLIFLER!$A218),"",SUMIFS(TAKSIT_PLANI!$I$6:$I$1000,TAKSIT_PLANI!$B$6:$B$1000,YENI_TEKLIFLER!$B218,TAKSIT_PLANI!$C$6:$C$1000,1))</f>
        <v/>
      </c>
      <c r="D218" s="17">
        <f>IF(ISBLANK(YENI_TEKLIFLER!$A218),"",YENI_TEKLIFLER!$I218)</f>
        <v/>
      </c>
      <c r="E218" s="17">
        <f>IF(ISBLANK(YENI_TEKLIFLER!$A218),"",$C218-$D218)</f>
        <v/>
      </c>
      <c r="F218" s="17">
        <f>IF(ISBLANK(YENI_TEKLIFLER!$A218),"",MAX(0,$E218))</f>
        <v/>
      </c>
      <c r="G218" s="17">
        <f>IF(ISBLANK(YENI_TEKLIFLER!$A218),"",YENI_TEKLIFLER!$J218)</f>
        <v/>
      </c>
      <c r="H218" s="17">
        <f>IF(ISBLANK(YENI_TEKLIFLER!$A218),"",INDEX(KREDILER!$H$6:$H$1000,MATCH(YENI_TEKLIFLER!$B218,KREDILER!$A$6:$A$1000,0)))</f>
        <v/>
      </c>
      <c r="I218" s="14">
        <f>IF(ISBLANK(YENI_TEKLIFLER!$A218),"",IF($E218&gt;0,"ADAY","DEĞİL"))</f>
        <v/>
      </c>
      <c r="J218" s="14">
        <f>IF(ISBLANK(YENI_TEKLIFLER!$A218),"",IF(OR(ISBLANK($B218),ISBLANK($C218),ISBLANK($D218),ISBLANK($E218),ISBLANK($F218),ISBLANK($G218),ISBLANK($H218)),"EKSİK","OK"))</f>
        <v/>
      </c>
    </row>
    <row r="219">
      <c r="A219" s="14">
        <f>IF(ISBLANK(YENI_TEKLIFLER!$A219),"",YENI_TEKLIFLER!$A219)</f>
        <v/>
      </c>
      <c r="B219" s="14">
        <f>IF(ISBLANK(YENI_TEKLIFLER!$A219),"",YENI_TEKLIFLER!$B219)</f>
        <v/>
      </c>
      <c r="C219" s="17">
        <f>IF(ISBLANK(YENI_TEKLIFLER!$A219),"",SUMIFS(TAKSIT_PLANI!$I$6:$I$1000,TAKSIT_PLANI!$B$6:$B$1000,YENI_TEKLIFLER!$B219,TAKSIT_PLANI!$C$6:$C$1000,1))</f>
        <v/>
      </c>
      <c r="D219" s="17">
        <f>IF(ISBLANK(YENI_TEKLIFLER!$A219),"",YENI_TEKLIFLER!$I219)</f>
        <v/>
      </c>
      <c r="E219" s="17">
        <f>IF(ISBLANK(YENI_TEKLIFLER!$A219),"",$C219-$D219)</f>
        <v/>
      </c>
      <c r="F219" s="17">
        <f>IF(ISBLANK(YENI_TEKLIFLER!$A219),"",MAX(0,$E219))</f>
        <v/>
      </c>
      <c r="G219" s="17">
        <f>IF(ISBLANK(YENI_TEKLIFLER!$A219),"",YENI_TEKLIFLER!$J219)</f>
        <v/>
      </c>
      <c r="H219" s="17">
        <f>IF(ISBLANK(YENI_TEKLIFLER!$A219),"",INDEX(KREDILER!$H$6:$H$1000,MATCH(YENI_TEKLIFLER!$B219,KREDILER!$A$6:$A$1000,0)))</f>
        <v/>
      </c>
      <c r="I219" s="14">
        <f>IF(ISBLANK(YENI_TEKLIFLER!$A219),"",IF($E219&gt;0,"ADAY","DEĞİL"))</f>
        <v/>
      </c>
      <c r="J219" s="14">
        <f>IF(ISBLANK(YENI_TEKLIFLER!$A219),"",IF(OR(ISBLANK($B219),ISBLANK($C219),ISBLANK($D219),ISBLANK($E219),ISBLANK($F219),ISBLANK($G219),ISBLANK($H219)),"EKSİK","OK"))</f>
        <v/>
      </c>
    </row>
    <row r="220">
      <c r="A220" s="14">
        <f>IF(ISBLANK(YENI_TEKLIFLER!$A220),"",YENI_TEKLIFLER!$A220)</f>
        <v/>
      </c>
      <c r="B220" s="14">
        <f>IF(ISBLANK(YENI_TEKLIFLER!$A220),"",YENI_TEKLIFLER!$B220)</f>
        <v/>
      </c>
      <c r="C220" s="17">
        <f>IF(ISBLANK(YENI_TEKLIFLER!$A220),"",SUMIFS(TAKSIT_PLANI!$I$6:$I$1000,TAKSIT_PLANI!$B$6:$B$1000,YENI_TEKLIFLER!$B220,TAKSIT_PLANI!$C$6:$C$1000,1))</f>
        <v/>
      </c>
      <c r="D220" s="17">
        <f>IF(ISBLANK(YENI_TEKLIFLER!$A220),"",YENI_TEKLIFLER!$I220)</f>
        <v/>
      </c>
      <c r="E220" s="17">
        <f>IF(ISBLANK(YENI_TEKLIFLER!$A220),"",$C220-$D220)</f>
        <v/>
      </c>
      <c r="F220" s="17">
        <f>IF(ISBLANK(YENI_TEKLIFLER!$A220),"",MAX(0,$E220))</f>
        <v/>
      </c>
      <c r="G220" s="17">
        <f>IF(ISBLANK(YENI_TEKLIFLER!$A220),"",YENI_TEKLIFLER!$J220)</f>
        <v/>
      </c>
      <c r="H220" s="17">
        <f>IF(ISBLANK(YENI_TEKLIFLER!$A220),"",INDEX(KREDILER!$H$6:$H$1000,MATCH(YENI_TEKLIFLER!$B220,KREDILER!$A$6:$A$1000,0)))</f>
        <v/>
      </c>
      <c r="I220" s="14">
        <f>IF(ISBLANK(YENI_TEKLIFLER!$A220),"",IF($E220&gt;0,"ADAY","DEĞİL"))</f>
        <v/>
      </c>
      <c r="J220" s="14">
        <f>IF(ISBLANK(YENI_TEKLIFLER!$A220),"",IF(OR(ISBLANK($B220),ISBLANK($C220),ISBLANK($D220),ISBLANK($E220),ISBLANK($F220),ISBLANK($G220),ISBLANK($H220)),"EKSİK","OK"))</f>
        <v/>
      </c>
    </row>
    <row r="221">
      <c r="A221" s="14">
        <f>IF(ISBLANK(YENI_TEKLIFLER!$A221),"",YENI_TEKLIFLER!$A221)</f>
        <v/>
      </c>
      <c r="B221" s="14">
        <f>IF(ISBLANK(YENI_TEKLIFLER!$A221),"",YENI_TEKLIFLER!$B221)</f>
        <v/>
      </c>
      <c r="C221" s="17">
        <f>IF(ISBLANK(YENI_TEKLIFLER!$A221),"",SUMIFS(TAKSIT_PLANI!$I$6:$I$1000,TAKSIT_PLANI!$B$6:$B$1000,YENI_TEKLIFLER!$B221,TAKSIT_PLANI!$C$6:$C$1000,1))</f>
        <v/>
      </c>
      <c r="D221" s="17">
        <f>IF(ISBLANK(YENI_TEKLIFLER!$A221),"",YENI_TEKLIFLER!$I221)</f>
        <v/>
      </c>
      <c r="E221" s="17">
        <f>IF(ISBLANK(YENI_TEKLIFLER!$A221),"",$C221-$D221)</f>
        <v/>
      </c>
      <c r="F221" s="17">
        <f>IF(ISBLANK(YENI_TEKLIFLER!$A221),"",MAX(0,$E221))</f>
        <v/>
      </c>
      <c r="G221" s="17">
        <f>IF(ISBLANK(YENI_TEKLIFLER!$A221),"",YENI_TEKLIFLER!$J221)</f>
        <v/>
      </c>
      <c r="H221" s="17">
        <f>IF(ISBLANK(YENI_TEKLIFLER!$A221),"",INDEX(KREDILER!$H$6:$H$1000,MATCH(YENI_TEKLIFLER!$B221,KREDILER!$A$6:$A$1000,0)))</f>
        <v/>
      </c>
      <c r="I221" s="14">
        <f>IF(ISBLANK(YENI_TEKLIFLER!$A221),"",IF($E221&gt;0,"ADAY","DEĞİL"))</f>
        <v/>
      </c>
      <c r="J221" s="14">
        <f>IF(ISBLANK(YENI_TEKLIFLER!$A221),"",IF(OR(ISBLANK($B221),ISBLANK($C221),ISBLANK($D221),ISBLANK($E221),ISBLANK($F221),ISBLANK($G221),ISBLANK($H221)),"EKSİK","OK"))</f>
        <v/>
      </c>
    </row>
    <row r="222">
      <c r="A222" s="14">
        <f>IF(ISBLANK(YENI_TEKLIFLER!$A222),"",YENI_TEKLIFLER!$A222)</f>
        <v/>
      </c>
      <c r="B222" s="14">
        <f>IF(ISBLANK(YENI_TEKLIFLER!$A222),"",YENI_TEKLIFLER!$B222)</f>
        <v/>
      </c>
      <c r="C222" s="17">
        <f>IF(ISBLANK(YENI_TEKLIFLER!$A222),"",SUMIFS(TAKSIT_PLANI!$I$6:$I$1000,TAKSIT_PLANI!$B$6:$B$1000,YENI_TEKLIFLER!$B222,TAKSIT_PLANI!$C$6:$C$1000,1))</f>
        <v/>
      </c>
      <c r="D222" s="17">
        <f>IF(ISBLANK(YENI_TEKLIFLER!$A222),"",YENI_TEKLIFLER!$I222)</f>
        <v/>
      </c>
      <c r="E222" s="17">
        <f>IF(ISBLANK(YENI_TEKLIFLER!$A222),"",$C222-$D222)</f>
        <v/>
      </c>
      <c r="F222" s="17">
        <f>IF(ISBLANK(YENI_TEKLIFLER!$A222),"",MAX(0,$E222))</f>
        <v/>
      </c>
      <c r="G222" s="17">
        <f>IF(ISBLANK(YENI_TEKLIFLER!$A222),"",YENI_TEKLIFLER!$J222)</f>
        <v/>
      </c>
      <c r="H222" s="17">
        <f>IF(ISBLANK(YENI_TEKLIFLER!$A222),"",INDEX(KREDILER!$H$6:$H$1000,MATCH(YENI_TEKLIFLER!$B222,KREDILER!$A$6:$A$1000,0)))</f>
        <v/>
      </c>
      <c r="I222" s="14">
        <f>IF(ISBLANK(YENI_TEKLIFLER!$A222),"",IF($E222&gt;0,"ADAY","DEĞİL"))</f>
        <v/>
      </c>
      <c r="J222" s="14">
        <f>IF(ISBLANK(YENI_TEKLIFLER!$A222),"",IF(OR(ISBLANK($B222),ISBLANK($C222),ISBLANK($D222),ISBLANK($E222),ISBLANK($F222),ISBLANK($G222),ISBLANK($H222)),"EKSİK","OK"))</f>
        <v/>
      </c>
    </row>
    <row r="223">
      <c r="A223" s="14">
        <f>IF(ISBLANK(YENI_TEKLIFLER!$A223),"",YENI_TEKLIFLER!$A223)</f>
        <v/>
      </c>
      <c r="B223" s="14">
        <f>IF(ISBLANK(YENI_TEKLIFLER!$A223),"",YENI_TEKLIFLER!$B223)</f>
        <v/>
      </c>
      <c r="C223" s="17">
        <f>IF(ISBLANK(YENI_TEKLIFLER!$A223),"",SUMIFS(TAKSIT_PLANI!$I$6:$I$1000,TAKSIT_PLANI!$B$6:$B$1000,YENI_TEKLIFLER!$B223,TAKSIT_PLANI!$C$6:$C$1000,1))</f>
        <v/>
      </c>
      <c r="D223" s="17">
        <f>IF(ISBLANK(YENI_TEKLIFLER!$A223),"",YENI_TEKLIFLER!$I223)</f>
        <v/>
      </c>
      <c r="E223" s="17">
        <f>IF(ISBLANK(YENI_TEKLIFLER!$A223),"",$C223-$D223)</f>
        <v/>
      </c>
      <c r="F223" s="17">
        <f>IF(ISBLANK(YENI_TEKLIFLER!$A223),"",MAX(0,$E223))</f>
        <v/>
      </c>
      <c r="G223" s="17">
        <f>IF(ISBLANK(YENI_TEKLIFLER!$A223),"",YENI_TEKLIFLER!$J223)</f>
        <v/>
      </c>
      <c r="H223" s="17">
        <f>IF(ISBLANK(YENI_TEKLIFLER!$A223),"",INDEX(KREDILER!$H$6:$H$1000,MATCH(YENI_TEKLIFLER!$B223,KREDILER!$A$6:$A$1000,0)))</f>
        <v/>
      </c>
      <c r="I223" s="14">
        <f>IF(ISBLANK(YENI_TEKLIFLER!$A223),"",IF($E223&gt;0,"ADAY","DEĞİL"))</f>
        <v/>
      </c>
      <c r="J223" s="14">
        <f>IF(ISBLANK(YENI_TEKLIFLER!$A223),"",IF(OR(ISBLANK($B223),ISBLANK($C223),ISBLANK($D223),ISBLANK($E223),ISBLANK($F223),ISBLANK($G223),ISBLANK($H223)),"EKSİK","OK"))</f>
        <v/>
      </c>
    </row>
    <row r="224">
      <c r="A224" s="14">
        <f>IF(ISBLANK(YENI_TEKLIFLER!$A224),"",YENI_TEKLIFLER!$A224)</f>
        <v/>
      </c>
      <c r="B224" s="14">
        <f>IF(ISBLANK(YENI_TEKLIFLER!$A224),"",YENI_TEKLIFLER!$B224)</f>
        <v/>
      </c>
      <c r="C224" s="17">
        <f>IF(ISBLANK(YENI_TEKLIFLER!$A224),"",SUMIFS(TAKSIT_PLANI!$I$6:$I$1000,TAKSIT_PLANI!$B$6:$B$1000,YENI_TEKLIFLER!$B224,TAKSIT_PLANI!$C$6:$C$1000,1))</f>
        <v/>
      </c>
      <c r="D224" s="17">
        <f>IF(ISBLANK(YENI_TEKLIFLER!$A224),"",YENI_TEKLIFLER!$I224)</f>
        <v/>
      </c>
      <c r="E224" s="17">
        <f>IF(ISBLANK(YENI_TEKLIFLER!$A224),"",$C224-$D224)</f>
        <v/>
      </c>
      <c r="F224" s="17">
        <f>IF(ISBLANK(YENI_TEKLIFLER!$A224),"",MAX(0,$E224))</f>
        <v/>
      </c>
      <c r="G224" s="17">
        <f>IF(ISBLANK(YENI_TEKLIFLER!$A224),"",YENI_TEKLIFLER!$J224)</f>
        <v/>
      </c>
      <c r="H224" s="17">
        <f>IF(ISBLANK(YENI_TEKLIFLER!$A224),"",INDEX(KREDILER!$H$6:$H$1000,MATCH(YENI_TEKLIFLER!$B224,KREDILER!$A$6:$A$1000,0)))</f>
        <v/>
      </c>
      <c r="I224" s="14">
        <f>IF(ISBLANK(YENI_TEKLIFLER!$A224),"",IF($E224&gt;0,"ADAY","DEĞİL"))</f>
        <v/>
      </c>
      <c r="J224" s="14">
        <f>IF(ISBLANK(YENI_TEKLIFLER!$A224),"",IF(OR(ISBLANK($B224),ISBLANK($C224),ISBLANK($D224),ISBLANK($E224),ISBLANK($F224),ISBLANK($G224),ISBLANK($H224)),"EKSİK","OK"))</f>
        <v/>
      </c>
    </row>
    <row r="225">
      <c r="A225" s="14">
        <f>IF(ISBLANK(YENI_TEKLIFLER!$A225),"",YENI_TEKLIFLER!$A225)</f>
        <v/>
      </c>
      <c r="B225" s="14">
        <f>IF(ISBLANK(YENI_TEKLIFLER!$A225),"",YENI_TEKLIFLER!$B225)</f>
        <v/>
      </c>
      <c r="C225" s="17">
        <f>IF(ISBLANK(YENI_TEKLIFLER!$A225),"",SUMIFS(TAKSIT_PLANI!$I$6:$I$1000,TAKSIT_PLANI!$B$6:$B$1000,YENI_TEKLIFLER!$B225,TAKSIT_PLANI!$C$6:$C$1000,1))</f>
        <v/>
      </c>
      <c r="D225" s="17">
        <f>IF(ISBLANK(YENI_TEKLIFLER!$A225),"",YENI_TEKLIFLER!$I225)</f>
        <v/>
      </c>
      <c r="E225" s="17">
        <f>IF(ISBLANK(YENI_TEKLIFLER!$A225),"",$C225-$D225)</f>
        <v/>
      </c>
      <c r="F225" s="17">
        <f>IF(ISBLANK(YENI_TEKLIFLER!$A225),"",MAX(0,$E225))</f>
        <v/>
      </c>
      <c r="G225" s="17">
        <f>IF(ISBLANK(YENI_TEKLIFLER!$A225),"",YENI_TEKLIFLER!$J225)</f>
        <v/>
      </c>
      <c r="H225" s="17">
        <f>IF(ISBLANK(YENI_TEKLIFLER!$A225),"",INDEX(KREDILER!$H$6:$H$1000,MATCH(YENI_TEKLIFLER!$B225,KREDILER!$A$6:$A$1000,0)))</f>
        <v/>
      </c>
      <c r="I225" s="14">
        <f>IF(ISBLANK(YENI_TEKLIFLER!$A225),"",IF($E225&gt;0,"ADAY","DEĞİL"))</f>
        <v/>
      </c>
      <c r="J225" s="14">
        <f>IF(ISBLANK(YENI_TEKLIFLER!$A225),"",IF(OR(ISBLANK($B225),ISBLANK($C225),ISBLANK($D225),ISBLANK($E225),ISBLANK($F225),ISBLANK($G225),ISBLANK($H225)),"EKSİK","OK"))</f>
        <v/>
      </c>
    </row>
    <row r="226">
      <c r="A226" s="14">
        <f>IF(ISBLANK(YENI_TEKLIFLER!$A226),"",YENI_TEKLIFLER!$A226)</f>
        <v/>
      </c>
      <c r="B226" s="14">
        <f>IF(ISBLANK(YENI_TEKLIFLER!$A226),"",YENI_TEKLIFLER!$B226)</f>
        <v/>
      </c>
      <c r="C226" s="17">
        <f>IF(ISBLANK(YENI_TEKLIFLER!$A226),"",SUMIFS(TAKSIT_PLANI!$I$6:$I$1000,TAKSIT_PLANI!$B$6:$B$1000,YENI_TEKLIFLER!$B226,TAKSIT_PLANI!$C$6:$C$1000,1))</f>
        <v/>
      </c>
      <c r="D226" s="17">
        <f>IF(ISBLANK(YENI_TEKLIFLER!$A226),"",YENI_TEKLIFLER!$I226)</f>
        <v/>
      </c>
      <c r="E226" s="17">
        <f>IF(ISBLANK(YENI_TEKLIFLER!$A226),"",$C226-$D226)</f>
        <v/>
      </c>
      <c r="F226" s="17">
        <f>IF(ISBLANK(YENI_TEKLIFLER!$A226),"",MAX(0,$E226))</f>
        <v/>
      </c>
      <c r="G226" s="17">
        <f>IF(ISBLANK(YENI_TEKLIFLER!$A226),"",YENI_TEKLIFLER!$J226)</f>
        <v/>
      </c>
      <c r="H226" s="17">
        <f>IF(ISBLANK(YENI_TEKLIFLER!$A226),"",INDEX(KREDILER!$H$6:$H$1000,MATCH(YENI_TEKLIFLER!$B226,KREDILER!$A$6:$A$1000,0)))</f>
        <v/>
      </c>
      <c r="I226" s="14">
        <f>IF(ISBLANK(YENI_TEKLIFLER!$A226),"",IF($E226&gt;0,"ADAY","DEĞİL"))</f>
        <v/>
      </c>
      <c r="J226" s="14">
        <f>IF(ISBLANK(YENI_TEKLIFLER!$A226),"",IF(OR(ISBLANK($B226),ISBLANK($C226),ISBLANK($D226),ISBLANK($E226),ISBLANK($F226),ISBLANK($G226),ISBLANK($H226)),"EKSİK","OK"))</f>
        <v/>
      </c>
    </row>
    <row r="227">
      <c r="A227" s="14">
        <f>IF(ISBLANK(YENI_TEKLIFLER!$A227),"",YENI_TEKLIFLER!$A227)</f>
        <v/>
      </c>
      <c r="B227" s="14">
        <f>IF(ISBLANK(YENI_TEKLIFLER!$A227),"",YENI_TEKLIFLER!$B227)</f>
        <v/>
      </c>
      <c r="C227" s="17">
        <f>IF(ISBLANK(YENI_TEKLIFLER!$A227),"",SUMIFS(TAKSIT_PLANI!$I$6:$I$1000,TAKSIT_PLANI!$B$6:$B$1000,YENI_TEKLIFLER!$B227,TAKSIT_PLANI!$C$6:$C$1000,1))</f>
        <v/>
      </c>
      <c r="D227" s="17">
        <f>IF(ISBLANK(YENI_TEKLIFLER!$A227),"",YENI_TEKLIFLER!$I227)</f>
        <v/>
      </c>
      <c r="E227" s="17">
        <f>IF(ISBLANK(YENI_TEKLIFLER!$A227),"",$C227-$D227)</f>
        <v/>
      </c>
      <c r="F227" s="17">
        <f>IF(ISBLANK(YENI_TEKLIFLER!$A227),"",MAX(0,$E227))</f>
        <v/>
      </c>
      <c r="G227" s="17">
        <f>IF(ISBLANK(YENI_TEKLIFLER!$A227),"",YENI_TEKLIFLER!$J227)</f>
        <v/>
      </c>
      <c r="H227" s="17">
        <f>IF(ISBLANK(YENI_TEKLIFLER!$A227),"",INDEX(KREDILER!$H$6:$H$1000,MATCH(YENI_TEKLIFLER!$B227,KREDILER!$A$6:$A$1000,0)))</f>
        <v/>
      </c>
      <c r="I227" s="14">
        <f>IF(ISBLANK(YENI_TEKLIFLER!$A227),"",IF($E227&gt;0,"ADAY","DEĞİL"))</f>
        <v/>
      </c>
      <c r="J227" s="14">
        <f>IF(ISBLANK(YENI_TEKLIFLER!$A227),"",IF(OR(ISBLANK($B227),ISBLANK($C227),ISBLANK($D227),ISBLANK($E227),ISBLANK($F227),ISBLANK($G227),ISBLANK($H227)),"EKSİK","OK"))</f>
        <v/>
      </c>
    </row>
    <row r="228">
      <c r="A228" s="14">
        <f>IF(ISBLANK(YENI_TEKLIFLER!$A228),"",YENI_TEKLIFLER!$A228)</f>
        <v/>
      </c>
      <c r="B228" s="14">
        <f>IF(ISBLANK(YENI_TEKLIFLER!$A228),"",YENI_TEKLIFLER!$B228)</f>
        <v/>
      </c>
      <c r="C228" s="17">
        <f>IF(ISBLANK(YENI_TEKLIFLER!$A228),"",SUMIFS(TAKSIT_PLANI!$I$6:$I$1000,TAKSIT_PLANI!$B$6:$B$1000,YENI_TEKLIFLER!$B228,TAKSIT_PLANI!$C$6:$C$1000,1))</f>
        <v/>
      </c>
      <c r="D228" s="17">
        <f>IF(ISBLANK(YENI_TEKLIFLER!$A228),"",YENI_TEKLIFLER!$I228)</f>
        <v/>
      </c>
      <c r="E228" s="17">
        <f>IF(ISBLANK(YENI_TEKLIFLER!$A228),"",$C228-$D228)</f>
        <v/>
      </c>
      <c r="F228" s="17">
        <f>IF(ISBLANK(YENI_TEKLIFLER!$A228),"",MAX(0,$E228))</f>
        <v/>
      </c>
      <c r="G228" s="17">
        <f>IF(ISBLANK(YENI_TEKLIFLER!$A228),"",YENI_TEKLIFLER!$J228)</f>
        <v/>
      </c>
      <c r="H228" s="17">
        <f>IF(ISBLANK(YENI_TEKLIFLER!$A228),"",INDEX(KREDILER!$H$6:$H$1000,MATCH(YENI_TEKLIFLER!$B228,KREDILER!$A$6:$A$1000,0)))</f>
        <v/>
      </c>
      <c r="I228" s="14">
        <f>IF(ISBLANK(YENI_TEKLIFLER!$A228),"",IF($E228&gt;0,"ADAY","DEĞİL"))</f>
        <v/>
      </c>
      <c r="J228" s="14">
        <f>IF(ISBLANK(YENI_TEKLIFLER!$A228),"",IF(OR(ISBLANK($B228),ISBLANK($C228),ISBLANK($D228),ISBLANK($E228),ISBLANK($F228),ISBLANK($G228),ISBLANK($H228)),"EKSİK","OK"))</f>
        <v/>
      </c>
    </row>
    <row r="229">
      <c r="A229" s="14">
        <f>IF(ISBLANK(YENI_TEKLIFLER!$A229),"",YENI_TEKLIFLER!$A229)</f>
        <v/>
      </c>
      <c r="B229" s="14">
        <f>IF(ISBLANK(YENI_TEKLIFLER!$A229),"",YENI_TEKLIFLER!$B229)</f>
        <v/>
      </c>
      <c r="C229" s="17">
        <f>IF(ISBLANK(YENI_TEKLIFLER!$A229),"",SUMIFS(TAKSIT_PLANI!$I$6:$I$1000,TAKSIT_PLANI!$B$6:$B$1000,YENI_TEKLIFLER!$B229,TAKSIT_PLANI!$C$6:$C$1000,1))</f>
        <v/>
      </c>
      <c r="D229" s="17">
        <f>IF(ISBLANK(YENI_TEKLIFLER!$A229),"",YENI_TEKLIFLER!$I229)</f>
        <v/>
      </c>
      <c r="E229" s="17">
        <f>IF(ISBLANK(YENI_TEKLIFLER!$A229),"",$C229-$D229)</f>
        <v/>
      </c>
      <c r="F229" s="17">
        <f>IF(ISBLANK(YENI_TEKLIFLER!$A229),"",MAX(0,$E229))</f>
        <v/>
      </c>
      <c r="G229" s="17">
        <f>IF(ISBLANK(YENI_TEKLIFLER!$A229),"",YENI_TEKLIFLER!$J229)</f>
        <v/>
      </c>
      <c r="H229" s="17">
        <f>IF(ISBLANK(YENI_TEKLIFLER!$A229),"",INDEX(KREDILER!$H$6:$H$1000,MATCH(YENI_TEKLIFLER!$B229,KREDILER!$A$6:$A$1000,0)))</f>
        <v/>
      </c>
      <c r="I229" s="14">
        <f>IF(ISBLANK(YENI_TEKLIFLER!$A229),"",IF($E229&gt;0,"ADAY","DEĞİL"))</f>
        <v/>
      </c>
      <c r="J229" s="14">
        <f>IF(ISBLANK(YENI_TEKLIFLER!$A229),"",IF(OR(ISBLANK($B229),ISBLANK($C229),ISBLANK($D229),ISBLANK($E229),ISBLANK($F229),ISBLANK($G229),ISBLANK($H229)),"EKSİK","OK"))</f>
        <v/>
      </c>
    </row>
    <row r="230">
      <c r="A230" s="14">
        <f>IF(ISBLANK(YENI_TEKLIFLER!$A230),"",YENI_TEKLIFLER!$A230)</f>
        <v/>
      </c>
      <c r="B230" s="14">
        <f>IF(ISBLANK(YENI_TEKLIFLER!$A230),"",YENI_TEKLIFLER!$B230)</f>
        <v/>
      </c>
      <c r="C230" s="17">
        <f>IF(ISBLANK(YENI_TEKLIFLER!$A230),"",SUMIFS(TAKSIT_PLANI!$I$6:$I$1000,TAKSIT_PLANI!$B$6:$B$1000,YENI_TEKLIFLER!$B230,TAKSIT_PLANI!$C$6:$C$1000,1))</f>
        <v/>
      </c>
      <c r="D230" s="17">
        <f>IF(ISBLANK(YENI_TEKLIFLER!$A230),"",YENI_TEKLIFLER!$I230)</f>
        <v/>
      </c>
      <c r="E230" s="17">
        <f>IF(ISBLANK(YENI_TEKLIFLER!$A230),"",$C230-$D230)</f>
        <v/>
      </c>
      <c r="F230" s="17">
        <f>IF(ISBLANK(YENI_TEKLIFLER!$A230),"",MAX(0,$E230))</f>
        <v/>
      </c>
      <c r="G230" s="17">
        <f>IF(ISBLANK(YENI_TEKLIFLER!$A230),"",YENI_TEKLIFLER!$J230)</f>
        <v/>
      </c>
      <c r="H230" s="17">
        <f>IF(ISBLANK(YENI_TEKLIFLER!$A230),"",INDEX(KREDILER!$H$6:$H$1000,MATCH(YENI_TEKLIFLER!$B230,KREDILER!$A$6:$A$1000,0)))</f>
        <v/>
      </c>
      <c r="I230" s="14">
        <f>IF(ISBLANK(YENI_TEKLIFLER!$A230),"",IF($E230&gt;0,"ADAY","DEĞİL"))</f>
        <v/>
      </c>
      <c r="J230" s="14">
        <f>IF(ISBLANK(YENI_TEKLIFLER!$A230),"",IF(OR(ISBLANK($B230),ISBLANK($C230),ISBLANK($D230),ISBLANK($E230),ISBLANK($F230),ISBLANK($G230),ISBLANK($H230)),"EKSİK","OK"))</f>
        <v/>
      </c>
    </row>
    <row r="231">
      <c r="A231" s="14">
        <f>IF(ISBLANK(YENI_TEKLIFLER!$A231),"",YENI_TEKLIFLER!$A231)</f>
        <v/>
      </c>
      <c r="B231" s="14">
        <f>IF(ISBLANK(YENI_TEKLIFLER!$A231),"",YENI_TEKLIFLER!$B231)</f>
        <v/>
      </c>
      <c r="C231" s="17">
        <f>IF(ISBLANK(YENI_TEKLIFLER!$A231),"",SUMIFS(TAKSIT_PLANI!$I$6:$I$1000,TAKSIT_PLANI!$B$6:$B$1000,YENI_TEKLIFLER!$B231,TAKSIT_PLANI!$C$6:$C$1000,1))</f>
        <v/>
      </c>
      <c r="D231" s="17">
        <f>IF(ISBLANK(YENI_TEKLIFLER!$A231),"",YENI_TEKLIFLER!$I231)</f>
        <v/>
      </c>
      <c r="E231" s="17">
        <f>IF(ISBLANK(YENI_TEKLIFLER!$A231),"",$C231-$D231)</f>
        <v/>
      </c>
      <c r="F231" s="17">
        <f>IF(ISBLANK(YENI_TEKLIFLER!$A231),"",MAX(0,$E231))</f>
        <v/>
      </c>
      <c r="G231" s="17">
        <f>IF(ISBLANK(YENI_TEKLIFLER!$A231),"",YENI_TEKLIFLER!$J231)</f>
        <v/>
      </c>
      <c r="H231" s="17">
        <f>IF(ISBLANK(YENI_TEKLIFLER!$A231),"",INDEX(KREDILER!$H$6:$H$1000,MATCH(YENI_TEKLIFLER!$B231,KREDILER!$A$6:$A$1000,0)))</f>
        <v/>
      </c>
      <c r="I231" s="14">
        <f>IF(ISBLANK(YENI_TEKLIFLER!$A231),"",IF($E231&gt;0,"ADAY","DEĞİL"))</f>
        <v/>
      </c>
      <c r="J231" s="14">
        <f>IF(ISBLANK(YENI_TEKLIFLER!$A231),"",IF(OR(ISBLANK($B231),ISBLANK($C231),ISBLANK($D231),ISBLANK($E231),ISBLANK($F231),ISBLANK($G231),ISBLANK($H231)),"EKSİK","OK"))</f>
        <v/>
      </c>
    </row>
    <row r="232">
      <c r="A232" s="14">
        <f>IF(ISBLANK(YENI_TEKLIFLER!$A232),"",YENI_TEKLIFLER!$A232)</f>
        <v/>
      </c>
      <c r="B232" s="14">
        <f>IF(ISBLANK(YENI_TEKLIFLER!$A232),"",YENI_TEKLIFLER!$B232)</f>
        <v/>
      </c>
      <c r="C232" s="17">
        <f>IF(ISBLANK(YENI_TEKLIFLER!$A232),"",SUMIFS(TAKSIT_PLANI!$I$6:$I$1000,TAKSIT_PLANI!$B$6:$B$1000,YENI_TEKLIFLER!$B232,TAKSIT_PLANI!$C$6:$C$1000,1))</f>
        <v/>
      </c>
      <c r="D232" s="17">
        <f>IF(ISBLANK(YENI_TEKLIFLER!$A232),"",YENI_TEKLIFLER!$I232)</f>
        <v/>
      </c>
      <c r="E232" s="17">
        <f>IF(ISBLANK(YENI_TEKLIFLER!$A232),"",$C232-$D232)</f>
        <v/>
      </c>
      <c r="F232" s="17">
        <f>IF(ISBLANK(YENI_TEKLIFLER!$A232),"",MAX(0,$E232))</f>
        <v/>
      </c>
      <c r="G232" s="17">
        <f>IF(ISBLANK(YENI_TEKLIFLER!$A232),"",YENI_TEKLIFLER!$J232)</f>
        <v/>
      </c>
      <c r="H232" s="17">
        <f>IF(ISBLANK(YENI_TEKLIFLER!$A232),"",INDEX(KREDILER!$H$6:$H$1000,MATCH(YENI_TEKLIFLER!$B232,KREDILER!$A$6:$A$1000,0)))</f>
        <v/>
      </c>
      <c r="I232" s="14">
        <f>IF(ISBLANK(YENI_TEKLIFLER!$A232),"",IF($E232&gt;0,"ADAY","DEĞİL"))</f>
        <v/>
      </c>
      <c r="J232" s="14">
        <f>IF(ISBLANK(YENI_TEKLIFLER!$A232),"",IF(OR(ISBLANK($B232),ISBLANK($C232),ISBLANK($D232),ISBLANK($E232),ISBLANK($F232),ISBLANK($G232),ISBLANK($H232)),"EKSİK","OK"))</f>
        <v/>
      </c>
    </row>
    <row r="233">
      <c r="A233" s="14">
        <f>IF(ISBLANK(YENI_TEKLIFLER!$A233),"",YENI_TEKLIFLER!$A233)</f>
        <v/>
      </c>
      <c r="B233" s="14">
        <f>IF(ISBLANK(YENI_TEKLIFLER!$A233),"",YENI_TEKLIFLER!$B233)</f>
        <v/>
      </c>
      <c r="C233" s="17">
        <f>IF(ISBLANK(YENI_TEKLIFLER!$A233),"",SUMIFS(TAKSIT_PLANI!$I$6:$I$1000,TAKSIT_PLANI!$B$6:$B$1000,YENI_TEKLIFLER!$B233,TAKSIT_PLANI!$C$6:$C$1000,1))</f>
        <v/>
      </c>
      <c r="D233" s="17">
        <f>IF(ISBLANK(YENI_TEKLIFLER!$A233),"",YENI_TEKLIFLER!$I233)</f>
        <v/>
      </c>
      <c r="E233" s="17">
        <f>IF(ISBLANK(YENI_TEKLIFLER!$A233),"",$C233-$D233)</f>
        <v/>
      </c>
      <c r="F233" s="17">
        <f>IF(ISBLANK(YENI_TEKLIFLER!$A233),"",MAX(0,$E233))</f>
        <v/>
      </c>
      <c r="G233" s="17">
        <f>IF(ISBLANK(YENI_TEKLIFLER!$A233),"",YENI_TEKLIFLER!$J233)</f>
        <v/>
      </c>
      <c r="H233" s="17">
        <f>IF(ISBLANK(YENI_TEKLIFLER!$A233),"",INDEX(KREDILER!$H$6:$H$1000,MATCH(YENI_TEKLIFLER!$B233,KREDILER!$A$6:$A$1000,0)))</f>
        <v/>
      </c>
      <c r="I233" s="14">
        <f>IF(ISBLANK(YENI_TEKLIFLER!$A233),"",IF($E233&gt;0,"ADAY","DEĞİL"))</f>
        <v/>
      </c>
      <c r="J233" s="14">
        <f>IF(ISBLANK(YENI_TEKLIFLER!$A233),"",IF(OR(ISBLANK($B233),ISBLANK($C233),ISBLANK($D233),ISBLANK($E233),ISBLANK($F233),ISBLANK($G233),ISBLANK($H233)),"EKSİK","OK"))</f>
        <v/>
      </c>
    </row>
    <row r="234">
      <c r="A234" s="14">
        <f>IF(ISBLANK(YENI_TEKLIFLER!$A234),"",YENI_TEKLIFLER!$A234)</f>
        <v/>
      </c>
      <c r="B234" s="14">
        <f>IF(ISBLANK(YENI_TEKLIFLER!$A234),"",YENI_TEKLIFLER!$B234)</f>
        <v/>
      </c>
      <c r="C234" s="17">
        <f>IF(ISBLANK(YENI_TEKLIFLER!$A234),"",SUMIFS(TAKSIT_PLANI!$I$6:$I$1000,TAKSIT_PLANI!$B$6:$B$1000,YENI_TEKLIFLER!$B234,TAKSIT_PLANI!$C$6:$C$1000,1))</f>
        <v/>
      </c>
      <c r="D234" s="17">
        <f>IF(ISBLANK(YENI_TEKLIFLER!$A234),"",YENI_TEKLIFLER!$I234)</f>
        <v/>
      </c>
      <c r="E234" s="17">
        <f>IF(ISBLANK(YENI_TEKLIFLER!$A234),"",$C234-$D234)</f>
        <v/>
      </c>
      <c r="F234" s="17">
        <f>IF(ISBLANK(YENI_TEKLIFLER!$A234),"",MAX(0,$E234))</f>
        <v/>
      </c>
      <c r="G234" s="17">
        <f>IF(ISBLANK(YENI_TEKLIFLER!$A234),"",YENI_TEKLIFLER!$J234)</f>
        <v/>
      </c>
      <c r="H234" s="17">
        <f>IF(ISBLANK(YENI_TEKLIFLER!$A234),"",INDEX(KREDILER!$H$6:$H$1000,MATCH(YENI_TEKLIFLER!$B234,KREDILER!$A$6:$A$1000,0)))</f>
        <v/>
      </c>
      <c r="I234" s="14">
        <f>IF(ISBLANK(YENI_TEKLIFLER!$A234),"",IF($E234&gt;0,"ADAY","DEĞİL"))</f>
        <v/>
      </c>
      <c r="J234" s="14">
        <f>IF(ISBLANK(YENI_TEKLIFLER!$A234),"",IF(OR(ISBLANK($B234),ISBLANK($C234),ISBLANK($D234),ISBLANK($E234),ISBLANK($F234),ISBLANK($G234),ISBLANK($H234)),"EKSİK","OK"))</f>
        <v/>
      </c>
    </row>
    <row r="235">
      <c r="A235" s="14">
        <f>IF(ISBLANK(YENI_TEKLIFLER!$A235),"",YENI_TEKLIFLER!$A235)</f>
        <v/>
      </c>
      <c r="B235" s="14">
        <f>IF(ISBLANK(YENI_TEKLIFLER!$A235),"",YENI_TEKLIFLER!$B235)</f>
        <v/>
      </c>
      <c r="C235" s="17">
        <f>IF(ISBLANK(YENI_TEKLIFLER!$A235),"",SUMIFS(TAKSIT_PLANI!$I$6:$I$1000,TAKSIT_PLANI!$B$6:$B$1000,YENI_TEKLIFLER!$B235,TAKSIT_PLANI!$C$6:$C$1000,1))</f>
        <v/>
      </c>
      <c r="D235" s="17">
        <f>IF(ISBLANK(YENI_TEKLIFLER!$A235),"",YENI_TEKLIFLER!$I235)</f>
        <v/>
      </c>
      <c r="E235" s="17">
        <f>IF(ISBLANK(YENI_TEKLIFLER!$A235),"",$C235-$D235)</f>
        <v/>
      </c>
      <c r="F235" s="17">
        <f>IF(ISBLANK(YENI_TEKLIFLER!$A235),"",MAX(0,$E235))</f>
        <v/>
      </c>
      <c r="G235" s="17">
        <f>IF(ISBLANK(YENI_TEKLIFLER!$A235),"",YENI_TEKLIFLER!$J235)</f>
        <v/>
      </c>
      <c r="H235" s="17">
        <f>IF(ISBLANK(YENI_TEKLIFLER!$A235),"",INDEX(KREDILER!$H$6:$H$1000,MATCH(YENI_TEKLIFLER!$B235,KREDILER!$A$6:$A$1000,0)))</f>
        <v/>
      </c>
      <c r="I235" s="14">
        <f>IF(ISBLANK(YENI_TEKLIFLER!$A235),"",IF($E235&gt;0,"ADAY","DEĞİL"))</f>
        <v/>
      </c>
      <c r="J235" s="14">
        <f>IF(ISBLANK(YENI_TEKLIFLER!$A235),"",IF(OR(ISBLANK($B235),ISBLANK($C235),ISBLANK($D235),ISBLANK($E235),ISBLANK($F235),ISBLANK($G235),ISBLANK($H235)),"EKSİK","OK"))</f>
        <v/>
      </c>
    </row>
    <row r="236">
      <c r="A236" s="14">
        <f>IF(ISBLANK(YENI_TEKLIFLER!$A236),"",YENI_TEKLIFLER!$A236)</f>
        <v/>
      </c>
      <c r="B236" s="14">
        <f>IF(ISBLANK(YENI_TEKLIFLER!$A236),"",YENI_TEKLIFLER!$B236)</f>
        <v/>
      </c>
      <c r="C236" s="17">
        <f>IF(ISBLANK(YENI_TEKLIFLER!$A236),"",SUMIFS(TAKSIT_PLANI!$I$6:$I$1000,TAKSIT_PLANI!$B$6:$B$1000,YENI_TEKLIFLER!$B236,TAKSIT_PLANI!$C$6:$C$1000,1))</f>
        <v/>
      </c>
      <c r="D236" s="17">
        <f>IF(ISBLANK(YENI_TEKLIFLER!$A236),"",YENI_TEKLIFLER!$I236)</f>
        <v/>
      </c>
      <c r="E236" s="17">
        <f>IF(ISBLANK(YENI_TEKLIFLER!$A236),"",$C236-$D236)</f>
        <v/>
      </c>
      <c r="F236" s="17">
        <f>IF(ISBLANK(YENI_TEKLIFLER!$A236),"",MAX(0,$E236))</f>
        <v/>
      </c>
      <c r="G236" s="17">
        <f>IF(ISBLANK(YENI_TEKLIFLER!$A236),"",YENI_TEKLIFLER!$J236)</f>
        <v/>
      </c>
      <c r="H236" s="17">
        <f>IF(ISBLANK(YENI_TEKLIFLER!$A236),"",INDEX(KREDILER!$H$6:$H$1000,MATCH(YENI_TEKLIFLER!$B236,KREDILER!$A$6:$A$1000,0)))</f>
        <v/>
      </c>
      <c r="I236" s="14">
        <f>IF(ISBLANK(YENI_TEKLIFLER!$A236),"",IF($E236&gt;0,"ADAY","DEĞİL"))</f>
        <v/>
      </c>
      <c r="J236" s="14">
        <f>IF(ISBLANK(YENI_TEKLIFLER!$A236),"",IF(OR(ISBLANK($B236),ISBLANK($C236),ISBLANK($D236),ISBLANK($E236),ISBLANK($F236),ISBLANK($G236),ISBLANK($H236)),"EKSİK","OK"))</f>
        <v/>
      </c>
    </row>
    <row r="237">
      <c r="A237" s="14">
        <f>IF(ISBLANK(YENI_TEKLIFLER!$A237),"",YENI_TEKLIFLER!$A237)</f>
        <v/>
      </c>
      <c r="B237" s="14">
        <f>IF(ISBLANK(YENI_TEKLIFLER!$A237),"",YENI_TEKLIFLER!$B237)</f>
        <v/>
      </c>
      <c r="C237" s="17">
        <f>IF(ISBLANK(YENI_TEKLIFLER!$A237),"",SUMIFS(TAKSIT_PLANI!$I$6:$I$1000,TAKSIT_PLANI!$B$6:$B$1000,YENI_TEKLIFLER!$B237,TAKSIT_PLANI!$C$6:$C$1000,1))</f>
        <v/>
      </c>
      <c r="D237" s="17">
        <f>IF(ISBLANK(YENI_TEKLIFLER!$A237),"",YENI_TEKLIFLER!$I237)</f>
        <v/>
      </c>
      <c r="E237" s="17">
        <f>IF(ISBLANK(YENI_TEKLIFLER!$A237),"",$C237-$D237)</f>
        <v/>
      </c>
      <c r="F237" s="17">
        <f>IF(ISBLANK(YENI_TEKLIFLER!$A237),"",MAX(0,$E237))</f>
        <v/>
      </c>
      <c r="G237" s="17">
        <f>IF(ISBLANK(YENI_TEKLIFLER!$A237),"",YENI_TEKLIFLER!$J237)</f>
        <v/>
      </c>
      <c r="H237" s="17">
        <f>IF(ISBLANK(YENI_TEKLIFLER!$A237),"",INDEX(KREDILER!$H$6:$H$1000,MATCH(YENI_TEKLIFLER!$B237,KREDILER!$A$6:$A$1000,0)))</f>
        <v/>
      </c>
      <c r="I237" s="14">
        <f>IF(ISBLANK(YENI_TEKLIFLER!$A237),"",IF($E237&gt;0,"ADAY","DEĞİL"))</f>
        <v/>
      </c>
      <c r="J237" s="14">
        <f>IF(ISBLANK(YENI_TEKLIFLER!$A237),"",IF(OR(ISBLANK($B237),ISBLANK($C237),ISBLANK($D237),ISBLANK($E237),ISBLANK($F237),ISBLANK($G237),ISBLANK($H237)),"EKSİK","OK"))</f>
        <v/>
      </c>
    </row>
    <row r="238">
      <c r="A238" s="14">
        <f>IF(ISBLANK(YENI_TEKLIFLER!$A238),"",YENI_TEKLIFLER!$A238)</f>
        <v/>
      </c>
      <c r="B238" s="14">
        <f>IF(ISBLANK(YENI_TEKLIFLER!$A238),"",YENI_TEKLIFLER!$B238)</f>
        <v/>
      </c>
      <c r="C238" s="17">
        <f>IF(ISBLANK(YENI_TEKLIFLER!$A238),"",SUMIFS(TAKSIT_PLANI!$I$6:$I$1000,TAKSIT_PLANI!$B$6:$B$1000,YENI_TEKLIFLER!$B238,TAKSIT_PLANI!$C$6:$C$1000,1))</f>
        <v/>
      </c>
      <c r="D238" s="17">
        <f>IF(ISBLANK(YENI_TEKLIFLER!$A238),"",YENI_TEKLIFLER!$I238)</f>
        <v/>
      </c>
      <c r="E238" s="17">
        <f>IF(ISBLANK(YENI_TEKLIFLER!$A238),"",$C238-$D238)</f>
        <v/>
      </c>
      <c r="F238" s="17">
        <f>IF(ISBLANK(YENI_TEKLIFLER!$A238),"",MAX(0,$E238))</f>
        <v/>
      </c>
      <c r="G238" s="17">
        <f>IF(ISBLANK(YENI_TEKLIFLER!$A238),"",YENI_TEKLIFLER!$J238)</f>
        <v/>
      </c>
      <c r="H238" s="17">
        <f>IF(ISBLANK(YENI_TEKLIFLER!$A238),"",INDEX(KREDILER!$H$6:$H$1000,MATCH(YENI_TEKLIFLER!$B238,KREDILER!$A$6:$A$1000,0)))</f>
        <v/>
      </c>
      <c r="I238" s="14">
        <f>IF(ISBLANK(YENI_TEKLIFLER!$A238),"",IF($E238&gt;0,"ADAY","DEĞİL"))</f>
        <v/>
      </c>
      <c r="J238" s="14">
        <f>IF(ISBLANK(YENI_TEKLIFLER!$A238),"",IF(OR(ISBLANK($B238),ISBLANK($C238),ISBLANK($D238),ISBLANK($E238),ISBLANK($F238),ISBLANK($G238),ISBLANK($H238)),"EKSİK","OK"))</f>
        <v/>
      </c>
    </row>
    <row r="239">
      <c r="A239" s="14">
        <f>IF(ISBLANK(YENI_TEKLIFLER!$A239),"",YENI_TEKLIFLER!$A239)</f>
        <v/>
      </c>
      <c r="B239" s="14">
        <f>IF(ISBLANK(YENI_TEKLIFLER!$A239),"",YENI_TEKLIFLER!$B239)</f>
        <v/>
      </c>
      <c r="C239" s="17">
        <f>IF(ISBLANK(YENI_TEKLIFLER!$A239),"",SUMIFS(TAKSIT_PLANI!$I$6:$I$1000,TAKSIT_PLANI!$B$6:$B$1000,YENI_TEKLIFLER!$B239,TAKSIT_PLANI!$C$6:$C$1000,1))</f>
        <v/>
      </c>
      <c r="D239" s="17">
        <f>IF(ISBLANK(YENI_TEKLIFLER!$A239),"",YENI_TEKLIFLER!$I239)</f>
        <v/>
      </c>
      <c r="E239" s="17">
        <f>IF(ISBLANK(YENI_TEKLIFLER!$A239),"",$C239-$D239)</f>
        <v/>
      </c>
      <c r="F239" s="17">
        <f>IF(ISBLANK(YENI_TEKLIFLER!$A239),"",MAX(0,$E239))</f>
        <v/>
      </c>
      <c r="G239" s="17">
        <f>IF(ISBLANK(YENI_TEKLIFLER!$A239),"",YENI_TEKLIFLER!$J239)</f>
        <v/>
      </c>
      <c r="H239" s="17">
        <f>IF(ISBLANK(YENI_TEKLIFLER!$A239),"",INDEX(KREDILER!$H$6:$H$1000,MATCH(YENI_TEKLIFLER!$B239,KREDILER!$A$6:$A$1000,0)))</f>
        <v/>
      </c>
      <c r="I239" s="14">
        <f>IF(ISBLANK(YENI_TEKLIFLER!$A239),"",IF($E239&gt;0,"ADAY","DEĞİL"))</f>
        <v/>
      </c>
      <c r="J239" s="14">
        <f>IF(ISBLANK(YENI_TEKLIFLER!$A239),"",IF(OR(ISBLANK($B239),ISBLANK($C239),ISBLANK($D239),ISBLANK($E239),ISBLANK($F239),ISBLANK($G239),ISBLANK($H239)),"EKSİK","OK"))</f>
        <v/>
      </c>
    </row>
    <row r="240">
      <c r="A240" s="14">
        <f>IF(ISBLANK(YENI_TEKLIFLER!$A240),"",YENI_TEKLIFLER!$A240)</f>
        <v/>
      </c>
      <c r="B240" s="14">
        <f>IF(ISBLANK(YENI_TEKLIFLER!$A240),"",YENI_TEKLIFLER!$B240)</f>
        <v/>
      </c>
      <c r="C240" s="17">
        <f>IF(ISBLANK(YENI_TEKLIFLER!$A240),"",SUMIFS(TAKSIT_PLANI!$I$6:$I$1000,TAKSIT_PLANI!$B$6:$B$1000,YENI_TEKLIFLER!$B240,TAKSIT_PLANI!$C$6:$C$1000,1))</f>
        <v/>
      </c>
      <c r="D240" s="17">
        <f>IF(ISBLANK(YENI_TEKLIFLER!$A240),"",YENI_TEKLIFLER!$I240)</f>
        <v/>
      </c>
      <c r="E240" s="17">
        <f>IF(ISBLANK(YENI_TEKLIFLER!$A240),"",$C240-$D240)</f>
        <v/>
      </c>
      <c r="F240" s="17">
        <f>IF(ISBLANK(YENI_TEKLIFLER!$A240),"",MAX(0,$E240))</f>
        <v/>
      </c>
      <c r="G240" s="17">
        <f>IF(ISBLANK(YENI_TEKLIFLER!$A240),"",YENI_TEKLIFLER!$J240)</f>
        <v/>
      </c>
      <c r="H240" s="17">
        <f>IF(ISBLANK(YENI_TEKLIFLER!$A240),"",INDEX(KREDILER!$H$6:$H$1000,MATCH(YENI_TEKLIFLER!$B240,KREDILER!$A$6:$A$1000,0)))</f>
        <v/>
      </c>
      <c r="I240" s="14">
        <f>IF(ISBLANK(YENI_TEKLIFLER!$A240),"",IF($E240&gt;0,"ADAY","DEĞİL"))</f>
        <v/>
      </c>
      <c r="J240" s="14">
        <f>IF(ISBLANK(YENI_TEKLIFLER!$A240),"",IF(OR(ISBLANK($B240),ISBLANK($C240),ISBLANK($D240),ISBLANK($E240),ISBLANK($F240),ISBLANK($G240),ISBLANK($H240)),"EKSİK","OK"))</f>
        <v/>
      </c>
    </row>
    <row r="241">
      <c r="A241" s="14">
        <f>IF(ISBLANK(YENI_TEKLIFLER!$A241),"",YENI_TEKLIFLER!$A241)</f>
        <v/>
      </c>
      <c r="B241" s="14">
        <f>IF(ISBLANK(YENI_TEKLIFLER!$A241),"",YENI_TEKLIFLER!$B241)</f>
        <v/>
      </c>
      <c r="C241" s="17">
        <f>IF(ISBLANK(YENI_TEKLIFLER!$A241),"",SUMIFS(TAKSIT_PLANI!$I$6:$I$1000,TAKSIT_PLANI!$B$6:$B$1000,YENI_TEKLIFLER!$B241,TAKSIT_PLANI!$C$6:$C$1000,1))</f>
        <v/>
      </c>
      <c r="D241" s="17">
        <f>IF(ISBLANK(YENI_TEKLIFLER!$A241),"",YENI_TEKLIFLER!$I241)</f>
        <v/>
      </c>
      <c r="E241" s="17">
        <f>IF(ISBLANK(YENI_TEKLIFLER!$A241),"",$C241-$D241)</f>
        <v/>
      </c>
      <c r="F241" s="17">
        <f>IF(ISBLANK(YENI_TEKLIFLER!$A241),"",MAX(0,$E241))</f>
        <v/>
      </c>
      <c r="G241" s="17">
        <f>IF(ISBLANK(YENI_TEKLIFLER!$A241),"",YENI_TEKLIFLER!$J241)</f>
        <v/>
      </c>
      <c r="H241" s="17">
        <f>IF(ISBLANK(YENI_TEKLIFLER!$A241),"",INDEX(KREDILER!$H$6:$H$1000,MATCH(YENI_TEKLIFLER!$B241,KREDILER!$A$6:$A$1000,0)))</f>
        <v/>
      </c>
      <c r="I241" s="14">
        <f>IF(ISBLANK(YENI_TEKLIFLER!$A241),"",IF($E241&gt;0,"ADAY","DEĞİL"))</f>
        <v/>
      </c>
      <c r="J241" s="14">
        <f>IF(ISBLANK(YENI_TEKLIFLER!$A241),"",IF(OR(ISBLANK($B241),ISBLANK($C241),ISBLANK($D241),ISBLANK($E241),ISBLANK($F241),ISBLANK($G241),ISBLANK($H241)),"EKSİK","OK"))</f>
        <v/>
      </c>
    </row>
    <row r="242">
      <c r="A242" s="14">
        <f>IF(ISBLANK(YENI_TEKLIFLER!$A242),"",YENI_TEKLIFLER!$A242)</f>
        <v/>
      </c>
      <c r="B242" s="14">
        <f>IF(ISBLANK(YENI_TEKLIFLER!$A242),"",YENI_TEKLIFLER!$B242)</f>
        <v/>
      </c>
      <c r="C242" s="17">
        <f>IF(ISBLANK(YENI_TEKLIFLER!$A242),"",SUMIFS(TAKSIT_PLANI!$I$6:$I$1000,TAKSIT_PLANI!$B$6:$B$1000,YENI_TEKLIFLER!$B242,TAKSIT_PLANI!$C$6:$C$1000,1))</f>
        <v/>
      </c>
      <c r="D242" s="17">
        <f>IF(ISBLANK(YENI_TEKLIFLER!$A242),"",YENI_TEKLIFLER!$I242)</f>
        <v/>
      </c>
      <c r="E242" s="17">
        <f>IF(ISBLANK(YENI_TEKLIFLER!$A242),"",$C242-$D242)</f>
        <v/>
      </c>
      <c r="F242" s="17">
        <f>IF(ISBLANK(YENI_TEKLIFLER!$A242),"",MAX(0,$E242))</f>
        <v/>
      </c>
      <c r="G242" s="17">
        <f>IF(ISBLANK(YENI_TEKLIFLER!$A242),"",YENI_TEKLIFLER!$J242)</f>
        <v/>
      </c>
      <c r="H242" s="17">
        <f>IF(ISBLANK(YENI_TEKLIFLER!$A242),"",INDEX(KREDILER!$H$6:$H$1000,MATCH(YENI_TEKLIFLER!$B242,KREDILER!$A$6:$A$1000,0)))</f>
        <v/>
      </c>
      <c r="I242" s="14">
        <f>IF(ISBLANK(YENI_TEKLIFLER!$A242),"",IF($E242&gt;0,"ADAY","DEĞİL"))</f>
        <v/>
      </c>
      <c r="J242" s="14">
        <f>IF(ISBLANK(YENI_TEKLIFLER!$A242),"",IF(OR(ISBLANK($B242),ISBLANK($C242),ISBLANK($D242),ISBLANK($E242),ISBLANK($F242),ISBLANK($G242),ISBLANK($H242)),"EKSİK","OK"))</f>
        <v/>
      </c>
    </row>
    <row r="243">
      <c r="A243" s="14">
        <f>IF(ISBLANK(YENI_TEKLIFLER!$A243),"",YENI_TEKLIFLER!$A243)</f>
        <v/>
      </c>
      <c r="B243" s="14">
        <f>IF(ISBLANK(YENI_TEKLIFLER!$A243),"",YENI_TEKLIFLER!$B243)</f>
        <v/>
      </c>
      <c r="C243" s="17">
        <f>IF(ISBLANK(YENI_TEKLIFLER!$A243),"",SUMIFS(TAKSIT_PLANI!$I$6:$I$1000,TAKSIT_PLANI!$B$6:$B$1000,YENI_TEKLIFLER!$B243,TAKSIT_PLANI!$C$6:$C$1000,1))</f>
        <v/>
      </c>
      <c r="D243" s="17">
        <f>IF(ISBLANK(YENI_TEKLIFLER!$A243),"",YENI_TEKLIFLER!$I243)</f>
        <v/>
      </c>
      <c r="E243" s="17">
        <f>IF(ISBLANK(YENI_TEKLIFLER!$A243),"",$C243-$D243)</f>
        <v/>
      </c>
      <c r="F243" s="17">
        <f>IF(ISBLANK(YENI_TEKLIFLER!$A243),"",MAX(0,$E243))</f>
        <v/>
      </c>
      <c r="G243" s="17">
        <f>IF(ISBLANK(YENI_TEKLIFLER!$A243),"",YENI_TEKLIFLER!$J243)</f>
        <v/>
      </c>
      <c r="H243" s="17">
        <f>IF(ISBLANK(YENI_TEKLIFLER!$A243),"",INDEX(KREDILER!$H$6:$H$1000,MATCH(YENI_TEKLIFLER!$B243,KREDILER!$A$6:$A$1000,0)))</f>
        <v/>
      </c>
      <c r="I243" s="14">
        <f>IF(ISBLANK(YENI_TEKLIFLER!$A243),"",IF($E243&gt;0,"ADAY","DEĞİL"))</f>
        <v/>
      </c>
      <c r="J243" s="14">
        <f>IF(ISBLANK(YENI_TEKLIFLER!$A243),"",IF(OR(ISBLANK($B243),ISBLANK($C243),ISBLANK($D243),ISBLANK($E243),ISBLANK($F243),ISBLANK($G243),ISBLANK($H243)),"EKSİK","OK"))</f>
        <v/>
      </c>
    </row>
    <row r="244">
      <c r="A244" s="14">
        <f>IF(ISBLANK(YENI_TEKLIFLER!$A244),"",YENI_TEKLIFLER!$A244)</f>
        <v/>
      </c>
      <c r="B244" s="14">
        <f>IF(ISBLANK(YENI_TEKLIFLER!$A244),"",YENI_TEKLIFLER!$B244)</f>
        <v/>
      </c>
      <c r="C244" s="17">
        <f>IF(ISBLANK(YENI_TEKLIFLER!$A244),"",SUMIFS(TAKSIT_PLANI!$I$6:$I$1000,TAKSIT_PLANI!$B$6:$B$1000,YENI_TEKLIFLER!$B244,TAKSIT_PLANI!$C$6:$C$1000,1))</f>
        <v/>
      </c>
      <c r="D244" s="17">
        <f>IF(ISBLANK(YENI_TEKLIFLER!$A244),"",YENI_TEKLIFLER!$I244)</f>
        <v/>
      </c>
      <c r="E244" s="17">
        <f>IF(ISBLANK(YENI_TEKLIFLER!$A244),"",$C244-$D244)</f>
        <v/>
      </c>
      <c r="F244" s="17">
        <f>IF(ISBLANK(YENI_TEKLIFLER!$A244),"",MAX(0,$E244))</f>
        <v/>
      </c>
      <c r="G244" s="17">
        <f>IF(ISBLANK(YENI_TEKLIFLER!$A244),"",YENI_TEKLIFLER!$J244)</f>
        <v/>
      </c>
      <c r="H244" s="17">
        <f>IF(ISBLANK(YENI_TEKLIFLER!$A244),"",INDEX(KREDILER!$H$6:$H$1000,MATCH(YENI_TEKLIFLER!$B244,KREDILER!$A$6:$A$1000,0)))</f>
        <v/>
      </c>
      <c r="I244" s="14">
        <f>IF(ISBLANK(YENI_TEKLIFLER!$A244),"",IF($E244&gt;0,"ADAY","DEĞİL"))</f>
        <v/>
      </c>
      <c r="J244" s="14">
        <f>IF(ISBLANK(YENI_TEKLIFLER!$A244),"",IF(OR(ISBLANK($B244),ISBLANK($C244),ISBLANK($D244),ISBLANK($E244),ISBLANK($F244),ISBLANK($G244),ISBLANK($H244)),"EKSİK","OK"))</f>
        <v/>
      </c>
    </row>
    <row r="245">
      <c r="A245" s="14">
        <f>IF(ISBLANK(YENI_TEKLIFLER!$A245),"",YENI_TEKLIFLER!$A245)</f>
        <v/>
      </c>
      <c r="B245" s="14">
        <f>IF(ISBLANK(YENI_TEKLIFLER!$A245),"",YENI_TEKLIFLER!$B245)</f>
        <v/>
      </c>
      <c r="C245" s="17">
        <f>IF(ISBLANK(YENI_TEKLIFLER!$A245),"",SUMIFS(TAKSIT_PLANI!$I$6:$I$1000,TAKSIT_PLANI!$B$6:$B$1000,YENI_TEKLIFLER!$B245,TAKSIT_PLANI!$C$6:$C$1000,1))</f>
        <v/>
      </c>
      <c r="D245" s="17">
        <f>IF(ISBLANK(YENI_TEKLIFLER!$A245),"",YENI_TEKLIFLER!$I245)</f>
        <v/>
      </c>
      <c r="E245" s="17">
        <f>IF(ISBLANK(YENI_TEKLIFLER!$A245),"",$C245-$D245)</f>
        <v/>
      </c>
      <c r="F245" s="17">
        <f>IF(ISBLANK(YENI_TEKLIFLER!$A245),"",MAX(0,$E245))</f>
        <v/>
      </c>
      <c r="G245" s="17">
        <f>IF(ISBLANK(YENI_TEKLIFLER!$A245),"",YENI_TEKLIFLER!$J245)</f>
        <v/>
      </c>
      <c r="H245" s="17">
        <f>IF(ISBLANK(YENI_TEKLIFLER!$A245),"",INDEX(KREDILER!$H$6:$H$1000,MATCH(YENI_TEKLIFLER!$B245,KREDILER!$A$6:$A$1000,0)))</f>
        <v/>
      </c>
      <c r="I245" s="14">
        <f>IF(ISBLANK(YENI_TEKLIFLER!$A245),"",IF($E245&gt;0,"ADAY","DEĞİL"))</f>
        <v/>
      </c>
      <c r="J245" s="14">
        <f>IF(ISBLANK(YENI_TEKLIFLER!$A245),"",IF(OR(ISBLANK($B245),ISBLANK($C245),ISBLANK($D245),ISBLANK($E245),ISBLANK($F245),ISBLANK($G245),ISBLANK($H245)),"EKSİK","OK"))</f>
        <v/>
      </c>
    </row>
    <row r="246">
      <c r="A246" s="14">
        <f>IF(ISBLANK(YENI_TEKLIFLER!$A246),"",YENI_TEKLIFLER!$A246)</f>
        <v/>
      </c>
      <c r="B246" s="14">
        <f>IF(ISBLANK(YENI_TEKLIFLER!$A246),"",YENI_TEKLIFLER!$B246)</f>
        <v/>
      </c>
      <c r="C246" s="17">
        <f>IF(ISBLANK(YENI_TEKLIFLER!$A246),"",SUMIFS(TAKSIT_PLANI!$I$6:$I$1000,TAKSIT_PLANI!$B$6:$B$1000,YENI_TEKLIFLER!$B246,TAKSIT_PLANI!$C$6:$C$1000,1))</f>
        <v/>
      </c>
      <c r="D246" s="17">
        <f>IF(ISBLANK(YENI_TEKLIFLER!$A246),"",YENI_TEKLIFLER!$I246)</f>
        <v/>
      </c>
      <c r="E246" s="17">
        <f>IF(ISBLANK(YENI_TEKLIFLER!$A246),"",$C246-$D246)</f>
        <v/>
      </c>
      <c r="F246" s="17">
        <f>IF(ISBLANK(YENI_TEKLIFLER!$A246),"",MAX(0,$E246))</f>
        <v/>
      </c>
      <c r="G246" s="17">
        <f>IF(ISBLANK(YENI_TEKLIFLER!$A246),"",YENI_TEKLIFLER!$J246)</f>
        <v/>
      </c>
      <c r="H246" s="17">
        <f>IF(ISBLANK(YENI_TEKLIFLER!$A246),"",INDEX(KREDILER!$H$6:$H$1000,MATCH(YENI_TEKLIFLER!$B246,KREDILER!$A$6:$A$1000,0)))</f>
        <v/>
      </c>
      <c r="I246" s="14">
        <f>IF(ISBLANK(YENI_TEKLIFLER!$A246),"",IF($E246&gt;0,"ADAY","DEĞİL"))</f>
        <v/>
      </c>
      <c r="J246" s="14">
        <f>IF(ISBLANK(YENI_TEKLIFLER!$A246),"",IF(OR(ISBLANK($B246),ISBLANK($C246),ISBLANK($D246),ISBLANK($E246),ISBLANK($F246),ISBLANK($G246),ISBLANK($H246)),"EKSİK","OK"))</f>
        <v/>
      </c>
    </row>
    <row r="247">
      <c r="A247" s="14">
        <f>IF(ISBLANK(YENI_TEKLIFLER!$A247),"",YENI_TEKLIFLER!$A247)</f>
        <v/>
      </c>
      <c r="B247" s="14">
        <f>IF(ISBLANK(YENI_TEKLIFLER!$A247),"",YENI_TEKLIFLER!$B247)</f>
        <v/>
      </c>
      <c r="C247" s="17">
        <f>IF(ISBLANK(YENI_TEKLIFLER!$A247),"",SUMIFS(TAKSIT_PLANI!$I$6:$I$1000,TAKSIT_PLANI!$B$6:$B$1000,YENI_TEKLIFLER!$B247,TAKSIT_PLANI!$C$6:$C$1000,1))</f>
        <v/>
      </c>
      <c r="D247" s="17">
        <f>IF(ISBLANK(YENI_TEKLIFLER!$A247),"",YENI_TEKLIFLER!$I247)</f>
        <v/>
      </c>
      <c r="E247" s="17">
        <f>IF(ISBLANK(YENI_TEKLIFLER!$A247),"",$C247-$D247)</f>
        <v/>
      </c>
      <c r="F247" s="17">
        <f>IF(ISBLANK(YENI_TEKLIFLER!$A247),"",MAX(0,$E247))</f>
        <v/>
      </c>
      <c r="G247" s="17">
        <f>IF(ISBLANK(YENI_TEKLIFLER!$A247),"",YENI_TEKLIFLER!$J247)</f>
        <v/>
      </c>
      <c r="H247" s="17">
        <f>IF(ISBLANK(YENI_TEKLIFLER!$A247),"",INDEX(KREDILER!$H$6:$H$1000,MATCH(YENI_TEKLIFLER!$B247,KREDILER!$A$6:$A$1000,0)))</f>
        <v/>
      </c>
      <c r="I247" s="14">
        <f>IF(ISBLANK(YENI_TEKLIFLER!$A247),"",IF($E247&gt;0,"ADAY","DEĞİL"))</f>
        <v/>
      </c>
      <c r="J247" s="14">
        <f>IF(ISBLANK(YENI_TEKLIFLER!$A247),"",IF(OR(ISBLANK($B247),ISBLANK($C247),ISBLANK($D247),ISBLANK($E247),ISBLANK($F247),ISBLANK($G247),ISBLANK($H247)),"EKSİK","OK"))</f>
        <v/>
      </c>
    </row>
    <row r="248">
      <c r="A248" s="14">
        <f>IF(ISBLANK(YENI_TEKLIFLER!$A248),"",YENI_TEKLIFLER!$A248)</f>
        <v/>
      </c>
      <c r="B248" s="14">
        <f>IF(ISBLANK(YENI_TEKLIFLER!$A248),"",YENI_TEKLIFLER!$B248)</f>
        <v/>
      </c>
      <c r="C248" s="17">
        <f>IF(ISBLANK(YENI_TEKLIFLER!$A248),"",SUMIFS(TAKSIT_PLANI!$I$6:$I$1000,TAKSIT_PLANI!$B$6:$B$1000,YENI_TEKLIFLER!$B248,TAKSIT_PLANI!$C$6:$C$1000,1))</f>
        <v/>
      </c>
      <c r="D248" s="17">
        <f>IF(ISBLANK(YENI_TEKLIFLER!$A248),"",YENI_TEKLIFLER!$I248)</f>
        <v/>
      </c>
      <c r="E248" s="17">
        <f>IF(ISBLANK(YENI_TEKLIFLER!$A248),"",$C248-$D248)</f>
        <v/>
      </c>
      <c r="F248" s="17">
        <f>IF(ISBLANK(YENI_TEKLIFLER!$A248),"",MAX(0,$E248))</f>
        <v/>
      </c>
      <c r="G248" s="17">
        <f>IF(ISBLANK(YENI_TEKLIFLER!$A248),"",YENI_TEKLIFLER!$J248)</f>
        <v/>
      </c>
      <c r="H248" s="17">
        <f>IF(ISBLANK(YENI_TEKLIFLER!$A248),"",INDEX(KREDILER!$H$6:$H$1000,MATCH(YENI_TEKLIFLER!$B248,KREDILER!$A$6:$A$1000,0)))</f>
        <v/>
      </c>
      <c r="I248" s="14">
        <f>IF(ISBLANK(YENI_TEKLIFLER!$A248),"",IF($E248&gt;0,"ADAY","DEĞİL"))</f>
        <v/>
      </c>
      <c r="J248" s="14">
        <f>IF(ISBLANK(YENI_TEKLIFLER!$A248),"",IF(OR(ISBLANK($B248),ISBLANK($C248),ISBLANK($D248),ISBLANK($E248),ISBLANK($F248),ISBLANK($G248),ISBLANK($H248)),"EKSİK","OK"))</f>
        <v/>
      </c>
    </row>
    <row r="249">
      <c r="A249" s="14">
        <f>IF(ISBLANK(YENI_TEKLIFLER!$A249),"",YENI_TEKLIFLER!$A249)</f>
        <v/>
      </c>
      <c r="B249" s="14">
        <f>IF(ISBLANK(YENI_TEKLIFLER!$A249),"",YENI_TEKLIFLER!$B249)</f>
        <v/>
      </c>
      <c r="C249" s="17">
        <f>IF(ISBLANK(YENI_TEKLIFLER!$A249),"",SUMIFS(TAKSIT_PLANI!$I$6:$I$1000,TAKSIT_PLANI!$B$6:$B$1000,YENI_TEKLIFLER!$B249,TAKSIT_PLANI!$C$6:$C$1000,1))</f>
        <v/>
      </c>
      <c r="D249" s="17">
        <f>IF(ISBLANK(YENI_TEKLIFLER!$A249),"",YENI_TEKLIFLER!$I249)</f>
        <v/>
      </c>
      <c r="E249" s="17">
        <f>IF(ISBLANK(YENI_TEKLIFLER!$A249),"",$C249-$D249)</f>
        <v/>
      </c>
      <c r="F249" s="17">
        <f>IF(ISBLANK(YENI_TEKLIFLER!$A249),"",MAX(0,$E249))</f>
        <v/>
      </c>
      <c r="G249" s="17">
        <f>IF(ISBLANK(YENI_TEKLIFLER!$A249),"",YENI_TEKLIFLER!$J249)</f>
        <v/>
      </c>
      <c r="H249" s="17">
        <f>IF(ISBLANK(YENI_TEKLIFLER!$A249),"",INDEX(KREDILER!$H$6:$H$1000,MATCH(YENI_TEKLIFLER!$B249,KREDILER!$A$6:$A$1000,0)))</f>
        <v/>
      </c>
      <c r="I249" s="14">
        <f>IF(ISBLANK(YENI_TEKLIFLER!$A249),"",IF($E249&gt;0,"ADAY","DEĞİL"))</f>
        <v/>
      </c>
      <c r="J249" s="14">
        <f>IF(ISBLANK(YENI_TEKLIFLER!$A249),"",IF(OR(ISBLANK($B249),ISBLANK($C249),ISBLANK($D249),ISBLANK($E249),ISBLANK($F249),ISBLANK($G249),ISBLANK($H249)),"EKSİK","OK"))</f>
        <v/>
      </c>
    </row>
    <row r="250">
      <c r="A250" s="14">
        <f>IF(ISBLANK(YENI_TEKLIFLER!$A250),"",YENI_TEKLIFLER!$A250)</f>
        <v/>
      </c>
      <c r="B250" s="14">
        <f>IF(ISBLANK(YENI_TEKLIFLER!$A250),"",YENI_TEKLIFLER!$B250)</f>
        <v/>
      </c>
      <c r="C250" s="17">
        <f>IF(ISBLANK(YENI_TEKLIFLER!$A250),"",SUMIFS(TAKSIT_PLANI!$I$6:$I$1000,TAKSIT_PLANI!$B$6:$B$1000,YENI_TEKLIFLER!$B250,TAKSIT_PLANI!$C$6:$C$1000,1))</f>
        <v/>
      </c>
      <c r="D250" s="17">
        <f>IF(ISBLANK(YENI_TEKLIFLER!$A250),"",YENI_TEKLIFLER!$I250)</f>
        <v/>
      </c>
      <c r="E250" s="17">
        <f>IF(ISBLANK(YENI_TEKLIFLER!$A250),"",$C250-$D250)</f>
        <v/>
      </c>
      <c r="F250" s="17">
        <f>IF(ISBLANK(YENI_TEKLIFLER!$A250),"",MAX(0,$E250))</f>
        <v/>
      </c>
      <c r="G250" s="17">
        <f>IF(ISBLANK(YENI_TEKLIFLER!$A250),"",YENI_TEKLIFLER!$J250)</f>
        <v/>
      </c>
      <c r="H250" s="17">
        <f>IF(ISBLANK(YENI_TEKLIFLER!$A250),"",INDEX(KREDILER!$H$6:$H$1000,MATCH(YENI_TEKLIFLER!$B250,KREDILER!$A$6:$A$1000,0)))</f>
        <v/>
      </c>
      <c r="I250" s="14">
        <f>IF(ISBLANK(YENI_TEKLIFLER!$A250),"",IF($E250&gt;0,"ADAY","DEĞİL"))</f>
        <v/>
      </c>
      <c r="J250" s="14">
        <f>IF(ISBLANK(YENI_TEKLIFLER!$A250),"",IF(OR(ISBLANK($B250),ISBLANK($C250),ISBLANK($D250),ISBLANK($E250),ISBLANK($F250),ISBLANK($G250),ISBLANK($H250)),"EKSİK","OK"))</f>
        <v/>
      </c>
    </row>
    <row r="251">
      <c r="A251" s="14">
        <f>IF(ISBLANK(YENI_TEKLIFLER!$A251),"",YENI_TEKLIFLER!$A251)</f>
        <v/>
      </c>
      <c r="B251" s="14">
        <f>IF(ISBLANK(YENI_TEKLIFLER!$A251),"",YENI_TEKLIFLER!$B251)</f>
        <v/>
      </c>
      <c r="C251" s="17">
        <f>IF(ISBLANK(YENI_TEKLIFLER!$A251),"",SUMIFS(TAKSIT_PLANI!$I$6:$I$1000,TAKSIT_PLANI!$B$6:$B$1000,YENI_TEKLIFLER!$B251,TAKSIT_PLANI!$C$6:$C$1000,1))</f>
        <v/>
      </c>
      <c r="D251" s="17">
        <f>IF(ISBLANK(YENI_TEKLIFLER!$A251),"",YENI_TEKLIFLER!$I251)</f>
        <v/>
      </c>
      <c r="E251" s="17">
        <f>IF(ISBLANK(YENI_TEKLIFLER!$A251),"",$C251-$D251)</f>
        <v/>
      </c>
      <c r="F251" s="17">
        <f>IF(ISBLANK(YENI_TEKLIFLER!$A251),"",MAX(0,$E251))</f>
        <v/>
      </c>
      <c r="G251" s="17">
        <f>IF(ISBLANK(YENI_TEKLIFLER!$A251),"",YENI_TEKLIFLER!$J251)</f>
        <v/>
      </c>
      <c r="H251" s="17">
        <f>IF(ISBLANK(YENI_TEKLIFLER!$A251),"",INDEX(KREDILER!$H$6:$H$1000,MATCH(YENI_TEKLIFLER!$B251,KREDILER!$A$6:$A$1000,0)))</f>
        <v/>
      </c>
      <c r="I251" s="14">
        <f>IF(ISBLANK(YENI_TEKLIFLER!$A251),"",IF($E251&gt;0,"ADAY","DEĞİL"))</f>
        <v/>
      </c>
      <c r="J251" s="14">
        <f>IF(ISBLANK(YENI_TEKLIFLER!$A251),"",IF(OR(ISBLANK($B251),ISBLANK($C251),ISBLANK($D251),ISBLANK($E251),ISBLANK($F251),ISBLANK($G251),ISBLANK($H251)),"EKSİK","OK"))</f>
        <v/>
      </c>
    </row>
    <row r="252">
      <c r="A252" s="14">
        <f>IF(ISBLANK(YENI_TEKLIFLER!$A252),"",YENI_TEKLIFLER!$A252)</f>
        <v/>
      </c>
      <c r="B252" s="14">
        <f>IF(ISBLANK(YENI_TEKLIFLER!$A252),"",YENI_TEKLIFLER!$B252)</f>
        <v/>
      </c>
      <c r="C252" s="17">
        <f>IF(ISBLANK(YENI_TEKLIFLER!$A252),"",SUMIFS(TAKSIT_PLANI!$I$6:$I$1000,TAKSIT_PLANI!$B$6:$B$1000,YENI_TEKLIFLER!$B252,TAKSIT_PLANI!$C$6:$C$1000,1))</f>
        <v/>
      </c>
      <c r="D252" s="17">
        <f>IF(ISBLANK(YENI_TEKLIFLER!$A252),"",YENI_TEKLIFLER!$I252)</f>
        <v/>
      </c>
      <c r="E252" s="17">
        <f>IF(ISBLANK(YENI_TEKLIFLER!$A252),"",$C252-$D252)</f>
        <v/>
      </c>
      <c r="F252" s="17">
        <f>IF(ISBLANK(YENI_TEKLIFLER!$A252),"",MAX(0,$E252))</f>
        <v/>
      </c>
      <c r="G252" s="17">
        <f>IF(ISBLANK(YENI_TEKLIFLER!$A252),"",YENI_TEKLIFLER!$J252)</f>
        <v/>
      </c>
      <c r="H252" s="17">
        <f>IF(ISBLANK(YENI_TEKLIFLER!$A252),"",INDEX(KREDILER!$H$6:$H$1000,MATCH(YENI_TEKLIFLER!$B252,KREDILER!$A$6:$A$1000,0)))</f>
        <v/>
      </c>
      <c r="I252" s="14">
        <f>IF(ISBLANK(YENI_TEKLIFLER!$A252),"",IF($E252&gt;0,"ADAY","DEĞİL"))</f>
        <v/>
      </c>
      <c r="J252" s="14">
        <f>IF(ISBLANK(YENI_TEKLIFLER!$A252),"",IF(OR(ISBLANK($B252),ISBLANK($C252),ISBLANK($D252),ISBLANK($E252),ISBLANK($F252),ISBLANK($G252),ISBLANK($H252)),"EKSİK","OK"))</f>
        <v/>
      </c>
    </row>
    <row r="253">
      <c r="A253" s="14">
        <f>IF(ISBLANK(YENI_TEKLIFLER!$A253),"",YENI_TEKLIFLER!$A253)</f>
        <v/>
      </c>
      <c r="B253" s="14">
        <f>IF(ISBLANK(YENI_TEKLIFLER!$A253),"",YENI_TEKLIFLER!$B253)</f>
        <v/>
      </c>
      <c r="C253" s="17">
        <f>IF(ISBLANK(YENI_TEKLIFLER!$A253),"",SUMIFS(TAKSIT_PLANI!$I$6:$I$1000,TAKSIT_PLANI!$B$6:$B$1000,YENI_TEKLIFLER!$B253,TAKSIT_PLANI!$C$6:$C$1000,1))</f>
        <v/>
      </c>
      <c r="D253" s="17">
        <f>IF(ISBLANK(YENI_TEKLIFLER!$A253),"",YENI_TEKLIFLER!$I253)</f>
        <v/>
      </c>
      <c r="E253" s="17">
        <f>IF(ISBLANK(YENI_TEKLIFLER!$A253),"",$C253-$D253)</f>
        <v/>
      </c>
      <c r="F253" s="17">
        <f>IF(ISBLANK(YENI_TEKLIFLER!$A253),"",MAX(0,$E253))</f>
        <v/>
      </c>
      <c r="G253" s="17">
        <f>IF(ISBLANK(YENI_TEKLIFLER!$A253),"",YENI_TEKLIFLER!$J253)</f>
        <v/>
      </c>
      <c r="H253" s="17">
        <f>IF(ISBLANK(YENI_TEKLIFLER!$A253),"",INDEX(KREDILER!$H$6:$H$1000,MATCH(YENI_TEKLIFLER!$B253,KREDILER!$A$6:$A$1000,0)))</f>
        <v/>
      </c>
      <c r="I253" s="14">
        <f>IF(ISBLANK(YENI_TEKLIFLER!$A253),"",IF($E253&gt;0,"ADAY","DEĞİL"))</f>
        <v/>
      </c>
      <c r="J253" s="14">
        <f>IF(ISBLANK(YENI_TEKLIFLER!$A253),"",IF(OR(ISBLANK($B253),ISBLANK($C253),ISBLANK($D253),ISBLANK($E253),ISBLANK($F253),ISBLANK($G253),ISBLANK($H253)),"EKSİK","OK"))</f>
        <v/>
      </c>
    </row>
    <row r="254">
      <c r="A254" s="14">
        <f>IF(ISBLANK(YENI_TEKLIFLER!$A254),"",YENI_TEKLIFLER!$A254)</f>
        <v/>
      </c>
      <c r="B254" s="14">
        <f>IF(ISBLANK(YENI_TEKLIFLER!$A254),"",YENI_TEKLIFLER!$B254)</f>
        <v/>
      </c>
      <c r="C254" s="17">
        <f>IF(ISBLANK(YENI_TEKLIFLER!$A254),"",SUMIFS(TAKSIT_PLANI!$I$6:$I$1000,TAKSIT_PLANI!$B$6:$B$1000,YENI_TEKLIFLER!$B254,TAKSIT_PLANI!$C$6:$C$1000,1))</f>
        <v/>
      </c>
      <c r="D254" s="17">
        <f>IF(ISBLANK(YENI_TEKLIFLER!$A254),"",YENI_TEKLIFLER!$I254)</f>
        <v/>
      </c>
      <c r="E254" s="17">
        <f>IF(ISBLANK(YENI_TEKLIFLER!$A254),"",$C254-$D254)</f>
        <v/>
      </c>
      <c r="F254" s="17">
        <f>IF(ISBLANK(YENI_TEKLIFLER!$A254),"",MAX(0,$E254))</f>
        <v/>
      </c>
      <c r="G254" s="17">
        <f>IF(ISBLANK(YENI_TEKLIFLER!$A254),"",YENI_TEKLIFLER!$J254)</f>
        <v/>
      </c>
      <c r="H254" s="17">
        <f>IF(ISBLANK(YENI_TEKLIFLER!$A254),"",INDEX(KREDILER!$H$6:$H$1000,MATCH(YENI_TEKLIFLER!$B254,KREDILER!$A$6:$A$1000,0)))</f>
        <v/>
      </c>
      <c r="I254" s="14">
        <f>IF(ISBLANK(YENI_TEKLIFLER!$A254),"",IF($E254&gt;0,"ADAY","DEĞİL"))</f>
        <v/>
      </c>
      <c r="J254" s="14">
        <f>IF(ISBLANK(YENI_TEKLIFLER!$A254),"",IF(OR(ISBLANK($B254),ISBLANK($C254),ISBLANK($D254),ISBLANK($E254),ISBLANK($F254),ISBLANK($G254),ISBLANK($H254)),"EKSİK","OK"))</f>
        <v/>
      </c>
    </row>
    <row r="255">
      <c r="A255" s="14">
        <f>IF(ISBLANK(YENI_TEKLIFLER!$A255),"",YENI_TEKLIFLER!$A255)</f>
        <v/>
      </c>
      <c r="B255" s="14">
        <f>IF(ISBLANK(YENI_TEKLIFLER!$A255),"",YENI_TEKLIFLER!$B255)</f>
        <v/>
      </c>
      <c r="C255" s="17">
        <f>IF(ISBLANK(YENI_TEKLIFLER!$A255),"",SUMIFS(TAKSIT_PLANI!$I$6:$I$1000,TAKSIT_PLANI!$B$6:$B$1000,YENI_TEKLIFLER!$B255,TAKSIT_PLANI!$C$6:$C$1000,1))</f>
        <v/>
      </c>
      <c r="D255" s="17">
        <f>IF(ISBLANK(YENI_TEKLIFLER!$A255),"",YENI_TEKLIFLER!$I255)</f>
        <v/>
      </c>
      <c r="E255" s="17">
        <f>IF(ISBLANK(YENI_TEKLIFLER!$A255),"",$C255-$D255)</f>
        <v/>
      </c>
      <c r="F255" s="17">
        <f>IF(ISBLANK(YENI_TEKLIFLER!$A255),"",MAX(0,$E255))</f>
        <v/>
      </c>
      <c r="G255" s="17">
        <f>IF(ISBLANK(YENI_TEKLIFLER!$A255),"",YENI_TEKLIFLER!$J255)</f>
        <v/>
      </c>
      <c r="H255" s="17">
        <f>IF(ISBLANK(YENI_TEKLIFLER!$A255),"",INDEX(KREDILER!$H$6:$H$1000,MATCH(YENI_TEKLIFLER!$B255,KREDILER!$A$6:$A$1000,0)))</f>
        <v/>
      </c>
      <c r="I255" s="14">
        <f>IF(ISBLANK(YENI_TEKLIFLER!$A255),"",IF($E255&gt;0,"ADAY","DEĞİL"))</f>
        <v/>
      </c>
      <c r="J255" s="14">
        <f>IF(ISBLANK(YENI_TEKLIFLER!$A255),"",IF(OR(ISBLANK($B255),ISBLANK($C255),ISBLANK($D255),ISBLANK($E255),ISBLANK($F255),ISBLANK($G255),ISBLANK($H255)),"EKSİK","OK"))</f>
        <v/>
      </c>
    </row>
    <row r="256">
      <c r="A256" s="14">
        <f>IF(ISBLANK(YENI_TEKLIFLER!$A256),"",YENI_TEKLIFLER!$A256)</f>
        <v/>
      </c>
      <c r="B256" s="14">
        <f>IF(ISBLANK(YENI_TEKLIFLER!$A256),"",YENI_TEKLIFLER!$B256)</f>
        <v/>
      </c>
      <c r="C256" s="17">
        <f>IF(ISBLANK(YENI_TEKLIFLER!$A256),"",SUMIFS(TAKSIT_PLANI!$I$6:$I$1000,TAKSIT_PLANI!$B$6:$B$1000,YENI_TEKLIFLER!$B256,TAKSIT_PLANI!$C$6:$C$1000,1))</f>
        <v/>
      </c>
      <c r="D256" s="17">
        <f>IF(ISBLANK(YENI_TEKLIFLER!$A256),"",YENI_TEKLIFLER!$I256)</f>
        <v/>
      </c>
      <c r="E256" s="17">
        <f>IF(ISBLANK(YENI_TEKLIFLER!$A256),"",$C256-$D256)</f>
        <v/>
      </c>
      <c r="F256" s="17">
        <f>IF(ISBLANK(YENI_TEKLIFLER!$A256),"",MAX(0,$E256))</f>
        <v/>
      </c>
      <c r="G256" s="17">
        <f>IF(ISBLANK(YENI_TEKLIFLER!$A256),"",YENI_TEKLIFLER!$J256)</f>
        <v/>
      </c>
      <c r="H256" s="17">
        <f>IF(ISBLANK(YENI_TEKLIFLER!$A256),"",INDEX(KREDILER!$H$6:$H$1000,MATCH(YENI_TEKLIFLER!$B256,KREDILER!$A$6:$A$1000,0)))</f>
        <v/>
      </c>
      <c r="I256" s="14">
        <f>IF(ISBLANK(YENI_TEKLIFLER!$A256),"",IF($E256&gt;0,"ADAY","DEĞİL"))</f>
        <v/>
      </c>
      <c r="J256" s="14">
        <f>IF(ISBLANK(YENI_TEKLIFLER!$A256),"",IF(OR(ISBLANK($B256),ISBLANK($C256),ISBLANK($D256),ISBLANK($E256),ISBLANK($F256),ISBLANK($G256),ISBLANK($H256)),"EKSİK","OK"))</f>
        <v/>
      </c>
    </row>
    <row r="257">
      <c r="A257" s="14">
        <f>IF(ISBLANK(YENI_TEKLIFLER!$A257),"",YENI_TEKLIFLER!$A257)</f>
        <v/>
      </c>
      <c r="B257" s="14">
        <f>IF(ISBLANK(YENI_TEKLIFLER!$A257),"",YENI_TEKLIFLER!$B257)</f>
        <v/>
      </c>
      <c r="C257" s="17">
        <f>IF(ISBLANK(YENI_TEKLIFLER!$A257),"",SUMIFS(TAKSIT_PLANI!$I$6:$I$1000,TAKSIT_PLANI!$B$6:$B$1000,YENI_TEKLIFLER!$B257,TAKSIT_PLANI!$C$6:$C$1000,1))</f>
        <v/>
      </c>
      <c r="D257" s="17">
        <f>IF(ISBLANK(YENI_TEKLIFLER!$A257),"",YENI_TEKLIFLER!$I257)</f>
        <v/>
      </c>
      <c r="E257" s="17">
        <f>IF(ISBLANK(YENI_TEKLIFLER!$A257),"",$C257-$D257)</f>
        <v/>
      </c>
      <c r="F257" s="17">
        <f>IF(ISBLANK(YENI_TEKLIFLER!$A257),"",MAX(0,$E257))</f>
        <v/>
      </c>
      <c r="G257" s="17">
        <f>IF(ISBLANK(YENI_TEKLIFLER!$A257),"",YENI_TEKLIFLER!$J257)</f>
        <v/>
      </c>
      <c r="H257" s="17">
        <f>IF(ISBLANK(YENI_TEKLIFLER!$A257),"",INDEX(KREDILER!$H$6:$H$1000,MATCH(YENI_TEKLIFLER!$B257,KREDILER!$A$6:$A$1000,0)))</f>
        <v/>
      </c>
      <c r="I257" s="14">
        <f>IF(ISBLANK(YENI_TEKLIFLER!$A257),"",IF($E257&gt;0,"ADAY","DEĞİL"))</f>
        <v/>
      </c>
      <c r="J257" s="14">
        <f>IF(ISBLANK(YENI_TEKLIFLER!$A257),"",IF(OR(ISBLANK($B257),ISBLANK($C257),ISBLANK($D257),ISBLANK($E257),ISBLANK($F257),ISBLANK($G257),ISBLANK($H257)),"EKSİK","OK"))</f>
        <v/>
      </c>
    </row>
    <row r="258">
      <c r="A258" s="14">
        <f>IF(ISBLANK(YENI_TEKLIFLER!$A258),"",YENI_TEKLIFLER!$A258)</f>
        <v/>
      </c>
      <c r="B258" s="14">
        <f>IF(ISBLANK(YENI_TEKLIFLER!$A258),"",YENI_TEKLIFLER!$B258)</f>
        <v/>
      </c>
      <c r="C258" s="17">
        <f>IF(ISBLANK(YENI_TEKLIFLER!$A258),"",SUMIFS(TAKSIT_PLANI!$I$6:$I$1000,TAKSIT_PLANI!$B$6:$B$1000,YENI_TEKLIFLER!$B258,TAKSIT_PLANI!$C$6:$C$1000,1))</f>
        <v/>
      </c>
      <c r="D258" s="17">
        <f>IF(ISBLANK(YENI_TEKLIFLER!$A258),"",YENI_TEKLIFLER!$I258)</f>
        <v/>
      </c>
      <c r="E258" s="17">
        <f>IF(ISBLANK(YENI_TEKLIFLER!$A258),"",$C258-$D258)</f>
        <v/>
      </c>
      <c r="F258" s="17">
        <f>IF(ISBLANK(YENI_TEKLIFLER!$A258),"",MAX(0,$E258))</f>
        <v/>
      </c>
      <c r="G258" s="17">
        <f>IF(ISBLANK(YENI_TEKLIFLER!$A258),"",YENI_TEKLIFLER!$J258)</f>
        <v/>
      </c>
      <c r="H258" s="17">
        <f>IF(ISBLANK(YENI_TEKLIFLER!$A258),"",INDEX(KREDILER!$H$6:$H$1000,MATCH(YENI_TEKLIFLER!$B258,KREDILER!$A$6:$A$1000,0)))</f>
        <v/>
      </c>
      <c r="I258" s="14">
        <f>IF(ISBLANK(YENI_TEKLIFLER!$A258),"",IF($E258&gt;0,"ADAY","DEĞİL"))</f>
        <v/>
      </c>
      <c r="J258" s="14">
        <f>IF(ISBLANK(YENI_TEKLIFLER!$A258),"",IF(OR(ISBLANK($B258),ISBLANK($C258),ISBLANK($D258),ISBLANK($E258),ISBLANK($F258),ISBLANK($G258),ISBLANK($H258)),"EKSİK","OK"))</f>
        <v/>
      </c>
    </row>
    <row r="259">
      <c r="A259" s="14">
        <f>IF(ISBLANK(YENI_TEKLIFLER!$A259),"",YENI_TEKLIFLER!$A259)</f>
        <v/>
      </c>
      <c r="B259" s="14">
        <f>IF(ISBLANK(YENI_TEKLIFLER!$A259),"",YENI_TEKLIFLER!$B259)</f>
        <v/>
      </c>
      <c r="C259" s="17">
        <f>IF(ISBLANK(YENI_TEKLIFLER!$A259),"",SUMIFS(TAKSIT_PLANI!$I$6:$I$1000,TAKSIT_PLANI!$B$6:$B$1000,YENI_TEKLIFLER!$B259,TAKSIT_PLANI!$C$6:$C$1000,1))</f>
        <v/>
      </c>
      <c r="D259" s="17">
        <f>IF(ISBLANK(YENI_TEKLIFLER!$A259),"",YENI_TEKLIFLER!$I259)</f>
        <v/>
      </c>
      <c r="E259" s="17">
        <f>IF(ISBLANK(YENI_TEKLIFLER!$A259),"",$C259-$D259)</f>
        <v/>
      </c>
      <c r="F259" s="17">
        <f>IF(ISBLANK(YENI_TEKLIFLER!$A259),"",MAX(0,$E259))</f>
        <v/>
      </c>
      <c r="G259" s="17">
        <f>IF(ISBLANK(YENI_TEKLIFLER!$A259),"",YENI_TEKLIFLER!$J259)</f>
        <v/>
      </c>
      <c r="H259" s="17">
        <f>IF(ISBLANK(YENI_TEKLIFLER!$A259),"",INDEX(KREDILER!$H$6:$H$1000,MATCH(YENI_TEKLIFLER!$B259,KREDILER!$A$6:$A$1000,0)))</f>
        <v/>
      </c>
      <c r="I259" s="14">
        <f>IF(ISBLANK(YENI_TEKLIFLER!$A259),"",IF($E259&gt;0,"ADAY","DEĞİL"))</f>
        <v/>
      </c>
      <c r="J259" s="14">
        <f>IF(ISBLANK(YENI_TEKLIFLER!$A259),"",IF(OR(ISBLANK($B259),ISBLANK($C259),ISBLANK($D259),ISBLANK($E259),ISBLANK($F259),ISBLANK($G259),ISBLANK($H259)),"EKSİK","OK"))</f>
        <v/>
      </c>
    </row>
    <row r="260">
      <c r="A260" s="14">
        <f>IF(ISBLANK(YENI_TEKLIFLER!$A260),"",YENI_TEKLIFLER!$A260)</f>
        <v/>
      </c>
      <c r="B260" s="14">
        <f>IF(ISBLANK(YENI_TEKLIFLER!$A260),"",YENI_TEKLIFLER!$B260)</f>
        <v/>
      </c>
      <c r="C260" s="17">
        <f>IF(ISBLANK(YENI_TEKLIFLER!$A260),"",SUMIFS(TAKSIT_PLANI!$I$6:$I$1000,TAKSIT_PLANI!$B$6:$B$1000,YENI_TEKLIFLER!$B260,TAKSIT_PLANI!$C$6:$C$1000,1))</f>
        <v/>
      </c>
      <c r="D260" s="17">
        <f>IF(ISBLANK(YENI_TEKLIFLER!$A260),"",YENI_TEKLIFLER!$I260)</f>
        <v/>
      </c>
      <c r="E260" s="17">
        <f>IF(ISBLANK(YENI_TEKLIFLER!$A260),"",$C260-$D260)</f>
        <v/>
      </c>
      <c r="F260" s="17">
        <f>IF(ISBLANK(YENI_TEKLIFLER!$A260),"",MAX(0,$E260))</f>
        <v/>
      </c>
      <c r="G260" s="17">
        <f>IF(ISBLANK(YENI_TEKLIFLER!$A260),"",YENI_TEKLIFLER!$J260)</f>
        <v/>
      </c>
      <c r="H260" s="17">
        <f>IF(ISBLANK(YENI_TEKLIFLER!$A260),"",INDEX(KREDILER!$H$6:$H$1000,MATCH(YENI_TEKLIFLER!$B260,KREDILER!$A$6:$A$1000,0)))</f>
        <v/>
      </c>
      <c r="I260" s="14">
        <f>IF(ISBLANK(YENI_TEKLIFLER!$A260),"",IF($E260&gt;0,"ADAY","DEĞİL"))</f>
        <v/>
      </c>
      <c r="J260" s="14">
        <f>IF(ISBLANK(YENI_TEKLIFLER!$A260),"",IF(OR(ISBLANK($B260),ISBLANK($C260),ISBLANK($D260),ISBLANK($E260),ISBLANK($F260),ISBLANK($G260),ISBLANK($H260)),"EKSİK","OK"))</f>
        <v/>
      </c>
    </row>
    <row r="261">
      <c r="A261" s="14">
        <f>IF(ISBLANK(YENI_TEKLIFLER!$A261),"",YENI_TEKLIFLER!$A261)</f>
        <v/>
      </c>
      <c r="B261" s="14">
        <f>IF(ISBLANK(YENI_TEKLIFLER!$A261),"",YENI_TEKLIFLER!$B261)</f>
        <v/>
      </c>
      <c r="C261" s="17">
        <f>IF(ISBLANK(YENI_TEKLIFLER!$A261),"",SUMIFS(TAKSIT_PLANI!$I$6:$I$1000,TAKSIT_PLANI!$B$6:$B$1000,YENI_TEKLIFLER!$B261,TAKSIT_PLANI!$C$6:$C$1000,1))</f>
        <v/>
      </c>
      <c r="D261" s="17">
        <f>IF(ISBLANK(YENI_TEKLIFLER!$A261),"",YENI_TEKLIFLER!$I261)</f>
        <v/>
      </c>
      <c r="E261" s="17">
        <f>IF(ISBLANK(YENI_TEKLIFLER!$A261),"",$C261-$D261)</f>
        <v/>
      </c>
      <c r="F261" s="17">
        <f>IF(ISBLANK(YENI_TEKLIFLER!$A261),"",MAX(0,$E261))</f>
        <v/>
      </c>
      <c r="G261" s="17">
        <f>IF(ISBLANK(YENI_TEKLIFLER!$A261),"",YENI_TEKLIFLER!$J261)</f>
        <v/>
      </c>
      <c r="H261" s="17">
        <f>IF(ISBLANK(YENI_TEKLIFLER!$A261),"",INDEX(KREDILER!$H$6:$H$1000,MATCH(YENI_TEKLIFLER!$B261,KREDILER!$A$6:$A$1000,0)))</f>
        <v/>
      </c>
      <c r="I261" s="14">
        <f>IF(ISBLANK(YENI_TEKLIFLER!$A261),"",IF($E261&gt;0,"ADAY","DEĞİL"))</f>
        <v/>
      </c>
      <c r="J261" s="14">
        <f>IF(ISBLANK(YENI_TEKLIFLER!$A261),"",IF(OR(ISBLANK($B261),ISBLANK($C261),ISBLANK($D261),ISBLANK($E261),ISBLANK($F261),ISBLANK($G261),ISBLANK($H261)),"EKSİK","OK"))</f>
        <v/>
      </c>
    </row>
    <row r="262">
      <c r="A262" s="14">
        <f>IF(ISBLANK(YENI_TEKLIFLER!$A262),"",YENI_TEKLIFLER!$A262)</f>
        <v/>
      </c>
      <c r="B262" s="14">
        <f>IF(ISBLANK(YENI_TEKLIFLER!$A262),"",YENI_TEKLIFLER!$B262)</f>
        <v/>
      </c>
      <c r="C262" s="17">
        <f>IF(ISBLANK(YENI_TEKLIFLER!$A262),"",SUMIFS(TAKSIT_PLANI!$I$6:$I$1000,TAKSIT_PLANI!$B$6:$B$1000,YENI_TEKLIFLER!$B262,TAKSIT_PLANI!$C$6:$C$1000,1))</f>
        <v/>
      </c>
      <c r="D262" s="17">
        <f>IF(ISBLANK(YENI_TEKLIFLER!$A262),"",YENI_TEKLIFLER!$I262)</f>
        <v/>
      </c>
      <c r="E262" s="17">
        <f>IF(ISBLANK(YENI_TEKLIFLER!$A262),"",$C262-$D262)</f>
        <v/>
      </c>
      <c r="F262" s="17">
        <f>IF(ISBLANK(YENI_TEKLIFLER!$A262),"",MAX(0,$E262))</f>
        <v/>
      </c>
      <c r="G262" s="17">
        <f>IF(ISBLANK(YENI_TEKLIFLER!$A262),"",YENI_TEKLIFLER!$J262)</f>
        <v/>
      </c>
      <c r="H262" s="17">
        <f>IF(ISBLANK(YENI_TEKLIFLER!$A262),"",INDEX(KREDILER!$H$6:$H$1000,MATCH(YENI_TEKLIFLER!$B262,KREDILER!$A$6:$A$1000,0)))</f>
        <v/>
      </c>
      <c r="I262" s="14">
        <f>IF(ISBLANK(YENI_TEKLIFLER!$A262),"",IF($E262&gt;0,"ADAY","DEĞİL"))</f>
        <v/>
      </c>
      <c r="J262" s="14">
        <f>IF(ISBLANK(YENI_TEKLIFLER!$A262),"",IF(OR(ISBLANK($B262),ISBLANK($C262),ISBLANK($D262),ISBLANK($E262),ISBLANK($F262),ISBLANK($G262),ISBLANK($H262)),"EKSİK","OK"))</f>
        <v/>
      </c>
    </row>
    <row r="263">
      <c r="A263" s="14">
        <f>IF(ISBLANK(YENI_TEKLIFLER!$A263),"",YENI_TEKLIFLER!$A263)</f>
        <v/>
      </c>
      <c r="B263" s="14">
        <f>IF(ISBLANK(YENI_TEKLIFLER!$A263),"",YENI_TEKLIFLER!$B263)</f>
        <v/>
      </c>
      <c r="C263" s="17">
        <f>IF(ISBLANK(YENI_TEKLIFLER!$A263),"",SUMIFS(TAKSIT_PLANI!$I$6:$I$1000,TAKSIT_PLANI!$B$6:$B$1000,YENI_TEKLIFLER!$B263,TAKSIT_PLANI!$C$6:$C$1000,1))</f>
        <v/>
      </c>
      <c r="D263" s="17">
        <f>IF(ISBLANK(YENI_TEKLIFLER!$A263),"",YENI_TEKLIFLER!$I263)</f>
        <v/>
      </c>
      <c r="E263" s="17">
        <f>IF(ISBLANK(YENI_TEKLIFLER!$A263),"",$C263-$D263)</f>
        <v/>
      </c>
      <c r="F263" s="17">
        <f>IF(ISBLANK(YENI_TEKLIFLER!$A263),"",MAX(0,$E263))</f>
        <v/>
      </c>
      <c r="G263" s="17">
        <f>IF(ISBLANK(YENI_TEKLIFLER!$A263),"",YENI_TEKLIFLER!$J263)</f>
        <v/>
      </c>
      <c r="H263" s="17">
        <f>IF(ISBLANK(YENI_TEKLIFLER!$A263),"",INDEX(KREDILER!$H$6:$H$1000,MATCH(YENI_TEKLIFLER!$B263,KREDILER!$A$6:$A$1000,0)))</f>
        <v/>
      </c>
      <c r="I263" s="14">
        <f>IF(ISBLANK(YENI_TEKLIFLER!$A263),"",IF($E263&gt;0,"ADAY","DEĞİL"))</f>
        <v/>
      </c>
      <c r="J263" s="14">
        <f>IF(ISBLANK(YENI_TEKLIFLER!$A263),"",IF(OR(ISBLANK($B263),ISBLANK($C263),ISBLANK($D263),ISBLANK($E263),ISBLANK($F263),ISBLANK($G263),ISBLANK($H263)),"EKSİK","OK"))</f>
        <v/>
      </c>
    </row>
    <row r="264">
      <c r="A264" s="14">
        <f>IF(ISBLANK(YENI_TEKLIFLER!$A264),"",YENI_TEKLIFLER!$A264)</f>
        <v/>
      </c>
      <c r="B264" s="14">
        <f>IF(ISBLANK(YENI_TEKLIFLER!$A264),"",YENI_TEKLIFLER!$B264)</f>
        <v/>
      </c>
      <c r="C264" s="17">
        <f>IF(ISBLANK(YENI_TEKLIFLER!$A264),"",SUMIFS(TAKSIT_PLANI!$I$6:$I$1000,TAKSIT_PLANI!$B$6:$B$1000,YENI_TEKLIFLER!$B264,TAKSIT_PLANI!$C$6:$C$1000,1))</f>
        <v/>
      </c>
      <c r="D264" s="17">
        <f>IF(ISBLANK(YENI_TEKLIFLER!$A264),"",YENI_TEKLIFLER!$I264)</f>
        <v/>
      </c>
      <c r="E264" s="17">
        <f>IF(ISBLANK(YENI_TEKLIFLER!$A264),"",$C264-$D264)</f>
        <v/>
      </c>
      <c r="F264" s="17">
        <f>IF(ISBLANK(YENI_TEKLIFLER!$A264),"",MAX(0,$E264))</f>
        <v/>
      </c>
      <c r="G264" s="17">
        <f>IF(ISBLANK(YENI_TEKLIFLER!$A264),"",YENI_TEKLIFLER!$J264)</f>
        <v/>
      </c>
      <c r="H264" s="17">
        <f>IF(ISBLANK(YENI_TEKLIFLER!$A264),"",INDEX(KREDILER!$H$6:$H$1000,MATCH(YENI_TEKLIFLER!$B264,KREDILER!$A$6:$A$1000,0)))</f>
        <v/>
      </c>
      <c r="I264" s="14">
        <f>IF(ISBLANK(YENI_TEKLIFLER!$A264),"",IF($E264&gt;0,"ADAY","DEĞİL"))</f>
        <v/>
      </c>
      <c r="J264" s="14">
        <f>IF(ISBLANK(YENI_TEKLIFLER!$A264),"",IF(OR(ISBLANK($B264),ISBLANK($C264),ISBLANK($D264),ISBLANK($E264),ISBLANK($F264),ISBLANK($G264),ISBLANK($H264)),"EKSİK","OK"))</f>
        <v/>
      </c>
    </row>
    <row r="265">
      <c r="A265" s="14">
        <f>IF(ISBLANK(YENI_TEKLIFLER!$A265),"",YENI_TEKLIFLER!$A265)</f>
        <v/>
      </c>
      <c r="B265" s="14">
        <f>IF(ISBLANK(YENI_TEKLIFLER!$A265),"",YENI_TEKLIFLER!$B265)</f>
        <v/>
      </c>
      <c r="C265" s="17">
        <f>IF(ISBLANK(YENI_TEKLIFLER!$A265),"",SUMIFS(TAKSIT_PLANI!$I$6:$I$1000,TAKSIT_PLANI!$B$6:$B$1000,YENI_TEKLIFLER!$B265,TAKSIT_PLANI!$C$6:$C$1000,1))</f>
        <v/>
      </c>
      <c r="D265" s="17">
        <f>IF(ISBLANK(YENI_TEKLIFLER!$A265),"",YENI_TEKLIFLER!$I265)</f>
        <v/>
      </c>
      <c r="E265" s="17">
        <f>IF(ISBLANK(YENI_TEKLIFLER!$A265),"",$C265-$D265)</f>
        <v/>
      </c>
      <c r="F265" s="17">
        <f>IF(ISBLANK(YENI_TEKLIFLER!$A265),"",MAX(0,$E265))</f>
        <v/>
      </c>
      <c r="G265" s="17">
        <f>IF(ISBLANK(YENI_TEKLIFLER!$A265),"",YENI_TEKLIFLER!$J265)</f>
        <v/>
      </c>
      <c r="H265" s="17">
        <f>IF(ISBLANK(YENI_TEKLIFLER!$A265),"",INDEX(KREDILER!$H$6:$H$1000,MATCH(YENI_TEKLIFLER!$B265,KREDILER!$A$6:$A$1000,0)))</f>
        <v/>
      </c>
      <c r="I265" s="14">
        <f>IF(ISBLANK(YENI_TEKLIFLER!$A265),"",IF($E265&gt;0,"ADAY","DEĞİL"))</f>
        <v/>
      </c>
      <c r="J265" s="14">
        <f>IF(ISBLANK(YENI_TEKLIFLER!$A265),"",IF(OR(ISBLANK($B265),ISBLANK($C265),ISBLANK($D265),ISBLANK($E265),ISBLANK($F265),ISBLANK($G265),ISBLANK($H265)),"EKSİK","OK"))</f>
        <v/>
      </c>
    </row>
    <row r="266">
      <c r="A266" s="14">
        <f>IF(ISBLANK(YENI_TEKLIFLER!$A266),"",YENI_TEKLIFLER!$A266)</f>
        <v/>
      </c>
      <c r="B266" s="14">
        <f>IF(ISBLANK(YENI_TEKLIFLER!$A266),"",YENI_TEKLIFLER!$B266)</f>
        <v/>
      </c>
      <c r="C266" s="17">
        <f>IF(ISBLANK(YENI_TEKLIFLER!$A266),"",SUMIFS(TAKSIT_PLANI!$I$6:$I$1000,TAKSIT_PLANI!$B$6:$B$1000,YENI_TEKLIFLER!$B266,TAKSIT_PLANI!$C$6:$C$1000,1))</f>
        <v/>
      </c>
      <c r="D266" s="17">
        <f>IF(ISBLANK(YENI_TEKLIFLER!$A266),"",YENI_TEKLIFLER!$I266)</f>
        <v/>
      </c>
      <c r="E266" s="17">
        <f>IF(ISBLANK(YENI_TEKLIFLER!$A266),"",$C266-$D266)</f>
        <v/>
      </c>
      <c r="F266" s="17">
        <f>IF(ISBLANK(YENI_TEKLIFLER!$A266),"",MAX(0,$E266))</f>
        <v/>
      </c>
      <c r="G266" s="17">
        <f>IF(ISBLANK(YENI_TEKLIFLER!$A266),"",YENI_TEKLIFLER!$J266)</f>
        <v/>
      </c>
      <c r="H266" s="17">
        <f>IF(ISBLANK(YENI_TEKLIFLER!$A266),"",INDEX(KREDILER!$H$6:$H$1000,MATCH(YENI_TEKLIFLER!$B266,KREDILER!$A$6:$A$1000,0)))</f>
        <v/>
      </c>
      <c r="I266" s="14">
        <f>IF(ISBLANK(YENI_TEKLIFLER!$A266),"",IF($E266&gt;0,"ADAY","DEĞİL"))</f>
        <v/>
      </c>
      <c r="J266" s="14">
        <f>IF(ISBLANK(YENI_TEKLIFLER!$A266),"",IF(OR(ISBLANK($B266),ISBLANK($C266),ISBLANK($D266),ISBLANK($E266),ISBLANK($F266),ISBLANK($G266),ISBLANK($H266)),"EKSİK","OK"))</f>
        <v/>
      </c>
    </row>
    <row r="267">
      <c r="A267" s="14">
        <f>IF(ISBLANK(YENI_TEKLIFLER!$A267),"",YENI_TEKLIFLER!$A267)</f>
        <v/>
      </c>
      <c r="B267" s="14">
        <f>IF(ISBLANK(YENI_TEKLIFLER!$A267),"",YENI_TEKLIFLER!$B267)</f>
        <v/>
      </c>
      <c r="C267" s="17">
        <f>IF(ISBLANK(YENI_TEKLIFLER!$A267),"",SUMIFS(TAKSIT_PLANI!$I$6:$I$1000,TAKSIT_PLANI!$B$6:$B$1000,YENI_TEKLIFLER!$B267,TAKSIT_PLANI!$C$6:$C$1000,1))</f>
        <v/>
      </c>
      <c r="D267" s="17">
        <f>IF(ISBLANK(YENI_TEKLIFLER!$A267),"",YENI_TEKLIFLER!$I267)</f>
        <v/>
      </c>
      <c r="E267" s="17">
        <f>IF(ISBLANK(YENI_TEKLIFLER!$A267),"",$C267-$D267)</f>
        <v/>
      </c>
      <c r="F267" s="17">
        <f>IF(ISBLANK(YENI_TEKLIFLER!$A267),"",MAX(0,$E267))</f>
        <v/>
      </c>
      <c r="G267" s="17">
        <f>IF(ISBLANK(YENI_TEKLIFLER!$A267),"",YENI_TEKLIFLER!$J267)</f>
        <v/>
      </c>
      <c r="H267" s="17">
        <f>IF(ISBLANK(YENI_TEKLIFLER!$A267),"",INDEX(KREDILER!$H$6:$H$1000,MATCH(YENI_TEKLIFLER!$B267,KREDILER!$A$6:$A$1000,0)))</f>
        <v/>
      </c>
      <c r="I267" s="14">
        <f>IF(ISBLANK(YENI_TEKLIFLER!$A267),"",IF($E267&gt;0,"ADAY","DEĞİL"))</f>
        <v/>
      </c>
      <c r="J267" s="14">
        <f>IF(ISBLANK(YENI_TEKLIFLER!$A267),"",IF(OR(ISBLANK($B267),ISBLANK($C267),ISBLANK($D267),ISBLANK($E267),ISBLANK($F267),ISBLANK($G267),ISBLANK($H267)),"EKSİK","OK"))</f>
        <v/>
      </c>
    </row>
    <row r="268">
      <c r="A268" s="14">
        <f>IF(ISBLANK(YENI_TEKLIFLER!$A268),"",YENI_TEKLIFLER!$A268)</f>
        <v/>
      </c>
      <c r="B268" s="14">
        <f>IF(ISBLANK(YENI_TEKLIFLER!$A268),"",YENI_TEKLIFLER!$B268)</f>
        <v/>
      </c>
      <c r="C268" s="17">
        <f>IF(ISBLANK(YENI_TEKLIFLER!$A268),"",SUMIFS(TAKSIT_PLANI!$I$6:$I$1000,TAKSIT_PLANI!$B$6:$B$1000,YENI_TEKLIFLER!$B268,TAKSIT_PLANI!$C$6:$C$1000,1))</f>
        <v/>
      </c>
      <c r="D268" s="17">
        <f>IF(ISBLANK(YENI_TEKLIFLER!$A268),"",YENI_TEKLIFLER!$I268)</f>
        <v/>
      </c>
      <c r="E268" s="17">
        <f>IF(ISBLANK(YENI_TEKLIFLER!$A268),"",$C268-$D268)</f>
        <v/>
      </c>
      <c r="F268" s="17">
        <f>IF(ISBLANK(YENI_TEKLIFLER!$A268),"",MAX(0,$E268))</f>
        <v/>
      </c>
      <c r="G268" s="17">
        <f>IF(ISBLANK(YENI_TEKLIFLER!$A268),"",YENI_TEKLIFLER!$J268)</f>
        <v/>
      </c>
      <c r="H268" s="17">
        <f>IF(ISBLANK(YENI_TEKLIFLER!$A268),"",INDEX(KREDILER!$H$6:$H$1000,MATCH(YENI_TEKLIFLER!$B268,KREDILER!$A$6:$A$1000,0)))</f>
        <v/>
      </c>
      <c r="I268" s="14">
        <f>IF(ISBLANK(YENI_TEKLIFLER!$A268),"",IF($E268&gt;0,"ADAY","DEĞİL"))</f>
        <v/>
      </c>
      <c r="J268" s="14">
        <f>IF(ISBLANK(YENI_TEKLIFLER!$A268),"",IF(OR(ISBLANK($B268),ISBLANK($C268),ISBLANK($D268),ISBLANK($E268),ISBLANK($F268),ISBLANK($G268),ISBLANK($H268)),"EKSİK","OK"))</f>
        <v/>
      </c>
    </row>
    <row r="269">
      <c r="A269" s="14">
        <f>IF(ISBLANK(YENI_TEKLIFLER!$A269),"",YENI_TEKLIFLER!$A269)</f>
        <v/>
      </c>
      <c r="B269" s="14">
        <f>IF(ISBLANK(YENI_TEKLIFLER!$A269),"",YENI_TEKLIFLER!$B269)</f>
        <v/>
      </c>
      <c r="C269" s="17">
        <f>IF(ISBLANK(YENI_TEKLIFLER!$A269),"",SUMIFS(TAKSIT_PLANI!$I$6:$I$1000,TAKSIT_PLANI!$B$6:$B$1000,YENI_TEKLIFLER!$B269,TAKSIT_PLANI!$C$6:$C$1000,1))</f>
        <v/>
      </c>
      <c r="D269" s="17">
        <f>IF(ISBLANK(YENI_TEKLIFLER!$A269),"",YENI_TEKLIFLER!$I269)</f>
        <v/>
      </c>
      <c r="E269" s="17">
        <f>IF(ISBLANK(YENI_TEKLIFLER!$A269),"",$C269-$D269)</f>
        <v/>
      </c>
      <c r="F269" s="17">
        <f>IF(ISBLANK(YENI_TEKLIFLER!$A269),"",MAX(0,$E269))</f>
        <v/>
      </c>
      <c r="G269" s="17">
        <f>IF(ISBLANK(YENI_TEKLIFLER!$A269),"",YENI_TEKLIFLER!$J269)</f>
        <v/>
      </c>
      <c r="H269" s="17">
        <f>IF(ISBLANK(YENI_TEKLIFLER!$A269),"",INDEX(KREDILER!$H$6:$H$1000,MATCH(YENI_TEKLIFLER!$B269,KREDILER!$A$6:$A$1000,0)))</f>
        <v/>
      </c>
      <c r="I269" s="14">
        <f>IF(ISBLANK(YENI_TEKLIFLER!$A269),"",IF($E269&gt;0,"ADAY","DEĞİL"))</f>
        <v/>
      </c>
      <c r="J269" s="14">
        <f>IF(ISBLANK(YENI_TEKLIFLER!$A269),"",IF(OR(ISBLANK($B269),ISBLANK($C269),ISBLANK($D269),ISBLANK($E269),ISBLANK($F269),ISBLANK($G269),ISBLANK($H269)),"EKSİK","OK"))</f>
        <v/>
      </c>
    </row>
    <row r="270">
      <c r="A270" s="14">
        <f>IF(ISBLANK(YENI_TEKLIFLER!$A270),"",YENI_TEKLIFLER!$A270)</f>
        <v/>
      </c>
      <c r="B270" s="14">
        <f>IF(ISBLANK(YENI_TEKLIFLER!$A270),"",YENI_TEKLIFLER!$B270)</f>
        <v/>
      </c>
      <c r="C270" s="17">
        <f>IF(ISBLANK(YENI_TEKLIFLER!$A270),"",SUMIFS(TAKSIT_PLANI!$I$6:$I$1000,TAKSIT_PLANI!$B$6:$B$1000,YENI_TEKLIFLER!$B270,TAKSIT_PLANI!$C$6:$C$1000,1))</f>
        <v/>
      </c>
      <c r="D270" s="17">
        <f>IF(ISBLANK(YENI_TEKLIFLER!$A270),"",YENI_TEKLIFLER!$I270)</f>
        <v/>
      </c>
      <c r="E270" s="17">
        <f>IF(ISBLANK(YENI_TEKLIFLER!$A270),"",$C270-$D270)</f>
        <v/>
      </c>
      <c r="F270" s="17">
        <f>IF(ISBLANK(YENI_TEKLIFLER!$A270),"",MAX(0,$E270))</f>
        <v/>
      </c>
      <c r="G270" s="17">
        <f>IF(ISBLANK(YENI_TEKLIFLER!$A270),"",YENI_TEKLIFLER!$J270)</f>
        <v/>
      </c>
      <c r="H270" s="17">
        <f>IF(ISBLANK(YENI_TEKLIFLER!$A270),"",INDEX(KREDILER!$H$6:$H$1000,MATCH(YENI_TEKLIFLER!$B270,KREDILER!$A$6:$A$1000,0)))</f>
        <v/>
      </c>
      <c r="I270" s="14">
        <f>IF(ISBLANK(YENI_TEKLIFLER!$A270),"",IF($E270&gt;0,"ADAY","DEĞİL"))</f>
        <v/>
      </c>
      <c r="J270" s="14">
        <f>IF(ISBLANK(YENI_TEKLIFLER!$A270),"",IF(OR(ISBLANK($B270),ISBLANK($C270),ISBLANK($D270),ISBLANK($E270),ISBLANK($F270),ISBLANK($G270),ISBLANK($H270)),"EKSİK","OK"))</f>
        <v/>
      </c>
    </row>
    <row r="271">
      <c r="A271" s="14">
        <f>IF(ISBLANK(YENI_TEKLIFLER!$A271),"",YENI_TEKLIFLER!$A271)</f>
        <v/>
      </c>
      <c r="B271" s="14">
        <f>IF(ISBLANK(YENI_TEKLIFLER!$A271),"",YENI_TEKLIFLER!$B271)</f>
        <v/>
      </c>
      <c r="C271" s="17">
        <f>IF(ISBLANK(YENI_TEKLIFLER!$A271),"",SUMIFS(TAKSIT_PLANI!$I$6:$I$1000,TAKSIT_PLANI!$B$6:$B$1000,YENI_TEKLIFLER!$B271,TAKSIT_PLANI!$C$6:$C$1000,1))</f>
        <v/>
      </c>
      <c r="D271" s="17">
        <f>IF(ISBLANK(YENI_TEKLIFLER!$A271),"",YENI_TEKLIFLER!$I271)</f>
        <v/>
      </c>
      <c r="E271" s="17">
        <f>IF(ISBLANK(YENI_TEKLIFLER!$A271),"",$C271-$D271)</f>
        <v/>
      </c>
      <c r="F271" s="17">
        <f>IF(ISBLANK(YENI_TEKLIFLER!$A271),"",MAX(0,$E271))</f>
        <v/>
      </c>
      <c r="G271" s="17">
        <f>IF(ISBLANK(YENI_TEKLIFLER!$A271),"",YENI_TEKLIFLER!$J271)</f>
        <v/>
      </c>
      <c r="H271" s="17">
        <f>IF(ISBLANK(YENI_TEKLIFLER!$A271),"",INDEX(KREDILER!$H$6:$H$1000,MATCH(YENI_TEKLIFLER!$B271,KREDILER!$A$6:$A$1000,0)))</f>
        <v/>
      </c>
      <c r="I271" s="14">
        <f>IF(ISBLANK(YENI_TEKLIFLER!$A271),"",IF($E271&gt;0,"ADAY","DEĞİL"))</f>
        <v/>
      </c>
      <c r="J271" s="14">
        <f>IF(ISBLANK(YENI_TEKLIFLER!$A271),"",IF(OR(ISBLANK($B271),ISBLANK($C271),ISBLANK($D271),ISBLANK($E271),ISBLANK($F271),ISBLANK($G271),ISBLANK($H271)),"EKSİK","OK"))</f>
        <v/>
      </c>
    </row>
    <row r="272">
      <c r="A272" s="14">
        <f>IF(ISBLANK(YENI_TEKLIFLER!$A272),"",YENI_TEKLIFLER!$A272)</f>
        <v/>
      </c>
      <c r="B272" s="14">
        <f>IF(ISBLANK(YENI_TEKLIFLER!$A272),"",YENI_TEKLIFLER!$B272)</f>
        <v/>
      </c>
      <c r="C272" s="17">
        <f>IF(ISBLANK(YENI_TEKLIFLER!$A272),"",SUMIFS(TAKSIT_PLANI!$I$6:$I$1000,TAKSIT_PLANI!$B$6:$B$1000,YENI_TEKLIFLER!$B272,TAKSIT_PLANI!$C$6:$C$1000,1))</f>
        <v/>
      </c>
      <c r="D272" s="17">
        <f>IF(ISBLANK(YENI_TEKLIFLER!$A272),"",YENI_TEKLIFLER!$I272)</f>
        <v/>
      </c>
      <c r="E272" s="17">
        <f>IF(ISBLANK(YENI_TEKLIFLER!$A272),"",$C272-$D272)</f>
        <v/>
      </c>
      <c r="F272" s="17">
        <f>IF(ISBLANK(YENI_TEKLIFLER!$A272),"",MAX(0,$E272))</f>
        <v/>
      </c>
      <c r="G272" s="17">
        <f>IF(ISBLANK(YENI_TEKLIFLER!$A272),"",YENI_TEKLIFLER!$J272)</f>
        <v/>
      </c>
      <c r="H272" s="17">
        <f>IF(ISBLANK(YENI_TEKLIFLER!$A272),"",INDEX(KREDILER!$H$6:$H$1000,MATCH(YENI_TEKLIFLER!$B272,KREDILER!$A$6:$A$1000,0)))</f>
        <v/>
      </c>
      <c r="I272" s="14">
        <f>IF(ISBLANK(YENI_TEKLIFLER!$A272),"",IF($E272&gt;0,"ADAY","DEĞİL"))</f>
        <v/>
      </c>
      <c r="J272" s="14">
        <f>IF(ISBLANK(YENI_TEKLIFLER!$A272),"",IF(OR(ISBLANK($B272),ISBLANK($C272),ISBLANK($D272),ISBLANK($E272),ISBLANK($F272),ISBLANK($G272),ISBLANK($H272)),"EKSİK","OK"))</f>
        <v/>
      </c>
    </row>
    <row r="273">
      <c r="A273" s="14">
        <f>IF(ISBLANK(YENI_TEKLIFLER!$A273),"",YENI_TEKLIFLER!$A273)</f>
        <v/>
      </c>
      <c r="B273" s="14">
        <f>IF(ISBLANK(YENI_TEKLIFLER!$A273),"",YENI_TEKLIFLER!$B273)</f>
        <v/>
      </c>
      <c r="C273" s="17">
        <f>IF(ISBLANK(YENI_TEKLIFLER!$A273),"",SUMIFS(TAKSIT_PLANI!$I$6:$I$1000,TAKSIT_PLANI!$B$6:$B$1000,YENI_TEKLIFLER!$B273,TAKSIT_PLANI!$C$6:$C$1000,1))</f>
        <v/>
      </c>
      <c r="D273" s="17">
        <f>IF(ISBLANK(YENI_TEKLIFLER!$A273),"",YENI_TEKLIFLER!$I273)</f>
        <v/>
      </c>
      <c r="E273" s="17">
        <f>IF(ISBLANK(YENI_TEKLIFLER!$A273),"",$C273-$D273)</f>
        <v/>
      </c>
      <c r="F273" s="17">
        <f>IF(ISBLANK(YENI_TEKLIFLER!$A273),"",MAX(0,$E273))</f>
        <v/>
      </c>
      <c r="G273" s="17">
        <f>IF(ISBLANK(YENI_TEKLIFLER!$A273),"",YENI_TEKLIFLER!$J273)</f>
        <v/>
      </c>
      <c r="H273" s="17">
        <f>IF(ISBLANK(YENI_TEKLIFLER!$A273),"",INDEX(KREDILER!$H$6:$H$1000,MATCH(YENI_TEKLIFLER!$B273,KREDILER!$A$6:$A$1000,0)))</f>
        <v/>
      </c>
      <c r="I273" s="14">
        <f>IF(ISBLANK(YENI_TEKLIFLER!$A273),"",IF($E273&gt;0,"ADAY","DEĞİL"))</f>
        <v/>
      </c>
      <c r="J273" s="14">
        <f>IF(ISBLANK(YENI_TEKLIFLER!$A273),"",IF(OR(ISBLANK($B273),ISBLANK($C273),ISBLANK($D273),ISBLANK($E273),ISBLANK($F273),ISBLANK($G273),ISBLANK($H273)),"EKSİK","OK"))</f>
        <v/>
      </c>
    </row>
    <row r="274">
      <c r="A274" s="14">
        <f>IF(ISBLANK(YENI_TEKLIFLER!$A274),"",YENI_TEKLIFLER!$A274)</f>
        <v/>
      </c>
      <c r="B274" s="14">
        <f>IF(ISBLANK(YENI_TEKLIFLER!$A274),"",YENI_TEKLIFLER!$B274)</f>
        <v/>
      </c>
      <c r="C274" s="17">
        <f>IF(ISBLANK(YENI_TEKLIFLER!$A274),"",SUMIFS(TAKSIT_PLANI!$I$6:$I$1000,TAKSIT_PLANI!$B$6:$B$1000,YENI_TEKLIFLER!$B274,TAKSIT_PLANI!$C$6:$C$1000,1))</f>
        <v/>
      </c>
      <c r="D274" s="17">
        <f>IF(ISBLANK(YENI_TEKLIFLER!$A274),"",YENI_TEKLIFLER!$I274)</f>
        <v/>
      </c>
      <c r="E274" s="17">
        <f>IF(ISBLANK(YENI_TEKLIFLER!$A274),"",$C274-$D274)</f>
        <v/>
      </c>
      <c r="F274" s="17">
        <f>IF(ISBLANK(YENI_TEKLIFLER!$A274),"",MAX(0,$E274))</f>
        <v/>
      </c>
      <c r="G274" s="17">
        <f>IF(ISBLANK(YENI_TEKLIFLER!$A274),"",YENI_TEKLIFLER!$J274)</f>
        <v/>
      </c>
      <c r="H274" s="17">
        <f>IF(ISBLANK(YENI_TEKLIFLER!$A274),"",INDEX(KREDILER!$H$6:$H$1000,MATCH(YENI_TEKLIFLER!$B274,KREDILER!$A$6:$A$1000,0)))</f>
        <v/>
      </c>
      <c r="I274" s="14">
        <f>IF(ISBLANK(YENI_TEKLIFLER!$A274),"",IF($E274&gt;0,"ADAY","DEĞİL"))</f>
        <v/>
      </c>
      <c r="J274" s="14">
        <f>IF(ISBLANK(YENI_TEKLIFLER!$A274),"",IF(OR(ISBLANK($B274),ISBLANK($C274),ISBLANK($D274),ISBLANK($E274),ISBLANK($F274),ISBLANK($G274),ISBLANK($H274)),"EKSİK","OK"))</f>
        <v/>
      </c>
    </row>
    <row r="275">
      <c r="A275" s="14">
        <f>IF(ISBLANK(YENI_TEKLIFLER!$A275),"",YENI_TEKLIFLER!$A275)</f>
        <v/>
      </c>
      <c r="B275" s="14">
        <f>IF(ISBLANK(YENI_TEKLIFLER!$A275),"",YENI_TEKLIFLER!$B275)</f>
        <v/>
      </c>
      <c r="C275" s="17">
        <f>IF(ISBLANK(YENI_TEKLIFLER!$A275),"",SUMIFS(TAKSIT_PLANI!$I$6:$I$1000,TAKSIT_PLANI!$B$6:$B$1000,YENI_TEKLIFLER!$B275,TAKSIT_PLANI!$C$6:$C$1000,1))</f>
        <v/>
      </c>
      <c r="D275" s="17">
        <f>IF(ISBLANK(YENI_TEKLIFLER!$A275),"",YENI_TEKLIFLER!$I275)</f>
        <v/>
      </c>
      <c r="E275" s="17">
        <f>IF(ISBLANK(YENI_TEKLIFLER!$A275),"",$C275-$D275)</f>
        <v/>
      </c>
      <c r="F275" s="17">
        <f>IF(ISBLANK(YENI_TEKLIFLER!$A275),"",MAX(0,$E275))</f>
        <v/>
      </c>
      <c r="G275" s="17">
        <f>IF(ISBLANK(YENI_TEKLIFLER!$A275),"",YENI_TEKLIFLER!$J275)</f>
        <v/>
      </c>
      <c r="H275" s="17">
        <f>IF(ISBLANK(YENI_TEKLIFLER!$A275),"",INDEX(KREDILER!$H$6:$H$1000,MATCH(YENI_TEKLIFLER!$B275,KREDILER!$A$6:$A$1000,0)))</f>
        <v/>
      </c>
      <c r="I275" s="14">
        <f>IF(ISBLANK(YENI_TEKLIFLER!$A275),"",IF($E275&gt;0,"ADAY","DEĞİL"))</f>
        <v/>
      </c>
      <c r="J275" s="14">
        <f>IF(ISBLANK(YENI_TEKLIFLER!$A275),"",IF(OR(ISBLANK($B275),ISBLANK($C275),ISBLANK($D275),ISBLANK($E275),ISBLANK($F275),ISBLANK($G275),ISBLANK($H275)),"EKSİK","OK"))</f>
        <v/>
      </c>
    </row>
    <row r="276">
      <c r="A276" s="14">
        <f>IF(ISBLANK(YENI_TEKLIFLER!$A276),"",YENI_TEKLIFLER!$A276)</f>
        <v/>
      </c>
      <c r="B276" s="14">
        <f>IF(ISBLANK(YENI_TEKLIFLER!$A276),"",YENI_TEKLIFLER!$B276)</f>
        <v/>
      </c>
      <c r="C276" s="17">
        <f>IF(ISBLANK(YENI_TEKLIFLER!$A276),"",SUMIFS(TAKSIT_PLANI!$I$6:$I$1000,TAKSIT_PLANI!$B$6:$B$1000,YENI_TEKLIFLER!$B276,TAKSIT_PLANI!$C$6:$C$1000,1))</f>
        <v/>
      </c>
      <c r="D276" s="17">
        <f>IF(ISBLANK(YENI_TEKLIFLER!$A276),"",YENI_TEKLIFLER!$I276)</f>
        <v/>
      </c>
      <c r="E276" s="17">
        <f>IF(ISBLANK(YENI_TEKLIFLER!$A276),"",$C276-$D276)</f>
        <v/>
      </c>
      <c r="F276" s="17">
        <f>IF(ISBLANK(YENI_TEKLIFLER!$A276),"",MAX(0,$E276))</f>
        <v/>
      </c>
      <c r="G276" s="17">
        <f>IF(ISBLANK(YENI_TEKLIFLER!$A276),"",YENI_TEKLIFLER!$J276)</f>
        <v/>
      </c>
      <c r="H276" s="17">
        <f>IF(ISBLANK(YENI_TEKLIFLER!$A276),"",INDEX(KREDILER!$H$6:$H$1000,MATCH(YENI_TEKLIFLER!$B276,KREDILER!$A$6:$A$1000,0)))</f>
        <v/>
      </c>
      <c r="I276" s="14">
        <f>IF(ISBLANK(YENI_TEKLIFLER!$A276),"",IF($E276&gt;0,"ADAY","DEĞİL"))</f>
        <v/>
      </c>
      <c r="J276" s="14">
        <f>IF(ISBLANK(YENI_TEKLIFLER!$A276),"",IF(OR(ISBLANK($B276),ISBLANK($C276),ISBLANK($D276),ISBLANK($E276),ISBLANK($F276),ISBLANK($G276),ISBLANK($H276)),"EKSİK","OK"))</f>
        <v/>
      </c>
    </row>
    <row r="277">
      <c r="A277" s="14">
        <f>IF(ISBLANK(YENI_TEKLIFLER!$A277),"",YENI_TEKLIFLER!$A277)</f>
        <v/>
      </c>
      <c r="B277" s="14">
        <f>IF(ISBLANK(YENI_TEKLIFLER!$A277),"",YENI_TEKLIFLER!$B277)</f>
        <v/>
      </c>
      <c r="C277" s="17">
        <f>IF(ISBLANK(YENI_TEKLIFLER!$A277),"",SUMIFS(TAKSIT_PLANI!$I$6:$I$1000,TAKSIT_PLANI!$B$6:$B$1000,YENI_TEKLIFLER!$B277,TAKSIT_PLANI!$C$6:$C$1000,1))</f>
        <v/>
      </c>
      <c r="D277" s="17">
        <f>IF(ISBLANK(YENI_TEKLIFLER!$A277),"",YENI_TEKLIFLER!$I277)</f>
        <v/>
      </c>
      <c r="E277" s="17">
        <f>IF(ISBLANK(YENI_TEKLIFLER!$A277),"",$C277-$D277)</f>
        <v/>
      </c>
      <c r="F277" s="17">
        <f>IF(ISBLANK(YENI_TEKLIFLER!$A277),"",MAX(0,$E277))</f>
        <v/>
      </c>
      <c r="G277" s="17">
        <f>IF(ISBLANK(YENI_TEKLIFLER!$A277),"",YENI_TEKLIFLER!$J277)</f>
        <v/>
      </c>
      <c r="H277" s="17">
        <f>IF(ISBLANK(YENI_TEKLIFLER!$A277),"",INDEX(KREDILER!$H$6:$H$1000,MATCH(YENI_TEKLIFLER!$B277,KREDILER!$A$6:$A$1000,0)))</f>
        <v/>
      </c>
      <c r="I277" s="14">
        <f>IF(ISBLANK(YENI_TEKLIFLER!$A277),"",IF($E277&gt;0,"ADAY","DEĞİL"))</f>
        <v/>
      </c>
      <c r="J277" s="14">
        <f>IF(ISBLANK(YENI_TEKLIFLER!$A277),"",IF(OR(ISBLANK($B277),ISBLANK($C277),ISBLANK($D277),ISBLANK($E277),ISBLANK($F277),ISBLANK($G277),ISBLANK($H277)),"EKSİK","OK"))</f>
        <v/>
      </c>
    </row>
    <row r="278">
      <c r="A278" s="14">
        <f>IF(ISBLANK(YENI_TEKLIFLER!$A278),"",YENI_TEKLIFLER!$A278)</f>
        <v/>
      </c>
      <c r="B278" s="14">
        <f>IF(ISBLANK(YENI_TEKLIFLER!$A278),"",YENI_TEKLIFLER!$B278)</f>
        <v/>
      </c>
      <c r="C278" s="17">
        <f>IF(ISBLANK(YENI_TEKLIFLER!$A278),"",SUMIFS(TAKSIT_PLANI!$I$6:$I$1000,TAKSIT_PLANI!$B$6:$B$1000,YENI_TEKLIFLER!$B278,TAKSIT_PLANI!$C$6:$C$1000,1))</f>
        <v/>
      </c>
      <c r="D278" s="17">
        <f>IF(ISBLANK(YENI_TEKLIFLER!$A278),"",YENI_TEKLIFLER!$I278)</f>
        <v/>
      </c>
      <c r="E278" s="17">
        <f>IF(ISBLANK(YENI_TEKLIFLER!$A278),"",$C278-$D278)</f>
        <v/>
      </c>
      <c r="F278" s="17">
        <f>IF(ISBLANK(YENI_TEKLIFLER!$A278),"",MAX(0,$E278))</f>
        <v/>
      </c>
      <c r="G278" s="17">
        <f>IF(ISBLANK(YENI_TEKLIFLER!$A278),"",YENI_TEKLIFLER!$J278)</f>
        <v/>
      </c>
      <c r="H278" s="17">
        <f>IF(ISBLANK(YENI_TEKLIFLER!$A278),"",INDEX(KREDILER!$H$6:$H$1000,MATCH(YENI_TEKLIFLER!$B278,KREDILER!$A$6:$A$1000,0)))</f>
        <v/>
      </c>
      <c r="I278" s="14">
        <f>IF(ISBLANK(YENI_TEKLIFLER!$A278),"",IF($E278&gt;0,"ADAY","DEĞİL"))</f>
        <v/>
      </c>
      <c r="J278" s="14">
        <f>IF(ISBLANK(YENI_TEKLIFLER!$A278),"",IF(OR(ISBLANK($B278),ISBLANK($C278),ISBLANK($D278),ISBLANK($E278),ISBLANK($F278),ISBLANK($G278),ISBLANK($H278)),"EKSİK","OK"))</f>
        <v/>
      </c>
    </row>
    <row r="279">
      <c r="A279" s="14">
        <f>IF(ISBLANK(YENI_TEKLIFLER!$A279),"",YENI_TEKLIFLER!$A279)</f>
        <v/>
      </c>
      <c r="B279" s="14">
        <f>IF(ISBLANK(YENI_TEKLIFLER!$A279),"",YENI_TEKLIFLER!$B279)</f>
        <v/>
      </c>
      <c r="C279" s="17">
        <f>IF(ISBLANK(YENI_TEKLIFLER!$A279),"",SUMIFS(TAKSIT_PLANI!$I$6:$I$1000,TAKSIT_PLANI!$B$6:$B$1000,YENI_TEKLIFLER!$B279,TAKSIT_PLANI!$C$6:$C$1000,1))</f>
        <v/>
      </c>
      <c r="D279" s="17">
        <f>IF(ISBLANK(YENI_TEKLIFLER!$A279),"",YENI_TEKLIFLER!$I279)</f>
        <v/>
      </c>
      <c r="E279" s="17">
        <f>IF(ISBLANK(YENI_TEKLIFLER!$A279),"",$C279-$D279)</f>
        <v/>
      </c>
      <c r="F279" s="17">
        <f>IF(ISBLANK(YENI_TEKLIFLER!$A279),"",MAX(0,$E279))</f>
        <v/>
      </c>
      <c r="G279" s="17">
        <f>IF(ISBLANK(YENI_TEKLIFLER!$A279),"",YENI_TEKLIFLER!$J279)</f>
        <v/>
      </c>
      <c r="H279" s="17">
        <f>IF(ISBLANK(YENI_TEKLIFLER!$A279),"",INDEX(KREDILER!$H$6:$H$1000,MATCH(YENI_TEKLIFLER!$B279,KREDILER!$A$6:$A$1000,0)))</f>
        <v/>
      </c>
      <c r="I279" s="14">
        <f>IF(ISBLANK(YENI_TEKLIFLER!$A279),"",IF($E279&gt;0,"ADAY","DEĞİL"))</f>
        <v/>
      </c>
      <c r="J279" s="14">
        <f>IF(ISBLANK(YENI_TEKLIFLER!$A279),"",IF(OR(ISBLANK($B279),ISBLANK($C279),ISBLANK($D279),ISBLANK($E279),ISBLANK($F279),ISBLANK($G279),ISBLANK($H279)),"EKSİK","OK"))</f>
        <v/>
      </c>
    </row>
    <row r="280">
      <c r="A280" s="14">
        <f>IF(ISBLANK(YENI_TEKLIFLER!$A280),"",YENI_TEKLIFLER!$A280)</f>
        <v/>
      </c>
      <c r="B280" s="14">
        <f>IF(ISBLANK(YENI_TEKLIFLER!$A280),"",YENI_TEKLIFLER!$B280)</f>
        <v/>
      </c>
      <c r="C280" s="17">
        <f>IF(ISBLANK(YENI_TEKLIFLER!$A280),"",SUMIFS(TAKSIT_PLANI!$I$6:$I$1000,TAKSIT_PLANI!$B$6:$B$1000,YENI_TEKLIFLER!$B280,TAKSIT_PLANI!$C$6:$C$1000,1))</f>
        <v/>
      </c>
      <c r="D280" s="17">
        <f>IF(ISBLANK(YENI_TEKLIFLER!$A280),"",YENI_TEKLIFLER!$I280)</f>
        <v/>
      </c>
      <c r="E280" s="17">
        <f>IF(ISBLANK(YENI_TEKLIFLER!$A280),"",$C280-$D280)</f>
        <v/>
      </c>
      <c r="F280" s="17">
        <f>IF(ISBLANK(YENI_TEKLIFLER!$A280),"",MAX(0,$E280))</f>
        <v/>
      </c>
      <c r="G280" s="17">
        <f>IF(ISBLANK(YENI_TEKLIFLER!$A280),"",YENI_TEKLIFLER!$J280)</f>
        <v/>
      </c>
      <c r="H280" s="17">
        <f>IF(ISBLANK(YENI_TEKLIFLER!$A280),"",INDEX(KREDILER!$H$6:$H$1000,MATCH(YENI_TEKLIFLER!$B280,KREDILER!$A$6:$A$1000,0)))</f>
        <v/>
      </c>
      <c r="I280" s="14">
        <f>IF(ISBLANK(YENI_TEKLIFLER!$A280),"",IF($E280&gt;0,"ADAY","DEĞİL"))</f>
        <v/>
      </c>
      <c r="J280" s="14">
        <f>IF(ISBLANK(YENI_TEKLIFLER!$A280),"",IF(OR(ISBLANK($B280),ISBLANK($C280),ISBLANK($D280),ISBLANK($E280),ISBLANK($F280),ISBLANK($G280),ISBLANK($H280)),"EKSİK","OK"))</f>
        <v/>
      </c>
    </row>
    <row r="281">
      <c r="A281" s="14">
        <f>IF(ISBLANK(YENI_TEKLIFLER!$A281),"",YENI_TEKLIFLER!$A281)</f>
        <v/>
      </c>
      <c r="B281" s="14">
        <f>IF(ISBLANK(YENI_TEKLIFLER!$A281),"",YENI_TEKLIFLER!$B281)</f>
        <v/>
      </c>
      <c r="C281" s="17">
        <f>IF(ISBLANK(YENI_TEKLIFLER!$A281),"",SUMIFS(TAKSIT_PLANI!$I$6:$I$1000,TAKSIT_PLANI!$B$6:$B$1000,YENI_TEKLIFLER!$B281,TAKSIT_PLANI!$C$6:$C$1000,1))</f>
        <v/>
      </c>
      <c r="D281" s="17">
        <f>IF(ISBLANK(YENI_TEKLIFLER!$A281),"",YENI_TEKLIFLER!$I281)</f>
        <v/>
      </c>
      <c r="E281" s="17">
        <f>IF(ISBLANK(YENI_TEKLIFLER!$A281),"",$C281-$D281)</f>
        <v/>
      </c>
      <c r="F281" s="17">
        <f>IF(ISBLANK(YENI_TEKLIFLER!$A281),"",MAX(0,$E281))</f>
        <v/>
      </c>
      <c r="G281" s="17">
        <f>IF(ISBLANK(YENI_TEKLIFLER!$A281),"",YENI_TEKLIFLER!$J281)</f>
        <v/>
      </c>
      <c r="H281" s="17">
        <f>IF(ISBLANK(YENI_TEKLIFLER!$A281),"",INDEX(KREDILER!$H$6:$H$1000,MATCH(YENI_TEKLIFLER!$B281,KREDILER!$A$6:$A$1000,0)))</f>
        <v/>
      </c>
      <c r="I281" s="14">
        <f>IF(ISBLANK(YENI_TEKLIFLER!$A281),"",IF($E281&gt;0,"ADAY","DEĞİL"))</f>
        <v/>
      </c>
      <c r="J281" s="14">
        <f>IF(ISBLANK(YENI_TEKLIFLER!$A281),"",IF(OR(ISBLANK($B281),ISBLANK($C281),ISBLANK($D281),ISBLANK($E281),ISBLANK($F281),ISBLANK($G281),ISBLANK($H281)),"EKSİK","OK"))</f>
        <v/>
      </c>
    </row>
    <row r="282">
      <c r="A282" s="14">
        <f>IF(ISBLANK(YENI_TEKLIFLER!$A282),"",YENI_TEKLIFLER!$A282)</f>
        <v/>
      </c>
      <c r="B282" s="14">
        <f>IF(ISBLANK(YENI_TEKLIFLER!$A282),"",YENI_TEKLIFLER!$B282)</f>
        <v/>
      </c>
      <c r="C282" s="17">
        <f>IF(ISBLANK(YENI_TEKLIFLER!$A282),"",SUMIFS(TAKSIT_PLANI!$I$6:$I$1000,TAKSIT_PLANI!$B$6:$B$1000,YENI_TEKLIFLER!$B282,TAKSIT_PLANI!$C$6:$C$1000,1))</f>
        <v/>
      </c>
      <c r="D282" s="17">
        <f>IF(ISBLANK(YENI_TEKLIFLER!$A282),"",YENI_TEKLIFLER!$I282)</f>
        <v/>
      </c>
      <c r="E282" s="17">
        <f>IF(ISBLANK(YENI_TEKLIFLER!$A282),"",$C282-$D282)</f>
        <v/>
      </c>
      <c r="F282" s="17">
        <f>IF(ISBLANK(YENI_TEKLIFLER!$A282),"",MAX(0,$E282))</f>
        <v/>
      </c>
      <c r="G282" s="17">
        <f>IF(ISBLANK(YENI_TEKLIFLER!$A282),"",YENI_TEKLIFLER!$J282)</f>
        <v/>
      </c>
      <c r="H282" s="17">
        <f>IF(ISBLANK(YENI_TEKLIFLER!$A282),"",INDEX(KREDILER!$H$6:$H$1000,MATCH(YENI_TEKLIFLER!$B282,KREDILER!$A$6:$A$1000,0)))</f>
        <v/>
      </c>
      <c r="I282" s="14">
        <f>IF(ISBLANK(YENI_TEKLIFLER!$A282),"",IF($E282&gt;0,"ADAY","DEĞİL"))</f>
        <v/>
      </c>
      <c r="J282" s="14">
        <f>IF(ISBLANK(YENI_TEKLIFLER!$A282),"",IF(OR(ISBLANK($B282),ISBLANK($C282),ISBLANK($D282),ISBLANK($E282),ISBLANK($F282),ISBLANK($G282),ISBLANK($H282)),"EKSİK","OK"))</f>
        <v/>
      </c>
    </row>
    <row r="283">
      <c r="A283" s="14">
        <f>IF(ISBLANK(YENI_TEKLIFLER!$A283),"",YENI_TEKLIFLER!$A283)</f>
        <v/>
      </c>
      <c r="B283" s="14">
        <f>IF(ISBLANK(YENI_TEKLIFLER!$A283),"",YENI_TEKLIFLER!$B283)</f>
        <v/>
      </c>
      <c r="C283" s="17">
        <f>IF(ISBLANK(YENI_TEKLIFLER!$A283),"",SUMIFS(TAKSIT_PLANI!$I$6:$I$1000,TAKSIT_PLANI!$B$6:$B$1000,YENI_TEKLIFLER!$B283,TAKSIT_PLANI!$C$6:$C$1000,1))</f>
        <v/>
      </c>
      <c r="D283" s="17">
        <f>IF(ISBLANK(YENI_TEKLIFLER!$A283),"",YENI_TEKLIFLER!$I283)</f>
        <v/>
      </c>
      <c r="E283" s="17">
        <f>IF(ISBLANK(YENI_TEKLIFLER!$A283),"",$C283-$D283)</f>
        <v/>
      </c>
      <c r="F283" s="17">
        <f>IF(ISBLANK(YENI_TEKLIFLER!$A283),"",MAX(0,$E283))</f>
        <v/>
      </c>
      <c r="G283" s="17">
        <f>IF(ISBLANK(YENI_TEKLIFLER!$A283),"",YENI_TEKLIFLER!$J283)</f>
        <v/>
      </c>
      <c r="H283" s="17">
        <f>IF(ISBLANK(YENI_TEKLIFLER!$A283),"",INDEX(KREDILER!$H$6:$H$1000,MATCH(YENI_TEKLIFLER!$B283,KREDILER!$A$6:$A$1000,0)))</f>
        <v/>
      </c>
      <c r="I283" s="14">
        <f>IF(ISBLANK(YENI_TEKLIFLER!$A283),"",IF($E283&gt;0,"ADAY","DEĞİL"))</f>
        <v/>
      </c>
      <c r="J283" s="14">
        <f>IF(ISBLANK(YENI_TEKLIFLER!$A283),"",IF(OR(ISBLANK($B283),ISBLANK($C283),ISBLANK($D283),ISBLANK($E283),ISBLANK($F283),ISBLANK($G283),ISBLANK($H283)),"EKSİK","OK"))</f>
        <v/>
      </c>
    </row>
    <row r="284">
      <c r="A284" s="14">
        <f>IF(ISBLANK(YENI_TEKLIFLER!$A284),"",YENI_TEKLIFLER!$A284)</f>
        <v/>
      </c>
      <c r="B284" s="14">
        <f>IF(ISBLANK(YENI_TEKLIFLER!$A284),"",YENI_TEKLIFLER!$B284)</f>
        <v/>
      </c>
      <c r="C284" s="17">
        <f>IF(ISBLANK(YENI_TEKLIFLER!$A284),"",SUMIFS(TAKSIT_PLANI!$I$6:$I$1000,TAKSIT_PLANI!$B$6:$B$1000,YENI_TEKLIFLER!$B284,TAKSIT_PLANI!$C$6:$C$1000,1))</f>
        <v/>
      </c>
      <c r="D284" s="17">
        <f>IF(ISBLANK(YENI_TEKLIFLER!$A284),"",YENI_TEKLIFLER!$I284)</f>
        <v/>
      </c>
      <c r="E284" s="17">
        <f>IF(ISBLANK(YENI_TEKLIFLER!$A284),"",$C284-$D284)</f>
        <v/>
      </c>
      <c r="F284" s="17">
        <f>IF(ISBLANK(YENI_TEKLIFLER!$A284),"",MAX(0,$E284))</f>
        <v/>
      </c>
      <c r="G284" s="17">
        <f>IF(ISBLANK(YENI_TEKLIFLER!$A284),"",YENI_TEKLIFLER!$J284)</f>
        <v/>
      </c>
      <c r="H284" s="17">
        <f>IF(ISBLANK(YENI_TEKLIFLER!$A284),"",INDEX(KREDILER!$H$6:$H$1000,MATCH(YENI_TEKLIFLER!$B284,KREDILER!$A$6:$A$1000,0)))</f>
        <v/>
      </c>
      <c r="I284" s="14">
        <f>IF(ISBLANK(YENI_TEKLIFLER!$A284),"",IF($E284&gt;0,"ADAY","DEĞİL"))</f>
        <v/>
      </c>
      <c r="J284" s="14">
        <f>IF(ISBLANK(YENI_TEKLIFLER!$A284),"",IF(OR(ISBLANK($B284),ISBLANK($C284),ISBLANK($D284),ISBLANK($E284),ISBLANK($F284),ISBLANK($G284),ISBLANK($H284)),"EKSİK","OK"))</f>
        <v/>
      </c>
    </row>
    <row r="285">
      <c r="A285" s="14">
        <f>IF(ISBLANK(YENI_TEKLIFLER!$A285),"",YENI_TEKLIFLER!$A285)</f>
        <v/>
      </c>
      <c r="B285" s="14">
        <f>IF(ISBLANK(YENI_TEKLIFLER!$A285),"",YENI_TEKLIFLER!$B285)</f>
        <v/>
      </c>
      <c r="C285" s="17">
        <f>IF(ISBLANK(YENI_TEKLIFLER!$A285),"",SUMIFS(TAKSIT_PLANI!$I$6:$I$1000,TAKSIT_PLANI!$B$6:$B$1000,YENI_TEKLIFLER!$B285,TAKSIT_PLANI!$C$6:$C$1000,1))</f>
        <v/>
      </c>
      <c r="D285" s="17">
        <f>IF(ISBLANK(YENI_TEKLIFLER!$A285),"",YENI_TEKLIFLER!$I285)</f>
        <v/>
      </c>
      <c r="E285" s="17">
        <f>IF(ISBLANK(YENI_TEKLIFLER!$A285),"",$C285-$D285)</f>
        <v/>
      </c>
      <c r="F285" s="17">
        <f>IF(ISBLANK(YENI_TEKLIFLER!$A285),"",MAX(0,$E285))</f>
        <v/>
      </c>
      <c r="G285" s="17">
        <f>IF(ISBLANK(YENI_TEKLIFLER!$A285),"",YENI_TEKLIFLER!$J285)</f>
        <v/>
      </c>
      <c r="H285" s="17">
        <f>IF(ISBLANK(YENI_TEKLIFLER!$A285),"",INDEX(KREDILER!$H$6:$H$1000,MATCH(YENI_TEKLIFLER!$B285,KREDILER!$A$6:$A$1000,0)))</f>
        <v/>
      </c>
      <c r="I285" s="14">
        <f>IF(ISBLANK(YENI_TEKLIFLER!$A285),"",IF($E285&gt;0,"ADAY","DEĞİL"))</f>
        <v/>
      </c>
      <c r="J285" s="14">
        <f>IF(ISBLANK(YENI_TEKLIFLER!$A285),"",IF(OR(ISBLANK($B285),ISBLANK($C285),ISBLANK($D285),ISBLANK($E285),ISBLANK($F285),ISBLANK($G285),ISBLANK($H285)),"EKSİK","OK"))</f>
        <v/>
      </c>
    </row>
    <row r="286">
      <c r="A286" s="14">
        <f>IF(ISBLANK(YENI_TEKLIFLER!$A286),"",YENI_TEKLIFLER!$A286)</f>
        <v/>
      </c>
      <c r="B286" s="14">
        <f>IF(ISBLANK(YENI_TEKLIFLER!$A286),"",YENI_TEKLIFLER!$B286)</f>
        <v/>
      </c>
      <c r="C286" s="17">
        <f>IF(ISBLANK(YENI_TEKLIFLER!$A286),"",SUMIFS(TAKSIT_PLANI!$I$6:$I$1000,TAKSIT_PLANI!$B$6:$B$1000,YENI_TEKLIFLER!$B286,TAKSIT_PLANI!$C$6:$C$1000,1))</f>
        <v/>
      </c>
      <c r="D286" s="17">
        <f>IF(ISBLANK(YENI_TEKLIFLER!$A286),"",YENI_TEKLIFLER!$I286)</f>
        <v/>
      </c>
      <c r="E286" s="17">
        <f>IF(ISBLANK(YENI_TEKLIFLER!$A286),"",$C286-$D286)</f>
        <v/>
      </c>
      <c r="F286" s="17">
        <f>IF(ISBLANK(YENI_TEKLIFLER!$A286),"",MAX(0,$E286))</f>
        <v/>
      </c>
      <c r="G286" s="17">
        <f>IF(ISBLANK(YENI_TEKLIFLER!$A286),"",YENI_TEKLIFLER!$J286)</f>
        <v/>
      </c>
      <c r="H286" s="17">
        <f>IF(ISBLANK(YENI_TEKLIFLER!$A286),"",INDEX(KREDILER!$H$6:$H$1000,MATCH(YENI_TEKLIFLER!$B286,KREDILER!$A$6:$A$1000,0)))</f>
        <v/>
      </c>
      <c r="I286" s="14">
        <f>IF(ISBLANK(YENI_TEKLIFLER!$A286),"",IF($E286&gt;0,"ADAY","DEĞİL"))</f>
        <v/>
      </c>
      <c r="J286" s="14">
        <f>IF(ISBLANK(YENI_TEKLIFLER!$A286),"",IF(OR(ISBLANK($B286),ISBLANK($C286),ISBLANK($D286),ISBLANK($E286),ISBLANK($F286),ISBLANK($G286),ISBLANK($H286)),"EKSİK","OK"))</f>
        <v/>
      </c>
    </row>
    <row r="287">
      <c r="A287" s="14">
        <f>IF(ISBLANK(YENI_TEKLIFLER!$A287),"",YENI_TEKLIFLER!$A287)</f>
        <v/>
      </c>
      <c r="B287" s="14">
        <f>IF(ISBLANK(YENI_TEKLIFLER!$A287),"",YENI_TEKLIFLER!$B287)</f>
        <v/>
      </c>
      <c r="C287" s="17">
        <f>IF(ISBLANK(YENI_TEKLIFLER!$A287),"",SUMIFS(TAKSIT_PLANI!$I$6:$I$1000,TAKSIT_PLANI!$B$6:$B$1000,YENI_TEKLIFLER!$B287,TAKSIT_PLANI!$C$6:$C$1000,1))</f>
        <v/>
      </c>
      <c r="D287" s="17">
        <f>IF(ISBLANK(YENI_TEKLIFLER!$A287),"",YENI_TEKLIFLER!$I287)</f>
        <v/>
      </c>
      <c r="E287" s="17">
        <f>IF(ISBLANK(YENI_TEKLIFLER!$A287),"",$C287-$D287)</f>
        <v/>
      </c>
      <c r="F287" s="17">
        <f>IF(ISBLANK(YENI_TEKLIFLER!$A287),"",MAX(0,$E287))</f>
        <v/>
      </c>
      <c r="G287" s="17">
        <f>IF(ISBLANK(YENI_TEKLIFLER!$A287),"",YENI_TEKLIFLER!$J287)</f>
        <v/>
      </c>
      <c r="H287" s="17">
        <f>IF(ISBLANK(YENI_TEKLIFLER!$A287),"",INDEX(KREDILER!$H$6:$H$1000,MATCH(YENI_TEKLIFLER!$B287,KREDILER!$A$6:$A$1000,0)))</f>
        <v/>
      </c>
      <c r="I287" s="14">
        <f>IF(ISBLANK(YENI_TEKLIFLER!$A287),"",IF($E287&gt;0,"ADAY","DEĞİL"))</f>
        <v/>
      </c>
      <c r="J287" s="14">
        <f>IF(ISBLANK(YENI_TEKLIFLER!$A287),"",IF(OR(ISBLANK($B287),ISBLANK($C287),ISBLANK($D287),ISBLANK($E287),ISBLANK($F287),ISBLANK($G287),ISBLANK($H287)),"EKSİK","OK"))</f>
        <v/>
      </c>
    </row>
    <row r="288">
      <c r="A288" s="14">
        <f>IF(ISBLANK(YENI_TEKLIFLER!$A288),"",YENI_TEKLIFLER!$A288)</f>
        <v/>
      </c>
      <c r="B288" s="14">
        <f>IF(ISBLANK(YENI_TEKLIFLER!$A288),"",YENI_TEKLIFLER!$B288)</f>
        <v/>
      </c>
      <c r="C288" s="17">
        <f>IF(ISBLANK(YENI_TEKLIFLER!$A288),"",SUMIFS(TAKSIT_PLANI!$I$6:$I$1000,TAKSIT_PLANI!$B$6:$B$1000,YENI_TEKLIFLER!$B288,TAKSIT_PLANI!$C$6:$C$1000,1))</f>
        <v/>
      </c>
      <c r="D288" s="17">
        <f>IF(ISBLANK(YENI_TEKLIFLER!$A288),"",YENI_TEKLIFLER!$I288)</f>
        <v/>
      </c>
      <c r="E288" s="17">
        <f>IF(ISBLANK(YENI_TEKLIFLER!$A288),"",$C288-$D288)</f>
        <v/>
      </c>
      <c r="F288" s="17">
        <f>IF(ISBLANK(YENI_TEKLIFLER!$A288),"",MAX(0,$E288))</f>
        <v/>
      </c>
      <c r="G288" s="17">
        <f>IF(ISBLANK(YENI_TEKLIFLER!$A288),"",YENI_TEKLIFLER!$J288)</f>
        <v/>
      </c>
      <c r="H288" s="17">
        <f>IF(ISBLANK(YENI_TEKLIFLER!$A288),"",INDEX(KREDILER!$H$6:$H$1000,MATCH(YENI_TEKLIFLER!$B288,KREDILER!$A$6:$A$1000,0)))</f>
        <v/>
      </c>
      <c r="I288" s="14">
        <f>IF(ISBLANK(YENI_TEKLIFLER!$A288),"",IF($E288&gt;0,"ADAY","DEĞİL"))</f>
        <v/>
      </c>
      <c r="J288" s="14">
        <f>IF(ISBLANK(YENI_TEKLIFLER!$A288),"",IF(OR(ISBLANK($B288),ISBLANK($C288),ISBLANK($D288),ISBLANK($E288),ISBLANK($F288),ISBLANK($G288),ISBLANK($H288)),"EKSİK","OK"))</f>
        <v/>
      </c>
    </row>
    <row r="289">
      <c r="A289" s="14">
        <f>IF(ISBLANK(YENI_TEKLIFLER!$A289),"",YENI_TEKLIFLER!$A289)</f>
        <v/>
      </c>
      <c r="B289" s="14">
        <f>IF(ISBLANK(YENI_TEKLIFLER!$A289),"",YENI_TEKLIFLER!$B289)</f>
        <v/>
      </c>
      <c r="C289" s="17">
        <f>IF(ISBLANK(YENI_TEKLIFLER!$A289),"",SUMIFS(TAKSIT_PLANI!$I$6:$I$1000,TAKSIT_PLANI!$B$6:$B$1000,YENI_TEKLIFLER!$B289,TAKSIT_PLANI!$C$6:$C$1000,1))</f>
        <v/>
      </c>
      <c r="D289" s="17">
        <f>IF(ISBLANK(YENI_TEKLIFLER!$A289),"",YENI_TEKLIFLER!$I289)</f>
        <v/>
      </c>
      <c r="E289" s="17">
        <f>IF(ISBLANK(YENI_TEKLIFLER!$A289),"",$C289-$D289)</f>
        <v/>
      </c>
      <c r="F289" s="17">
        <f>IF(ISBLANK(YENI_TEKLIFLER!$A289),"",MAX(0,$E289))</f>
        <v/>
      </c>
      <c r="G289" s="17">
        <f>IF(ISBLANK(YENI_TEKLIFLER!$A289),"",YENI_TEKLIFLER!$J289)</f>
        <v/>
      </c>
      <c r="H289" s="17">
        <f>IF(ISBLANK(YENI_TEKLIFLER!$A289),"",INDEX(KREDILER!$H$6:$H$1000,MATCH(YENI_TEKLIFLER!$B289,KREDILER!$A$6:$A$1000,0)))</f>
        <v/>
      </c>
      <c r="I289" s="14">
        <f>IF(ISBLANK(YENI_TEKLIFLER!$A289),"",IF($E289&gt;0,"ADAY","DEĞİL"))</f>
        <v/>
      </c>
      <c r="J289" s="14">
        <f>IF(ISBLANK(YENI_TEKLIFLER!$A289),"",IF(OR(ISBLANK($B289),ISBLANK($C289),ISBLANK($D289),ISBLANK($E289),ISBLANK($F289),ISBLANK($G289),ISBLANK($H289)),"EKSİK","OK"))</f>
        <v/>
      </c>
    </row>
    <row r="290">
      <c r="A290" s="14">
        <f>IF(ISBLANK(YENI_TEKLIFLER!$A290),"",YENI_TEKLIFLER!$A290)</f>
        <v/>
      </c>
      <c r="B290" s="14">
        <f>IF(ISBLANK(YENI_TEKLIFLER!$A290),"",YENI_TEKLIFLER!$B290)</f>
        <v/>
      </c>
      <c r="C290" s="17">
        <f>IF(ISBLANK(YENI_TEKLIFLER!$A290),"",SUMIFS(TAKSIT_PLANI!$I$6:$I$1000,TAKSIT_PLANI!$B$6:$B$1000,YENI_TEKLIFLER!$B290,TAKSIT_PLANI!$C$6:$C$1000,1))</f>
        <v/>
      </c>
      <c r="D290" s="17">
        <f>IF(ISBLANK(YENI_TEKLIFLER!$A290),"",YENI_TEKLIFLER!$I290)</f>
        <v/>
      </c>
      <c r="E290" s="17">
        <f>IF(ISBLANK(YENI_TEKLIFLER!$A290),"",$C290-$D290)</f>
        <v/>
      </c>
      <c r="F290" s="17">
        <f>IF(ISBLANK(YENI_TEKLIFLER!$A290),"",MAX(0,$E290))</f>
        <v/>
      </c>
      <c r="G290" s="17">
        <f>IF(ISBLANK(YENI_TEKLIFLER!$A290),"",YENI_TEKLIFLER!$J290)</f>
        <v/>
      </c>
      <c r="H290" s="17">
        <f>IF(ISBLANK(YENI_TEKLIFLER!$A290),"",INDEX(KREDILER!$H$6:$H$1000,MATCH(YENI_TEKLIFLER!$B290,KREDILER!$A$6:$A$1000,0)))</f>
        <v/>
      </c>
      <c r="I290" s="14">
        <f>IF(ISBLANK(YENI_TEKLIFLER!$A290),"",IF($E290&gt;0,"ADAY","DEĞİL"))</f>
        <v/>
      </c>
      <c r="J290" s="14">
        <f>IF(ISBLANK(YENI_TEKLIFLER!$A290),"",IF(OR(ISBLANK($B290),ISBLANK($C290),ISBLANK($D290),ISBLANK($E290),ISBLANK($F290),ISBLANK($G290),ISBLANK($H290)),"EKSİK","OK"))</f>
        <v/>
      </c>
    </row>
    <row r="291">
      <c r="A291" s="14">
        <f>IF(ISBLANK(YENI_TEKLIFLER!$A291),"",YENI_TEKLIFLER!$A291)</f>
        <v/>
      </c>
      <c r="B291" s="14">
        <f>IF(ISBLANK(YENI_TEKLIFLER!$A291),"",YENI_TEKLIFLER!$B291)</f>
        <v/>
      </c>
      <c r="C291" s="17">
        <f>IF(ISBLANK(YENI_TEKLIFLER!$A291),"",SUMIFS(TAKSIT_PLANI!$I$6:$I$1000,TAKSIT_PLANI!$B$6:$B$1000,YENI_TEKLIFLER!$B291,TAKSIT_PLANI!$C$6:$C$1000,1))</f>
        <v/>
      </c>
      <c r="D291" s="17">
        <f>IF(ISBLANK(YENI_TEKLIFLER!$A291),"",YENI_TEKLIFLER!$I291)</f>
        <v/>
      </c>
      <c r="E291" s="17">
        <f>IF(ISBLANK(YENI_TEKLIFLER!$A291),"",$C291-$D291)</f>
        <v/>
      </c>
      <c r="F291" s="17">
        <f>IF(ISBLANK(YENI_TEKLIFLER!$A291),"",MAX(0,$E291))</f>
        <v/>
      </c>
      <c r="G291" s="17">
        <f>IF(ISBLANK(YENI_TEKLIFLER!$A291),"",YENI_TEKLIFLER!$J291)</f>
        <v/>
      </c>
      <c r="H291" s="17">
        <f>IF(ISBLANK(YENI_TEKLIFLER!$A291),"",INDEX(KREDILER!$H$6:$H$1000,MATCH(YENI_TEKLIFLER!$B291,KREDILER!$A$6:$A$1000,0)))</f>
        <v/>
      </c>
      <c r="I291" s="14">
        <f>IF(ISBLANK(YENI_TEKLIFLER!$A291),"",IF($E291&gt;0,"ADAY","DEĞİL"))</f>
        <v/>
      </c>
      <c r="J291" s="14">
        <f>IF(ISBLANK(YENI_TEKLIFLER!$A291),"",IF(OR(ISBLANK($B291),ISBLANK($C291),ISBLANK($D291),ISBLANK($E291),ISBLANK($F291),ISBLANK($G291),ISBLANK($H291)),"EKSİK","OK"))</f>
        <v/>
      </c>
    </row>
    <row r="292">
      <c r="A292" s="14">
        <f>IF(ISBLANK(YENI_TEKLIFLER!$A292),"",YENI_TEKLIFLER!$A292)</f>
        <v/>
      </c>
      <c r="B292" s="14">
        <f>IF(ISBLANK(YENI_TEKLIFLER!$A292),"",YENI_TEKLIFLER!$B292)</f>
        <v/>
      </c>
      <c r="C292" s="17">
        <f>IF(ISBLANK(YENI_TEKLIFLER!$A292),"",SUMIFS(TAKSIT_PLANI!$I$6:$I$1000,TAKSIT_PLANI!$B$6:$B$1000,YENI_TEKLIFLER!$B292,TAKSIT_PLANI!$C$6:$C$1000,1))</f>
        <v/>
      </c>
      <c r="D292" s="17">
        <f>IF(ISBLANK(YENI_TEKLIFLER!$A292),"",YENI_TEKLIFLER!$I292)</f>
        <v/>
      </c>
      <c r="E292" s="17">
        <f>IF(ISBLANK(YENI_TEKLIFLER!$A292),"",$C292-$D292)</f>
        <v/>
      </c>
      <c r="F292" s="17">
        <f>IF(ISBLANK(YENI_TEKLIFLER!$A292),"",MAX(0,$E292))</f>
        <v/>
      </c>
      <c r="G292" s="17">
        <f>IF(ISBLANK(YENI_TEKLIFLER!$A292),"",YENI_TEKLIFLER!$J292)</f>
        <v/>
      </c>
      <c r="H292" s="17">
        <f>IF(ISBLANK(YENI_TEKLIFLER!$A292),"",INDEX(KREDILER!$H$6:$H$1000,MATCH(YENI_TEKLIFLER!$B292,KREDILER!$A$6:$A$1000,0)))</f>
        <v/>
      </c>
      <c r="I292" s="14">
        <f>IF(ISBLANK(YENI_TEKLIFLER!$A292),"",IF($E292&gt;0,"ADAY","DEĞİL"))</f>
        <v/>
      </c>
      <c r="J292" s="14">
        <f>IF(ISBLANK(YENI_TEKLIFLER!$A292),"",IF(OR(ISBLANK($B292),ISBLANK($C292),ISBLANK($D292),ISBLANK($E292),ISBLANK($F292),ISBLANK($G292),ISBLANK($H292)),"EKSİK","OK"))</f>
        <v/>
      </c>
    </row>
    <row r="293">
      <c r="A293" s="14">
        <f>IF(ISBLANK(YENI_TEKLIFLER!$A293),"",YENI_TEKLIFLER!$A293)</f>
        <v/>
      </c>
      <c r="B293" s="14">
        <f>IF(ISBLANK(YENI_TEKLIFLER!$A293),"",YENI_TEKLIFLER!$B293)</f>
        <v/>
      </c>
      <c r="C293" s="17">
        <f>IF(ISBLANK(YENI_TEKLIFLER!$A293),"",SUMIFS(TAKSIT_PLANI!$I$6:$I$1000,TAKSIT_PLANI!$B$6:$B$1000,YENI_TEKLIFLER!$B293,TAKSIT_PLANI!$C$6:$C$1000,1))</f>
        <v/>
      </c>
      <c r="D293" s="17">
        <f>IF(ISBLANK(YENI_TEKLIFLER!$A293),"",YENI_TEKLIFLER!$I293)</f>
        <v/>
      </c>
      <c r="E293" s="17">
        <f>IF(ISBLANK(YENI_TEKLIFLER!$A293),"",$C293-$D293)</f>
        <v/>
      </c>
      <c r="F293" s="17">
        <f>IF(ISBLANK(YENI_TEKLIFLER!$A293),"",MAX(0,$E293))</f>
        <v/>
      </c>
      <c r="G293" s="17">
        <f>IF(ISBLANK(YENI_TEKLIFLER!$A293),"",YENI_TEKLIFLER!$J293)</f>
        <v/>
      </c>
      <c r="H293" s="17">
        <f>IF(ISBLANK(YENI_TEKLIFLER!$A293),"",INDEX(KREDILER!$H$6:$H$1000,MATCH(YENI_TEKLIFLER!$B293,KREDILER!$A$6:$A$1000,0)))</f>
        <v/>
      </c>
      <c r="I293" s="14">
        <f>IF(ISBLANK(YENI_TEKLIFLER!$A293),"",IF($E293&gt;0,"ADAY","DEĞİL"))</f>
        <v/>
      </c>
      <c r="J293" s="14">
        <f>IF(ISBLANK(YENI_TEKLIFLER!$A293),"",IF(OR(ISBLANK($B293),ISBLANK($C293),ISBLANK($D293),ISBLANK($E293),ISBLANK($F293),ISBLANK($G293),ISBLANK($H293)),"EKSİK","OK"))</f>
        <v/>
      </c>
    </row>
    <row r="294">
      <c r="A294" s="14">
        <f>IF(ISBLANK(YENI_TEKLIFLER!$A294),"",YENI_TEKLIFLER!$A294)</f>
        <v/>
      </c>
      <c r="B294" s="14">
        <f>IF(ISBLANK(YENI_TEKLIFLER!$A294),"",YENI_TEKLIFLER!$B294)</f>
        <v/>
      </c>
      <c r="C294" s="17">
        <f>IF(ISBLANK(YENI_TEKLIFLER!$A294),"",SUMIFS(TAKSIT_PLANI!$I$6:$I$1000,TAKSIT_PLANI!$B$6:$B$1000,YENI_TEKLIFLER!$B294,TAKSIT_PLANI!$C$6:$C$1000,1))</f>
        <v/>
      </c>
      <c r="D294" s="17">
        <f>IF(ISBLANK(YENI_TEKLIFLER!$A294),"",YENI_TEKLIFLER!$I294)</f>
        <v/>
      </c>
      <c r="E294" s="17">
        <f>IF(ISBLANK(YENI_TEKLIFLER!$A294),"",$C294-$D294)</f>
        <v/>
      </c>
      <c r="F294" s="17">
        <f>IF(ISBLANK(YENI_TEKLIFLER!$A294),"",MAX(0,$E294))</f>
        <v/>
      </c>
      <c r="G294" s="17">
        <f>IF(ISBLANK(YENI_TEKLIFLER!$A294),"",YENI_TEKLIFLER!$J294)</f>
        <v/>
      </c>
      <c r="H294" s="17">
        <f>IF(ISBLANK(YENI_TEKLIFLER!$A294),"",INDEX(KREDILER!$H$6:$H$1000,MATCH(YENI_TEKLIFLER!$B294,KREDILER!$A$6:$A$1000,0)))</f>
        <v/>
      </c>
      <c r="I294" s="14">
        <f>IF(ISBLANK(YENI_TEKLIFLER!$A294),"",IF($E294&gt;0,"ADAY","DEĞİL"))</f>
        <v/>
      </c>
      <c r="J294" s="14">
        <f>IF(ISBLANK(YENI_TEKLIFLER!$A294),"",IF(OR(ISBLANK($B294),ISBLANK($C294),ISBLANK($D294),ISBLANK($E294),ISBLANK($F294),ISBLANK($G294),ISBLANK($H294)),"EKSİK","OK"))</f>
        <v/>
      </c>
    </row>
    <row r="295">
      <c r="A295" s="14">
        <f>IF(ISBLANK(YENI_TEKLIFLER!$A295),"",YENI_TEKLIFLER!$A295)</f>
        <v/>
      </c>
      <c r="B295" s="14">
        <f>IF(ISBLANK(YENI_TEKLIFLER!$A295),"",YENI_TEKLIFLER!$B295)</f>
        <v/>
      </c>
      <c r="C295" s="17">
        <f>IF(ISBLANK(YENI_TEKLIFLER!$A295),"",SUMIFS(TAKSIT_PLANI!$I$6:$I$1000,TAKSIT_PLANI!$B$6:$B$1000,YENI_TEKLIFLER!$B295,TAKSIT_PLANI!$C$6:$C$1000,1))</f>
        <v/>
      </c>
      <c r="D295" s="17">
        <f>IF(ISBLANK(YENI_TEKLIFLER!$A295),"",YENI_TEKLIFLER!$I295)</f>
        <v/>
      </c>
      <c r="E295" s="17">
        <f>IF(ISBLANK(YENI_TEKLIFLER!$A295),"",$C295-$D295)</f>
        <v/>
      </c>
      <c r="F295" s="17">
        <f>IF(ISBLANK(YENI_TEKLIFLER!$A295),"",MAX(0,$E295))</f>
        <v/>
      </c>
      <c r="G295" s="17">
        <f>IF(ISBLANK(YENI_TEKLIFLER!$A295),"",YENI_TEKLIFLER!$J295)</f>
        <v/>
      </c>
      <c r="H295" s="17">
        <f>IF(ISBLANK(YENI_TEKLIFLER!$A295),"",INDEX(KREDILER!$H$6:$H$1000,MATCH(YENI_TEKLIFLER!$B295,KREDILER!$A$6:$A$1000,0)))</f>
        <v/>
      </c>
      <c r="I295" s="14">
        <f>IF(ISBLANK(YENI_TEKLIFLER!$A295),"",IF($E295&gt;0,"ADAY","DEĞİL"))</f>
        <v/>
      </c>
      <c r="J295" s="14">
        <f>IF(ISBLANK(YENI_TEKLIFLER!$A295),"",IF(OR(ISBLANK($B295),ISBLANK($C295),ISBLANK($D295),ISBLANK($E295),ISBLANK($F295),ISBLANK($G295),ISBLANK($H295)),"EKSİK","OK"))</f>
        <v/>
      </c>
    </row>
    <row r="296">
      <c r="A296" s="14">
        <f>IF(ISBLANK(YENI_TEKLIFLER!$A296),"",YENI_TEKLIFLER!$A296)</f>
        <v/>
      </c>
      <c r="B296" s="14">
        <f>IF(ISBLANK(YENI_TEKLIFLER!$A296),"",YENI_TEKLIFLER!$B296)</f>
        <v/>
      </c>
      <c r="C296" s="17">
        <f>IF(ISBLANK(YENI_TEKLIFLER!$A296),"",SUMIFS(TAKSIT_PLANI!$I$6:$I$1000,TAKSIT_PLANI!$B$6:$B$1000,YENI_TEKLIFLER!$B296,TAKSIT_PLANI!$C$6:$C$1000,1))</f>
        <v/>
      </c>
      <c r="D296" s="17">
        <f>IF(ISBLANK(YENI_TEKLIFLER!$A296),"",YENI_TEKLIFLER!$I296)</f>
        <v/>
      </c>
      <c r="E296" s="17">
        <f>IF(ISBLANK(YENI_TEKLIFLER!$A296),"",$C296-$D296)</f>
        <v/>
      </c>
      <c r="F296" s="17">
        <f>IF(ISBLANK(YENI_TEKLIFLER!$A296),"",MAX(0,$E296))</f>
        <v/>
      </c>
      <c r="G296" s="17">
        <f>IF(ISBLANK(YENI_TEKLIFLER!$A296),"",YENI_TEKLIFLER!$J296)</f>
        <v/>
      </c>
      <c r="H296" s="17">
        <f>IF(ISBLANK(YENI_TEKLIFLER!$A296),"",INDEX(KREDILER!$H$6:$H$1000,MATCH(YENI_TEKLIFLER!$B296,KREDILER!$A$6:$A$1000,0)))</f>
        <v/>
      </c>
      <c r="I296" s="14">
        <f>IF(ISBLANK(YENI_TEKLIFLER!$A296),"",IF($E296&gt;0,"ADAY","DEĞİL"))</f>
        <v/>
      </c>
      <c r="J296" s="14">
        <f>IF(ISBLANK(YENI_TEKLIFLER!$A296),"",IF(OR(ISBLANK($B296),ISBLANK($C296),ISBLANK($D296),ISBLANK($E296),ISBLANK($F296),ISBLANK($G296),ISBLANK($H296)),"EKSİK","OK"))</f>
        <v/>
      </c>
    </row>
    <row r="297">
      <c r="A297" s="14">
        <f>IF(ISBLANK(YENI_TEKLIFLER!$A297),"",YENI_TEKLIFLER!$A297)</f>
        <v/>
      </c>
      <c r="B297" s="14">
        <f>IF(ISBLANK(YENI_TEKLIFLER!$A297),"",YENI_TEKLIFLER!$B297)</f>
        <v/>
      </c>
      <c r="C297" s="17">
        <f>IF(ISBLANK(YENI_TEKLIFLER!$A297),"",SUMIFS(TAKSIT_PLANI!$I$6:$I$1000,TAKSIT_PLANI!$B$6:$B$1000,YENI_TEKLIFLER!$B297,TAKSIT_PLANI!$C$6:$C$1000,1))</f>
        <v/>
      </c>
      <c r="D297" s="17">
        <f>IF(ISBLANK(YENI_TEKLIFLER!$A297),"",YENI_TEKLIFLER!$I297)</f>
        <v/>
      </c>
      <c r="E297" s="17">
        <f>IF(ISBLANK(YENI_TEKLIFLER!$A297),"",$C297-$D297)</f>
        <v/>
      </c>
      <c r="F297" s="17">
        <f>IF(ISBLANK(YENI_TEKLIFLER!$A297),"",MAX(0,$E297))</f>
        <v/>
      </c>
      <c r="G297" s="17">
        <f>IF(ISBLANK(YENI_TEKLIFLER!$A297),"",YENI_TEKLIFLER!$J297)</f>
        <v/>
      </c>
      <c r="H297" s="17">
        <f>IF(ISBLANK(YENI_TEKLIFLER!$A297),"",INDEX(KREDILER!$H$6:$H$1000,MATCH(YENI_TEKLIFLER!$B297,KREDILER!$A$6:$A$1000,0)))</f>
        <v/>
      </c>
      <c r="I297" s="14">
        <f>IF(ISBLANK(YENI_TEKLIFLER!$A297),"",IF($E297&gt;0,"ADAY","DEĞİL"))</f>
        <v/>
      </c>
      <c r="J297" s="14">
        <f>IF(ISBLANK(YENI_TEKLIFLER!$A297),"",IF(OR(ISBLANK($B297),ISBLANK($C297),ISBLANK($D297),ISBLANK($E297),ISBLANK($F297),ISBLANK($G297),ISBLANK($H297)),"EKSİK","OK"))</f>
        <v/>
      </c>
    </row>
    <row r="298">
      <c r="A298" s="14">
        <f>IF(ISBLANK(YENI_TEKLIFLER!$A298),"",YENI_TEKLIFLER!$A298)</f>
        <v/>
      </c>
      <c r="B298" s="14">
        <f>IF(ISBLANK(YENI_TEKLIFLER!$A298),"",YENI_TEKLIFLER!$B298)</f>
        <v/>
      </c>
      <c r="C298" s="17">
        <f>IF(ISBLANK(YENI_TEKLIFLER!$A298),"",SUMIFS(TAKSIT_PLANI!$I$6:$I$1000,TAKSIT_PLANI!$B$6:$B$1000,YENI_TEKLIFLER!$B298,TAKSIT_PLANI!$C$6:$C$1000,1))</f>
        <v/>
      </c>
      <c r="D298" s="17">
        <f>IF(ISBLANK(YENI_TEKLIFLER!$A298),"",YENI_TEKLIFLER!$I298)</f>
        <v/>
      </c>
      <c r="E298" s="17">
        <f>IF(ISBLANK(YENI_TEKLIFLER!$A298),"",$C298-$D298)</f>
        <v/>
      </c>
      <c r="F298" s="17">
        <f>IF(ISBLANK(YENI_TEKLIFLER!$A298),"",MAX(0,$E298))</f>
        <v/>
      </c>
      <c r="G298" s="17">
        <f>IF(ISBLANK(YENI_TEKLIFLER!$A298),"",YENI_TEKLIFLER!$J298)</f>
        <v/>
      </c>
      <c r="H298" s="17">
        <f>IF(ISBLANK(YENI_TEKLIFLER!$A298),"",INDEX(KREDILER!$H$6:$H$1000,MATCH(YENI_TEKLIFLER!$B298,KREDILER!$A$6:$A$1000,0)))</f>
        <v/>
      </c>
      <c r="I298" s="14">
        <f>IF(ISBLANK(YENI_TEKLIFLER!$A298),"",IF($E298&gt;0,"ADAY","DEĞİL"))</f>
        <v/>
      </c>
      <c r="J298" s="14">
        <f>IF(ISBLANK(YENI_TEKLIFLER!$A298),"",IF(OR(ISBLANK($B298),ISBLANK($C298),ISBLANK($D298),ISBLANK($E298),ISBLANK($F298),ISBLANK($G298),ISBLANK($H298)),"EKSİK","OK"))</f>
        <v/>
      </c>
    </row>
    <row r="299">
      <c r="A299" s="14">
        <f>IF(ISBLANK(YENI_TEKLIFLER!$A299),"",YENI_TEKLIFLER!$A299)</f>
        <v/>
      </c>
      <c r="B299" s="14">
        <f>IF(ISBLANK(YENI_TEKLIFLER!$A299),"",YENI_TEKLIFLER!$B299)</f>
        <v/>
      </c>
      <c r="C299" s="17">
        <f>IF(ISBLANK(YENI_TEKLIFLER!$A299),"",SUMIFS(TAKSIT_PLANI!$I$6:$I$1000,TAKSIT_PLANI!$B$6:$B$1000,YENI_TEKLIFLER!$B299,TAKSIT_PLANI!$C$6:$C$1000,1))</f>
        <v/>
      </c>
      <c r="D299" s="17">
        <f>IF(ISBLANK(YENI_TEKLIFLER!$A299),"",YENI_TEKLIFLER!$I299)</f>
        <v/>
      </c>
      <c r="E299" s="17">
        <f>IF(ISBLANK(YENI_TEKLIFLER!$A299),"",$C299-$D299)</f>
        <v/>
      </c>
      <c r="F299" s="17">
        <f>IF(ISBLANK(YENI_TEKLIFLER!$A299),"",MAX(0,$E299))</f>
        <v/>
      </c>
      <c r="G299" s="17">
        <f>IF(ISBLANK(YENI_TEKLIFLER!$A299),"",YENI_TEKLIFLER!$J299)</f>
        <v/>
      </c>
      <c r="H299" s="17">
        <f>IF(ISBLANK(YENI_TEKLIFLER!$A299),"",INDEX(KREDILER!$H$6:$H$1000,MATCH(YENI_TEKLIFLER!$B299,KREDILER!$A$6:$A$1000,0)))</f>
        <v/>
      </c>
      <c r="I299" s="14">
        <f>IF(ISBLANK(YENI_TEKLIFLER!$A299),"",IF($E299&gt;0,"ADAY","DEĞİL"))</f>
        <v/>
      </c>
      <c r="J299" s="14">
        <f>IF(ISBLANK(YENI_TEKLIFLER!$A299),"",IF(OR(ISBLANK($B299),ISBLANK($C299),ISBLANK($D299),ISBLANK($E299),ISBLANK($F299),ISBLANK($G299),ISBLANK($H299)),"EKSİK","OK"))</f>
        <v/>
      </c>
    </row>
    <row r="300">
      <c r="A300" s="14">
        <f>IF(ISBLANK(YENI_TEKLIFLER!$A300),"",YENI_TEKLIFLER!$A300)</f>
        <v/>
      </c>
      <c r="B300" s="14">
        <f>IF(ISBLANK(YENI_TEKLIFLER!$A300),"",YENI_TEKLIFLER!$B300)</f>
        <v/>
      </c>
      <c r="C300" s="17">
        <f>IF(ISBLANK(YENI_TEKLIFLER!$A300),"",SUMIFS(TAKSIT_PLANI!$I$6:$I$1000,TAKSIT_PLANI!$B$6:$B$1000,YENI_TEKLIFLER!$B300,TAKSIT_PLANI!$C$6:$C$1000,1))</f>
        <v/>
      </c>
      <c r="D300" s="17">
        <f>IF(ISBLANK(YENI_TEKLIFLER!$A300),"",YENI_TEKLIFLER!$I300)</f>
        <v/>
      </c>
      <c r="E300" s="17">
        <f>IF(ISBLANK(YENI_TEKLIFLER!$A300),"",$C300-$D300)</f>
        <v/>
      </c>
      <c r="F300" s="17">
        <f>IF(ISBLANK(YENI_TEKLIFLER!$A300),"",MAX(0,$E300))</f>
        <v/>
      </c>
      <c r="G300" s="17">
        <f>IF(ISBLANK(YENI_TEKLIFLER!$A300),"",YENI_TEKLIFLER!$J300)</f>
        <v/>
      </c>
      <c r="H300" s="17">
        <f>IF(ISBLANK(YENI_TEKLIFLER!$A300),"",INDEX(KREDILER!$H$6:$H$1000,MATCH(YENI_TEKLIFLER!$B300,KREDILER!$A$6:$A$1000,0)))</f>
        <v/>
      </c>
      <c r="I300" s="14">
        <f>IF(ISBLANK(YENI_TEKLIFLER!$A300),"",IF($E300&gt;0,"ADAY","DEĞİL"))</f>
        <v/>
      </c>
      <c r="J300" s="14">
        <f>IF(ISBLANK(YENI_TEKLIFLER!$A300),"",IF(OR(ISBLANK($B300),ISBLANK($C300),ISBLANK($D300),ISBLANK($E300),ISBLANK($F300),ISBLANK($G300),ISBLANK($H300)),"EKSİK","OK"))</f>
        <v/>
      </c>
    </row>
    <row r="301">
      <c r="A301" s="14">
        <f>IF(ISBLANK(YENI_TEKLIFLER!$A301),"",YENI_TEKLIFLER!$A301)</f>
        <v/>
      </c>
      <c r="B301" s="14">
        <f>IF(ISBLANK(YENI_TEKLIFLER!$A301),"",YENI_TEKLIFLER!$B301)</f>
        <v/>
      </c>
      <c r="C301" s="17">
        <f>IF(ISBLANK(YENI_TEKLIFLER!$A301),"",SUMIFS(TAKSIT_PLANI!$I$6:$I$1000,TAKSIT_PLANI!$B$6:$B$1000,YENI_TEKLIFLER!$B301,TAKSIT_PLANI!$C$6:$C$1000,1))</f>
        <v/>
      </c>
      <c r="D301" s="17">
        <f>IF(ISBLANK(YENI_TEKLIFLER!$A301),"",YENI_TEKLIFLER!$I301)</f>
        <v/>
      </c>
      <c r="E301" s="17">
        <f>IF(ISBLANK(YENI_TEKLIFLER!$A301),"",$C301-$D301)</f>
        <v/>
      </c>
      <c r="F301" s="17">
        <f>IF(ISBLANK(YENI_TEKLIFLER!$A301),"",MAX(0,$E301))</f>
        <v/>
      </c>
      <c r="G301" s="17">
        <f>IF(ISBLANK(YENI_TEKLIFLER!$A301),"",YENI_TEKLIFLER!$J301)</f>
        <v/>
      </c>
      <c r="H301" s="17">
        <f>IF(ISBLANK(YENI_TEKLIFLER!$A301),"",INDEX(KREDILER!$H$6:$H$1000,MATCH(YENI_TEKLIFLER!$B301,KREDILER!$A$6:$A$1000,0)))</f>
        <v/>
      </c>
      <c r="I301" s="14">
        <f>IF(ISBLANK(YENI_TEKLIFLER!$A301),"",IF($E301&gt;0,"ADAY","DEĞİL"))</f>
        <v/>
      </c>
      <c r="J301" s="14">
        <f>IF(ISBLANK(YENI_TEKLIFLER!$A301),"",IF(OR(ISBLANK($B301),ISBLANK($C301),ISBLANK($D301),ISBLANK($E301),ISBLANK($F301),ISBLANK($G301),ISBLANK($H301)),"EKSİK","OK"))</f>
        <v/>
      </c>
    </row>
    <row r="302">
      <c r="A302" s="14">
        <f>IF(ISBLANK(YENI_TEKLIFLER!$A302),"",YENI_TEKLIFLER!$A302)</f>
        <v/>
      </c>
      <c r="B302" s="14">
        <f>IF(ISBLANK(YENI_TEKLIFLER!$A302),"",YENI_TEKLIFLER!$B302)</f>
        <v/>
      </c>
      <c r="C302" s="17">
        <f>IF(ISBLANK(YENI_TEKLIFLER!$A302),"",SUMIFS(TAKSIT_PLANI!$I$6:$I$1000,TAKSIT_PLANI!$B$6:$B$1000,YENI_TEKLIFLER!$B302,TAKSIT_PLANI!$C$6:$C$1000,1))</f>
        <v/>
      </c>
      <c r="D302" s="17">
        <f>IF(ISBLANK(YENI_TEKLIFLER!$A302),"",YENI_TEKLIFLER!$I302)</f>
        <v/>
      </c>
      <c r="E302" s="17">
        <f>IF(ISBLANK(YENI_TEKLIFLER!$A302),"",$C302-$D302)</f>
        <v/>
      </c>
      <c r="F302" s="17">
        <f>IF(ISBLANK(YENI_TEKLIFLER!$A302),"",MAX(0,$E302))</f>
        <v/>
      </c>
      <c r="G302" s="17">
        <f>IF(ISBLANK(YENI_TEKLIFLER!$A302),"",YENI_TEKLIFLER!$J302)</f>
        <v/>
      </c>
      <c r="H302" s="17">
        <f>IF(ISBLANK(YENI_TEKLIFLER!$A302),"",INDEX(KREDILER!$H$6:$H$1000,MATCH(YENI_TEKLIFLER!$B302,KREDILER!$A$6:$A$1000,0)))</f>
        <v/>
      </c>
      <c r="I302" s="14">
        <f>IF(ISBLANK(YENI_TEKLIFLER!$A302),"",IF($E302&gt;0,"ADAY","DEĞİL"))</f>
        <v/>
      </c>
      <c r="J302" s="14">
        <f>IF(ISBLANK(YENI_TEKLIFLER!$A302),"",IF(OR(ISBLANK($B302),ISBLANK($C302),ISBLANK($D302),ISBLANK($E302),ISBLANK($F302),ISBLANK($G302),ISBLANK($H302)),"EKSİK","OK"))</f>
        <v/>
      </c>
    </row>
    <row r="303">
      <c r="A303" s="14">
        <f>IF(ISBLANK(YENI_TEKLIFLER!$A303),"",YENI_TEKLIFLER!$A303)</f>
        <v/>
      </c>
      <c r="B303" s="14">
        <f>IF(ISBLANK(YENI_TEKLIFLER!$A303),"",YENI_TEKLIFLER!$B303)</f>
        <v/>
      </c>
      <c r="C303" s="17">
        <f>IF(ISBLANK(YENI_TEKLIFLER!$A303),"",SUMIFS(TAKSIT_PLANI!$I$6:$I$1000,TAKSIT_PLANI!$B$6:$B$1000,YENI_TEKLIFLER!$B303,TAKSIT_PLANI!$C$6:$C$1000,1))</f>
        <v/>
      </c>
      <c r="D303" s="17">
        <f>IF(ISBLANK(YENI_TEKLIFLER!$A303),"",YENI_TEKLIFLER!$I303)</f>
        <v/>
      </c>
      <c r="E303" s="17">
        <f>IF(ISBLANK(YENI_TEKLIFLER!$A303),"",$C303-$D303)</f>
        <v/>
      </c>
      <c r="F303" s="17">
        <f>IF(ISBLANK(YENI_TEKLIFLER!$A303),"",MAX(0,$E303))</f>
        <v/>
      </c>
      <c r="G303" s="17">
        <f>IF(ISBLANK(YENI_TEKLIFLER!$A303),"",YENI_TEKLIFLER!$J303)</f>
        <v/>
      </c>
      <c r="H303" s="17">
        <f>IF(ISBLANK(YENI_TEKLIFLER!$A303),"",INDEX(KREDILER!$H$6:$H$1000,MATCH(YENI_TEKLIFLER!$B303,KREDILER!$A$6:$A$1000,0)))</f>
        <v/>
      </c>
      <c r="I303" s="14">
        <f>IF(ISBLANK(YENI_TEKLIFLER!$A303),"",IF($E303&gt;0,"ADAY","DEĞİL"))</f>
        <v/>
      </c>
      <c r="J303" s="14">
        <f>IF(ISBLANK(YENI_TEKLIFLER!$A303),"",IF(OR(ISBLANK($B303),ISBLANK($C303),ISBLANK($D303),ISBLANK($E303),ISBLANK($F303),ISBLANK($G303),ISBLANK($H303)),"EKSİK","OK"))</f>
        <v/>
      </c>
    </row>
    <row r="304">
      <c r="A304" s="14">
        <f>IF(ISBLANK(YENI_TEKLIFLER!$A304),"",YENI_TEKLIFLER!$A304)</f>
        <v/>
      </c>
      <c r="B304" s="14">
        <f>IF(ISBLANK(YENI_TEKLIFLER!$A304),"",YENI_TEKLIFLER!$B304)</f>
        <v/>
      </c>
      <c r="C304" s="17">
        <f>IF(ISBLANK(YENI_TEKLIFLER!$A304),"",SUMIFS(TAKSIT_PLANI!$I$6:$I$1000,TAKSIT_PLANI!$B$6:$B$1000,YENI_TEKLIFLER!$B304,TAKSIT_PLANI!$C$6:$C$1000,1))</f>
        <v/>
      </c>
      <c r="D304" s="17">
        <f>IF(ISBLANK(YENI_TEKLIFLER!$A304),"",YENI_TEKLIFLER!$I304)</f>
        <v/>
      </c>
      <c r="E304" s="17">
        <f>IF(ISBLANK(YENI_TEKLIFLER!$A304),"",$C304-$D304)</f>
        <v/>
      </c>
      <c r="F304" s="17">
        <f>IF(ISBLANK(YENI_TEKLIFLER!$A304),"",MAX(0,$E304))</f>
        <v/>
      </c>
      <c r="G304" s="17">
        <f>IF(ISBLANK(YENI_TEKLIFLER!$A304),"",YENI_TEKLIFLER!$J304)</f>
        <v/>
      </c>
      <c r="H304" s="17">
        <f>IF(ISBLANK(YENI_TEKLIFLER!$A304),"",INDEX(KREDILER!$H$6:$H$1000,MATCH(YENI_TEKLIFLER!$B304,KREDILER!$A$6:$A$1000,0)))</f>
        <v/>
      </c>
      <c r="I304" s="14">
        <f>IF(ISBLANK(YENI_TEKLIFLER!$A304),"",IF($E304&gt;0,"ADAY","DEĞİL"))</f>
        <v/>
      </c>
      <c r="J304" s="14">
        <f>IF(ISBLANK(YENI_TEKLIFLER!$A304),"",IF(OR(ISBLANK($B304),ISBLANK($C304),ISBLANK($D304),ISBLANK($E304),ISBLANK($F304),ISBLANK($G304),ISBLANK($H304)),"EKSİK","OK"))</f>
        <v/>
      </c>
    </row>
    <row r="305">
      <c r="A305" s="14">
        <f>IF(ISBLANK(YENI_TEKLIFLER!$A305),"",YENI_TEKLIFLER!$A305)</f>
        <v/>
      </c>
      <c r="B305" s="14">
        <f>IF(ISBLANK(YENI_TEKLIFLER!$A305),"",YENI_TEKLIFLER!$B305)</f>
        <v/>
      </c>
      <c r="C305" s="17">
        <f>IF(ISBLANK(YENI_TEKLIFLER!$A305),"",SUMIFS(TAKSIT_PLANI!$I$6:$I$1000,TAKSIT_PLANI!$B$6:$B$1000,YENI_TEKLIFLER!$B305,TAKSIT_PLANI!$C$6:$C$1000,1))</f>
        <v/>
      </c>
      <c r="D305" s="17">
        <f>IF(ISBLANK(YENI_TEKLIFLER!$A305),"",YENI_TEKLIFLER!$I305)</f>
        <v/>
      </c>
      <c r="E305" s="17">
        <f>IF(ISBLANK(YENI_TEKLIFLER!$A305),"",$C305-$D305)</f>
        <v/>
      </c>
      <c r="F305" s="17">
        <f>IF(ISBLANK(YENI_TEKLIFLER!$A305),"",MAX(0,$E305))</f>
        <v/>
      </c>
      <c r="G305" s="17">
        <f>IF(ISBLANK(YENI_TEKLIFLER!$A305),"",YENI_TEKLIFLER!$J305)</f>
        <v/>
      </c>
      <c r="H305" s="17">
        <f>IF(ISBLANK(YENI_TEKLIFLER!$A305),"",INDEX(KREDILER!$H$6:$H$1000,MATCH(YENI_TEKLIFLER!$B305,KREDILER!$A$6:$A$1000,0)))</f>
        <v/>
      </c>
      <c r="I305" s="14">
        <f>IF(ISBLANK(YENI_TEKLIFLER!$A305),"",IF($E305&gt;0,"ADAY","DEĞİL"))</f>
        <v/>
      </c>
      <c r="J305" s="14">
        <f>IF(ISBLANK(YENI_TEKLIFLER!$A305),"",IF(OR(ISBLANK($B305),ISBLANK($C305),ISBLANK($D305),ISBLANK($E305),ISBLANK($F305),ISBLANK($G305),ISBLANK($H305)),"EKSİK","OK"))</f>
        <v/>
      </c>
    </row>
    <row r="306">
      <c r="A306" s="14">
        <f>IF(ISBLANK(YENI_TEKLIFLER!$A306),"",YENI_TEKLIFLER!$A306)</f>
        <v/>
      </c>
      <c r="B306" s="14">
        <f>IF(ISBLANK(YENI_TEKLIFLER!$A306),"",YENI_TEKLIFLER!$B306)</f>
        <v/>
      </c>
      <c r="C306" s="17">
        <f>IF(ISBLANK(YENI_TEKLIFLER!$A306),"",SUMIFS(TAKSIT_PLANI!$I$6:$I$1000,TAKSIT_PLANI!$B$6:$B$1000,YENI_TEKLIFLER!$B306,TAKSIT_PLANI!$C$6:$C$1000,1))</f>
        <v/>
      </c>
      <c r="D306" s="17">
        <f>IF(ISBLANK(YENI_TEKLIFLER!$A306),"",YENI_TEKLIFLER!$I306)</f>
        <v/>
      </c>
      <c r="E306" s="17">
        <f>IF(ISBLANK(YENI_TEKLIFLER!$A306),"",$C306-$D306)</f>
        <v/>
      </c>
      <c r="F306" s="17">
        <f>IF(ISBLANK(YENI_TEKLIFLER!$A306),"",MAX(0,$E306))</f>
        <v/>
      </c>
      <c r="G306" s="17">
        <f>IF(ISBLANK(YENI_TEKLIFLER!$A306),"",YENI_TEKLIFLER!$J306)</f>
        <v/>
      </c>
      <c r="H306" s="17">
        <f>IF(ISBLANK(YENI_TEKLIFLER!$A306),"",INDEX(KREDILER!$H$6:$H$1000,MATCH(YENI_TEKLIFLER!$B306,KREDILER!$A$6:$A$1000,0)))</f>
        <v/>
      </c>
      <c r="I306" s="14">
        <f>IF(ISBLANK(YENI_TEKLIFLER!$A306),"",IF($E306&gt;0,"ADAY","DEĞİL"))</f>
        <v/>
      </c>
      <c r="J306" s="14">
        <f>IF(ISBLANK(YENI_TEKLIFLER!$A306),"",IF(OR(ISBLANK($B306),ISBLANK($C306),ISBLANK($D306),ISBLANK($E306),ISBLANK($F306),ISBLANK($G306),ISBLANK($H306)),"EKSİK","OK"))</f>
        <v/>
      </c>
    </row>
    <row r="307">
      <c r="A307" s="14">
        <f>IF(ISBLANK(YENI_TEKLIFLER!$A307),"",YENI_TEKLIFLER!$A307)</f>
        <v/>
      </c>
      <c r="B307" s="14">
        <f>IF(ISBLANK(YENI_TEKLIFLER!$A307),"",YENI_TEKLIFLER!$B307)</f>
        <v/>
      </c>
      <c r="C307" s="17">
        <f>IF(ISBLANK(YENI_TEKLIFLER!$A307),"",SUMIFS(TAKSIT_PLANI!$I$6:$I$1000,TAKSIT_PLANI!$B$6:$B$1000,YENI_TEKLIFLER!$B307,TAKSIT_PLANI!$C$6:$C$1000,1))</f>
        <v/>
      </c>
      <c r="D307" s="17">
        <f>IF(ISBLANK(YENI_TEKLIFLER!$A307),"",YENI_TEKLIFLER!$I307)</f>
        <v/>
      </c>
      <c r="E307" s="17">
        <f>IF(ISBLANK(YENI_TEKLIFLER!$A307),"",$C307-$D307)</f>
        <v/>
      </c>
      <c r="F307" s="17">
        <f>IF(ISBLANK(YENI_TEKLIFLER!$A307),"",MAX(0,$E307))</f>
        <v/>
      </c>
      <c r="G307" s="17">
        <f>IF(ISBLANK(YENI_TEKLIFLER!$A307),"",YENI_TEKLIFLER!$J307)</f>
        <v/>
      </c>
      <c r="H307" s="17">
        <f>IF(ISBLANK(YENI_TEKLIFLER!$A307),"",INDEX(KREDILER!$H$6:$H$1000,MATCH(YENI_TEKLIFLER!$B307,KREDILER!$A$6:$A$1000,0)))</f>
        <v/>
      </c>
      <c r="I307" s="14">
        <f>IF(ISBLANK(YENI_TEKLIFLER!$A307),"",IF($E307&gt;0,"ADAY","DEĞİL"))</f>
        <v/>
      </c>
      <c r="J307" s="14">
        <f>IF(ISBLANK(YENI_TEKLIFLER!$A307),"",IF(OR(ISBLANK($B307),ISBLANK($C307),ISBLANK($D307),ISBLANK($E307),ISBLANK($F307),ISBLANK($G307),ISBLANK($H307)),"EKSİK","OK"))</f>
        <v/>
      </c>
    </row>
    <row r="308">
      <c r="A308" s="14">
        <f>IF(ISBLANK(YENI_TEKLIFLER!$A308),"",YENI_TEKLIFLER!$A308)</f>
        <v/>
      </c>
      <c r="B308" s="14">
        <f>IF(ISBLANK(YENI_TEKLIFLER!$A308),"",YENI_TEKLIFLER!$B308)</f>
        <v/>
      </c>
      <c r="C308" s="17">
        <f>IF(ISBLANK(YENI_TEKLIFLER!$A308),"",SUMIFS(TAKSIT_PLANI!$I$6:$I$1000,TAKSIT_PLANI!$B$6:$B$1000,YENI_TEKLIFLER!$B308,TAKSIT_PLANI!$C$6:$C$1000,1))</f>
        <v/>
      </c>
      <c r="D308" s="17">
        <f>IF(ISBLANK(YENI_TEKLIFLER!$A308),"",YENI_TEKLIFLER!$I308)</f>
        <v/>
      </c>
      <c r="E308" s="17">
        <f>IF(ISBLANK(YENI_TEKLIFLER!$A308),"",$C308-$D308)</f>
        <v/>
      </c>
      <c r="F308" s="17">
        <f>IF(ISBLANK(YENI_TEKLIFLER!$A308),"",MAX(0,$E308))</f>
        <v/>
      </c>
      <c r="G308" s="17">
        <f>IF(ISBLANK(YENI_TEKLIFLER!$A308),"",YENI_TEKLIFLER!$J308)</f>
        <v/>
      </c>
      <c r="H308" s="17">
        <f>IF(ISBLANK(YENI_TEKLIFLER!$A308),"",INDEX(KREDILER!$H$6:$H$1000,MATCH(YENI_TEKLIFLER!$B308,KREDILER!$A$6:$A$1000,0)))</f>
        <v/>
      </c>
      <c r="I308" s="14">
        <f>IF(ISBLANK(YENI_TEKLIFLER!$A308),"",IF($E308&gt;0,"ADAY","DEĞİL"))</f>
        <v/>
      </c>
      <c r="J308" s="14">
        <f>IF(ISBLANK(YENI_TEKLIFLER!$A308),"",IF(OR(ISBLANK($B308),ISBLANK($C308),ISBLANK($D308),ISBLANK($E308),ISBLANK($F308),ISBLANK($G308),ISBLANK($H308)),"EKSİK","OK"))</f>
        <v/>
      </c>
    </row>
    <row r="309">
      <c r="A309" s="14">
        <f>IF(ISBLANK(YENI_TEKLIFLER!$A309),"",YENI_TEKLIFLER!$A309)</f>
        <v/>
      </c>
      <c r="B309" s="14">
        <f>IF(ISBLANK(YENI_TEKLIFLER!$A309),"",YENI_TEKLIFLER!$B309)</f>
        <v/>
      </c>
      <c r="C309" s="17">
        <f>IF(ISBLANK(YENI_TEKLIFLER!$A309),"",SUMIFS(TAKSIT_PLANI!$I$6:$I$1000,TAKSIT_PLANI!$B$6:$B$1000,YENI_TEKLIFLER!$B309,TAKSIT_PLANI!$C$6:$C$1000,1))</f>
        <v/>
      </c>
      <c r="D309" s="17">
        <f>IF(ISBLANK(YENI_TEKLIFLER!$A309),"",YENI_TEKLIFLER!$I309)</f>
        <v/>
      </c>
      <c r="E309" s="17">
        <f>IF(ISBLANK(YENI_TEKLIFLER!$A309),"",$C309-$D309)</f>
        <v/>
      </c>
      <c r="F309" s="17">
        <f>IF(ISBLANK(YENI_TEKLIFLER!$A309),"",MAX(0,$E309))</f>
        <v/>
      </c>
      <c r="G309" s="17">
        <f>IF(ISBLANK(YENI_TEKLIFLER!$A309),"",YENI_TEKLIFLER!$J309)</f>
        <v/>
      </c>
      <c r="H309" s="17">
        <f>IF(ISBLANK(YENI_TEKLIFLER!$A309),"",INDEX(KREDILER!$H$6:$H$1000,MATCH(YENI_TEKLIFLER!$B309,KREDILER!$A$6:$A$1000,0)))</f>
        <v/>
      </c>
      <c r="I309" s="14">
        <f>IF(ISBLANK(YENI_TEKLIFLER!$A309),"",IF($E309&gt;0,"ADAY","DEĞİL"))</f>
        <v/>
      </c>
      <c r="J309" s="14">
        <f>IF(ISBLANK(YENI_TEKLIFLER!$A309),"",IF(OR(ISBLANK($B309),ISBLANK($C309),ISBLANK($D309),ISBLANK($E309),ISBLANK($F309),ISBLANK($G309),ISBLANK($H309)),"EKSİK","OK"))</f>
        <v/>
      </c>
    </row>
    <row r="310">
      <c r="A310" s="14">
        <f>IF(ISBLANK(YENI_TEKLIFLER!$A310),"",YENI_TEKLIFLER!$A310)</f>
        <v/>
      </c>
      <c r="B310" s="14">
        <f>IF(ISBLANK(YENI_TEKLIFLER!$A310),"",YENI_TEKLIFLER!$B310)</f>
        <v/>
      </c>
      <c r="C310" s="17">
        <f>IF(ISBLANK(YENI_TEKLIFLER!$A310),"",SUMIFS(TAKSIT_PLANI!$I$6:$I$1000,TAKSIT_PLANI!$B$6:$B$1000,YENI_TEKLIFLER!$B310,TAKSIT_PLANI!$C$6:$C$1000,1))</f>
        <v/>
      </c>
      <c r="D310" s="17">
        <f>IF(ISBLANK(YENI_TEKLIFLER!$A310),"",YENI_TEKLIFLER!$I310)</f>
        <v/>
      </c>
      <c r="E310" s="17">
        <f>IF(ISBLANK(YENI_TEKLIFLER!$A310),"",$C310-$D310)</f>
        <v/>
      </c>
      <c r="F310" s="17">
        <f>IF(ISBLANK(YENI_TEKLIFLER!$A310),"",MAX(0,$E310))</f>
        <v/>
      </c>
      <c r="G310" s="17">
        <f>IF(ISBLANK(YENI_TEKLIFLER!$A310),"",YENI_TEKLIFLER!$J310)</f>
        <v/>
      </c>
      <c r="H310" s="17">
        <f>IF(ISBLANK(YENI_TEKLIFLER!$A310),"",INDEX(KREDILER!$H$6:$H$1000,MATCH(YENI_TEKLIFLER!$B310,KREDILER!$A$6:$A$1000,0)))</f>
        <v/>
      </c>
      <c r="I310" s="14">
        <f>IF(ISBLANK(YENI_TEKLIFLER!$A310),"",IF($E310&gt;0,"ADAY","DEĞİL"))</f>
        <v/>
      </c>
      <c r="J310" s="14">
        <f>IF(ISBLANK(YENI_TEKLIFLER!$A310),"",IF(OR(ISBLANK($B310),ISBLANK($C310),ISBLANK($D310),ISBLANK($E310),ISBLANK($F310),ISBLANK($G310),ISBLANK($H310)),"EKSİK","OK"))</f>
        <v/>
      </c>
    </row>
    <row r="311">
      <c r="A311" s="14">
        <f>IF(ISBLANK(YENI_TEKLIFLER!$A311),"",YENI_TEKLIFLER!$A311)</f>
        <v/>
      </c>
      <c r="B311" s="14">
        <f>IF(ISBLANK(YENI_TEKLIFLER!$A311),"",YENI_TEKLIFLER!$B311)</f>
        <v/>
      </c>
      <c r="C311" s="17">
        <f>IF(ISBLANK(YENI_TEKLIFLER!$A311),"",SUMIFS(TAKSIT_PLANI!$I$6:$I$1000,TAKSIT_PLANI!$B$6:$B$1000,YENI_TEKLIFLER!$B311,TAKSIT_PLANI!$C$6:$C$1000,1))</f>
        <v/>
      </c>
      <c r="D311" s="17">
        <f>IF(ISBLANK(YENI_TEKLIFLER!$A311),"",YENI_TEKLIFLER!$I311)</f>
        <v/>
      </c>
      <c r="E311" s="17">
        <f>IF(ISBLANK(YENI_TEKLIFLER!$A311),"",$C311-$D311)</f>
        <v/>
      </c>
      <c r="F311" s="17">
        <f>IF(ISBLANK(YENI_TEKLIFLER!$A311),"",MAX(0,$E311))</f>
        <v/>
      </c>
      <c r="G311" s="17">
        <f>IF(ISBLANK(YENI_TEKLIFLER!$A311),"",YENI_TEKLIFLER!$J311)</f>
        <v/>
      </c>
      <c r="H311" s="17">
        <f>IF(ISBLANK(YENI_TEKLIFLER!$A311),"",INDEX(KREDILER!$H$6:$H$1000,MATCH(YENI_TEKLIFLER!$B311,KREDILER!$A$6:$A$1000,0)))</f>
        <v/>
      </c>
      <c r="I311" s="14">
        <f>IF(ISBLANK(YENI_TEKLIFLER!$A311),"",IF($E311&gt;0,"ADAY","DEĞİL"))</f>
        <v/>
      </c>
      <c r="J311" s="14">
        <f>IF(ISBLANK(YENI_TEKLIFLER!$A311),"",IF(OR(ISBLANK($B311),ISBLANK($C311),ISBLANK($D311),ISBLANK($E311),ISBLANK($F311),ISBLANK($G311),ISBLANK($H311)),"EKSİK","OK"))</f>
        <v/>
      </c>
    </row>
    <row r="312">
      <c r="A312" s="14">
        <f>IF(ISBLANK(YENI_TEKLIFLER!$A312),"",YENI_TEKLIFLER!$A312)</f>
        <v/>
      </c>
      <c r="B312" s="14">
        <f>IF(ISBLANK(YENI_TEKLIFLER!$A312),"",YENI_TEKLIFLER!$B312)</f>
        <v/>
      </c>
      <c r="C312" s="17">
        <f>IF(ISBLANK(YENI_TEKLIFLER!$A312),"",SUMIFS(TAKSIT_PLANI!$I$6:$I$1000,TAKSIT_PLANI!$B$6:$B$1000,YENI_TEKLIFLER!$B312,TAKSIT_PLANI!$C$6:$C$1000,1))</f>
        <v/>
      </c>
      <c r="D312" s="17">
        <f>IF(ISBLANK(YENI_TEKLIFLER!$A312),"",YENI_TEKLIFLER!$I312)</f>
        <v/>
      </c>
      <c r="E312" s="17">
        <f>IF(ISBLANK(YENI_TEKLIFLER!$A312),"",$C312-$D312)</f>
        <v/>
      </c>
      <c r="F312" s="17">
        <f>IF(ISBLANK(YENI_TEKLIFLER!$A312),"",MAX(0,$E312))</f>
        <v/>
      </c>
      <c r="G312" s="17">
        <f>IF(ISBLANK(YENI_TEKLIFLER!$A312),"",YENI_TEKLIFLER!$J312)</f>
        <v/>
      </c>
      <c r="H312" s="17">
        <f>IF(ISBLANK(YENI_TEKLIFLER!$A312),"",INDEX(KREDILER!$H$6:$H$1000,MATCH(YENI_TEKLIFLER!$B312,KREDILER!$A$6:$A$1000,0)))</f>
        <v/>
      </c>
      <c r="I312" s="14">
        <f>IF(ISBLANK(YENI_TEKLIFLER!$A312),"",IF($E312&gt;0,"ADAY","DEĞİL"))</f>
        <v/>
      </c>
      <c r="J312" s="14">
        <f>IF(ISBLANK(YENI_TEKLIFLER!$A312),"",IF(OR(ISBLANK($B312),ISBLANK($C312),ISBLANK($D312),ISBLANK($E312),ISBLANK($F312),ISBLANK($G312),ISBLANK($H312)),"EKSİK","OK"))</f>
        <v/>
      </c>
    </row>
    <row r="313">
      <c r="A313" s="14">
        <f>IF(ISBLANK(YENI_TEKLIFLER!$A313),"",YENI_TEKLIFLER!$A313)</f>
        <v/>
      </c>
      <c r="B313" s="14">
        <f>IF(ISBLANK(YENI_TEKLIFLER!$A313),"",YENI_TEKLIFLER!$B313)</f>
        <v/>
      </c>
      <c r="C313" s="17">
        <f>IF(ISBLANK(YENI_TEKLIFLER!$A313),"",SUMIFS(TAKSIT_PLANI!$I$6:$I$1000,TAKSIT_PLANI!$B$6:$B$1000,YENI_TEKLIFLER!$B313,TAKSIT_PLANI!$C$6:$C$1000,1))</f>
        <v/>
      </c>
      <c r="D313" s="17">
        <f>IF(ISBLANK(YENI_TEKLIFLER!$A313),"",YENI_TEKLIFLER!$I313)</f>
        <v/>
      </c>
      <c r="E313" s="17">
        <f>IF(ISBLANK(YENI_TEKLIFLER!$A313),"",$C313-$D313)</f>
        <v/>
      </c>
      <c r="F313" s="17">
        <f>IF(ISBLANK(YENI_TEKLIFLER!$A313),"",MAX(0,$E313))</f>
        <v/>
      </c>
      <c r="G313" s="17">
        <f>IF(ISBLANK(YENI_TEKLIFLER!$A313),"",YENI_TEKLIFLER!$J313)</f>
        <v/>
      </c>
      <c r="H313" s="17">
        <f>IF(ISBLANK(YENI_TEKLIFLER!$A313),"",INDEX(KREDILER!$H$6:$H$1000,MATCH(YENI_TEKLIFLER!$B313,KREDILER!$A$6:$A$1000,0)))</f>
        <v/>
      </c>
      <c r="I313" s="14">
        <f>IF(ISBLANK(YENI_TEKLIFLER!$A313),"",IF($E313&gt;0,"ADAY","DEĞİL"))</f>
        <v/>
      </c>
      <c r="J313" s="14">
        <f>IF(ISBLANK(YENI_TEKLIFLER!$A313),"",IF(OR(ISBLANK($B313),ISBLANK($C313),ISBLANK($D313),ISBLANK($E313),ISBLANK($F313),ISBLANK($G313),ISBLANK($H313)),"EKSİK","OK"))</f>
        <v/>
      </c>
    </row>
    <row r="314">
      <c r="A314" s="14">
        <f>IF(ISBLANK(YENI_TEKLIFLER!$A314),"",YENI_TEKLIFLER!$A314)</f>
        <v/>
      </c>
      <c r="B314" s="14">
        <f>IF(ISBLANK(YENI_TEKLIFLER!$A314),"",YENI_TEKLIFLER!$B314)</f>
        <v/>
      </c>
      <c r="C314" s="17">
        <f>IF(ISBLANK(YENI_TEKLIFLER!$A314),"",SUMIFS(TAKSIT_PLANI!$I$6:$I$1000,TAKSIT_PLANI!$B$6:$B$1000,YENI_TEKLIFLER!$B314,TAKSIT_PLANI!$C$6:$C$1000,1))</f>
        <v/>
      </c>
      <c r="D314" s="17">
        <f>IF(ISBLANK(YENI_TEKLIFLER!$A314),"",YENI_TEKLIFLER!$I314)</f>
        <v/>
      </c>
      <c r="E314" s="17">
        <f>IF(ISBLANK(YENI_TEKLIFLER!$A314),"",$C314-$D314)</f>
        <v/>
      </c>
      <c r="F314" s="17">
        <f>IF(ISBLANK(YENI_TEKLIFLER!$A314),"",MAX(0,$E314))</f>
        <v/>
      </c>
      <c r="G314" s="17">
        <f>IF(ISBLANK(YENI_TEKLIFLER!$A314),"",YENI_TEKLIFLER!$J314)</f>
        <v/>
      </c>
      <c r="H314" s="17">
        <f>IF(ISBLANK(YENI_TEKLIFLER!$A314),"",INDEX(KREDILER!$H$6:$H$1000,MATCH(YENI_TEKLIFLER!$B314,KREDILER!$A$6:$A$1000,0)))</f>
        <v/>
      </c>
      <c r="I314" s="14">
        <f>IF(ISBLANK(YENI_TEKLIFLER!$A314),"",IF($E314&gt;0,"ADAY","DEĞİL"))</f>
        <v/>
      </c>
      <c r="J314" s="14">
        <f>IF(ISBLANK(YENI_TEKLIFLER!$A314),"",IF(OR(ISBLANK($B314),ISBLANK($C314),ISBLANK($D314),ISBLANK($E314),ISBLANK($F314),ISBLANK($G314),ISBLANK($H314)),"EKSİK","OK"))</f>
        <v/>
      </c>
    </row>
    <row r="315">
      <c r="A315" s="14">
        <f>IF(ISBLANK(YENI_TEKLIFLER!$A315),"",YENI_TEKLIFLER!$A315)</f>
        <v/>
      </c>
      <c r="B315" s="14">
        <f>IF(ISBLANK(YENI_TEKLIFLER!$A315),"",YENI_TEKLIFLER!$B315)</f>
        <v/>
      </c>
      <c r="C315" s="17">
        <f>IF(ISBLANK(YENI_TEKLIFLER!$A315),"",SUMIFS(TAKSIT_PLANI!$I$6:$I$1000,TAKSIT_PLANI!$B$6:$B$1000,YENI_TEKLIFLER!$B315,TAKSIT_PLANI!$C$6:$C$1000,1))</f>
        <v/>
      </c>
      <c r="D315" s="17">
        <f>IF(ISBLANK(YENI_TEKLIFLER!$A315),"",YENI_TEKLIFLER!$I315)</f>
        <v/>
      </c>
      <c r="E315" s="17">
        <f>IF(ISBLANK(YENI_TEKLIFLER!$A315),"",$C315-$D315)</f>
        <v/>
      </c>
      <c r="F315" s="17">
        <f>IF(ISBLANK(YENI_TEKLIFLER!$A315),"",MAX(0,$E315))</f>
        <v/>
      </c>
      <c r="G315" s="17">
        <f>IF(ISBLANK(YENI_TEKLIFLER!$A315),"",YENI_TEKLIFLER!$J315)</f>
        <v/>
      </c>
      <c r="H315" s="17">
        <f>IF(ISBLANK(YENI_TEKLIFLER!$A315),"",INDEX(KREDILER!$H$6:$H$1000,MATCH(YENI_TEKLIFLER!$B315,KREDILER!$A$6:$A$1000,0)))</f>
        <v/>
      </c>
      <c r="I315" s="14">
        <f>IF(ISBLANK(YENI_TEKLIFLER!$A315),"",IF($E315&gt;0,"ADAY","DEĞİL"))</f>
        <v/>
      </c>
      <c r="J315" s="14">
        <f>IF(ISBLANK(YENI_TEKLIFLER!$A315),"",IF(OR(ISBLANK($B315),ISBLANK($C315),ISBLANK($D315),ISBLANK($E315),ISBLANK($F315),ISBLANK($G315),ISBLANK($H315)),"EKSİK","OK"))</f>
        <v/>
      </c>
    </row>
    <row r="316">
      <c r="A316" s="14">
        <f>IF(ISBLANK(YENI_TEKLIFLER!$A316),"",YENI_TEKLIFLER!$A316)</f>
        <v/>
      </c>
      <c r="B316" s="14">
        <f>IF(ISBLANK(YENI_TEKLIFLER!$A316),"",YENI_TEKLIFLER!$B316)</f>
        <v/>
      </c>
      <c r="C316" s="17">
        <f>IF(ISBLANK(YENI_TEKLIFLER!$A316),"",SUMIFS(TAKSIT_PLANI!$I$6:$I$1000,TAKSIT_PLANI!$B$6:$B$1000,YENI_TEKLIFLER!$B316,TAKSIT_PLANI!$C$6:$C$1000,1))</f>
        <v/>
      </c>
      <c r="D316" s="17">
        <f>IF(ISBLANK(YENI_TEKLIFLER!$A316),"",YENI_TEKLIFLER!$I316)</f>
        <v/>
      </c>
      <c r="E316" s="17">
        <f>IF(ISBLANK(YENI_TEKLIFLER!$A316),"",$C316-$D316)</f>
        <v/>
      </c>
      <c r="F316" s="17">
        <f>IF(ISBLANK(YENI_TEKLIFLER!$A316),"",MAX(0,$E316))</f>
        <v/>
      </c>
      <c r="G316" s="17">
        <f>IF(ISBLANK(YENI_TEKLIFLER!$A316),"",YENI_TEKLIFLER!$J316)</f>
        <v/>
      </c>
      <c r="H316" s="17">
        <f>IF(ISBLANK(YENI_TEKLIFLER!$A316),"",INDEX(KREDILER!$H$6:$H$1000,MATCH(YENI_TEKLIFLER!$B316,KREDILER!$A$6:$A$1000,0)))</f>
        <v/>
      </c>
      <c r="I316" s="14">
        <f>IF(ISBLANK(YENI_TEKLIFLER!$A316),"",IF($E316&gt;0,"ADAY","DEĞİL"))</f>
        <v/>
      </c>
      <c r="J316" s="14">
        <f>IF(ISBLANK(YENI_TEKLIFLER!$A316),"",IF(OR(ISBLANK($B316),ISBLANK($C316),ISBLANK($D316),ISBLANK($E316),ISBLANK($F316),ISBLANK($G316),ISBLANK($H316)),"EKSİK","OK"))</f>
        <v/>
      </c>
    </row>
    <row r="317">
      <c r="A317" s="14">
        <f>IF(ISBLANK(YENI_TEKLIFLER!$A317),"",YENI_TEKLIFLER!$A317)</f>
        <v/>
      </c>
      <c r="B317" s="14">
        <f>IF(ISBLANK(YENI_TEKLIFLER!$A317),"",YENI_TEKLIFLER!$B317)</f>
        <v/>
      </c>
      <c r="C317" s="17">
        <f>IF(ISBLANK(YENI_TEKLIFLER!$A317),"",SUMIFS(TAKSIT_PLANI!$I$6:$I$1000,TAKSIT_PLANI!$B$6:$B$1000,YENI_TEKLIFLER!$B317,TAKSIT_PLANI!$C$6:$C$1000,1))</f>
        <v/>
      </c>
      <c r="D317" s="17">
        <f>IF(ISBLANK(YENI_TEKLIFLER!$A317),"",YENI_TEKLIFLER!$I317)</f>
        <v/>
      </c>
      <c r="E317" s="17">
        <f>IF(ISBLANK(YENI_TEKLIFLER!$A317),"",$C317-$D317)</f>
        <v/>
      </c>
      <c r="F317" s="17">
        <f>IF(ISBLANK(YENI_TEKLIFLER!$A317),"",MAX(0,$E317))</f>
        <v/>
      </c>
      <c r="G317" s="17">
        <f>IF(ISBLANK(YENI_TEKLIFLER!$A317),"",YENI_TEKLIFLER!$J317)</f>
        <v/>
      </c>
      <c r="H317" s="17">
        <f>IF(ISBLANK(YENI_TEKLIFLER!$A317),"",INDEX(KREDILER!$H$6:$H$1000,MATCH(YENI_TEKLIFLER!$B317,KREDILER!$A$6:$A$1000,0)))</f>
        <v/>
      </c>
      <c r="I317" s="14">
        <f>IF(ISBLANK(YENI_TEKLIFLER!$A317),"",IF($E317&gt;0,"ADAY","DEĞİL"))</f>
        <v/>
      </c>
      <c r="J317" s="14">
        <f>IF(ISBLANK(YENI_TEKLIFLER!$A317),"",IF(OR(ISBLANK($B317),ISBLANK($C317),ISBLANK($D317),ISBLANK($E317),ISBLANK($F317),ISBLANK($G317),ISBLANK($H317)),"EKSİK","OK"))</f>
        <v/>
      </c>
    </row>
    <row r="318">
      <c r="A318" s="14">
        <f>IF(ISBLANK(YENI_TEKLIFLER!$A318),"",YENI_TEKLIFLER!$A318)</f>
        <v/>
      </c>
      <c r="B318" s="14">
        <f>IF(ISBLANK(YENI_TEKLIFLER!$A318),"",YENI_TEKLIFLER!$B318)</f>
        <v/>
      </c>
      <c r="C318" s="17">
        <f>IF(ISBLANK(YENI_TEKLIFLER!$A318),"",SUMIFS(TAKSIT_PLANI!$I$6:$I$1000,TAKSIT_PLANI!$B$6:$B$1000,YENI_TEKLIFLER!$B318,TAKSIT_PLANI!$C$6:$C$1000,1))</f>
        <v/>
      </c>
      <c r="D318" s="17">
        <f>IF(ISBLANK(YENI_TEKLIFLER!$A318),"",YENI_TEKLIFLER!$I318)</f>
        <v/>
      </c>
      <c r="E318" s="17">
        <f>IF(ISBLANK(YENI_TEKLIFLER!$A318),"",$C318-$D318)</f>
        <v/>
      </c>
      <c r="F318" s="17">
        <f>IF(ISBLANK(YENI_TEKLIFLER!$A318),"",MAX(0,$E318))</f>
        <v/>
      </c>
      <c r="G318" s="17">
        <f>IF(ISBLANK(YENI_TEKLIFLER!$A318),"",YENI_TEKLIFLER!$J318)</f>
        <v/>
      </c>
      <c r="H318" s="17">
        <f>IF(ISBLANK(YENI_TEKLIFLER!$A318),"",INDEX(KREDILER!$H$6:$H$1000,MATCH(YENI_TEKLIFLER!$B318,KREDILER!$A$6:$A$1000,0)))</f>
        <v/>
      </c>
      <c r="I318" s="14">
        <f>IF(ISBLANK(YENI_TEKLIFLER!$A318),"",IF($E318&gt;0,"ADAY","DEĞİL"))</f>
        <v/>
      </c>
      <c r="J318" s="14">
        <f>IF(ISBLANK(YENI_TEKLIFLER!$A318),"",IF(OR(ISBLANK($B318),ISBLANK($C318),ISBLANK($D318),ISBLANK($E318),ISBLANK($F318),ISBLANK($G318),ISBLANK($H318)),"EKSİK","OK"))</f>
        <v/>
      </c>
    </row>
    <row r="319">
      <c r="A319" s="14">
        <f>IF(ISBLANK(YENI_TEKLIFLER!$A319),"",YENI_TEKLIFLER!$A319)</f>
        <v/>
      </c>
      <c r="B319" s="14">
        <f>IF(ISBLANK(YENI_TEKLIFLER!$A319),"",YENI_TEKLIFLER!$B319)</f>
        <v/>
      </c>
      <c r="C319" s="17">
        <f>IF(ISBLANK(YENI_TEKLIFLER!$A319),"",SUMIFS(TAKSIT_PLANI!$I$6:$I$1000,TAKSIT_PLANI!$B$6:$B$1000,YENI_TEKLIFLER!$B319,TAKSIT_PLANI!$C$6:$C$1000,1))</f>
        <v/>
      </c>
      <c r="D319" s="17">
        <f>IF(ISBLANK(YENI_TEKLIFLER!$A319),"",YENI_TEKLIFLER!$I319)</f>
        <v/>
      </c>
      <c r="E319" s="17">
        <f>IF(ISBLANK(YENI_TEKLIFLER!$A319),"",$C319-$D319)</f>
        <v/>
      </c>
      <c r="F319" s="17">
        <f>IF(ISBLANK(YENI_TEKLIFLER!$A319),"",MAX(0,$E319))</f>
        <v/>
      </c>
      <c r="G319" s="17">
        <f>IF(ISBLANK(YENI_TEKLIFLER!$A319),"",YENI_TEKLIFLER!$J319)</f>
        <v/>
      </c>
      <c r="H319" s="17">
        <f>IF(ISBLANK(YENI_TEKLIFLER!$A319),"",INDEX(KREDILER!$H$6:$H$1000,MATCH(YENI_TEKLIFLER!$B319,KREDILER!$A$6:$A$1000,0)))</f>
        <v/>
      </c>
      <c r="I319" s="14">
        <f>IF(ISBLANK(YENI_TEKLIFLER!$A319),"",IF($E319&gt;0,"ADAY","DEĞİL"))</f>
        <v/>
      </c>
      <c r="J319" s="14">
        <f>IF(ISBLANK(YENI_TEKLIFLER!$A319),"",IF(OR(ISBLANK($B319),ISBLANK($C319),ISBLANK($D319),ISBLANK($E319),ISBLANK($F319),ISBLANK($G319),ISBLANK($H319)),"EKSİK","OK"))</f>
        <v/>
      </c>
    </row>
    <row r="320">
      <c r="A320" s="14">
        <f>IF(ISBLANK(YENI_TEKLIFLER!$A320),"",YENI_TEKLIFLER!$A320)</f>
        <v/>
      </c>
      <c r="B320" s="14">
        <f>IF(ISBLANK(YENI_TEKLIFLER!$A320),"",YENI_TEKLIFLER!$B320)</f>
        <v/>
      </c>
      <c r="C320" s="17">
        <f>IF(ISBLANK(YENI_TEKLIFLER!$A320),"",SUMIFS(TAKSIT_PLANI!$I$6:$I$1000,TAKSIT_PLANI!$B$6:$B$1000,YENI_TEKLIFLER!$B320,TAKSIT_PLANI!$C$6:$C$1000,1))</f>
        <v/>
      </c>
      <c r="D320" s="17">
        <f>IF(ISBLANK(YENI_TEKLIFLER!$A320),"",YENI_TEKLIFLER!$I320)</f>
        <v/>
      </c>
      <c r="E320" s="17">
        <f>IF(ISBLANK(YENI_TEKLIFLER!$A320),"",$C320-$D320)</f>
        <v/>
      </c>
      <c r="F320" s="17">
        <f>IF(ISBLANK(YENI_TEKLIFLER!$A320),"",MAX(0,$E320))</f>
        <v/>
      </c>
      <c r="G320" s="17">
        <f>IF(ISBLANK(YENI_TEKLIFLER!$A320),"",YENI_TEKLIFLER!$J320)</f>
        <v/>
      </c>
      <c r="H320" s="17">
        <f>IF(ISBLANK(YENI_TEKLIFLER!$A320),"",INDEX(KREDILER!$H$6:$H$1000,MATCH(YENI_TEKLIFLER!$B320,KREDILER!$A$6:$A$1000,0)))</f>
        <v/>
      </c>
      <c r="I320" s="14">
        <f>IF(ISBLANK(YENI_TEKLIFLER!$A320),"",IF($E320&gt;0,"ADAY","DEĞİL"))</f>
        <v/>
      </c>
      <c r="J320" s="14">
        <f>IF(ISBLANK(YENI_TEKLIFLER!$A320),"",IF(OR(ISBLANK($B320),ISBLANK($C320),ISBLANK($D320),ISBLANK($E320),ISBLANK($F320),ISBLANK($G320),ISBLANK($H320)),"EKSİK","OK"))</f>
        <v/>
      </c>
    </row>
    <row r="321">
      <c r="A321" s="14">
        <f>IF(ISBLANK(YENI_TEKLIFLER!$A321),"",YENI_TEKLIFLER!$A321)</f>
        <v/>
      </c>
      <c r="B321" s="14">
        <f>IF(ISBLANK(YENI_TEKLIFLER!$A321),"",YENI_TEKLIFLER!$B321)</f>
        <v/>
      </c>
      <c r="C321" s="17">
        <f>IF(ISBLANK(YENI_TEKLIFLER!$A321),"",SUMIFS(TAKSIT_PLANI!$I$6:$I$1000,TAKSIT_PLANI!$B$6:$B$1000,YENI_TEKLIFLER!$B321,TAKSIT_PLANI!$C$6:$C$1000,1))</f>
        <v/>
      </c>
      <c r="D321" s="17">
        <f>IF(ISBLANK(YENI_TEKLIFLER!$A321),"",YENI_TEKLIFLER!$I321)</f>
        <v/>
      </c>
      <c r="E321" s="17">
        <f>IF(ISBLANK(YENI_TEKLIFLER!$A321),"",$C321-$D321)</f>
        <v/>
      </c>
      <c r="F321" s="17">
        <f>IF(ISBLANK(YENI_TEKLIFLER!$A321),"",MAX(0,$E321))</f>
        <v/>
      </c>
      <c r="G321" s="17">
        <f>IF(ISBLANK(YENI_TEKLIFLER!$A321),"",YENI_TEKLIFLER!$J321)</f>
        <v/>
      </c>
      <c r="H321" s="17">
        <f>IF(ISBLANK(YENI_TEKLIFLER!$A321),"",INDEX(KREDILER!$H$6:$H$1000,MATCH(YENI_TEKLIFLER!$B321,KREDILER!$A$6:$A$1000,0)))</f>
        <v/>
      </c>
      <c r="I321" s="14">
        <f>IF(ISBLANK(YENI_TEKLIFLER!$A321),"",IF($E321&gt;0,"ADAY","DEĞİL"))</f>
        <v/>
      </c>
      <c r="J321" s="14">
        <f>IF(ISBLANK(YENI_TEKLIFLER!$A321),"",IF(OR(ISBLANK($B321),ISBLANK($C321),ISBLANK($D321),ISBLANK($E321),ISBLANK($F321),ISBLANK($G321),ISBLANK($H321)),"EKSİK","OK"))</f>
        <v/>
      </c>
    </row>
    <row r="322">
      <c r="A322" s="14">
        <f>IF(ISBLANK(YENI_TEKLIFLER!$A322),"",YENI_TEKLIFLER!$A322)</f>
        <v/>
      </c>
      <c r="B322" s="14">
        <f>IF(ISBLANK(YENI_TEKLIFLER!$A322),"",YENI_TEKLIFLER!$B322)</f>
        <v/>
      </c>
      <c r="C322" s="17">
        <f>IF(ISBLANK(YENI_TEKLIFLER!$A322),"",SUMIFS(TAKSIT_PLANI!$I$6:$I$1000,TAKSIT_PLANI!$B$6:$B$1000,YENI_TEKLIFLER!$B322,TAKSIT_PLANI!$C$6:$C$1000,1))</f>
        <v/>
      </c>
      <c r="D322" s="17">
        <f>IF(ISBLANK(YENI_TEKLIFLER!$A322),"",YENI_TEKLIFLER!$I322)</f>
        <v/>
      </c>
      <c r="E322" s="17">
        <f>IF(ISBLANK(YENI_TEKLIFLER!$A322),"",$C322-$D322)</f>
        <v/>
      </c>
      <c r="F322" s="17">
        <f>IF(ISBLANK(YENI_TEKLIFLER!$A322),"",MAX(0,$E322))</f>
        <v/>
      </c>
      <c r="G322" s="17">
        <f>IF(ISBLANK(YENI_TEKLIFLER!$A322),"",YENI_TEKLIFLER!$J322)</f>
        <v/>
      </c>
      <c r="H322" s="17">
        <f>IF(ISBLANK(YENI_TEKLIFLER!$A322),"",INDEX(KREDILER!$H$6:$H$1000,MATCH(YENI_TEKLIFLER!$B322,KREDILER!$A$6:$A$1000,0)))</f>
        <v/>
      </c>
      <c r="I322" s="14">
        <f>IF(ISBLANK(YENI_TEKLIFLER!$A322),"",IF($E322&gt;0,"ADAY","DEĞİL"))</f>
        <v/>
      </c>
      <c r="J322" s="14">
        <f>IF(ISBLANK(YENI_TEKLIFLER!$A322),"",IF(OR(ISBLANK($B322),ISBLANK($C322),ISBLANK($D322),ISBLANK($E322),ISBLANK($F322),ISBLANK($G322),ISBLANK($H322)),"EKSİK","OK"))</f>
        <v/>
      </c>
    </row>
    <row r="323">
      <c r="A323" s="14">
        <f>IF(ISBLANK(YENI_TEKLIFLER!$A323),"",YENI_TEKLIFLER!$A323)</f>
        <v/>
      </c>
      <c r="B323" s="14">
        <f>IF(ISBLANK(YENI_TEKLIFLER!$A323),"",YENI_TEKLIFLER!$B323)</f>
        <v/>
      </c>
      <c r="C323" s="17">
        <f>IF(ISBLANK(YENI_TEKLIFLER!$A323),"",SUMIFS(TAKSIT_PLANI!$I$6:$I$1000,TAKSIT_PLANI!$B$6:$B$1000,YENI_TEKLIFLER!$B323,TAKSIT_PLANI!$C$6:$C$1000,1))</f>
        <v/>
      </c>
      <c r="D323" s="17">
        <f>IF(ISBLANK(YENI_TEKLIFLER!$A323),"",YENI_TEKLIFLER!$I323)</f>
        <v/>
      </c>
      <c r="E323" s="17">
        <f>IF(ISBLANK(YENI_TEKLIFLER!$A323),"",$C323-$D323)</f>
        <v/>
      </c>
      <c r="F323" s="17">
        <f>IF(ISBLANK(YENI_TEKLIFLER!$A323),"",MAX(0,$E323))</f>
        <v/>
      </c>
      <c r="G323" s="17">
        <f>IF(ISBLANK(YENI_TEKLIFLER!$A323),"",YENI_TEKLIFLER!$J323)</f>
        <v/>
      </c>
      <c r="H323" s="17">
        <f>IF(ISBLANK(YENI_TEKLIFLER!$A323),"",INDEX(KREDILER!$H$6:$H$1000,MATCH(YENI_TEKLIFLER!$B323,KREDILER!$A$6:$A$1000,0)))</f>
        <v/>
      </c>
      <c r="I323" s="14">
        <f>IF(ISBLANK(YENI_TEKLIFLER!$A323),"",IF($E323&gt;0,"ADAY","DEĞİL"))</f>
        <v/>
      </c>
      <c r="J323" s="14">
        <f>IF(ISBLANK(YENI_TEKLIFLER!$A323),"",IF(OR(ISBLANK($B323),ISBLANK($C323),ISBLANK($D323),ISBLANK($E323),ISBLANK($F323),ISBLANK($G323),ISBLANK($H323)),"EKSİK","OK"))</f>
        <v/>
      </c>
    </row>
    <row r="324">
      <c r="A324" s="14">
        <f>IF(ISBLANK(YENI_TEKLIFLER!$A324),"",YENI_TEKLIFLER!$A324)</f>
        <v/>
      </c>
      <c r="B324" s="14">
        <f>IF(ISBLANK(YENI_TEKLIFLER!$A324),"",YENI_TEKLIFLER!$B324)</f>
        <v/>
      </c>
      <c r="C324" s="17">
        <f>IF(ISBLANK(YENI_TEKLIFLER!$A324),"",SUMIFS(TAKSIT_PLANI!$I$6:$I$1000,TAKSIT_PLANI!$B$6:$B$1000,YENI_TEKLIFLER!$B324,TAKSIT_PLANI!$C$6:$C$1000,1))</f>
        <v/>
      </c>
      <c r="D324" s="17">
        <f>IF(ISBLANK(YENI_TEKLIFLER!$A324),"",YENI_TEKLIFLER!$I324)</f>
        <v/>
      </c>
      <c r="E324" s="17">
        <f>IF(ISBLANK(YENI_TEKLIFLER!$A324),"",$C324-$D324)</f>
        <v/>
      </c>
      <c r="F324" s="17">
        <f>IF(ISBLANK(YENI_TEKLIFLER!$A324),"",MAX(0,$E324))</f>
        <v/>
      </c>
      <c r="G324" s="17">
        <f>IF(ISBLANK(YENI_TEKLIFLER!$A324),"",YENI_TEKLIFLER!$J324)</f>
        <v/>
      </c>
      <c r="H324" s="17">
        <f>IF(ISBLANK(YENI_TEKLIFLER!$A324),"",INDEX(KREDILER!$H$6:$H$1000,MATCH(YENI_TEKLIFLER!$B324,KREDILER!$A$6:$A$1000,0)))</f>
        <v/>
      </c>
      <c r="I324" s="14">
        <f>IF(ISBLANK(YENI_TEKLIFLER!$A324),"",IF($E324&gt;0,"ADAY","DEĞİL"))</f>
        <v/>
      </c>
      <c r="J324" s="14">
        <f>IF(ISBLANK(YENI_TEKLIFLER!$A324),"",IF(OR(ISBLANK($B324),ISBLANK($C324),ISBLANK($D324),ISBLANK($E324),ISBLANK($F324),ISBLANK($G324),ISBLANK($H324)),"EKSİK","OK"))</f>
        <v/>
      </c>
    </row>
    <row r="325">
      <c r="A325" s="14">
        <f>IF(ISBLANK(YENI_TEKLIFLER!$A325),"",YENI_TEKLIFLER!$A325)</f>
        <v/>
      </c>
      <c r="B325" s="14">
        <f>IF(ISBLANK(YENI_TEKLIFLER!$A325),"",YENI_TEKLIFLER!$B325)</f>
        <v/>
      </c>
      <c r="C325" s="17">
        <f>IF(ISBLANK(YENI_TEKLIFLER!$A325),"",SUMIFS(TAKSIT_PLANI!$I$6:$I$1000,TAKSIT_PLANI!$B$6:$B$1000,YENI_TEKLIFLER!$B325,TAKSIT_PLANI!$C$6:$C$1000,1))</f>
        <v/>
      </c>
      <c r="D325" s="17">
        <f>IF(ISBLANK(YENI_TEKLIFLER!$A325),"",YENI_TEKLIFLER!$I325)</f>
        <v/>
      </c>
      <c r="E325" s="17">
        <f>IF(ISBLANK(YENI_TEKLIFLER!$A325),"",$C325-$D325)</f>
        <v/>
      </c>
      <c r="F325" s="17">
        <f>IF(ISBLANK(YENI_TEKLIFLER!$A325),"",MAX(0,$E325))</f>
        <v/>
      </c>
      <c r="G325" s="17">
        <f>IF(ISBLANK(YENI_TEKLIFLER!$A325),"",YENI_TEKLIFLER!$J325)</f>
        <v/>
      </c>
      <c r="H325" s="17">
        <f>IF(ISBLANK(YENI_TEKLIFLER!$A325),"",INDEX(KREDILER!$H$6:$H$1000,MATCH(YENI_TEKLIFLER!$B325,KREDILER!$A$6:$A$1000,0)))</f>
        <v/>
      </c>
      <c r="I325" s="14">
        <f>IF(ISBLANK(YENI_TEKLIFLER!$A325),"",IF($E325&gt;0,"ADAY","DEĞİL"))</f>
        <v/>
      </c>
      <c r="J325" s="14">
        <f>IF(ISBLANK(YENI_TEKLIFLER!$A325),"",IF(OR(ISBLANK($B325),ISBLANK($C325),ISBLANK($D325),ISBLANK($E325),ISBLANK($F325),ISBLANK($G325),ISBLANK($H325)),"EKSİK","OK"))</f>
        <v/>
      </c>
    </row>
    <row r="326">
      <c r="A326" s="14">
        <f>IF(ISBLANK(YENI_TEKLIFLER!$A326),"",YENI_TEKLIFLER!$A326)</f>
        <v/>
      </c>
      <c r="B326" s="14">
        <f>IF(ISBLANK(YENI_TEKLIFLER!$A326),"",YENI_TEKLIFLER!$B326)</f>
        <v/>
      </c>
      <c r="C326" s="17">
        <f>IF(ISBLANK(YENI_TEKLIFLER!$A326),"",SUMIFS(TAKSIT_PLANI!$I$6:$I$1000,TAKSIT_PLANI!$B$6:$B$1000,YENI_TEKLIFLER!$B326,TAKSIT_PLANI!$C$6:$C$1000,1))</f>
        <v/>
      </c>
      <c r="D326" s="17">
        <f>IF(ISBLANK(YENI_TEKLIFLER!$A326),"",YENI_TEKLIFLER!$I326)</f>
        <v/>
      </c>
      <c r="E326" s="17">
        <f>IF(ISBLANK(YENI_TEKLIFLER!$A326),"",$C326-$D326)</f>
        <v/>
      </c>
      <c r="F326" s="17">
        <f>IF(ISBLANK(YENI_TEKLIFLER!$A326),"",MAX(0,$E326))</f>
        <v/>
      </c>
      <c r="G326" s="17">
        <f>IF(ISBLANK(YENI_TEKLIFLER!$A326),"",YENI_TEKLIFLER!$J326)</f>
        <v/>
      </c>
      <c r="H326" s="17">
        <f>IF(ISBLANK(YENI_TEKLIFLER!$A326),"",INDEX(KREDILER!$H$6:$H$1000,MATCH(YENI_TEKLIFLER!$B326,KREDILER!$A$6:$A$1000,0)))</f>
        <v/>
      </c>
      <c r="I326" s="14">
        <f>IF(ISBLANK(YENI_TEKLIFLER!$A326),"",IF($E326&gt;0,"ADAY","DEĞİL"))</f>
        <v/>
      </c>
      <c r="J326" s="14">
        <f>IF(ISBLANK(YENI_TEKLIFLER!$A326),"",IF(OR(ISBLANK($B326),ISBLANK($C326),ISBLANK($D326),ISBLANK($E326),ISBLANK($F326),ISBLANK($G326),ISBLANK($H326)),"EKSİK","OK"))</f>
        <v/>
      </c>
    </row>
    <row r="327">
      <c r="A327" s="14">
        <f>IF(ISBLANK(YENI_TEKLIFLER!$A327),"",YENI_TEKLIFLER!$A327)</f>
        <v/>
      </c>
      <c r="B327" s="14">
        <f>IF(ISBLANK(YENI_TEKLIFLER!$A327),"",YENI_TEKLIFLER!$B327)</f>
        <v/>
      </c>
      <c r="C327" s="17">
        <f>IF(ISBLANK(YENI_TEKLIFLER!$A327),"",SUMIFS(TAKSIT_PLANI!$I$6:$I$1000,TAKSIT_PLANI!$B$6:$B$1000,YENI_TEKLIFLER!$B327,TAKSIT_PLANI!$C$6:$C$1000,1))</f>
        <v/>
      </c>
      <c r="D327" s="17">
        <f>IF(ISBLANK(YENI_TEKLIFLER!$A327),"",YENI_TEKLIFLER!$I327)</f>
        <v/>
      </c>
      <c r="E327" s="17">
        <f>IF(ISBLANK(YENI_TEKLIFLER!$A327),"",$C327-$D327)</f>
        <v/>
      </c>
      <c r="F327" s="17">
        <f>IF(ISBLANK(YENI_TEKLIFLER!$A327),"",MAX(0,$E327))</f>
        <v/>
      </c>
      <c r="G327" s="17">
        <f>IF(ISBLANK(YENI_TEKLIFLER!$A327),"",YENI_TEKLIFLER!$J327)</f>
        <v/>
      </c>
      <c r="H327" s="17">
        <f>IF(ISBLANK(YENI_TEKLIFLER!$A327),"",INDEX(KREDILER!$H$6:$H$1000,MATCH(YENI_TEKLIFLER!$B327,KREDILER!$A$6:$A$1000,0)))</f>
        <v/>
      </c>
      <c r="I327" s="14">
        <f>IF(ISBLANK(YENI_TEKLIFLER!$A327),"",IF($E327&gt;0,"ADAY","DEĞİL"))</f>
        <v/>
      </c>
      <c r="J327" s="14">
        <f>IF(ISBLANK(YENI_TEKLIFLER!$A327),"",IF(OR(ISBLANK($B327),ISBLANK($C327),ISBLANK($D327),ISBLANK($E327),ISBLANK($F327),ISBLANK($G327),ISBLANK($H327)),"EKSİK","OK"))</f>
        <v/>
      </c>
    </row>
    <row r="328">
      <c r="A328" s="14">
        <f>IF(ISBLANK(YENI_TEKLIFLER!$A328),"",YENI_TEKLIFLER!$A328)</f>
        <v/>
      </c>
      <c r="B328" s="14">
        <f>IF(ISBLANK(YENI_TEKLIFLER!$A328),"",YENI_TEKLIFLER!$B328)</f>
        <v/>
      </c>
      <c r="C328" s="17">
        <f>IF(ISBLANK(YENI_TEKLIFLER!$A328),"",SUMIFS(TAKSIT_PLANI!$I$6:$I$1000,TAKSIT_PLANI!$B$6:$B$1000,YENI_TEKLIFLER!$B328,TAKSIT_PLANI!$C$6:$C$1000,1))</f>
        <v/>
      </c>
      <c r="D328" s="17">
        <f>IF(ISBLANK(YENI_TEKLIFLER!$A328),"",YENI_TEKLIFLER!$I328)</f>
        <v/>
      </c>
      <c r="E328" s="17">
        <f>IF(ISBLANK(YENI_TEKLIFLER!$A328),"",$C328-$D328)</f>
        <v/>
      </c>
      <c r="F328" s="17">
        <f>IF(ISBLANK(YENI_TEKLIFLER!$A328),"",MAX(0,$E328))</f>
        <v/>
      </c>
      <c r="G328" s="17">
        <f>IF(ISBLANK(YENI_TEKLIFLER!$A328),"",YENI_TEKLIFLER!$J328)</f>
        <v/>
      </c>
      <c r="H328" s="17">
        <f>IF(ISBLANK(YENI_TEKLIFLER!$A328),"",INDEX(KREDILER!$H$6:$H$1000,MATCH(YENI_TEKLIFLER!$B328,KREDILER!$A$6:$A$1000,0)))</f>
        <v/>
      </c>
      <c r="I328" s="14">
        <f>IF(ISBLANK(YENI_TEKLIFLER!$A328),"",IF($E328&gt;0,"ADAY","DEĞİL"))</f>
        <v/>
      </c>
      <c r="J328" s="14">
        <f>IF(ISBLANK(YENI_TEKLIFLER!$A328),"",IF(OR(ISBLANK($B328),ISBLANK($C328),ISBLANK($D328),ISBLANK($E328),ISBLANK($F328),ISBLANK($G328),ISBLANK($H328)),"EKSİK","OK"))</f>
        <v/>
      </c>
    </row>
    <row r="329">
      <c r="A329" s="14">
        <f>IF(ISBLANK(YENI_TEKLIFLER!$A329),"",YENI_TEKLIFLER!$A329)</f>
        <v/>
      </c>
      <c r="B329" s="14">
        <f>IF(ISBLANK(YENI_TEKLIFLER!$A329),"",YENI_TEKLIFLER!$B329)</f>
        <v/>
      </c>
      <c r="C329" s="17">
        <f>IF(ISBLANK(YENI_TEKLIFLER!$A329),"",SUMIFS(TAKSIT_PLANI!$I$6:$I$1000,TAKSIT_PLANI!$B$6:$B$1000,YENI_TEKLIFLER!$B329,TAKSIT_PLANI!$C$6:$C$1000,1))</f>
        <v/>
      </c>
      <c r="D329" s="17">
        <f>IF(ISBLANK(YENI_TEKLIFLER!$A329),"",YENI_TEKLIFLER!$I329)</f>
        <v/>
      </c>
      <c r="E329" s="17">
        <f>IF(ISBLANK(YENI_TEKLIFLER!$A329),"",$C329-$D329)</f>
        <v/>
      </c>
      <c r="F329" s="17">
        <f>IF(ISBLANK(YENI_TEKLIFLER!$A329),"",MAX(0,$E329))</f>
        <v/>
      </c>
      <c r="G329" s="17">
        <f>IF(ISBLANK(YENI_TEKLIFLER!$A329),"",YENI_TEKLIFLER!$J329)</f>
        <v/>
      </c>
      <c r="H329" s="17">
        <f>IF(ISBLANK(YENI_TEKLIFLER!$A329),"",INDEX(KREDILER!$H$6:$H$1000,MATCH(YENI_TEKLIFLER!$B329,KREDILER!$A$6:$A$1000,0)))</f>
        <v/>
      </c>
      <c r="I329" s="14">
        <f>IF(ISBLANK(YENI_TEKLIFLER!$A329),"",IF($E329&gt;0,"ADAY","DEĞİL"))</f>
        <v/>
      </c>
      <c r="J329" s="14">
        <f>IF(ISBLANK(YENI_TEKLIFLER!$A329),"",IF(OR(ISBLANK($B329),ISBLANK($C329),ISBLANK($D329),ISBLANK($E329),ISBLANK($F329),ISBLANK($G329),ISBLANK($H329)),"EKSİK","OK"))</f>
        <v/>
      </c>
    </row>
    <row r="330">
      <c r="A330" s="14">
        <f>IF(ISBLANK(YENI_TEKLIFLER!$A330),"",YENI_TEKLIFLER!$A330)</f>
        <v/>
      </c>
      <c r="B330" s="14">
        <f>IF(ISBLANK(YENI_TEKLIFLER!$A330),"",YENI_TEKLIFLER!$B330)</f>
        <v/>
      </c>
      <c r="C330" s="17">
        <f>IF(ISBLANK(YENI_TEKLIFLER!$A330),"",SUMIFS(TAKSIT_PLANI!$I$6:$I$1000,TAKSIT_PLANI!$B$6:$B$1000,YENI_TEKLIFLER!$B330,TAKSIT_PLANI!$C$6:$C$1000,1))</f>
        <v/>
      </c>
      <c r="D330" s="17">
        <f>IF(ISBLANK(YENI_TEKLIFLER!$A330),"",YENI_TEKLIFLER!$I330)</f>
        <v/>
      </c>
      <c r="E330" s="17">
        <f>IF(ISBLANK(YENI_TEKLIFLER!$A330),"",$C330-$D330)</f>
        <v/>
      </c>
      <c r="F330" s="17">
        <f>IF(ISBLANK(YENI_TEKLIFLER!$A330),"",MAX(0,$E330))</f>
        <v/>
      </c>
      <c r="G330" s="17">
        <f>IF(ISBLANK(YENI_TEKLIFLER!$A330),"",YENI_TEKLIFLER!$J330)</f>
        <v/>
      </c>
      <c r="H330" s="17">
        <f>IF(ISBLANK(YENI_TEKLIFLER!$A330),"",INDEX(KREDILER!$H$6:$H$1000,MATCH(YENI_TEKLIFLER!$B330,KREDILER!$A$6:$A$1000,0)))</f>
        <v/>
      </c>
      <c r="I330" s="14">
        <f>IF(ISBLANK(YENI_TEKLIFLER!$A330),"",IF($E330&gt;0,"ADAY","DEĞİL"))</f>
        <v/>
      </c>
      <c r="J330" s="14">
        <f>IF(ISBLANK(YENI_TEKLIFLER!$A330),"",IF(OR(ISBLANK($B330),ISBLANK($C330),ISBLANK($D330),ISBLANK($E330),ISBLANK($F330),ISBLANK($G330),ISBLANK($H330)),"EKSİK","OK"))</f>
        <v/>
      </c>
    </row>
    <row r="331">
      <c r="A331" s="14">
        <f>IF(ISBLANK(YENI_TEKLIFLER!$A331),"",YENI_TEKLIFLER!$A331)</f>
        <v/>
      </c>
      <c r="B331" s="14">
        <f>IF(ISBLANK(YENI_TEKLIFLER!$A331),"",YENI_TEKLIFLER!$B331)</f>
        <v/>
      </c>
      <c r="C331" s="17">
        <f>IF(ISBLANK(YENI_TEKLIFLER!$A331),"",SUMIFS(TAKSIT_PLANI!$I$6:$I$1000,TAKSIT_PLANI!$B$6:$B$1000,YENI_TEKLIFLER!$B331,TAKSIT_PLANI!$C$6:$C$1000,1))</f>
        <v/>
      </c>
      <c r="D331" s="17">
        <f>IF(ISBLANK(YENI_TEKLIFLER!$A331),"",YENI_TEKLIFLER!$I331)</f>
        <v/>
      </c>
      <c r="E331" s="17">
        <f>IF(ISBLANK(YENI_TEKLIFLER!$A331),"",$C331-$D331)</f>
        <v/>
      </c>
      <c r="F331" s="17">
        <f>IF(ISBLANK(YENI_TEKLIFLER!$A331),"",MAX(0,$E331))</f>
        <v/>
      </c>
      <c r="G331" s="17">
        <f>IF(ISBLANK(YENI_TEKLIFLER!$A331),"",YENI_TEKLIFLER!$J331)</f>
        <v/>
      </c>
      <c r="H331" s="17">
        <f>IF(ISBLANK(YENI_TEKLIFLER!$A331),"",INDEX(KREDILER!$H$6:$H$1000,MATCH(YENI_TEKLIFLER!$B331,KREDILER!$A$6:$A$1000,0)))</f>
        <v/>
      </c>
      <c r="I331" s="14">
        <f>IF(ISBLANK(YENI_TEKLIFLER!$A331),"",IF($E331&gt;0,"ADAY","DEĞİL"))</f>
        <v/>
      </c>
      <c r="J331" s="14">
        <f>IF(ISBLANK(YENI_TEKLIFLER!$A331),"",IF(OR(ISBLANK($B331),ISBLANK($C331),ISBLANK($D331),ISBLANK($E331),ISBLANK($F331),ISBLANK($G331),ISBLANK($H331)),"EKSİK","OK"))</f>
        <v/>
      </c>
    </row>
    <row r="332">
      <c r="A332" s="14">
        <f>IF(ISBLANK(YENI_TEKLIFLER!$A332),"",YENI_TEKLIFLER!$A332)</f>
        <v/>
      </c>
      <c r="B332" s="14">
        <f>IF(ISBLANK(YENI_TEKLIFLER!$A332),"",YENI_TEKLIFLER!$B332)</f>
        <v/>
      </c>
      <c r="C332" s="17">
        <f>IF(ISBLANK(YENI_TEKLIFLER!$A332),"",SUMIFS(TAKSIT_PLANI!$I$6:$I$1000,TAKSIT_PLANI!$B$6:$B$1000,YENI_TEKLIFLER!$B332,TAKSIT_PLANI!$C$6:$C$1000,1))</f>
        <v/>
      </c>
      <c r="D332" s="17">
        <f>IF(ISBLANK(YENI_TEKLIFLER!$A332),"",YENI_TEKLIFLER!$I332)</f>
        <v/>
      </c>
      <c r="E332" s="17">
        <f>IF(ISBLANK(YENI_TEKLIFLER!$A332),"",$C332-$D332)</f>
        <v/>
      </c>
      <c r="F332" s="17">
        <f>IF(ISBLANK(YENI_TEKLIFLER!$A332),"",MAX(0,$E332))</f>
        <v/>
      </c>
      <c r="G332" s="17">
        <f>IF(ISBLANK(YENI_TEKLIFLER!$A332),"",YENI_TEKLIFLER!$J332)</f>
        <v/>
      </c>
      <c r="H332" s="17">
        <f>IF(ISBLANK(YENI_TEKLIFLER!$A332),"",INDEX(KREDILER!$H$6:$H$1000,MATCH(YENI_TEKLIFLER!$B332,KREDILER!$A$6:$A$1000,0)))</f>
        <v/>
      </c>
      <c r="I332" s="14">
        <f>IF(ISBLANK(YENI_TEKLIFLER!$A332),"",IF($E332&gt;0,"ADAY","DEĞİL"))</f>
        <v/>
      </c>
      <c r="J332" s="14">
        <f>IF(ISBLANK(YENI_TEKLIFLER!$A332),"",IF(OR(ISBLANK($B332),ISBLANK($C332),ISBLANK($D332),ISBLANK($E332),ISBLANK($F332),ISBLANK($G332),ISBLANK($H332)),"EKSİK","OK"))</f>
        <v/>
      </c>
    </row>
    <row r="333">
      <c r="A333" s="14">
        <f>IF(ISBLANK(YENI_TEKLIFLER!$A333),"",YENI_TEKLIFLER!$A333)</f>
        <v/>
      </c>
      <c r="B333" s="14">
        <f>IF(ISBLANK(YENI_TEKLIFLER!$A333),"",YENI_TEKLIFLER!$B333)</f>
        <v/>
      </c>
      <c r="C333" s="17">
        <f>IF(ISBLANK(YENI_TEKLIFLER!$A333),"",SUMIFS(TAKSIT_PLANI!$I$6:$I$1000,TAKSIT_PLANI!$B$6:$B$1000,YENI_TEKLIFLER!$B333,TAKSIT_PLANI!$C$6:$C$1000,1))</f>
        <v/>
      </c>
      <c r="D333" s="17">
        <f>IF(ISBLANK(YENI_TEKLIFLER!$A333),"",YENI_TEKLIFLER!$I333)</f>
        <v/>
      </c>
      <c r="E333" s="17">
        <f>IF(ISBLANK(YENI_TEKLIFLER!$A333),"",$C333-$D333)</f>
        <v/>
      </c>
      <c r="F333" s="17">
        <f>IF(ISBLANK(YENI_TEKLIFLER!$A333),"",MAX(0,$E333))</f>
        <v/>
      </c>
      <c r="G333" s="17">
        <f>IF(ISBLANK(YENI_TEKLIFLER!$A333),"",YENI_TEKLIFLER!$J333)</f>
        <v/>
      </c>
      <c r="H333" s="17">
        <f>IF(ISBLANK(YENI_TEKLIFLER!$A333),"",INDEX(KREDILER!$H$6:$H$1000,MATCH(YENI_TEKLIFLER!$B333,KREDILER!$A$6:$A$1000,0)))</f>
        <v/>
      </c>
      <c r="I333" s="14">
        <f>IF(ISBLANK(YENI_TEKLIFLER!$A333),"",IF($E333&gt;0,"ADAY","DEĞİL"))</f>
        <v/>
      </c>
      <c r="J333" s="14">
        <f>IF(ISBLANK(YENI_TEKLIFLER!$A333),"",IF(OR(ISBLANK($B333),ISBLANK($C333),ISBLANK($D333),ISBLANK($E333),ISBLANK($F333),ISBLANK($G333),ISBLANK($H333)),"EKSİK","OK"))</f>
        <v/>
      </c>
    </row>
    <row r="334">
      <c r="A334" s="14">
        <f>IF(ISBLANK(YENI_TEKLIFLER!$A334),"",YENI_TEKLIFLER!$A334)</f>
        <v/>
      </c>
      <c r="B334" s="14">
        <f>IF(ISBLANK(YENI_TEKLIFLER!$A334),"",YENI_TEKLIFLER!$B334)</f>
        <v/>
      </c>
      <c r="C334" s="17">
        <f>IF(ISBLANK(YENI_TEKLIFLER!$A334),"",SUMIFS(TAKSIT_PLANI!$I$6:$I$1000,TAKSIT_PLANI!$B$6:$B$1000,YENI_TEKLIFLER!$B334,TAKSIT_PLANI!$C$6:$C$1000,1))</f>
        <v/>
      </c>
      <c r="D334" s="17">
        <f>IF(ISBLANK(YENI_TEKLIFLER!$A334),"",YENI_TEKLIFLER!$I334)</f>
        <v/>
      </c>
      <c r="E334" s="17">
        <f>IF(ISBLANK(YENI_TEKLIFLER!$A334),"",$C334-$D334)</f>
        <v/>
      </c>
      <c r="F334" s="17">
        <f>IF(ISBLANK(YENI_TEKLIFLER!$A334),"",MAX(0,$E334))</f>
        <v/>
      </c>
      <c r="G334" s="17">
        <f>IF(ISBLANK(YENI_TEKLIFLER!$A334),"",YENI_TEKLIFLER!$J334)</f>
        <v/>
      </c>
      <c r="H334" s="17">
        <f>IF(ISBLANK(YENI_TEKLIFLER!$A334),"",INDEX(KREDILER!$H$6:$H$1000,MATCH(YENI_TEKLIFLER!$B334,KREDILER!$A$6:$A$1000,0)))</f>
        <v/>
      </c>
      <c r="I334" s="14">
        <f>IF(ISBLANK(YENI_TEKLIFLER!$A334),"",IF($E334&gt;0,"ADAY","DEĞİL"))</f>
        <v/>
      </c>
      <c r="J334" s="14">
        <f>IF(ISBLANK(YENI_TEKLIFLER!$A334),"",IF(OR(ISBLANK($B334),ISBLANK($C334),ISBLANK($D334),ISBLANK($E334),ISBLANK($F334),ISBLANK($G334),ISBLANK($H334)),"EKSİK","OK"))</f>
        <v/>
      </c>
    </row>
    <row r="335">
      <c r="A335" s="14">
        <f>IF(ISBLANK(YENI_TEKLIFLER!$A335),"",YENI_TEKLIFLER!$A335)</f>
        <v/>
      </c>
      <c r="B335" s="14">
        <f>IF(ISBLANK(YENI_TEKLIFLER!$A335),"",YENI_TEKLIFLER!$B335)</f>
        <v/>
      </c>
      <c r="C335" s="17">
        <f>IF(ISBLANK(YENI_TEKLIFLER!$A335),"",SUMIFS(TAKSIT_PLANI!$I$6:$I$1000,TAKSIT_PLANI!$B$6:$B$1000,YENI_TEKLIFLER!$B335,TAKSIT_PLANI!$C$6:$C$1000,1))</f>
        <v/>
      </c>
      <c r="D335" s="17">
        <f>IF(ISBLANK(YENI_TEKLIFLER!$A335),"",YENI_TEKLIFLER!$I335)</f>
        <v/>
      </c>
      <c r="E335" s="17">
        <f>IF(ISBLANK(YENI_TEKLIFLER!$A335),"",$C335-$D335)</f>
        <v/>
      </c>
      <c r="F335" s="17">
        <f>IF(ISBLANK(YENI_TEKLIFLER!$A335),"",MAX(0,$E335))</f>
        <v/>
      </c>
      <c r="G335" s="17">
        <f>IF(ISBLANK(YENI_TEKLIFLER!$A335),"",YENI_TEKLIFLER!$J335)</f>
        <v/>
      </c>
      <c r="H335" s="17">
        <f>IF(ISBLANK(YENI_TEKLIFLER!$A335),"",INDEX(KREDILER!$H$6:$H$1000,MATCH(YENI_TEKLIFLER!$B335,KREDILER!$A$6:$A$1000,0)))</f>
        <v/>
      </c>
      <c r="I335" s="14">
        <f>IF(ISBLANK(YENI_TEKLIFLER!$A335),"",IF($E335&gt;0,"ADAY","DEĞİL"))</f>
        <v/>
      </c>
      <c r="J335" s="14">
        <f>IF(ISBLANK(YENI_TEKLIFLER!$A335),"",IF(OR(ISBLANK($B335),ISBLANK($C335),ISBLANK($D335),ISBLANK($E335),ISBLANK($F335),ISBLANK($G335),ISBLANK($H335)),"EKSİK","OK"))</f>
        <v/>
      </c>
    </row>
    <row r="336">
      <c r="A336" s="14">
        <f>IF(ISBLANK(YENI_TEKLIFLER!$A336),"",YENI_TEKLIFLER!$A336)</f>
        <v/>
      </c>
      <c r="B336" s="14">
        <f>IF(ISBLANK(YENI_TEKLIFLER!$A336),"",YENI_TEKLIFLER!$B336)</f>
        <v/>
      </c>
      <c r="C336" s="17">
        <f>IF(ISBLANK(YENI_TEKLIFLER!$A336),"",SUMIFS(TAKSIT_PLANI!$I$6:$I$1000,TAKSIT_PLANI!$B$6:$B$1000,YENI_TEKLIFLER!$B336,TAKSIT_PLANI!$C$6:$C$1000,1))</f>
        <v/>
      </c>
      <c r="D336" s="17">
        <f>IF(ISBLANK(YENI_TEKLIFLER!$A336),"",YENI_TEKLIFLER!$I336)</f>
        <v/>
      </c>
      <c r="E336" s="17">
        <f>IF(ISBLANK(YENI_TEKLIFLER!$A336),"",$C336-$D336)</f>
        <v/>
      </c>
      <c r="F336" s="17">
        <f>IF(ISBLANK(YENI_TEKLIFLER!$A336),"",MAX(0,$E336))</f>
        <v/>
      </c>
      <c r="G336" s="17">
        <f>IF(ISBLANK(YENI_TEKLIFLER!$A336),"",YENI_TEKLIFLER!$J336)</f>
        <v/>
      </c>
      <c r="H336" s="17">
        <f>IF(ISBLANK(YENI_TEKLIFLER!$A336),"",INDEX(KREDILER!$H$6:$H$1000,MATCH(YENI_TEKLIFLER!$B336,KREDILER!$A$6:$A$1000,0)))</f>
        <v/>
      </c>
      <c r="I336" s="14">
        <f>IF(ISBLANK(YENI_TEKLIFLER!$A336),"",IF($E336&gt;0,"ADAY","DEĞİL"))</f>
        <v/>
      </c>
      <c r="J336" s="14">
        <f>IF(ISBLANK(YENI_TEKLIFLER!$A336),"",IF(OR(ISBLANK($B336),ISBLANK($C336),ISBLANK($D336),ISBLANK($E336),ISBLANK($F336),ISBLANK($G336),ISBLANK($H336)),"EKSİK","OK"))</f>
        <v/>
      </c>
    </row>
    <row r="337">
      <c r="A337" s="14">
        <f>IF(ISBLANK(YENI_TEKLIFLER!$A337),"",YENI_TEKLIFLER!$A337)</f>
        <v/>
      </c>
      <c r="B337" s="14">
        <f>IF(ISBLANK(YENI_TEKLIFLER!$A337),"",YENI_TEKLIFLER!$B337)</f>
        <v/>
      </c>
      <c r="C337" s="17">
        <f>IF(ISBLANK(YENI_TEKLIFLER!$A337),"",SUMIFS(TAKSIT_PLANI!$I$6:$I$1000,TAKSIT_PLANI!$B$6:$B$1000,YENI_TEKLIFLER!$B337,TAKSIT_PLANI!$C$6:$C$1000,1))</f>
        <v/>
      </c>
      <c r="D337" s="17">
        <f>IF(ISBLANK(YENI_TEKLIFLER!$A337),"",YENI_TEKLIFLER!$I337)</f>
        <v/>
      </c>
      <c r="E337" s="17">
        <f>IF(ISBLANK(YENI_TEKLIFLER!$A337),"",$C337-$D337)</f>
        <v/>
      </c>
      <c r="F337" s="17">
        <f>IF(ISBLANK(YENI_TEKLIFLER!$A337),"",MAX(0,$E337))</f>
        <v/>
      </c>
      <c r="G337" s="17">
        <f>IF(ISBLANK(YENI_TEKLIFLER!$A337),"",YENI_TEKLIFLER!$J337)</f>
        <v/>
      </c>
      <c r="H337" s="17">
        <f>IF(ISBLANK(YENI_TEKLIFLER!$A337),"",INDEX(KREDILER!$H$6:$H$1000,MATCH(YENI_TEKLIFLER!$B337,KREDILER!$A$6:$A$1000,0)))</f>
        <v/>
      </c>
      <c r="I337" s="14">
        <f>IF(ISBLANK(YENI_TEKLIFLER!$A337),"",IF($E337&gt;0,"ADAY","DEĞİL"))</f>
        <v/>
      </c>
      <c r="J337" s="14">
        <f>IF(ISBLANK(YENI_TEKLIFLER!$A337),"",IF(OR(ISBLANK($B337),ISBLANK($C337),ISBLANK($D337),ISBLANK($E337),ISBLANK($F337),ISBLANK($G337),ISBLANK($H337)),"EKSİK","OK"))</f>
        <v/>
      </c>
    </row>
    <row r="338">
      <c r="A338" s="14">
        <f>IF(ISBLANK(YENI_TEKLIFLER!$A338),"",YENI_TEKLIFLER!$A338)</f>
        <v/>
      </c>
      <c r="B338" s="14">
        <f>IF(ISBLANK(YENI_TEKLIFLER!$A338),"",YENI_TEKLIFLER!$B338)</f>
        <v/>
      </c>
      <c r="C338" s="17">
        <f>IF(ISBLANK(YENI_TEKLIFLER!$A338),"",SUMIFS(TAKSIT_PLANI!$I$6:$I$1000,TAKSIT_PLANI!$B$6:$B$1000,YENI_TEKLIFLER!$B338,TAKSIT_PLANI!$C$6:$C$1000,1))</f>
        <v/>
      </c>
      <c r="D338" s="17">
        <f>IF(ISBLANK(YENI_TEKLIFLER!$A338),"",YENI_TEKLIFLER!$I338)</f>
        <v/>
      </c>
      <c r="E338" s="17">
        <f>IF(ISBLANK(YENI_TEKLIFLER!$A338),"",$C338-$D338)</f>
        <v/>
      </c>
      <c r="F338" s="17">
        <f>IF(ISBLANK(YENI_TEKLIFLER!$A338),"",MAX(0,$E338))</f>
        <v/>
      </c>
      <c r="G338" s="17">
        <f>IF(ISBLANK(YENI_TEKLIFLER!$A338),"",YENI_TEKLIFLER!$J338)</f>
        <v/>
      </c>
      <c r="H338" s="17">
        <f>IF(ISBLANK(YENI_TEKLIFLER!$A338),"",INDEX(KREDILER!$H$6:$H$1000,MATCH(YENI_TEKLIFLER!$B338,KREDILER!$A$6:$A$1000,0)))</f>
        <v/>
      </c>
      <c r="I338" s="14">
        <f>IF(ISBLANK(YENI_TEKLIFLER!$A338),"",IF($E338&gt;0,"ADAY","DEĞİL"))</f>
        <v/>
      </c>
      <c r="J338" s="14">
        <f>IF(ISBLANK(YENI_TEKLIFLER!$A338),"",IF(OR(ISBLANK($B338),ISBLANK($C338),ISBLANK($D338),ISBLANK($E338),ISBLANK($F338),ISBLANK($G338),ISBLANK($H338)),"EKSİK","OK"))</f>
        <v/>
      </c>
    </row>
    <row r="339">
      <c r="A339" s="14">
        <f>IF(ISBLANK(YENI_TEKLIFLER!$A339),"",YENI_TEKLIFLER!$A339)</f>
        <v/>
      </c>
      <c r="B339" s="14">
        <f>IF(ISBLANK(YENI_TEKLIFLER!$A339),"",YENI_TEKLIFLER!$B339)</f>
        <v/>
      </c>
      <c r="C339" s="17">
        <f>IF(ISBLANK(YENI_TEKLIFLER!$A339),"",SUMIFS(TAKSIT_PLANI!$I$6:$I$1000,TAKSIT_PLANI!$B$6:$B$1000,YENI_TEKLIFLER!$B339,TAKSIT_PLANI!$C$6:$C$1000,1))</f>
        <v/>
      </c>
      <c r="D339" s="17">
        <f>IF(ISBLANK(YENI_TEKLIFLER!$A339),"",YENI_TEKLIFLER!$I339)</f>
        <v/>
      </c>
      <c r="E339" s="17">
        <f>IF(ISBLANK(YENI_TEKLIFLER!$A339),"",$C339-$D339)</f>
        <v/>
      </c>
      <c r="F339" s="17">
        <f>IF(ISBLANK(YENI_TEKLIFLER!$A339),"",MAX(0,$E339))</f>
        <v/>
      </c>
      <c r="G339" s="17">
        <f>IF(ISBLANK(YENI_TEKLIFLER!$A339),"",YENI_TEKLIFLER!$J339)</f>
        <v/>
      </c>
      <c r="H339" s="17">
        <f>IF(ISBLANK(YENI_TEKLIFLER!$A339),"",INDEX(KREDILER!$H$6:$H$1000,MATCH(YENI_TEKLIFLER!$B339,KREDILER!$A$6:$A$1000,0)))</f>
        <v/>
      </c>
      <c r="I339" s="14">
        <f>IF(ISBLANK(YENI_TEKLIFLER!$A339),"",IF($E339&gt;0,"ADAY","DEĞİL"))</f>
        <v/>
      </c>
      <c r="J339" s="14">
        <f>IF(ISBLANK(YENI_TEKLIFLER!$A339),"",IF(OR(ISBLANK($B339),ISBLANK($C339),ISBLANK($D339),ISBLANK($E339),ISBLANK($F339),ISBLANK($G339),ISBLANK($H339)),"EKSİK","OK"))</f>
        <v/>
      </c>
    </row>
    <row r="340">
      <c r="A340" s="14">
        <f>IF(ISBLANK(YENI_TEKLIFLER!$A340),"",YENI_TEKLIFLER!$A340)</f>
        <v/>
      </c>
      <c r="B340" s="14">
        <f>IF(ISBLANK(YENI_TEKLIFLER!$A340),"",YENI_TEKLIFLER!$B340)</f>
        <v/>
      </c>
      <c r="C340" s="17">
        <f>IF(ISBLANK(YENI_TEKLIFLER!$A340),"",SUMIFS(TAKSIT_PLANI!$I$6:$I$1000,TAKSIT_PLANI!$B$6:$B$1000,YENI_TEKLIFLER!$B340,TAKSIT_PLANI!$C$6:$C$1000,1))</f>
        <v/>
      </c>
      <c r="D340" s="17">
        <f>IF(ISBLANK(YENI_TEKLIFLER!$A340),"",YENI_TEKLIFLER!$I340)</f>
        <v/>
      </c>
      <c r="E340" s="17">
        <f>IF(ISBLANK(YENI_TEKLIFLER!$A340),"",$C340-$D340)</f>
        <v/>
      </c>
      <c r="F340" s="17">
        <f>IF(ISBLANK(YENI_TEKLIFLER!$A340),"",MAX(0,$E340))</f>
        <v/>
      </c>
      <c r="G340" s="17">
        <f>IF(ISBLANK(YENI_TEKLIFLER!$A340),"",YENI_TEKLIFLER!$J340)</f>
        <v/>
      </c>
      <c r="H340" s="17">
        <f>IF(ISBLANK(YENI_TEKLIFLER!$A340),"",INDEX(KREDILER!$H$6:$H$1000,MATCH(YENI_TEKLIFLER!$B340,KREDILER!$A$6:$A$1000,0)))</f>
        <v/>
      </c>
      <c r="I340" s="14">
        <f>IF(ISBLANK(YENI_TEKLIFLER!$A340),"",IF($E340&gt;0,"ADAY","DEĞİL"))</f>
        <v/>
      </c>
      <c r="J340" s="14">
        <f>IF(ISBLANK(YENI_TEKLIFLER!$A340),"",IF(OR(ISBLANK($B340),ISBLANK($C340),ISBLANK($D340),ISBLANK($E340),ISBLANK($F340),ISBLANK($G340),ISBLANK($H340)),"EKSİK","OK"))</f>
        <v/>
      </c>
    </row>
    <row r="341">
      <c r="A341" s="14">
        <f>IF(ISBLANK(YENI_TEKLIFLER!$A341),"",YENI_TEKLIFLER!$A341)</f>
        <v/>
      </c>
      <c r="B341" s="14">
        <f>IF(ISBLANK(YENI_TEKLIFLER!$A341),"",YENI_TEKLIFLER!$B341)</f>
        <v/>
      </c>
      <c r="C341" s="17">
        <f>IF(ISBLANK(YENI_TEKLIFLER!$A341),"",SUMIFS(TAKSIT_PLANI!$I$6:$I$1000,TAKSIT_PLANI!$B$6:$B$1000,YENI_TEKLIFLER!$B341,TAKSIT_PLANI!$C$6:$C$1000,1))</f>
        <v/>
      </c>
      <c r="D341" s="17">
        <f>IF(ISBLANK(YENI_TEKLIFLER!$A341),"",YENI_TEKLIFLER!$I341)</f>
        <v/>
      </c>
      <c r="E341" s="17">
        <f>IF(ISBLANK(YENI_TEKLIFLER!$A341),"",$C341-$D341)</f>
        <v/>
      </c>
      <c r="F341" s="17">
        <f>IF(ISBLANK(YENI_TEKLIFLER!$A341),"",MAX(0,$E341))</f>
        <v/>
      </c>
      <c r="G341" s="17">
        <f>IF(ISBLANK(YENI_TEKLIFLER!$A341),"",YENI_TEKLIFLER!$J341)</f>
        <v/>
      </c>
      <c r="H341" s="17">
        <f>IF(ISBLANK(YENI_TEKLIFLER!$A341),"",INDEX(KREDILER!$H$6:$H$1000,MATCH(YENI_TEKLIFLER!$B341,KREDILER!$A$6:$A$1000,0)))</f>
        <v/>
      </c>
      <c r="I341" s="14">
        <f>IF(ISBLANK(YENI_TEKLIFLER!$A341),"",IF($E341&gt;0,"ADAY","DEĞİL"))</f>
        <v/>
      </c>
      <c r="J341" s="14">
        <f>IF(ISBLANK(YENI_TEKLIFLER!$A341),"",IF(OR(ISBLANK($B341),ISBLANK($C341),ISBLANK($D341),ISBLANK($E341),ISBLANK($F341),ISBLANK($G341),ISBLANK($H341)),"EKSİK","OK"))</f>
        <v/>
      </c>
    </row>
    <row r="342">
      <c r="A342" s="14">
        <f>IF(ISBLANK(YENI_TEKLIFLER!$A342),"",YENI_TEKLIFLER!$A342)</f>
        <v/>
      </c>
      <c r="B342" s="14">
        <f>IF(ISBLANK(YENI_TEKLIFLER!$A342),"",YENI_TEKLIFLER!$B342)</f>
        <v/>
      </c>
      <c r="C342" s="17">
        <f>IF(ISBLANK(YENI_TEKLIFLER!$A342),"",SUMIFS(TAKSIT_PLANI!$I$6:$I$1000,TAKSIT_PLANI!$B$6:$B$1000,YENI_TEKLIFLER!$B342,TAKSIT_PLANI!$C$6:$C$1000,1))</f>
        <v/>
      </c>
      <c r="D342" s="17">
        <f>IF(ISBLANK(YENI_TEKLIFLER!$A342),"",YENI_TEKLIFLER!$I342)</f>
        <v/>
      </c>
      <c r="E342" s="17">
        <f>IF(ISBLANK(YENI_TEKLIFLER!$A342),"",$C342-$D342)</f>
        <v/>
      </c>
      <c r="F342" s="17">
        <f>IF(ISBLANK(YENI_TEKLIFLER!$A342),"",MAX(0,$E342))</f>
        <v/>
      </c>
      <c r="G342" s="17">
        <f>IF(ISBLANK(YENI_TEKLIFLER!$A342),"",YENI_TEKLIFLER!$J342)</f>
        <v/>
      </c>
      <c r="H342" s="17">
        <f>IF(ISBLANK(YENI_TEKLIFLER!$A342),"",INDEX(KREDILER!$H$6:$H$1000,MATCH(YENI_TEKLIFLER!$B342,KREDILER!$A$6:$A$1000,0)))</f>
        <v/>
      </c>
      <c r="I342" s="14">
        <f>IF(ISBLANK(YENI_TEKLIFLER!$A342),"",IF($E342&gt;0,"ADAY","DEĞİL"))</f>
        <v/>
      </c>
      <c r="J342" s="14">
        <f>IF(ISBLANK(YENI_TEKLIFLER!$A342),"",IF(OR(ISBLANK($B342),ISBLANK($C342),ISBLANK($D342),ISBLANK($E342),ISBLANK($F342),ISBLANK($G342),ISBLANK($H342)),"EKSİK","OK"))</f>
        <v/>
      </c>
    </row>
    <row r="343">
      <c r="A343" s="14">
        <f>IF(ISBLANK(YENI_TEKLIFLER!$A343),"",YENI_TEKLIFLER!$A343)</f>
        <v/>
      </c>
      <c r="B343" s="14">
        <f>IF(ISBLANK(YENI_TEKLIFLER!$A343),"",YENI_TEKLIFLER!$B343)</f>
        <v/>
      </c>
      <c r="C343" s="17">
        <f>IF(ISBLANK(YENI_TEKLIFLER!$A343),"",SUMIFS(TAKSIT_PLANI!$I$6:$I$1000,TAKSIT_PLANI!$B$6:$B$1000,YENI_TEKLIFLER!$B343,TAKSIT_PLANI!$C$6:$C$1000,1))</f>
        <v/>
      </c>
      <c r="D343" s="17">
        <f>IF(ISBLANK(YENI_TEKLIFLER!$A343),"",YENI_TEKLIFLER!$I343)</f>
        <v/>
      </c>
      <c r="E343" s="17">
        <f>IF(ISBLANK(YENI_TEKLIFLER!$A343),"",$C343-$D343)</f>
        <v/>
      </c>
      <c r="F343" s="17">
        <f>IF(ISBLANK(YENI_TEKLIFLER!$A343),"",MAX(0,$E343))</f>
        <v/>
      </c>
      <c r="G343" s="17">
        <f>IF(ISBLANK(YENI_TEKLIFLER!$A343),"",YENI_TEKLIFLER!$J343)</f>
        <v/>
      </c>
      <c r="H343" s="17">
        <f>IF(ISBLANK(YENI_TEKLIFLER!$A343),"",INDEX(KREDILER!$H$6:$H$1000,MATCH(YENI_TEKLIFLER!$B343,KREDILER!$A$6:$A$1000,0)))</f>
        <v/>
      </c>
      <c r="I343" s="14">
        <f>IF(ISBLANK(YENI_TEKLIFLER!$A343),"",IF($E343&gt;0,"ADAY","DEĞİL"))</f>
        <v/>
      </c>
      <c r="J343" s="14">
        <f>IF(ISBLANK(YENI_TEKLIFLER!$A343),"",IF(OR(ISBLANK($B343),ISBLANK($C343),ISBLANK($D343),ISBLANK($E343),ISBLANK($F343),ISBLANK($G343),ISBLANK($H343)),"EKSİK","OK"))</f>
        <v/>
      </c>
    </row>
    <row r="344">
      <c r="A344" s="14">
        <f>IF(ISBLANK(YENI_TEKLIFLER!$A344),"",YENI_TEKLIFLER!$A344)</f>
        <v/>
      </c>
      <c r="B344" s="14">
        <f>IF(ISBLANK(YENI_TEKLIFLER!$A344),"",YENI_TEKLIFLER!$B344)</f>
        <v/>
      </c>
      <c r="C344" s="17">
        <f>IF(ISBLANK(YENI_TEKLIFLER!$A344),"",SUMIFS(TAKSIT_PLANI!$I$6:$I$1000,TAKSIT_PLANI!$B$6:$B$1000,YENI_TEKLIFLER!$B344,TAKSIT_PLANI!$C$6:$C$1000,1))</f>
        <v/>
      </c>
      <c r="D344" s="17">
        <f>IF(ISBLANK(YENI_TEKLIFLER!$A344),"",YENI_TEKLIFLER!$I344)</f>
        <v/>
      </c>
      <c r="E344" s="17">
        <f>IF(ISBLANK(YENI_TEKLIFLER!$A344),"",$C344-$D344)</f>
        <v/>
      </c>
      <c r="F344" s="17">
        <f>IF(ISBLANK(YENI_TEKLIFLER!$A344),"",MAX(0,$E344))</f>
        <v/>
      </c>
      <c r="G344" s="17">
        <f>IF(ISBLANK(YENI_TEKLIFLER!$A344),"",YENI_TEKLIFLER!$J344)</f>
        <v/>
      </c>
      <c r="H344" s="17">
        <f>IF(ISBLANK(YENI_TEKLIFLER!$A344),"",INDEX(KREDILER!$H$6:$H$1000,MATCH(YENI_TEKLIFLER!$B344,KREDILER!$A$6:$A$1000,0)))</f>
        <v/>
      </c>
      <c r="I344" s="14">
        <f>IF(ISBLANK(YENI_TEKLIFLER!$A344),"",IF($E344&gt;0,"ADAY","DEĞİL"))</f>
        <v/>
      </c>
      <c r="J344" s="14">
        <f>IF(ISBLANK(YENI_TEKLIFLER!$A344),"",IF(OR(ISBLANK($B344),ISBLANK($C344),ISBLANK($D344),ISBLANK($E344),ISBLANK($F344),ISBLANK($G344),ISBLANK($H344)),"EKSİK","OK"))</f>
        <v/>
      </c>
    </row>
    <row r="345">
      <c r="A345" s="14">
        <f>IF(ISBLANK(YENI_TEKLIFLER!$A345),"",YENI_TEKLIFLER!$A345)</f>
        <v/>
      </c>
      <c r="B345" s="14">
        <f>IF(ISBLANK(YENI_TEKLIFLER!$A345),"",YENI_TEKLIFLER!$B345)</f>
        <v/>
      </c>
      <c r="C345" s="17">
        <f>IF(ISBLANK(YENI_TEKLIFLER!$A345),"",SUMIFS(TAKSIT_PLANI!$I$6:$I$1000,TAKSIT_PLANI!$B$6:$B$1000,YENI_TEKLIFLER!$B345,TAKSIT_PLANI!$C$6:$C$1000,1))</f>
        <v/>
      </c>
      <c r="D345" s="17">
        <f>IF(ISBLANK(YENI_TEKLIFLER!$A345),"",YENI_TEKLIFLER!$I345)</f>
        <v/>
      </c>
      <c r="E345" s="17">
        <f>IF(ISBLANK(YENI_TEKLIFLER!$A345),"",$C345-$D345)</f>
        <v/>
      </c>
      <c r="F345" s="17">
        <f>IF(ISBLANK(YENI_TEKLIFLER!$A345),"",MAX(0,$E345))</f>
        <v/>
      </c>
      <c r="G345" s="17">
        <f>IF(ISBLANK(YENI_TEKLIFLER!$A345),"",YENI_TEKLIFLER!$J345)</f>
        <v/>
      </c>
      <c r="H345" s="17">
        <f>IF(ISBLANK(YENI_TEKLIFLER!$A345),"",INDEX(KREDILER!$H$6:$H$1000,MATCH(YENI_TEKLIFLER!$B345,KREDILER!$A$6:$A$1000,0)))</f>
        <v/>
      </c>
      <c r="I345" s="14">
        <f>IF(ISBLANK(YENI_TEKLIFLER!$A345),"",IF($E345&gt;0,"ADAY","DEĞİL"))</f>
        <v/>
      </c>
      <c r="J345" s="14">
        <f>IF(ISBLANK(YENI_TEKLIFLER!$A345),"",IF(OR(ISBLANK($B345),ISBLANK($C345),ISBLANK($D345),ISBLANK($E345),ISBLANK($F345),ISBLANK($G345),ISBLANK($H345)),"EKSİK","OK"))</f>
        <v/>
      </c>
    </row>
    <row r="346">
      <c r="A346" s="14">
        <f>IF(ISBLANK(YENI_TEKLIFLER!$A346),"",YENI_TEKLIFLER!$A346)</f>
        <v/>
      </c>
      <c r="B346" s="14">
        <f>IF(ISBLANK(YENI_TEKLIFLER!$A346),"",YENI_TEKLIFLER!$B346)</f>
        <v/>
      </c>
      <c r="C346" s="17">
        <f>IF(ISBLANK(YENI_TEKLIFLER!$A346),"",SUMIFS(TAKSIT_PLANI!$I$6:$I$1000,TAKSIT_PLANI!$B$6:$B$1000,YENI_TEKLIFLER!$B346,TAKSIT_PLANI!$C$6:$C$1000,1))</f>
        <v/>
      </c>
      <c r="D346" s="17">
        <f>IF(ISBLANK(YENI_TEKLIFLER!$A346),"",YENI_TEKLIFLER!$I346)</f>
        <v/>
      </c>
      <c r="E346" s="17">
        <f>IF(ISBLANK(YENI_TEKLIFLER!$A346),"",$C346-$D346)</f>
        <v/>
      </c>
      <c r="F346" s="17">
        <f>IF(ISBLANK(YENI_TEKLIFLER!$A346),"",MAX(0,$E346))</f>
        <v/>
      </c>
      <c r="G346" s="17">
        <f>IF(ISBLANK(YENI_TEKLIFLER!$A346),"",YENI_TEKLIFLER!$J346)</f>
        <v/>
      </c>
      <c r="H346" s="17">
        <f>IF(ISBLANK(YENI_TEKLIFLER!$A346),"",INDEX(KREDILER!$H$6:$H$1000,MATCH(YENI_TEKLIFLER!$B346,KREDILER!$A$6:$A$1000,0)))</f>
        <v/>
      </c>
      <c r="I346" s="14">
        <f>IF(ISBLANK(YENI_TEKLIFLER!$A346),"",IF($E346&gt;0,"ADAY","DEĞİL"))</f>
        <v/>
      </c>
      <c r="J346" s="14">
        <f>IF(ISBLANK(YENI_TEKLIFLER!$A346),"",IF(OR(ISBLANK($B346),ISBLANK($C346),ISBLANK($D346),ISBLANK($E346),ISBLANK($F346),ISBLANK($G346),ISBLANK($H346)),"EKSİK","OK"))</f>
        <v/>
      </c>
    </row>
    <row r="347">
      <c r="A347" s="14">
        <f>IF(ISBLANK(YENI_TEKLIFLER!$A347),"",YENI_TEKLIFLER!$A347)</f>
        <v/>
      </c>
      <c r="B347" s="14">
        <f>IF(ISBLANK(YENI_TEKLIFLER!$A347),"",YENI_TEKLIFLER!$B347)</f>
        <v/>
      </c>
      <c r="C347" s="17">
        <f>IF(ISBLANK(YENI_TEKLIFLER!$A347),"",SUMIFS(TAKSIT_PLANI!$I$6:$I$1000,TAKSIT_PLANI!$B$6:$B$1000,YENI_TEKLIFLER!$B347,TAKSIT_PLANI!$C$6:$C$1000,1))</f>
        <v/>
      </c>
      <c r="D347" s="17">
        <f>IF(ISBLANK(YENI_TEKLIFLER!$A347),"",YENI_TEKLIFLER!$I347)</f>
        <v/>
      </c>
      <c r="E347" s="17">
        <f>IF(ISBLANK(YENI_TEKLIFLER!$A347),"",$C347-$D347)</f>
        <v/>
      </c>
      <c r="F347" s="17">
        <f>IF(ISBLANK(YENI_TEKLIFLER!$A347),"",MAX(0,$E347))</f>
        <v/>
      </c>
      <c r="G347" s="17">
        <f>IF(ISBLANK(YENI_TEKLIFLER!$A347),"",YENI_TEKLIFLER!$J347)</f>
        <v/>
      </c>
      <c r="H347" s="17">
        <f>IF(ISBLANK(YENI_TEKLIFLER!$A347),"",INDEX(KREDILER!$H$6:$H$1000,MATCH(YENI_TEKLIFLER!$B347,KREDILER!$A$6:$A$1000,0)))</f>
        <v/>
      </c>
      <c r="I347" s="14">
        <f>IF(ISBLANK(YENI_TEKLIFLER!$A347),"",IF($E347&gt;0,"ADAY","DEĞİL"))</f>
        <v/>
      </c>
      <c r="J347" s="14">
        <f>IF(ISBLANK(YENI_TEKLIFLER!$A347),"",IF(OR(ISBLANK($B347),ISBLANK($C347),ISBLANK($D347),ISBLANK($E347),ISBLANK($F347),ISBLANK($G347),ISBLANK($H347)),"EKSİK","OK"))</f>
        <v/>
      </c>
    </row>
    <row r="348">
      <c r="A348" s="14">
        <f>IF(ISBLANK(YENI_TEKLIFLER!$A348),"",YENI_TEKLIFLER!$A348)</f>
        <v/>
      </c>
      <c r="B348" s="14">
        <f>IF(ISBLANK(YENI_TEKLIFLER!$A348),"",YENI_TEKLIFLER!$B348)</f>
        <v/>
      </c>
      <c r="C348" s="17">
        <f>IF(ISBLANK(YENI_TEKLIFLER!$A348),"",SUMIFS(TAKSIT_PLANI!$I$6:$I$1000,TAKSIT_PLANI!$B$6:$B$1000,YENI_TEKLIFLER!$B348,TAKSIT_PLANI!$C$6:$C$1000,1))</f>
        <v/>
      </c>
      <c r="D348" s="17">
        <f>IF(ISBLANK(YENI_TEKLIFLER!$A348),"",YENI_TEKLIFLER!$I348)</f>
        <v/>
      </c>
      <c r="E348" s="17">
        <f>IF(ISBLANK(YENI_TEKLIFLER!$A348),"",$C348-$D348)</f>
        <v/>
      </c>
      <c r="F348" s="17">
        <f>IF(ISBLANK(YENI_TEKLIFLER!$A348),"",MAX(0,$E348))</f>
        <v/>
      </c>
      <c r="G348" s="17">
        <f>IF(ISBLANK(YENI_TEKLIFLER!$A348),"",YENI_TEKLIFLER!$J348)</f>
        <v/>
      </c>
      <c r="H348" s="17">
        <f>IF(ISBLANK(YENI_TEKLIFLER!$A348),"",INDEX(KREDILER!$H$6:$H$1000,MATCH(YENI_TEKLIFLER!$B348,KREDILER!$A$6:$A$1000,0)))</f>
        <v/>
      </c>
      <c r="I348" s="14">
        <f>IF(ISBLANK(YENI_TEKLIFLER!$A348),"",IF($E348&gt;0,"ADAY","DEĞİL"))</f>
        <v/>
      </c>
      <c r="J348" s="14">
        <f>IF(ISBLANK(YENI_TEKLIFLER!$A348),"",IF(OR(ISBLANK($B348),ISBLANK($C348),ISBLANK($D348),ISBLANK($E348),ISBLANK($F348),ISBLANK($G348),ISBLANK($H348)),"EKSİK","OK"))</f>
        <v/>
      </c>
    </row>
    <row r="349">
      <c r="A349" s="14">
        <f>IF(ISBLANK(YENI_TEKLIFLER!$A349),"",YENI_TEKLIFLER!$A349)</f>
        <v/>
      </c>
      <c r="B349" s="14">
        <f>IF(ISBLANK(YENI_TEKLIFLER!$A349),"",YENI_TEKLIFLER!$B349)</f>
        <v/>
      </c>
      <c r="C349" s="17">
        <f>IF(ISBLANK(YENI_TEKLIFLER!$A349),"",SUMIFS(TAKSIT_PLANI!$I$6:$I$1000,TAKSIT_PLANI!$B$6:$B$1000,YENI_TEKLIFLER!$B349,TAKSIT_PLANI!$C$6:$C$1000,1))</f>
        <v/>
      </c>
      <c r="D349" s="17">
        <f>IF(ISBLANK(YENI_TEKLIFLER!$A349),"",YENI_TEKLIFLER!$I349)</f>
        <v/>
      </c>
      <c r="E349" s="17">
        <f>IF(ISBLANK(YENI_TEKLIFLER!$A349),"",$C349-$D349)</f>
        <v/>
      </c>
      <c r="F349" s="17">
        <f>IF(ISBLANK(YENI_TEKLIFLER!$A349),"",MAX(0,$E349))</f>
        <v/>
      </c>
      <c r="G349" s="17">
        <f>IF(ISBLANK(YENI_TEKLIFLER!$A349),"",YENI_TEKLIFLER!$J349)</f>
        <v/>
      </c>
      <c r="H349" s="17">
        <f>IF(ISBLANK(YENI_TEKLIFLER!$A349),"",INDEX(KREDILER!$H$6:$H$1000,MATCH(YENI_TEKLIFLER!$B349,KREDILER!$A$6:$A$1000,0)))</f>
        <v/>
      </c>
      <c r="I349" s="14">
        <f>IF(ISBLANK(YENI_TEKLIFLER!$A349),"",IF($E349&gt;0,"ADAY","DEĞİL"))</f>
        <v/>
      </c>
      <c r="J349" s="14">
        <f>IF(ISBLANK(YENI_TEKLIFLER!$A349),"",IF(OR(ISBLANK($B349),ISBLANK($C349),ISBLANK($D349),ISBLANK($E349),ISBLANK($F349),ISBLANK($G349),ISBLANK($H349)),"EKSİK","OK"))</f>
        <v/>
      </c>
    </row>
    <row r="350">
      <c r="A350" s="14">
        <f>IF(ISBLANK(YENI_TEKLIFLER!$A350),"",YENI_TEKLIFLER!$A350)</f>
        <v/>
      </c>
      <c r="B350" s="14">
        <f>IF(ISBLANK(YENI_TEKLIFLER!$A350),"",YENI_TEKLIFLER!$B350)</f>
        <v/>
      </c>
      <c r="C350" s="17">
        <f>IF(ISBLANK(YENI_TEKLIFLER!$A350),"",SUMIFS(TAKSIT_PLANI!$I$6:$I$1000,TAKSIT_PLANI!$B$6:$B$1000,YENI_TEKLIFLER!$B350,TAKSIT_PLANI!$C$6:$C$1000,1))</f>
        <v/>
      </c>
      <c r="D350" s="17">
        <f>IF(ISBLANK(YENI_TEKLIFLER!$A350),"",YENI_TEKLIFLER!$I350)</f>
        <v/>
      </c>
      <c r="E350" s="17">
        <f>IF(ISBLANK(YENI_TEKLIFLER!$A350),"",$C350-$D350)</f>
        <v/>
      </c>
      <c r="F350" s="17">
        <f>IF(ISBLANK(YENI_TEKLIFLER!$A350),"",MAX(0,$E350))</f>
        <v/>
      </c>
      <c r="G350" s="17">
        <f>IF(ISBLANK(YENI_TEKLIFLER!$A350),"",YENI_TEKLIFLER!$J350)</f>
        <v/>
      </c>
      <c r="H350" s="17">
        <f>IF(ISBLANK(YENI_TEKLIFLER!$A350),"",INDEX(KREDILER!$H$6:$H$1000,MATCH(YENI_TEKLIFLER!$B350,KREDILER!$A$6:$A$1000,0)))</f>
        <v/>
      </c>
      <c r="I350" s="14">
        <f>IF(ISBLANK(YENI_TEKLIFLER!$A350),"",IF($E350&gt;0,"ADAY","DEĞİL"))</f>
        <v/>
      </c>
      <c r="J350" s="14">
        <f>IF(ISBLANK(YENI_TEKLIFLER!$A350),"",IF(OR(ISBLANK($B350),ISBLANK($C350),ISBLANK($D350),ISBLANK($E350),ISBLANK($F350),ISBLANK($G350),ISBLANK($H350)),"EKSİK","OK"))</f>
        <v/>
      </c>
    </row>
    <row r="351">
      <c r="A351" s="14">
        <f>IF(ISBLANK(YENI_TEKLIFLER!$A351),"",YENI_TEKLIFLER!$A351)</f>
        <v/>
      </c>
      <c r="B351" s="14">
        <f>IF(ISBLANK(YENI_TEKLIFLER!$A351),"",YENI_TEKLIFLER!$B351)</f>
        <v/>
      </c>
      <c r="C351" s="17">
        <f>IF(ISBLANK(YENI_TEKLIFLER!$A351),"",SUMIFS(TAKSIT_PLANI!$I$6:$I$1000,TAKSIT_PLANI!$B$6:$B$1000,YENI_TEKLIFLER!$B351,TAKSIT_PLANI!$C$6:$C$1000,1))</f>
        <v/>
      </c>
      <c r="D351" s="17">
        <f>IF(ISBLANK(YENI_TEKLIFLER!$A351),"",YENI_TEKLIFLER!$I351)</f>
        <v/>
      </c>
      <c r="E351" s="17">
        <f>IF(ISBLANK(YENI_TEKLIFLER!$A351),"",$C351-$D351)</f>
        <v/>
      </c>
      <c r="F351" s="17">
        <f>IF(ISBLANK(YENI_TEKLIFLER!$A351),"",MAX(0,$E351))</f>
        <v/>
      </c>
      <c r="G351" s="17">
        <f>IF(ISBLANK(YENI_TEKLIFLER!$A351),"",YENI_TEKLIFLER!$J351)</f>
        <v/>
      </c>
      <c r="H351" s="17">
        <f>IF(ISBLANK(YENI_TEKLIFLER!$A351),"",INDEX(KREDILER!$H$6:$H$1000,MATCH(YENI_TEKLIFLER!$B351,KREDILER!$A$6:$A$1000,0)))</f>
        <v/>
      </c>
      <c r="I351" s="14">
        <f>IF(ISBLANK(YENI_TEKLIFLER!$A351),"",IF($E351&gt;0,"ADAY","DEĞİL"))</f>
        <v/>
      </c>
      <c r="J351" s="14">
        <f>IF(ISBLANK(YENI_TEKLIFLER!$A351),"",IF(OR(ISBLANK($B351),ISBLANK($C351),ISBLANK($D351),ISBLANK($E351),ISBLANK($F351),ISBLANK($G351),ISBLANK($H351)),"EKSİK","OK"))</f>
        <v/>
      </c>
    </row>
    <row r="352">
      <c r="A352" s="14">
        <f>IF(ISBLANK(YENI_TEKLIFLER!$A352),"",YENI_TEKLIFLER!$A352)</f>
        <v/>
      </c>
      <c r="B352" s="14">
        <f>IF(ISBLANK(YENI_TEKLIFLER!$A352),"",YENI_TEKLIFLER!$B352)</f>
        <v/>
      </c>
      <c r="C352" s="17">
        <f>IF(ISBLANK(YENI_TEKLIFLER!$A352),"",SUMIFS(TAKSIT_PLANI!$I$6:$I$1000,TAKSIT_PLANI!$B$6:$B$1000,YENI_TEKLIFLER!$B352,TAKSIT_PLANI!$C$6:$C$1000,1))</f>
        <v/>
      </c>
      <c r="D352" s="17">
        <f>IF(ISBLANK(YENI_TEKLIFLER!$A352),"",YENI_TEKLIFLER!$I352)</f>
        <v/>
      </c>
      <c r="E352" s="17">
        <f>IF(ISBLANK(YENI_TEKLIFLER!$A352),"",$C352-$D352)</f>
        <v/>
      </c>
      <c r="F352" s="17">
        <f>IF(ISBLANK(YENI_TEKLIFLER!$A352),"",MAX(0,$E352))</f>
        <v/>
      </c>
      <c r="G352" s="17">
        <f>IF(ISBLANK(YENI_TEKLIFLER!$A352),"",YENI_TEKLIFLER!$J352)</f>
        <v/>
      </c>
      <c r="H352" s="17">
        <f>IF(ISBLANK(YENI_TEKLIFLER!$A352),"",INDEX(KREDILER!$H$6:$H$1000,MATCH(YENI_TEKLIFLER!$B352,KREDILER!$A$6:$A$1000,0)))</f>
        <v/>
      </c>
      <c r="I352" s="14">
        <f>IF(ISBLANK(YENI_TEKLIFLER!$A352),"",IF($E352&gt;0,"ADAY","DEĞİL"))</f>
        <v/>
      </c>
      <c r="J352" s="14">
        <f>IF(ISBLANK(YENI_TEKLIFLER!$A352),"",IF(OR(ISBLANK($B352),ISBLANK($C352),ISBLANK($D352),ISBLANK($E352),ISBLANK($F352),ISBLANK($G352),ISBLANK($H352)),"EKSİK","OK"))</f>
        <v/>
      </c>
    </row>
    <row r="353">
      <c r="A353" s="14">
        <f>IF(ISBLANK(YENI_TEKLIFLER!$A353),"",YENI_TEKLIFLER!$A353)</f>
        <v/>
      </c>
      <c r="B353" s="14">
        <f>IF(ISBLANK(YENI_TEKLIFLER!$A353),"",YENI_TEKLIFLER!$B353)</f>
        <v/>
      </c>
      <c r="C353" s="17">
        <f>IF(ISBLANK(YENI_TEKLIFLER!$A353),"",SUMIFS(TAKSIT_PLANI!$I$6:$I$1000,TAKSIT_PLANI!$B$6:$B$1000,YENI_TEKLIFLER!$B353,TAKSIT_PLANI!$C$6:$C$1000,1))</f>
        <v/>
      </c>
      <c r="D353" s="17">
        <f>IF(ISBLANK(YENI_TEKLIFLER!$A353),"",YENI_TEKLIFLER!$I353)</f>
        <v/>
      </c>
      <c r="E353" s="17">
        <f>IF(ISBLANK(YENI_TEKLIFLER!$A353),"",$C353-$D353)</f>
        <v/>
      </c>
      <c r="F353" s="17">
        <f>IF(ISBLANK(YENI_TEKLIFLER!$A353),"",MAX(0,$E353))</f>
        <v/>
      </c>
      <c r="G353" s="17">
        <f>IF(ISBLANK(YENI_TEKLIFLER!$A353),"",YENI_TEKLIFLER!$J353)</f>
        <v/>
      </c>
      <c r="H353" s="17">
        <f>IF(ISBLANK(YENI_TEKLIFLER!$A353),"",INDEX(KREDILER!$H$6:$H$1000,MATCH(YENI_TEKLIFLER!$B353,KREDILER!$A$6:$A$1000,0)))</f>
        <v/>
      </c>
      <c r="I353" s="14">
        <f>IF(ISBLANK(YENI_TEKLIFLER!$A353),"",IF($E353&gt;0,"ADAY","DEĞİL"))</f>
        <v/>
      </c>
      <c r="J353" s="14">
        <f>IF(ISBLANK(YENI_TEKLIFLER!$A353),"",IF(OR(ISBLANK($B353),ISBLANK($C353),ISBLANK($D353),ISBLANK($E353),ISBLANK($F353),ISBLANK($G353),ISBLANK($H353)),"EKSİK","OK"))</f>
        <v/>
      </c>
    </row>
    <row r="354">
      <c r="A354" s="14">
        <f>IF(ISBLANK(YENI_TEKLIFLER!$A354),"",YENI_TEKLIFLER!$A354)</f>
        <v/>
      </c>
      <c r="B354" s="14">
        <f>IF(ISBLANK(YENI_TEKLIFLER!$A354),"",YENI_TEKLIFLER!$B354)</f>
        <v/>
      </c>
      <c r="C354" s="17">
        <f>IF(ISBLANK(YENI_TEKLIFLER!$A354),"",SUMIFS(TAKSIT_PLANI!$I$6:$I$1000,TAKSIT_PLANI!$B$6:$B$1000,YENI_TEKLIFLER!$B354,TAKSIT_PLANI!$C$6:$C$1000,1))</f>
        <v/>
      </c>
      <c r="D354" s="17">
        <f>IF(ISBLANK(YENI_TEKLIFLER!$A354),"",YENI_TEKLIFLER!$I354)</f>
        <v/>
      </c>
      <c r="E354" s="17">
        <f>IF(ISBLANK(YENI_TEKLIFLER!$A354),"",$C354-$D354)</f>
        <v/>
      </c>
      <c r="F354" s="17">
        <f>IF(ISBLANK(YENI_TEKLIFLER!$A354),"",MAX(0,$E354))</f>
        <v/>
      </c>
      <c r="G354" s="17">
        <f>IF(ISBLANK(YENI_TEKLIFLER!$A354),"",YENI_TEKLIFLER!$J354)</f>
        <v/>
      </c>
      <c r="H354" s="17">
        <f>IF(ISBLANK(YENI_TEKLIFLER!$A354),"",INDEX(KREDILER!$H$6:$H$1000,MATCH(YENI_TEKLIFLER!$B354,KREDILER!$A$6:$A$1000,0)))</f>
        <v/>
      </c>
      <c r="I354" s="14">
        <f>IF(ISBLANK(YENI_TEKLIFLER!$A354),"",IF($E354&gt;0,"ADAY","DEĞİL"))</f>
        <v/>
      </c>
      <c r="J354" s="14">
        <f>IF(ISBLANK(YENI_TEKLIFLER!$A354),"",IF(OR(ISBLANK($B354),ISBLANK($C354),ISBLANK($D354),ISBLANK($E354),ISBLANK($F354),ISBLANK($G354),ISBLANK($H354)),"EKSİK","OK"))</f>
        <v/>
      </c>
    </row>
    <row r="355">
      <c r="A355" s="14">
        <f>IF(ISBLANK(YENI_TEKLIFLER!$A355),"",YENI_TEKLIFLER!$A355)</f>
        <v/>
      </c>
      <c r="B355" s="14">
        <f>IF(ISBLANK(YENI_TEKLIFLER!$A355),"",YENI_TEKLIFLER!$B355)</f>
        <v/>
      </c>
      <c r="C355" s="17">
        <f>IF(ISBLANK(YENI_TEKLIFLER!$A355),"",SUMIFS(TAKSIT_PLANI!$I$6:$I$1000,TAKSIT_PLANI!$B$6:$B$1000,YENI_TEKLIFLER!$B355,TAKSIT_PLANI!$C$6:$C$1000,1))</f>
        <v/>
      </c>
      <c r="D355" s="17">
        <f>IF(ISBLANK(YENI_TEKLIFLER!$A355),"",YENI_TEKLIFLER!$I355)</f>
        <v/>
      </c>
      <c r="E355" s="17">
        <f>IF(ISBLANK(YENI_TEKLIFLER!$A355),"",$C355-$D355)</f>
        <v/>
      </c>
      <c r="F355" s="17">
        <f>IF(ISBLANK(YENI_TEKLIFLER!$A355),"",MAX(0,$E355))</f>
        <v/>
      </c>
      <c r="G355" s="17">
        <f>IF(ISBLANK(YENI_TEKLIFLER!$A355),"",YENI_TEKLIFLER!$J355)</f>
        <v/>
      </c>
      <c r="H355" s="17">
        <f>IF(ISBLANK(YENI_TEKLIFLER!$A355),"",INDEX(KREDILER!$H$6:$H$1000,MATCH(YENI_TEKLIFLER!$B355,KREDILER!$A$6:$A$1000,0)))</f>
        <v/>
      </c>
      <c r="I355" s="14">
        <f>IF(ISBLANK(YENI_TEKLIFLER!$A355),"",IF($E355&gt;0,"ADAY","DEĞİL"))</f>
        <v/>
      </c>
      <c r="J355" s="14">
        <f>IF(ISBLANK(YENI_TEKLIFLER!$A355),"",IF(OR(ISBLANK($B355),ISBLANK($C355),ISBLANK($D355),ISBLANK($E355),ISBLANK($F355),ISBLANK($G355),ISBLANK($H355)),"EKSİK","OK"))</f>
        <v/>
      </c>
    </row>
    <row r="356">
      <c r="A356" s="14">
        <f>IF(ISBLANK(YENI_TEKLIFLER!$A356),"",YENI_TEKLIFLER!$A356)</f>
        <v/>
      </c>
      <c r="B356" s="14">
        <f>IF(ISBLANK(YENI_TEKLIFLER!$A356),"",YENI_TEKLIFLER!$B356)</f>
        <v/>
      </c>
      <c r="C356" s="17">
        <f>IF(ISBLANK(YENI_TEKLIFLER!$A356),"",SUMIFS(TAKSIT_PLANI!$I$6:$I$1000,TAKSIT_PLANI!$B$6:$B$1000,YENI_TEKLIFLER!$B356,TAKSIT_PLANI!$C$6:$C$1000,1))</f>
        <v/>
      </c>
      <c r="D356" s="17">
        <f>IF(ISBLANK(YENI_TEKLIFLER!$A356),"",YENI_TEKLIFLER!$I356)</f>
        <v/>
      </c>
      <c r="E356" s="17">
        <f>IF(ISBLANK(YENI_TEKLIFLER!$A356),"",$C356-$D356)</f>
        <v/>
      </c>
      <c r="F356" s="17">
        <f>IF(ISBLANK(YENI_TEKLIFLER!$A356),"",MAX(0,$E356))</f>
        <v/>
      </c>
      <c r="G356" s="17">
        <f>IF(ISBLANK(YENI_TEKLIFLER!$A356),"",YENI_TEKLIFLER!$J356)</f>
        <v/>
      </c>
      <c r="H356" s="17">
        <f>IF(ISBLANK(YENI_TEKLIFLER!$A356),"",INDEX(KREDILER!$H$6:$H$1000,MATCH(YENI_TEKLIFLER!$B356,KREDILER!$A$6:$A$1000,0)))</f>
        <v/>
      </c>
      <c r="I356" s="14">
        <f>IF(ISBLANK(YENI_TEKLIFLER!$A356),"",IF($E356&gt;0,"ADAY","DEĞİL"))</f>
        <v/>
      </c>
      <c r="J356" s="14">
        <f>IF(ISBLANK(YENI_TEKLIFLER!$A356),"",IF(OR(ISBLANK($B356),ISBLANK($C356),ISBLANK($D356),ISBLANK($E356),ISBLANK($F356),ISBLANK($G356),ISBLANK($H356)),"EKSİK","OK"))</f>
        <v/>
      </c>
    </row>
    <row r="357">
      <c r="A357" s="14">
        <f>IF(ISBLANK(YENI_TEKLIFLER!$A357),"",YENI_TEKLIFLER!$A357)</f>
        <v/>
      </c>
      <c r="B357" s="14">
        <f>IF(ISBLANK(YENI_TEKLIFLER!$A357),"",YENI_TEKLIFLER!$B357)</f>
        <v/>
      </c>
      <c r="C357" s="17">
        <f>IF(ISBLANK(YENI_TEKLIFLER!$A357),"",SUMIFS(TAKSIT_PLANI!$I$6:$I$1000,TAKSIT_PLANI!$B$6:$B$1000,YENI_TEKLIFLER!$B357,TAKSIT_PLANI!$C$6:$C$1000,1))</f>
        <v/>
      </c>
      <c r="D357" s="17">
        <f>IF(ISBLANK(YENI_TEKLIFLER!$A357),"",YENI_TEKLIFLER!$I357)</f>
        <v/>
      </c>
      <c r="E357" s="17">
        <f>IF(ISBLANK(YENI_TEKLIFLER!$A357),"",$C357-$D357)</f>
        <v/>
      </c>
      <c r="F357" s="17">
        <f>IF(ISBLANK(YENI_TEKLIFLER!$A357),"",MAX(0,$E357))</f>
        <v/>
      </c>
      <c r="G357" s="17">
        <f>IF(ISBLANK(YENI_TEKLIFLER!$A357),"",YENI_TEKLIFLER!$J357)</f>
        <v/>
      </c>
      <c r="H357" s="17">
        <f>IF(ISBLANK(YENI_TEKLIFLER!$A357),"",INDEX(KREDILER!$H$6:$H$1000,MATCH(YENI_TEKLIFLER!$B357,KREDILER!$A$6:$A$1000,0)))</f>
        <v/>
      </c>
      <c r="I357" s="14">
        <f>IF(ISBLANK(YENI_TEKLIFLER!$A357),"",IF($E357&gt;0,"ADAY","DEĞİL"))</f>
        <v/>
      </c>
      <c r="J357" s="14">
        <f>IF(ISBLANK(YENI_TEKLIFLER!$A357),"",IF(OR(ISBLANK($B357),ISBLANK($C357),ISBLANK($D357),ISBLANK($E357),ISBLANK($F357),ISBLANK($G357),ISBLANK($H357)),"EKSİK","OK"))</f>
        <v/>
      </c>
    </row>
    <row r="358">
      <c r="A358" s="14">
        <f>IF(ISBLANK(YENI_TEKLIFLER!$A358),"",YENI_TEKLIFLER!$A358)</f>
        <v/>
      </c>
      <c r="B358" s="14">
        <f>IF(ISBLANK(YENI_TEKLIFLER!$A358),"",YENI_TEKLIFLER!$B358)</f>
        <v/>
      </c>
      <c r="C358" s="17">
        <f>IF(ISBLANK(YENI_TEKLIFLER!$A358),"",SUMIFS(TAKSIT_PLANI!$I$6:$I$1000,TAKSIT_PLANI!$B$6:$B$1000,YENI_TEKLIFLER!$B358,TAKSIT_PLANI!$C$6:$C$1000,1))</f>
        <v/>
      </c>
      <c r="D358" s="17">
        <f>IF(ISBLANK(YENI_TEKLIFLER!$A358),"",YENI_TEKLIFLER!$I358)</f>
        <v/>
      </c>
      <c r="E358" s="17">
        <f>IF(ISBLANK(YENI_TEKLIFLER!$A358),"",$C358-$D358)</f>
        <v/>
      </c>
      <c r="F358" s="17">
        <f>IF(ISBLANK(YENI_TEKLIFLER!$A358),"",MAX(0,$E358))</f>
        <v/>
      </c>
      <c r="G358" s="17">
        <f>IF(ISBLANK(YENI_TEKLIFLER!$A358),"",YENI_TEKLIFLER!$J358)</f>
        <v/>
      </c>
      <c r="H358" s="17">
        <f>IF(ISBLANK(YENI_TEKLIFLER!$A358),"",INDEX(KREDILER!$H$6:$H$1000,MATCH(YENI_TEKLIFLER!$B358,KREDILER!$A$6:$A$1000,0)))</f>
        <v/>
      </c>
      <c r="I358" s="14">
        <f>IF(ISBLANK(YENI_TEKLIFLER!$A358),"",IF($E358&gt;0,"ADAY","DEĞİL"))</f>
        <v/>
      </c>
      <c r="J358" s="14">
        <f>IF(ISBLANK(YENI_TEKLIFLER!$A358),"",IF(OR(ISBLANK($B358),ISBLANK($C358),ISBLANK($D358),ISBLANK($E358),ISBLANK($F358),ISBLANK($G358),ISBLANK($H358)),"EKSİK","OK"))</f>
        <v/>
      </c>
    </row>
    <row r="359">
      <c r="A359" s="14">
        <f>IF(ISBLANK(YENI_TEKLIFLER!$A359),"",YENI_TEKLIFLER!$A359)</f>
        <v/>
      </c>
      <c r="B359" s="14">
        <f>IF(ISBLANK(YENI_TEKLIFLER!$A359),"",YENI_TEKLIFLER!$B359)</f>
        <v/>
      </c>
      <c r="C359" s="17">
        <f>IF(ISBLANK(YENI_TEKLIFLER!$A359),"",SUMIFS(TAKSIT_PLANI!$I$6:$I$1000,TAKSIT_PLANI!$B$6:$B$1000,YENI_TEKLIFLER!$B359,TAKSIT_PLANI!$C$6:$C$1000,1))</f>
        <v/>
      </c>
      <c r="D359" s="17">
        <f>IF(ISBLANK(YENI_TEKLIFLER!$A359),"",YENI_TEKLIFLER!$I359)</f>
        <v/>
      </c>
      <c r="E359" s="17">
        <f>IF(ISBLANK(YENI_TEKLIFLER!$A359),"",$C359-$D359)</f>
        <v/>
      </c>
      <c r="F359" s="17">
        <f>IF(ISBLANK(YENI_TEKLIFLER!$A359),"",MAX(0,$E359))</f>
        <v/>
      </c>
      <c r="G359" s="17">
        <f>IF(ISBLANK(YENI_TEKLIFLER!$A359),"",YENI_TEKLIFLER!$J359)</f>
        <v/>
      </c>
      <c r="H359" s="17">
        <f>IF(ISBLANK(YENI_TEKLIFLER!$A359),"",INDEX(KREDILER!$H$6:$H$1000,MATCH(YENI_TEKLIFLER!$B359,KREDILER!$A$6:$A$1000,0)))</f>
        <v/>
      </c>
      <c r="I359" s="14">
        <f>IF(ISBLANK(YENI_TEKLIFLER!$A359),"",IF($E359&gt;0,"ADAY","DEĞİL"))</f>
        <v/>
      </c>
      <c r="J359" s="14">
        <f>IF(ISBLANK(YENI_TEKLIFLER!$A359),"",IF(OR(ISBLANK($B359),ISBLANK($C359),ISBLANK($D359),ISBLANK($E359),ISBLANK($F359),ISBLANK($G359),ISBLANK($H359)),"EKSİK","OK"))</f>
        <v/>
      </c>
    </row>
    <row r="360">
      <c r="A360" s="14">
        <f>IF(ISBLANK(YENI_TEKLIFLER!$A360),"",YENI_TEKLIFLER!$A360)</f>
        <v/>
      </c>
      <c r="B360" s="14">
        <f>IF(ISBLANK(YENI_TEKLIFLER!$A360),"",YENI_TEKLIFLER!$B360)</f>
        <v/>
      </c>
      <c r="C360" s="17">
        <f>IF(ISBLANK(YENI_TEKLIFLER!$A360),"",SUMIFS(TAKSIT_PLANI!$I$6:$I$1000,TAKSIT_PLANI!$B$6:$B$1000,YENI_TEKLIFLER!$B360,TAKSIT_PLANI!$C$6:$C$1000,1))</f>
        <v/>
      </c>
      <c r="D360" s="17">
        <f>IF(ISBLANK(YENI_TEKLIFLER!$A360),"",YENI_TEKLIFLER!$I360)</f>
        <v/>
      </c>
      <c r="E360" s="17">
        <f>IF(ISBLANK(YENI_TEKLIFLER!$A360),"",$C360-$D360)</f>
        <v/>
      </c>
      <c r="F360" s="17">
        <f>IF(ISBLANK(YENI_TEKLIFLER!$A360),"",MAX(0,$E360))</f>
        <v/>
      </c>
      <c r="G360" s="17">
        <f>IF(ISBLANK(YENI_TEKLIFLER!$A360),"",YENI_TEKLIFLER!$J360)</f>
        <v/>
      </c>
      <c r="H360" s="17">
        <f>IF(ISBLANK(YENI_TEKLIFLER!$A360),"",INDEX(KREDILER!$H$6:$H$1000,MATCH(YENI_TEKLIFLER!$B360,KREDILER!$A$6:$A$1000,0)))</f>
        <v/>
      </c>
      <c r="I360" s="14">
        <f>IF(ISBLANK(YENI_TEKLIFLER!$A360),"",IF($E360&gt;0,"ADAY","DEĞİL"))</f>
        <v/>
      </c>
      <c r="J360" s="14">
        <f>IF(ISBLANK(YENI_TEKLIFLER!$A360),"",IF(OR(ISBLANK($B360),ISBLANK($C360),ISBLANK($D360),ISBLANK($E360),ISBLANK($F360),ISBLANK($G360),ISBLANK($H360)),"EKSİK","OK"))</f>
        <v/>
      </c>
    </row>
    <row r="361">
      <c r="A361" s="14">
        <f>IF(ISBLANK(YENI_TEKLIFLER!$A361),"",YENI_TEKLIFLER!$A361)</f>
        <v/>
      </c>
      <c r="B361" s="14">
        <f>IF(ISBLANK(YENI_TEKLIFLER!$A361),"",YENI_TEKLIFLER!$B361)</f>
        <v/>
      </c>
      <c r="C361" s="17">
        <f>IF(ISBLANK(YENI_TEKLIFLER!$A361),"",SUMIFS(TAKSIT_PLANI!$I$6:$I$1000,TAKSIT_PLANI!$B$6:$B$1000,YENI_TEKLIFLER!$B361,TAKSIT_PLANI!$C$6:$C$1000,1))</f>
        <v/>
      </c>
      <c r="D361" s="17">
        <f>IF(ISBLANK(YENI_TEKLIFLER!$A361),"",YENI_TEKLIFLER!$I361)</f>
        <v/>
      </c>
      <c r="E361" s="17">
        <f>IF(ISBLANK(YENI_TEKLIFLER!$A361),"",$C361-$D361)</f>
        <v/>
      </c>
      <c r="F361" s="17">
        <f>IF(ISBLANK(YENI_TEKLIFLER!$A361),"",MAX(0,$E361))</f>
        <v/>
      </c>
      <c r="G361" s="17">
        <f>IF(ISBLANK(YENI_TEKLIFLER!$A361),"",YENI_TEKLIFLER!$J361)</f>
        <v/>
      </c>
      <c r="H361" s="17">
        <f>IF(ISBLANK(YENI_TEKLIFLER!$A361),"",INDEX(KREDILER!$H$6:$H$1000,MATCH(YENI_TEKLIFLER!$B361,KREDILER!$A$6:$A$1000,0)))</f>
        <v/>
      </c>
      <c r="I361" s="14">
        <f>IF(ISBLANK(YENI_TEKLIFLER!$A361),"",IF($E361&gt;0,"ADAY","DEĞİL"))</f>
        <v/>
      </c>
      <c r="J361" s="14">
        <f>IF(ISBLANK(YENI_TEKLIFLER!$A361),"",IF(OR(ISBLANK($B361),ISBLANK($C361),ISBLANK($D361),ISBLANK($E361),ISBLANK($F361),ISBLANK($G361),ISBLANK($H361)),"EKSİK","OK"))</f>
        <v/>
      </c>
    </row>
    <row r="362">
      <c r="A362" s="14">
        <f>IF(ISBLANK(YENI_TEKLIFLER!$A362),"",YENI_TEKLIFLER!$A362)</f>
        <v/>
      </c>
      <c r="B362" s="14">
        <f>IF(ISBLANK(YENI_TEKLIFLER!$A362),"",YENI_TEKLIFLER!$B362)</f>
        <v/>
      </c>
      <c r="C362" s="17">
        <f>IF(ISBLANK(YENI_TEKLIFLER!$A362),"",SUMIFS(TAKSIT_PLANI!$I$6:$I$1000,TAKSIT_PLANI!$B$6:$B$1000,YENI_TEKLIFLER!$B362,TAKSIT_PLANI!$C$6:$C$1000,1))</f>
        <v/>
      </c>
      <c r="D362" s="17">
        <f>IF(ISBLANK(YENI_TEKLIFLER!$A362),"",YENI_TEKLIFLER!$I362)</f>
        <v/>
      </c>
      <c r="E362" s="17">
        <f>IF(ISBLANK(YENI_TEKLIFLER!$A362),"",$C362-$D362)</f>
        <v/>
      </c>
      <c r="F362" s="17">
        <f>IF(ISBLANK(YENI_TEKLIFLER!$A362),"",MAX(0,$E362))</f>
        <v/>
      </c>
      <c r="G362" s="17">
        <f>IF(ISBLANK(YENI_TEKLIFLER!$A362),"",YENI_TEKLIFLER!$J362)</f>
        <v/>
      </c>
      <c r="H362" s="17">
        <f>IF(ISBLANK(YENI_TEKLIFLER!$A362),"",INDEX(KREDILER!$H$6:$H$1000,MATCH(YENI_TEKLIFLER!$B362,KREDILER!$A$6:$A$1000,0)))</f>
        <v/>
      </c>
      <c r="I362" s="14">
        <f>IF(ISBLANK(YENI_TEKLIFLER!$A362),"",IF($E362&gt;0,"ADAY","DEĞİL"))</f>
        <v/>
      </c>
      <c r="J362" s="14">
        <f>IF(ISBLANK(YENI_TEKLIFLER!$A362),"",IF(OR(ISBLANK($B362),ISBLANK($C362),ISBLANK($D362),ISBLANK($E362),ISBLANK($F362),ISBLANK($G362),ISBLANK($H362)),"EKSİK","OK"))</f>
        <v/>
      </c>
    </row>
    <row r="363">
      <c r="A363" s="14">
        <f>IF(ISBLANK(YENI_TEKLIFLER!$A363),"",YENI_TEKLIFLER!$A363)</f>
        <v/>
      </c>
      <c r="B363" s="14">
        <f>IF(ISBLANK(YENI_TEKLIFLER!$A363),"",YENI_TEKLIFLER!$B363)</f>
        <v/>
      </c>
      <c r="C363" s="17">
        <f>IF(ISBLANK(YENI_TEKLIFLER!$A363),"",SUMIFS(TAKSIT_PLANI!$I$6:$I$1000,TAKSIT_PLANI!$B$6:$B$1000,YENI_TEKLIFLER!$B363,TAKSIT_PLANI!$C$6:$C$1000,1))</f>
        <v/>
      </c>
      <c r="D363" s="17">
        <f>IF(ISBLANK(YENI_TEKLIFLER!$A363),"",YENI_TEKLIFLER!$I363)</f>
        <v/>
      </c>
      <c r="E363" s="17">
        <f>IF(ISBLANK(YENI_TEKLIFLER!$A363),"",$C363-$D363)</f>
        <v/>
      </c>
      <c r="F363" s="17">
        <f>IF(ISBLANK(YENI_TEKLIFLER!$A363),"",MAX(0,$E363))</f>
        <v/>
      </c>
      <c r="G363" s="17">
        <f>IF(ISBLANK(YENI_TEKLIFLER!$A363),"",YENI_TEKLIFLER!$J363)</f>
        <v/>
      </c>
      <c r="H363" s="17">
        <f>IF(ISBLANK(YENI_TEKLIFLER!$A363),"",INDEX(KREDILER!$H$6:$H$1000,MATCH(YENI_TEKLIFLER!$B363,KREDILER!$A$6:$A$1000,0)))</f>
        <v/>
      </c>
      <c r="I363" s="14">
        <f>IF(ISBLANK(YENI_TEKLIFLER!$A363),"",IF($E363&gt;0,"ADAY","DEĞİL"))</f>
        <v/>
      </c>
      <c r="J363" s="14">
        <f>IF(ISBLANK(YENI_TEKLIFLER!$A363),"",IF(OR(ISBLANK($B363),ISBLANK($C363),ISBLANK($D363),ISBLANK($E363),ISBLANK($F363),ISBLANK($G363),ISBLANK($H363)),"EKSİK","OK"))</f>
        <v/>
      </c>
    </row>
    <row r="364">
      <c r="A364" s="14">
        <f>IF(ISBLANK(YENI_TEKLIFLER!$A364),"",YENI_TEKLIFLER!$A364)</f>
        <v/>
      </c>
      <c r="B364" s="14">
        <f>IF(ISBLANK(YENI_TEKLIFLER!$A364),"",YENI_TEKLIFLER!$B364)</f>
        <v/>
      </c>
      <c r="C364" s="17">
        <f>IF(ISBLANK(YENI_TEKLIFLER!$A364),"",SUMIFS(TAKSIT_PLANI!$I$6:$I$1000,TAKSIT_PLANI!$B$6:$B$1000,YENI_TEKLIFLER!$B364,TAKSIT_PLANI!$C$6:$C$1000,1))</f>
        <v/>
      </c>
      <c r="D364" s="17">
        <f>IF(ISBLANK(YENI_TEKLIFLER!$A364),"",YENI_TEKLIFLER!$I364)</f>
        <v/>
      </c>
      <c r="E364" s="17">
        <f>IF(ISBLANK(YENI_TEKLIFLER!$A364),"",$C364-$D364)</f>
        <v/>
      </c>
      <c r="F364" s="17">
        <f>IF(ISBLANK(YENI_TEKLIFLER!$A364),"",MAX(0,$E364))</f>
        <v/>
      </c>
      <c r="G364" s="17">
        <f>IF(ISBLANK(YENI_TEKLIFLER!$A364),"",YENI_TEKLIFLER!$J364)</f>
        <v/>
      </c>
      <c r="H364" s="17">
        <f>IF(ISBLANK(YENI_TEKLIFLER!$A364),"",INDEX(KREDILER!$H$6:$H$1000,MATCH(YENI_TEKLIFLER!$B364,KREDILER!$A$6:$A$1000,0)))</f>
        <v/>
      </c>
      <c r="I364" s="14">
        <f>IF(ISBLANK(YENI_TEKLIFLER!$A364),"",IF($E364&gt;0,"ADAY","DEĞİL"))</f>
        <v/>
      </c>
      <c r="J364" s="14">
        <f>IF(ISBLANK(YENI_TEKLIFLER!$A364),"",IF(OR(ISBLANK($B364),ISBLANK($C364),ISBLANK($D364),ISBLANK($E364),ISBLANK($F364),ISBLANK($G364),ISBLANK($H364)),"EKSİK","OK"))</f>
        <v/>
      </c>
    </row>
    <row r="365">
      <c r="A365" s="14">
        <f>IF(ISBLANK(YENI_TEKLIFLER!$A365),"",YENI_TEKLIFLER!$A365)</f>
        <v/>
      </c>
      <c r="B365" s="14">
        <f>IF(ISBLANK(YENI_TEKLIFLER!$A365),"",YENI_TEKLIFLER!$B365)</f>
        <v/>
      </c>
      <c r="C365" s="17">
        <f>IF(ISBLANK(YENI_TEKLIFLER!$A365),"",SUMIFS(TAKSIT_PLANI!$I$6:$I$1000,TAKSIT_PLANI!$B$6:$B$1000,YENI_TEKLIFLER!$B365,TAKSIT_PLANI!$C$6:$C$1000,1))</f>
        <v/>
      </c>
      <c r="D365" s="17">
        <f>IF(ISBLANK(YENI_TEKLIFLER!$A365),"",YENI_TEKLIFLER!$I365)</f>
        <v/>
      </c>
      <c r="E365" s="17">
        <f>IF(ISBLANK(YENI_TEKLIFLER!$A365),"",$C365-$D365)</f>
        <v/>
      </c>
      <c r="F365" s="17">
        <f>IF(ISBLANK(YENI_TEKLIFLER!$A365),"",MAX(0,$E365))</f>
        <v/>
      </c>
      <c r="G365" s="17">
        <f>IF(ISBLANK(YENI_TEKLIFLER!$A365),"",YENI_TEKLIFLER!$J365)</f>
        <v/>
      </c>
      <c r="H365" s="17">
        <f>IF(ISBLANK(YENI_TEKLIFLER!$A365),"",INDEX(KREDILER!$H$6:$H$1000,MATCH(YENI_TEKLIFLER!$B365,KREDILER!$A$6:$A$1000,0)))</f>
        <v/>
      </c>
      <c r="I365" s="14">
        <f>IF(ISBLANK(YENI_TEKLIFLER!$A365),"",IF($E365&gt;0,"ADAY","DEĞİL"))</f>
        <v/>
      </c>
      <c r="J365" s="14">
        <f>IF(ISBLANK(YENI_TEKLIFLER!$A365),"",IF(OR(ISBLANK($B365),ISBLANK($C365),ISBLANK($D365),ISBLANK($E365),ISBLANK($F365),ISBLANK($G365),ISBLANK($H365)),"EKSİK","OK"))</f>
        <v/>
      </c>
    </row>
    <row r="366">
      <c r="A366" s="14">
        <f>IF(ISBLANK(YENI_TEKLIFLER!$A366),"",YENI_TEKLIFLER!$A366)</f>
        <v/>
      </c>
      <c r="B366" s="14">
        <f>IF(ISBLANK(YENI_TEKLIFLER!$A366),"",YENI_TEKLIFLER!$B366)</f>
        <v/>
      </c>
      <c r="C366" s="17">
        <f>IF(ISBLANK(YENI_TEKLIFLER!$A366),"",SUMIFS(TAKSIT_PLANI!$I$6:$I$1000,TAKSIT_PLANI!$B$6:$B$1000,YENI_TEKLIFLER!$B366,TAKSIT_PLANI!$C$6:$C$1000,1))</f>
        <v/>
      </c>
      <c r="D366" s="17">
        <f>IF(ISBLANK(YENI_TEKLIFLER!$A366),"",YENI_TEKLIFLER!$I366)</f>
        <v/>
      </c>
      <c r="E366" s="17">
        <f>IF(ISBLANK(YENI_TEKLIFLER!$A366),"",$C366-$D366)</f>
        <v/>
      </c>
      <c r="F366" s="17">
        <f>IF(ISBLANK(YENI_TEKLIFLER!$A366),"",MAX(0,$E366))</f>
        <v/>
      </c>
      <c r="G366" s="17">
        <f>IF(ISBLANK(YENI_TEKLIFLER!$A366),"",YENI_TEKLIFLER!$J366)</f>
        <v/>
      </c>
      <c r="H366" s="17">
        <f>IF(ISBLANK(YENI_TEKLIFLER!$A366),"",INDEX(KREDILER!$H$6:$H$1000,MATCH(YENI_TEKLIFLER!$B366,KREDILER!$A$6:$A$1000,0)))</f>
        <v/>
      </c>
      <c r="I366" s="14">
        <f>IF(ISBLANK(YENI_TEKLIFLER!$A366),"",IF($E366&gt;0,"ADAY","DEĞİL"))</f>
        <v/>
      </c>
      <c r="J366" s="14">
        <f>IF(ISBLANK(YENI_TEKLIFLER!$A366),"",IF(OR(ISBLANK($B366),ISBLANK($C366),ISBLANK($D366),ISBLANK($E366),ISBLANK($F366),ISBLANK($G366),ISBLANK($H366)),"EKSİK","OK"))</f>
        <v/>
      </c>
    </row>
    <row r="367">
      <c r="A367" s="14">
        <f>IF(ISBLANK(YENI_TEKLIFLER!$A367),"",YENI_TEKLIFLER!$A367)</f>
        <v/>
      </c>
      <c r="B367" s="14">
        <f>IF(ISBLANK(YENI_TEKLIFLER!$A367),"",YENI_TEKLIFLER!$B367)</f>
        <v/>
      </c>
      <c r="C367" s="17">
        <f>IF(ISBLANK(YENI_TEKLIFLER!$A367),"",SUMIFS(TAKSIT_PLANI!$I$6:$I$1000,TAKSIT_PLANI!$B$6:$B$1000,YENI_TEKLIFLER!$B367,TAKSIT_PLANI!$C$6:$C$1000,1))</f>
        <v/>
      </c>
      <c r="D367" s="17">
        <f>IF(ISBLANK(YENI_TEKLIFLER!$A367),"",YENI_TEKLIFLER!$I367)</f>
        <v/>
      </c>
      <c r="E367" s="17">
        <f>IF(ISBLANK(YENI_TEKLIFLER!$A367),"",$C367-$D367)</f>
        <v/>
      </c>
      <c r="F367" s="17">
        <f>IF(ISBLANK(YENI_TEKLIFLER!$A367),"",MAX(0,$E367))</f>
        <v/>
      </c>
      <c r="G367" s="17">
        <f>IF(ISBLANK(YENI_TEKLIFLER!$A367),"",YENI_TEKLIFLER!$J367)</f>
        <v/>
      </c>
      <c r="H367" s="17">
        <f>IF(ISBLANK(YENI_TEKLIFLER!$A367),"",INDEX(KREDILER!$H$6:$H$1000,MATCH(YENI_TEKLIFLER!$B367,KREDILER!$A$6:$A$1000,0)))</f>
        <v/>
      </c>
      <c r="I367" s="14">
        <f>IF(ISBLANK(YENI_TEKLIFLER!$A367),"",IF($E367&gt;0,"ADAY","DEĞİL"))</f>
        <v/>
      </c>
      <c r="J367" s="14">
        <f>IF(ISBLANK(YENI_TEKLIFLER!$A367),"",IF(OR(ISBLANK($B367),ISBLANK($C367),ISBLANK($D367),ISBLANK($E367),ISBLANK($F367),ISBLANK($G367),ISBLANK($H367)),"EKSİK","OK"))</f>
        <v/>
      </c>
    </row>
    <row r="368">
      <c r="A368" s="14">
        <f>IF(ISBLANK(YENI_TEKLIFLER!$A368),"",YENI_TEKLIFLER!$A368)</f>
        <v/>
      </c>
      <c r="B368" s="14">
        <f>IF(ISBLANK(YENI_TEKLIFLER!$A368),"",YENI_TEKLIFLER!$B368)</f>
        <v/>
      </c>
      <c r="C368" s="17">
        <f>IF(ISBLANK(YENI_TEKLIFLER!$A368),"",SUMIFS(TAKSIT_PLANI!$I$6:$I$1000,TAKSIT_PLANI!$B$6:$B$1000,YENI_TEKLIFLER!$B368,TAKSIT_PLANI!$C$6:$C$1000,1))</f>
        <v/>
      </c>
      <c r="D368" s="17">
        <f>IF(ISBLANK(YENI_TEKLIFLER!$A368),"",YENI_TEKLIFLER!$I368)</f>
        <v/>
      </c>
      <c r="E368" s="17">
        <f>IF(ISBLANK(YENI_TEKLIFLER!$A368),"",$C368-$D368)</f>
        <v/>
      </c>
      <c r="F368" s="17">
        <f>IF(ISBLANK(YENI_TEKLIFLER!$A368),"",MAX(0,$E368))</f>
        <v/>
      </c>
      <c r="G368" s="17">
        <f>IF(ISBLANK(YENI_TEKLIFLER!$A368),"",YENI_TEKLIFLER!$J368)</f>
        <v/>
      </c>
      <c r="H368" s="17">
        <f>IF(ISBLANK(YENI_TEKLIFLER!$A368),"",INDEX(KREDILER!$H$6:$H$1000,MATCH(YENI_TEKLIFLER!$B368,KREDILER!$A$6:$A$1000,0)))</f>
        <v/>
      </c>
      <c r="I368" s="14">
        <f>IF(ISBLANK(YENI_TEKLIFLER!$A368),"",IF($E368&gt;0,"ADAY","DEĞİL"))</f>
        <v/>
      </c>
      <c r="J368" s="14">
        <f>IF(ISBLANK(YENI_TEKLIFLER!$A368),"",IF(OR(ISBLANK($B368),ISBLANK($C368),ISBLANK($D368),ISBLANK($E368),ISBLANK($F368),ISBLANK($G368),ISBLANK($H368)),"EKSİK","OK"))</f>
        <v/>
      </c>
    </row>
    <row r="369">
      <c r="A369" s="14">
        <f>IF(ISBLANK(YENI_TEKLIFLER!$A369),"",YENI_TEKLIFLER!$A369)</f>
        <v/>
      </c>
      <c r="B369" s="14">
        <f>IF(ISBLANK(YENI_TEKLIFLER!$A369),"",YENI_TEKLIFLER!$B369)</f>
        <v/>
      </c>
      <c r="C369" s="17">
        <f>IF(ISBLANK(YENI_TEKLIFLER!$A369),"",SUMIFS(TAKSIT_PLANI!$I$6:$I$1000,TAKSIT_PLANI!$B$6:$B$1000,YENI_TEKLIFLER!$B369,TAKSIT_PLANI!$C$6:$C$1000,1))</f>
        <v/>
      </c>
      <c r="D369" s="17">
        <f>IF(ISBLANK(YENI_TEKLIFLER!$A369),"",YENI_TEKLIFLER!$I369)</f>
        <v/>
      </c>
      <c r="E369" s="17">
        <f>IF(ISBLANK(YENI_TEKLIFLER!$A369),"",$C369-$D369)</f>
        <v/>
      </c>
      <c r="F369" s="17">
        <f>IF(ISBLANK(YENI_TEKLIFLER!$A369),"",MAX(0,$E369))</f>
        <v/>
      </c>
      <c r="G369" s="17">
        <f>IF(ISBLANK(YENI_TEKLIFLER!$A369),"",YENI_TEKLIFLER!$J369)</f>
        <v/>
      </c>
      <c r="H369" s="17">
        <f>IF(ISBLANK(YENI_TEKLIFLER!$A369),"",INDEX(KREDILER!$H$6:$H$1000,MATCH(YENI_TEKLIFLER!$B369,KREDILER!$A$6:$A$1000,0)))</f>
        <v/>
      </c>
      <c r="I369" s="14">
        <f>IF(ISBLANK(YENI_TEKLIFLER!$A369),"",IF($E369&gt;0,"ADAY","DEĞİL"))</f>
        <v/>
      </c>
      <c r="J369" s="14">
        <f>IF(ISBLANK(YENI_TEKLIFLER!$A369),"",IF(OR(ISBLANK($B369),ISBLANK($C369),ISBLANK($D369),ISBLANK($E369),ISBLANK($F369),ISBLANK($G369),ISBLANK($H369)),"EKSİK","OK"))</f>
        <v/>
      </c>
    </row>
    <row r="370">
      <c r="A370" s="14">
        <f>IF(ISBLANK(YENI_TEKLIFLER!$A370),"",YENI_TEKLIFLER!$A370)</f>
        <v/>
      </c>
      <c r="B370" s="14">
        <f>IF(ISBLANK(YENI_TEKLIFLER!$A370),"",YENI_TEKLIFLER!$B370)</f>
        <v/>
      </c>
      <c r="C370" s="17">
        <f>IF(ISBLANK(YENI_TEKLIFLER!$A370),"",SUMIFS(TAKSIT_PLANI!$I$6:$I$1000,TAKSIT_PLANI!$B$6:$B$1000,YENI_TEKLIFLER!$B370,TAKSIT_PLANI!$C$6:$C$1000,1))</f>
        <v/>
      </c>
      <c r="D370" s="17">
        <f>IF(ISBLANK(YENI_TEKLIFLER!$A370),"",YENI_TEKLIFLER!$I370)</f>
        <v/>
      </c>
      <c r="E370" s="17">
        <f>IF(ISBLANK(YENI_TEKLIFLER!$A370),"",$C370-$D370)</f>
        <v/>
      </c>
      <c r="F370" s="17">
        <f>IF(ISBLANK(YENI_TEKLIFLER!$A370),"",MAX(0,$E370))</f>
        <v/>
      </c>
      <c r="G370" s="17">
        <f>IF(ISBLANK(YENI_TEKLIFLER!$A370),"",YENI_TEKLIFLER!$J370)</f>
        <v/>
      </c>
      <c r="H370" s="17">
        <f>IF(ISBLANK(YENI_TEKLIFLER!$A370),"",INDEX(KREDILER!$H$6:$H$1000,MATCH(YENI_TEKLIFLER!$B370,KREDILER!$A$6:$A$1000,0)))</f>
        <v/>
      </c>
      <c r="I370" s="14">
        <f>IF(ISBLANK(YENI_TEKLIFLER!$A370),"",IF($E370&gt;0,"ADAY","DEĞİL"))</f>
        <v/>
      </c>
      <c r="J370" s="14">
        <f>IF(ISBLANK(YENI_TEKLIFLER!$A370),"",IF(OR(ISBLANK($B370),ISBLANK($C370),ISBLANK($D370),ISBLANK($E370),ISBLANK($F370),ISBLANK($G370),ISBLANK($H370)),"EKSİK","OK"))</f>
        <v/>
      </c>
    </row>
    <row r="371">
      <c r="A371" s="14">
        <f>IF(ISBLANK(YENI_TEKLIFLER!$A371),"",YENI_TEKLIFLER!$A371)</f>
        <v/>
      </c>
      <c r="B371" s="14">
        <f>IF(ISBLANK(YENI_TEKLIFLER!$A371),"",YENI_TEKLIFLER!$B371)</f>
        <v/>
      </c>
      <c r="C371" s="17">
        <f>IF(ISBLANK(YENI_TEKLIFLER!$A371),"",SUMIFS(TAKSIT_PLANI!$I$6:$I$1000,TAKSIT_PLANI!$B$6:$B$1000,YENI_TEKLIFLER!$B371,TAKSIT_PLANI!$C$6:$C$1000,1))</f>
        <v/>
      </c>
      <c r="D371" s="17">
        <f>IF(ISBLANK(YENI_TEKLIFLER!$A371),"",YENI_TEKLIFLER!$I371)</f>
        <v/>
      </c>
      <c r="E371" s="17">
        <f>IF(ISBLANK(YENI_TEKLIFLER!$A371),"",$C371-$D371)</f>
        <v/>
      </c>
      <c r="F371" s="17">
        <f>IF(ISBLANK(YENI_TEKLIFLER!$A371),"",MAX(0,$E371))</f>
        <v/>
      </c>
      <c r="G371" s="17">
        <f>IF(ISBLANK(YENI_TEKLIFLER!$A371),"",YENI_TEKLIFLER!$J371)</f>
        <v/>
      </c>
      <c r="H371" s="17">
        <f>IF(ISBLANK(YENI_TEKLIFLER!$A371),"",INDEX(KREDILER!$H$6:$H$1000,MATCH(YENI_TEKLIFLER!$B371,KREDILER!$A$6:$A$1000,0)))</f>
        <v/>
      </c>
      <c r="I371" s="14">
        <f>IF(ISBLANK(YENI_TEKLIFLER!$A371),"",IF($E371&gt;0,"ADAY","DEĞİL"))</f>
        <v/>
      </c>
      <c r="J371" s="14">
        <f>IF(ISBLANK(YENI_TEKLIFLER!$A371),"",IF(OR(ISBLANK($B371),ISBLANK($C371),ISBLANK($D371),ISBLANK($E371),ISBLANK($F371),ISBLANK($G371),ISBLANK($H371)),"EKSİK","OK"))</f>
        <v/>
      </c>
    </row>
    <row r="372">
      <c r="A372" s="14">
        <f>IF(ISBLANK(YENI_TEKLIFLER!$A372),"",YENI_TEKLIFLER!$A372)</f>
        <v/>
      </c>
      <c r="B372" s="14">
        <f>IF(ISBLANK(YENI_TEKLIFLER!$A372),"",YENI_TEKLIFLER!$B372)</f>
        <v/>
      </c>
      <c r="C372" s="17">
        <f>IF(ISBLANK(YENI_TEKLIFLER!$A372),"",SUMIFS(TAKSIT_PLANI!$I$6:$I$1000,TAKSIT_PLANI!$B$6:$B$1000,YENI_TEKLIFLER!$B372,TAKSIT_PLANI!$C$6:$C$1000,1))</f>
        <v/>
      </c>
      <c r="D372" s="17">
        <f>IF(ISBLANK(YENI_TEKLIFLER!$A372),"",YENI_TEKLIFLER!$I372)</f>
        <v/>
      </c>
      <c r="E372" s="17">
        <f>IF(ISBLANK(YENI_TEKLIFLER!$A372),"",$C372-$D372)</f>
        <v/>
      </c>
      <c r="F372" s="17">
        <f>IF(ISBLANK(YENI_TEKLIFLER!$A372),"",MAX(0,$E372))</f>
        <v/>
      </c>
      <c r="G372" s="17">
        <f>IF(ISBLANK(YENI_TEKLIFLER!$A372),"",YENI_TEKLIFLER!$J372)</f>
        <v/>
      </c>
      <c r="H372" s="17">
        <f>IF(ISBLANK(YENI_TEKLIFLER!$A372),"",INDEX(KREDILER!$H$6:$H$1000,MATCH(YENI_TEKLIFLER!$B372,KREDILER!$A$6:$A$1000,0)))</f>
        <v/>
      </c>
      <c r="I372" s="14">
        <f>IF(ISBLANK(YENI_TEKLIFLER!$A372),"",IF($E372&gt;0,"ADAY","DEĞİL"))</f>
        <v/>
      </c>
      <c r="J372" s="14">
        <f>IF(ISBLANK(YENI_TEKLIFLER!$A372),"",IF(OR(ISBLANK($B372),ISBLANK($C372),ISBLANK($D372),ISBLANK($E372),ISBLANK($F372),ISBLANK($G372),ISBLANK($H372)),"EKSİK","OK"))</f>
        <v/>
      </c>
    </row>
    <row r="373">
      <c r="A373" s="14">
        <f>IF(ISBLANK(YENI_TEKLIFLER!$A373),"",YENI_TEKLIFLER!$A373)</f>
        <v/>
      </c>
      <c r="B373" s="14">
        <f>IF(ISBLANK(YENI_TEKLIFLER!$A373),"",YENI_TEKLIFLER!$B373)</f>
        <v/>
      </c>
      <c r="C373" s="17">
        <f>IF(ISBLANK(YENI_TEKLIFLER!$A373),"",SUMIFS(TAKSIT_PLANI!$I$6:$I$1000,TAKSIT_PLANI!$B$6:$B$1000,YENI_TEKLIFLER!$B373,TAKSIT_PLANI!$C$6:$C$1000,1))</f>
        <v/>
      </c>
      <c r="D373" s="17">
        <f>IF(ISBLANK(YENI_TEKLIFLER!$A373),"",YENI_TEKLIFLER!$I373)</f>
        <v/>
      </c>
      <c r="E373" s="17">
        <f>IF(ISBLANK(YENI_TEKLIFLER!$A373),"",$C373-$D373)</f>
        <v/>
      </c>
      <c r="F373" s="17">
        <f>IF(ISBLANK(YENI_TEKLIFLER!$A373),"",MAX(0,$E373))</f>
        <v/>
      </c>
      <c r="G373" s="17">
        <f>IF(ISBLANK(YENI_TEKLIFLER!$A373),"",YENI_TEKLIFLER!$J373)</f>
        <v/>
      </c>
      <c r="H373" s="17">
        <f>IF(ISBLANK(YENI_TEKLIFLER!$A373),"",INDEX(KREDILER!$H$6:$H$1000,MATCH(YENI_TEKLIFLER!$B373,KREDILER!$A$6:$A$1000,0)))</f>
        <v/>
      </c>
      <c r="I373" s="14">
        <f>IF(ISBLANK(YENI_TEKLIFLER!$A373),"",IF($E373&gt;0,"ADAY","DEĞİL"))</f>
        <v/>
      </c>
      <c r="J373" s="14">
        <f>IF(ISBLANK(YENI_TEKLIFLER!$A373),"",IF(OR(ISBLANK($B373),ISBLANK($C373),ISBLANK($D373),ISBLANK($E373),ISBLANK($F373),ISBLANK($G373),ISBLANK($H373)),"EKSİK","OK"))</f>
        <v/>
      </c>
    </row>
    <row r="374">
      <c r="A374" s="14">
        <f>IF(ISBLANK(YENI_TEKLIFLER!$A374),"",YENI_TEKLIFLER!$A374)</f>
        <v/>
      </c>
      <c r="B374" s="14">
        <f>IF(ISBLANK(YENI_TEKLIFLER!$A374),"",YENI_TEKLIFLER!$B374)</f>
        <v/>
      </c>
      <c r="C374" s="17">
        <f>IF(ISBLANK(YENI_TEKLIFLER!$A374),"",SUMIFS(TAKSIT_PLANI!$I$6:$I$1000,TAKSIT_PLANI!$B$6:$B$1000,YENI_TEKLIFLER!$B374,TAKSIT_PLANI!$C$6:$C$1000,1))</f>
        <v/>
      </c>
      <c r="D374" s="17">
        <f>IF(ISBLANK(YENI_TEKLIFLER!$A374),"",YENI_TEKLIFLER!$I374)</f>
        <v/>
      </c>
      <c r="E374" s="17">
        <f>IF(ISBLANK(YENI_TEKLIFLER!$A374),"",$C374-$D374)</f>
        <v/>
      </c>
      <c r="F374" s="17">
        <f>IF(ISBLANK(YENI_TEKLIFLER!$A374),"",MAX(0,$E374))</f>
        <v/>
      </c>
      <c r="G374" s="17">
        <f>IF(ISBLANK(YENI_TEKLIFLER!$A374),"",YENI_TEKLIFLER!$J374)</f>
        <v/>
      </c>
      <c r="H374" s="17">
        <f>IF(ISBLANK(YENI_TEKLIFLER!$A374),"",INDEX(KREDILER!$H$6:$H$1000,MATCH(YENI_TEKLIFLER!$B374,KREDILER!$A$6:$A$1000,0)))</f>
        <v/>
      </c>
      <c r="I374" s="14">
        <f>IF(ISBLANK(YENI_TEKLIFLER!$A374),"",IF($E374&gt;0,"ADAY","DEĞİL"))</f>
        <v/>
      </c>
      <c r="J374" s="14">
        <f>IF(ISBLANK(YENI_TEKLIFLER!$A374),"",IF(OR(ISBLANK($B374),ISBLANK($C374),ISBLANK($D374),ISBLANK($E374),ISBLANK($F374),ISBLANK($G374),ISBLANK($H374)),"EKSİK","OK"))</f>
        <v/>
      </c>
    </row>
    <row r="375">
      <c r="A375" s="14">
        <f>IF(ISBLANK(YENI_TEKLIFLER!$A375),"",YENI_TEKLIFLER!$A375)</f>
        <v/>
      </c>
      <c r="B375" s="14">
        <f>IF(ISBLANK(YENI_TEKLIFLER!$A375),"",YENI_TEKLIFLER!$B375)</f>
        <v/>
      </c>
      <c r="C375" s="17">
        <f>IF(ISBLANK(YENI_TEKLIFLER!$A375),"",SUMIFS(TAKSIT_PLANI!$I$6:$I$1000,TAKSIT_PLANI!$B$6:$B$1000,YENI_TEKLIFLER!$B375,TAKSIT_PLANI!$C$6:$C$1000,1))</f>
        <v/>
      </c>
      <c r="D375" s="17">
        <f>IF(ISBLANK(YENI_TEKLIFLER!$A375),"",YENI_TEKLIFLER!$I375)</f>
        <v/>
      </c>
      <c r="E375" s="17">
        <f>IF(ISBLANK(YENI_TEKLIFLER!$A375),"",$C375-$D375)</f>
        <v/>
      </c>
      <c r="F375" s="17">
        <f>IF(ISBLANK(YENI_TEKLIFLER!$A375),"",MAX(0,$E375))</f>
        <v/>
      </c>
      <c r="G375" s="17">
        <f>IF(ISBLANK(YENI_TEKLIFLER!$A375),"",YENI_TEKLIFLER!$J375)</f>
        <v/>
      </c>
      <c r="H375" s="17">
        <f>IF(ISBLANK(YENI_TEKLIFLER!$A375),"",INDEX(KREDILER!$H$6:$H$1000,MATCH(YENI_TEKLIFLER!$B375,KREDILER!$A$6:$A$1000,0)))</f>
        <v/>
      </c>
      <c r="I375" s="14">
        <f>IF(ISBLANK(YENI_TEKLIFLER!$A375),"",IF($E375&gt;0,"ADAY","DEĞİL"))</f>
        <v/>
      </c>
      <c r="J375" s="14">
        <f>IF(ISBLANK(YENI_TEKLIFLER!$A375),"",IF(OR(ISBLANK($B375),ISBLANK($C375),ISBLANK($D375),ISBLANK($E375),ISBLANK($F375),ISBLANK($G375),ISBLANK($H375)),"EKSİK","OK"))</f>
        <v/>
      </c>
    </row>
    <row r="376">
      <c r="A376" s="14">
        <f>IF(ISBLANK(YENI_TEKLIFLER!$A376),"",YENI_TEKLIFLER!$A376)</f>
        <v/>
      </c>
      <c r="B376" s="14">
        <f>IF(ISBLANK(YENI_TEKLIFLER!$A376),"",YENI_TEKLIFLER!$B376)</f>
        <v/>
      </c>
      <c r="C376" s="17">
        <f>IF(ISBLANK(YENI_TEKLIFLER!$A376),"",SUMIFS(TAKSIT_PLANI!$I$6:$I$1000,TAKSIT_PLANI!$B$6:$B$1000,YENI_TEKLIFLER!$B376,TAKSIT_PLANI!$C$6:$C$1000,1))</f>
        <v/>
      </c>
      <c r="D376" s="17">
        <f>IF(ISBLANK(YENI_TEKLIFLER!$A376),"",YENI_TEKLIFLER!$I376)</f>
        <v/>
      </c>
      <c r="E376" s="17">
        <f>IF(ISBLANK(YENI_TEKLIFLER!$A376),"",$C376-$D376)</f>
        <v/>
      </c>
      <c r="F376" s="17">
        <f>IF(ISBLANK(YENI_TEKLIFLER!$A376),"",MAX(0,$E376))</f>
        <v/>
      </c>
      <c r="G376" s="17">
        <f>IF(ISBLANK(YENI_TEKLIFLER!$A376),"",YENI_TEKLIFLER!$J376)</f>
        <v/>
      </c>
      <c r="H376" s="17">
        <f>IF(ISBLANK(YENI_TEKLIFLER!$A376),"",INDEX(KREDILER!$H$6:$H$1000,MATCH(YENI_TEKLIFLER!$B376,KREDILER!$A$6:$A$1000,0)))</f>
        <v/>
      </c>
      <c r="I376" s="14">
        <f>IF(ISBLANK(YENI_TEKLIFLER!$A376),"",IF($E376&gt;0,"ADAY","DEĞİL"))</f>
        <v/>
      </c>
      <c r="J376" s="14">
        <f>IF(ISBLANK(YENI_TEKLIFLER!$A376),"",IF(OR(ISBLANK($B376),ISBLANK($C376),ISBLANK($D376),ISBLANK($E376),ISBLANK($F376),ISBLANK($G376),ISBLANK($H376)),"EKSİK","OK"))</f>
        <v/>
      </c>
    </row>
    <row r="377">
      <c r="A377" s="14">
        <f>IF(ISBLANK(YENI_TEKLIFLER!$A377),"",YENI_TEKLIFLER!$A377)</f>
        <v/>
      </c>
      <c r="B377" s="14">
        <f>IF(ISBLANK(YENI_TEKLIFLER!$A377),"",YENI_TEKLIFLER!$B377)</f>
        <v/>
      </c>
      <c r="C377" s="17">
        <f>IF(ISBLANK(YENI_TEKLIFLER!$A377),"",SUMIFS(TAKSIT_PLANI!$I$6:$I$1000,TAKSIT_PLANI!$B$6:$B$1000,YENI_TEKLIFLER!$B377,TAKSIT_PLANI!$C$6:$C$1000,1))</f>
        <v/>
      </c>
      <c r="D377" s="17">
        <f>IF(ISBLANK(YENI_TEKLIFLER!$A377),"",YENI_TEKLIFLER!$I377)</f>
        <v/>
      </c>
      <c r="E377" s="17">
        <f>IF(ISBLANK(YENI_TEKLIFLER!$A377),"",$C377-$D377)</f>
        <v/>
      </c>
      <c r="F377" s="17">
        <f>IF(ISBLANK(YENI_TEKLIFLER!$A377),"",MAX(0,$E377))</f>
        <v/>
      </c>
      <c r="G377" s="17">
        <f>IF(ISBLANK(YENI_TEKLIFLER!$A377),"",YENI_TEKLIFLER!$J377)</f>
        <v/>
      </c>
      <c r="H377" s="17">
        <f>IF(ISBLANK(YENI_TEKLIFLER!$A377),"",INDEX(KREDILER!$H$6:$H$1000,MATCH(YENI_TEKLIFLER!$B377,KREDILER!$A$6:$A$1000,0)))</f>
        <v/>
      </c>
      <c r="I377" s="14">
        <f>IF(ISBLANK(YENI_TEKLIFLER!$A377),"",IF($E377&gt;0,"ADAY","DEĞİL"))</f>
        <v/>
      </c>
      <c r="J377" s="14">
        <f>IF(ISBLANK(YENI_TEKLIFLER!$A377),"",IF(OR(ISBLANK($B377),ISBLANK($C377),ISBLANK($D377),ISBLANK($E377),ISBLANK($F377),ISBLANK($G377),ISBLANK($H377)),"EKSİK","OK"))</f>
        <v/>
      </c>
    </row>
    <row r="378">
      <c r="A378" s="14">
        <f>IF(ISBLANK(YENI_TEKLIFLER!$A378),"",YENI_TEKLIFLER!$A378)</f>
        <v/>
      </c>
      <c r="B378" s="14">
        <f>IF(ISBLANK(YENI_TEKLIFLER!$A378),"",YENI_TEKLIFLER!$B378)</f>
        <v/>
      </c>
      <c r="C378" s="17">
        <f>IF(ISBLANK(YENI_TEKLIFLER!$A378),"",SUMIFS(TAKSIT_PLANI!$I$6:$I$1000,TAKSIT_PLANI!$B$6:$B$1000,YENI_TEKLIFLER!$B378,TAKSIT_PLANI!$C$6:$C$1000,1))</f>
        <v/>
      </c>
      <c r="D378" s="17">
        <f>IF(ISBLANK(YENI_TEKLIFLER!$A378),"",YENI_TEKLIFLER!$I378)</f>
        <v/>
      </c>
      <c r="E378" s="17">
        <f>IF(ISBLANK(YENI_TEKLIFLER!$A378),"",$C378-$D378)</f>
        <v/>
      </c>
      <c r="F378" s="17">
        <f>IF(ISBLANK(YENI_TEKLIFLER!$A378),"",MAX(0,$E378))</f>
        <v/>
      </c>
      <c r="G378" s="17">
        <f>IF(ISBLANK(YENI_TEKLIFLER!$A378),"",YENI_TEKLIFLER!$J378)</f>
        <v/>
      </c>
      <c r="H378" s="17">
        <f>IF(ISBLANK(YENI_TEKLIFLER!$A378),"",INDEX(KREDILER!$H$6:$H$1000,MATCH(YENI_TEKLIFLER!$B378,KREDILER!$A$6:$A$1000,0)))</f>
        <v/>
      </c>
      <c r="I378" s="14">
        <f>IF(ISBLANK(YENI_TEKLIFLER!$A378),"",IF($E378&gt;0,"ADAY","DEĞİL"))</f>
        <v/>
      </c>
      <c r="J378" s="14">
        <f>IF(ISBLANK(YENI_TEKLIFLER!$A378),"",IF(OR(ISBLANK($B378),ISBLANK($C378),ISBLANK($D378),ISBLANK($E378),ISBLANK($F378),ISBLANK($G378),ISBLANK($H378)),"EKSİK","OK"))</f>
        <v/>
      </c>
    </row>
    <row r="379">
      <c r="A379" s="14">
        <f>IF(ISBLANK(YENI_TEKLIFLER!$A379),"",YENI_TEKLIFLER!$A379)</f>
        <v/>
      </c>
      <c r="B379" s="14">
        <f>IF(ISBLANK(YENI_TEKLIFLER!$A379),"",YENI_TEKLIFLER!$B379)</f>
        <v/>
      </c>
      <c r="C379" s="17">
        <f>IF(ISBLANK(YENI_TEKLIFLER!$A379),"",SUMIFS(TAKSIT_PLANI!$I$6:$I$1000,TAKSIT_PLANI!$B$6:$B$1000,YENI_TEKLIFLER!$B379,TAKSIT_PLANI!$C$6:$C$1000,1))</f>
        <v/>
      </c>
      <c r="D379" s="17">
        <f>IF(ISBLANK(YENI_TEKLIFLER!$A379),"",YENI_TEKLIFLER!$I379)</f>
        <v/>
      </c>
      <c r="E379" s="17">
        <f>IF(ISBLANK(YENI_TEKLIFLER!$A379),"",$C379-$D379)</f>
        <v/>
      </c>
      <c r="F379" s="17">
        <f>IF(ISBLANK(YENI_TEKLIFLER!$A379),"",MAX(0,$E379))</f>
        <v/>
      </c>
      <c r="G379" s="17">
        <f>IF(ISBLANK(YENI_TEKLIFLER!$A379),"",YENI_TEKLIFLER!$J379)</f>
        <v/>
      </c>
      <c r="H379" s="17">
        <f>IF(ISBLANK(YENI_TEKLIFLER!$A379),"",INDEX(KREDILER!$H$6:$H$1000,MATCH(YENI_TEKLIFLER!$B379,KREDILER!$A$6:$A$1000,0)))</f>
        <v/>
      </c>
      <c r="I379" s="14">
        <f>IF(ISBLANK(YENI_TEKLIFLER!$A379),"",IF($E379&gt;0,"ADAY","DEĞİL"))</f>
        <v/>
      </c>
      <c r="J379" s="14">
        <f>IF(ISBLANK(YENI_TEKLIFLER!$A379),"",IF(OR(ISBLANK($B379),ISBLANK($C379),ISBLANK($D379),ISBLANK($E379),ISBLANK($F379),ISBLANK($G379),ISBLANK($H379)),"EKSİK","OK"))</f>
        <v/>
      </c>
    </row>
    <row r="380">
      <c r="A380" s="14">
        <f>IF(ISBLANK(YENI_TEKLIFLER!$A380),"",YENI_TEKLIFLER!$A380)</f>
        <v/>
      </c>
      <c r="B380" s="14">
        <f>IF(ISBLANK(YENI_TEKLIFLER!$A380),"",YENI_TEKLIFLER!$B380)</f>
        <v/>
      </c>
      <c r="C380" s="17">
        <f>IF(ISBLANK(YENI_TEKLIFLER!$A380),"",SUMIFS(TAKSIT_PLANI!$I$6:$I$1000,TAKSIT_PLANI!$B$6:$B$1000,YENI_TEKLIFLER!$B380,TAKSIT_PLANI!$C$6:$C$1000,1))</f>
        <v/>
      </c>
      <c r="D380" s="17">
        <f>IF(ISBLANK(YENI_TEKLIFLER!$A380),"",YENI_TEKLIFLER!$I380)</f>
        <v/>
      </c>
      <c r="E380" s="17">
        <f>IF(ISBLANK(YENI_TEKLIFLER!$A380),"",$C380-$D380)</f>
        <v/>
      </c>
      <c r="F380" s="17">
        <f>IF(ISBLANK(YENI_TEKLIFLER!$A380),"",MAX(0,$E380))</f>
        <v/>
      </c>
      <c r="G380" s="17">
        <f>IF(ISBLANK(YENI_TEKLIFLER!$A380),"",YENI_TEKLIFLER!$J380)</f>
        <v/>
      </c>
      <c r="H380" s="17">
        <f>IF(ISBLANK(YENI_TEKLIFLER!$A380),"",INDEX(KREDILER!$H$6:$H$1000,MATCH(YENI_TEKLIFLER!$B380,KREDILER!$A$6:$A$1000,0)))</f>
        <v/>
      </c>
      <c r="I380" s="14">
        <f>IF(ISBLANK(YENI_TEKLIFLER!$A380),"",IF($E380&gt;0,"ADAY","DEĞİL"))</f>
        <v/>
      </c>
      <c r="J380" s="14">
        <f>IF(ISBLANK(YENI_TEKLIFLER!$A380),"",IF(OR(ISBLANK($B380),ISBLANK($C380),ISBLANK($D380),ISBLANK($E380),ISBLANK($F380),ISBLANK($G380),ISBLANK($H380)),"EKSİK","OK"))</f>
        <v/>
      </c>
    </row>
    <row r="381">
      <c r="A381" s="14">
        <f>IF(ISBLANK(YENI_TEKLIFLER!$A381),"",YENI_TEKLIFLER!$A381)</f>
        <v/>
      </c>
      <c r="B381" s="14">
        <f>IF(ISBLANK(YENI_TEKLIFLER!$A381),"",YENI_TEKLIFLER!$B381)</f>
        <v/>
      </c>
      <c r="C381" s="17">
        <f>IF(ISBLANK(YENI_TEKLIFLER!$A381),"",SUMIFS(TAKSIT_PLANI!$I$6:$I$1000,TAKSIT_PLANI!$B$6:$B$1000,YENI_TEKLIFLER!$B381,TAKSIT_PLANI!$C$6:$C$1000,1))</f>
        <v/>
      </c>
      <c r="D381" s="17">
        <f>IF(ISBLANK(YENI_TEKLIFLER!$A381),"",YENI_TEKLIFLER!$I381)</f>
        <v/>
      </c>
      <c r="E381" s="17">
        <f>IF(ISBLANK(YENI_TEKLIFLER!$A381),"",$C381-$D381)</f>
        <v/>
      </c>
      <c r="F381" s="17">
        <f>IF(ISBLANK(YENI_TEKLIFLER!$A381),"",MAX(0,$E381))</f>
        <v/>
      </c>
      <c r="G381" s="17">
        <f>IF(ISBLANK(YENI_TEKLIFLER!$A381),"",YENI_TEKLIFLER!$J381)</f>
        <v/>
      </c>
      <c r="H381" s="17">
        <f>IF(ISBLANK(YENI_TEKLIFLER!$A381),"",INDEX(KREDILER!$H$6:$H$1000,MATCH(YENI_TEKLIFLER!$B381,KREDILER!$A$6:$A$1000,0)))</f>
        <v/>
      </c>
      <c r="I381" s="14">
        <f>IF(ISBLANK(YENI_TEKLIFLER!$A381),"",IF($E381&gt;0,"ADAY","DEĞİL"))</f>
        <v/>
      </c>
      <c r="J381" s="14">
        <f>IF(ISBLANK(YENI_TEKLIFLER!$A381),"",IF(OR(ISBLANK($B381),ISBLANK($C381),ISBLANK($D381),ISBLANK($E381),ISBLANK($F381),ISBLANK($G381),ISBLANK($H381)),"EKSİK","OK"))</f>
        <v/>
      </c>
    </row>
    <row r="382">
      <c r="A382" s="14">
        <f>IF(ISBLANK(YENI_TEKLIFLER!$A382),"",YENI_TEKLIFLER!$A382)</f>
        <v/>
      </c>
      <c r="B382" s="14">
        <f>IF(ISBLANK(YENI_TEKLIFLER!$A382),"",YENI_TEKLIFLER!$B382)</f>
        <v/>
      </c>
      <c r="C382" s="17">
        <f>IF(ISBLANK(YENI_TEKLIFLER!$A382),"",SUMIFS(TAKSIT_PLANI!$I$6:$I$1000,TAKSIT_PLANI!$B$6:$B$1000,YENI_TEKLIFLER!$B382,TAKSIT_PLANI!$C$6:$C$1000,1))</f>
        <v/>
      </c>
      <c r="D382" s="17">
        <f>IF(ISBLANK(YENI_TEKLIFLER!$A382),"",YENI_TEKLIFLER!$I382)</f>
        <v/>
      </c>
      <c r="E382" s="17">
        <f>IF(ISBLANK(YENI_TEKLIFLER!$A382),"",$C382-$D382)</f>
        <v/>
      </c>
      <c r="F382" s="17">
        <f>IF(ISBLANK(YENI_TEKLIFLER!$A382),"",MAX(0,$E382))</f>
        <v/>
      </c>
      <c r="G382" s="17">
        <f>IF(ISBLANK(YENI_TEKLIFLER!$A382),"",YENI_TEKLIFLER!$J382)</f>
        <v/>
      </c>
      <c r="H382" s="17">
        <f>IF(ISBLANK(YENI_TEKLIFLER!$A382),"",INDEX(KREDILER!$H$6:$H$1000,MATCH(YENI_TEKLIFLER!$B382,KREDILER!$A$6:$A$1000,0)))</f>
        <v/>
      </c>
      <c r="I382" s="14">
        <f>IF(ISBLANK(YENI_TEKLIFLER!$A382),"",IF($E382&gt;0,"ADAY","DEĞİL"))</f>
        <v/>
      </c>
      <c r="J382" s="14">
        <f>IF(ISBLANK(YENI_TEKLIFLER!$A382),"",IF(OR(ISBLANK($B382),ISBLANK($C382),ISBLANK($D382),ISBLANK($E382),ISBLANK($F382),ISBLANK($G382),ISBLANK($H382)),"EKSİK","OK"))</f>
        <v/>
      </c>
    </row>
    <row r="383">
      <c r="A383" s="14">
        <f>IF(ISBLANK(YENI_TEKLIFLER!$A383),"",YENI_TEKLIFLER!$A383)</f>
        <v/>
      </c>
      <c r="B383" s="14">
        <f>IF(ISBLANK(YENI_TEKLIFLER!$A383),"",YENI_TEKLIFLER!$B383)</f>
        <v/>
      </c>
      <c r="C383" s="17">
        <f>IF(ISBLANK(YENI_TEKLIFLER!$A383),"",SUMIFS(TAKSIT_PLANI!$I$6:$I$1000,TAKSIT_PLANI!$B$6:$B$1000,YENI_TEKLIFLER!$B383,TAKSIT_PLANI!$C$6:$C$1000,1))</f>
        <v/>
      </c>
      <c r="D383" s="17">
        <f>IF(ISBLANK(YENI_TEKLIFLER!$A383),"",YENI_TEKLIFLER!$I383)</f>
        <v/>
      </c>
      <c r="E383" s="17">
        <f>IF(ISBLANK(YENI_TEKLIFLER!$A383),"",$C383-$D383)</f>
        <v/>
      </c>
      <c r="F383" s="17">
        <f>IF(ISBLANK(YENI_TEKLIFLER!$A383),"",MAX(0,$E383))</f>
        <v/>
      </c>
      <c r="G383" s="17">
        <f>IF(ISBLANK(YENI_TEKLIFLER!$A383),"",YENI_TEKLIFLER!$J383)</f>
        <v/>
      </c>
      <c r="H383" s="17">
        <f>IF(ISBLANK(YENI_TEKLIFLER!$A383),"",INDEX(KREDILER!$H$6:$H$1000,MATCH(YENI_TEKLIFLER!$B383,KREDILER!$A$6:$A$1000,0)))</f>
        <v/>
      </c>
      <c r="I383" s="14">
        <f>IF(ISBLANK(YENI_TEKLIFLER!$A383),"",IF($E383&gt;0,"ADAY","DEĞİL"))</f>
        <v/>
      </c>
      <c r="J383" s="14">
        <f>IF(ISBLANK(YENI_TEKLIFLER!$A383),"",IF(OR(ISBLANK($B383),ISBLANK($C383),ISBLANK($D383),ISBLANK($E383),ISBLANK($F383),ISBLANK($G383),ISBLANK($H383)),"EKSİK","OK"))</f>
        <v/>
      </c>
    </row>
    <row r="384">
      <c r="A384" s="14">
        <f>IF(ISBLANK(YENI_TEKLIFLER!$A384),"",YENI_TEKLIFLER!$A384)</f>
        <v/>
      </c>
      <c r="B384" s="14">
        <f>IF(ISBLANK(YENI_TEKLIFLER!$A384),"",YENI_TEKLIFLER!$B384)</f>
        <v/>
      </c>
      <c r="C384" s="17">
        <f>IF(ISBLANK(YENI_TEKLIFLER!$A384),"",SUMIFS(TAKSIT_PLANI!$I$6:$I$1000,TAKSIT_PLANI!$B$6:$B$1000,YENI_TEKLIFLER!$B384,TAKSIT_PLANI!$C$6:$C$1000,1))</f>
        <v/>
      </c>
      <c r="D384" s="17">
        <f>IF(ISBLANK(YENI_TEKLIFLER!$A384),"",YENI_TEKLIFLER!$I384)</f>
        <v/>
      </c>
      <c r="E384" s="17">
        <f>IF(ISBLANK(YENI_TEKLIFLER!$A384),"",$C384-$D384)</f>
        <v/>
      </c>
      <c r="F384" s="17">
        <f>IF(ISBLANK(YENI_TEKLIFLER!$A384),"",MAX(0,$E384))</f>
        <v/>
      </c>
      <c r="G384" s="17">
        <f>IF(ISBLANK(YENI_TEKLIFLER!$A384),"",YENI_TEKLIFLER!$J384)</f>
        <v/>
      </c>
      <c r="H384" s="17">
        <f>IF(ISBLANK(YENI_TEKLIFLER!$A384),"",INDEX(KREDILER!$H$6:$H$1000,MATCH(YENI_TEKLIFLER!$B384,KREDILER!$A$6:$A$1000,0)))</f>
        <v/>
      </c>
      <c r="I384" s="14">
        <f>IF(ISBLANK(YENI_TEKLIFLER!$A384),"",IF($E384&gt;0,"ADAY","DEĞİL"))</f>
        <v/>
      </c>
      <c r="J384" s="14">
        <f>IF(ISBLANK(YENI_TEKLIFLER!$A384),"",IF(OR(ISBLANK($B384),ISBLANK($C384),ISBLANK($D384),ISBLANK($E384),ISBLANK($F384),ISBLANK($G384),ISBLANK($H384)),"EKSİK","OK"))</f>
        <v/>
      </c>
    </row>
    <row r="385">
      <c r="A385" s="14">
        <f>IF(ISBLANK(YENI_TEKLIFLER!$A385),"",YENI_TEKLIFLER!$A385)</f>
        <v/>
      </c>
      <c r="B385" s="14">
        <f>IF(ISBLANK(YENI_TEKLIFLER!$A385),"",YENI_TEKLIFLER!$B385)</f>
        <v/>
      </c>
      <c r="C385" s="17">
        <f>IF(ISBLANK(YENI_TEKLIFLER!$A385),"",SUMIFS(TAKSIT_PLANI!$I$6:$I$1000,TAKSIT_PLANI!$B$6:$B$1000,YENI_TEKLIFLER!$B385,TAKSIT_PLANI!$C$6:$C$1000,1))</f>
        <v/>
      </c>
      <c r="D385" s="17">
        <f>IF(ISBLANK(YENI_TEKLIFLER!$A385),"",YENI_TEKLIFLER!$I385)</f>
        <v/>
      </c>
      <c r="E385" s="17">
        <f>IF(ISBLANK(YENI_TEKLIFLER!$A385),"",$C385-$D385)</f>
        <v/>
      </c>
      <c r="F385" s="17">
        <f>IF(ISBLANK(YENI_TEKLIFLER!$A385),"",MAX(0,$E385))</f>
        <v/>
      </c>
      <c r="G385" s="17">
        <f>IF(ISBLANK(YENI_TEKLIFLER!$A385),"",YENI_TEKLIFLER!$J385)</f>
        <v/>
      </c>
      <c r="H385" s="17">
        <f>IF(ISBLANK(YENI_TEKLIFLER!$A385),"",INDEX(KREDILER!$H$6:$H$1000,MATCH(YENI_TEKLIFLER!$B385,KREDILER!$A$6:$A$1000,0)))</f>
        <v/>
      </c>
      <c r="I385" s="14">
        <f>IF(ISBLANK(YENI_TEKLIFLER!$A385),"",IF($E385&gt;0,"ADAY","DEĞİL"))</f>
        <v/>
      </c>
      <c r="J385" s="14">
        <f>IF(ISBLANK(YENI_TEKLIFLER!$A385),"",IF(OR(ISBLANK($B385),ISBLANK($C385),ISBLANK($D385),ISBLANK($E385),ISBLANK($F385),ISBLANK($G385),ISBLANK($H385)),"EKSİK","OK"))</f>
        <v/>
      </c>
    </row>
    <row r="386">
      <c r="A386" s="14">
        <f>IF(ISBLANK(YENI_TEKLIFLER!$A386),"",YENI_TEKLIFLER!$A386)</f>
        <v/>
      </c>
      <c r="B386" s="14">
        <f>IF(ISBLANK(YENI_TEKLIFLER!$A386),"",YENI_TEKLIFLER!$B386)</f>
        <v/>
      </c>
      <c r="C386" s="17">
        <f>IF(ISBLANK(YENI_TEKLIFLER!$A386),"",SUMIFS(TAKSIT_PLANI!$I$6:$I$1000,TAKSIT_PLANI!$B$6:$B$1000,YENI_TEKLIFLER!$B386,TAKSIT_PLANI!$C$6:$C$1000,1))</f>
        <v/>
      </c>
      <c r="D386" s="17">
        <f>IF(ISBLANK(YENI_TEKLIFLER!$A386),"",YENI_TEKLIFLER!$I386)</f>
        <v/>
      </c>
      <c r="E386" s="17">
        <f>IF(ISBLANK(YENI_TEKLIFLER!$A386),"",$C386-$D386)</f>
        <v/>
      </c>
      <c r="F386" s="17">
        <f>IF(ISBLANK(YENI_TEKLIFLER!$A386),"",MAX(0,$E386))</f>
        <v/>
      </c>
      <c r="G386" s="17">
        <f>IF(ISBLANK(YENI_TEKLIFLER!$A386),"",YENI_TEKLIFLER!$J386)</f>
        <v/>
      </c>
      <c r="H386" s="17">
        <f>IF(ISBLANK(YENI_TEKLIFLER!$A386),"",INDEX(KREDILER!$H$6:$H$1000,MATCH(YENI_TEKLIFLER!$B386,KREDILER!$A$6:$A$1000,0)))</f>
        <v/>
      </c>
      <c r="I386" s="14">
        <f>IF(ISBLANK(YENI_TEKLIFLER!$A386),"",IF($E386&gt;0,"ADAY","DEĞİL"))</f>
        <v/>
      </c>
      <c r="J386" s="14">
        <f>IF(ISBLANK(YENI_TEKLIFLER!$A386),"",IF(OR(ISBLANK($B386),ISBLANK($C386),ISBLANK($D386),ISBLANK($E386),ISBLANK($F386),ISBLANK($G386),ISBLANK($H386)),"EKSİK","OK"))</f>
        <v/>
      </c>
    </row>
    <row r="387">
      <c r="A387" s="14">
        <f>IF(ISBLANK(YENI_TEKLIFLER!$A387),"",YENI_TEKLIFLER!$A387)</f>
        <v/>
      </c>
      <c r="B387" s="14">
        <f>IF(ISBLANK(YENI_TEKLIFLER!$A387),"",YENI_TEKLIFLER!$B387)</f>
        <v/>
      </c>
      <c r="C387" s="17">
        <f>IF(ISBLANK(YENI_TEKLIFLER!$A387),"",SUMIFS(TAKSIT_PLANI!$I$6:$I$1000,TAKSIT_PLANI!$B$6:$B$1000,YENI_TEKLIFLER!$B387,TAKSIT_PLANI!$C$6:$C$1000,1))</f>
        <v/>
      </c>
      <c r="D387" s="17">
        <f>IF(ISBLANK(YENI_TEKLIFLER!$A387),"",YENI_TEKLIFLER!$I387)</f>
        <v/>
      </c>
      <c r="E387" s="17">
        <f>IF(ISBLANK(YENI_TEKLIFLER!$A387),"",$C387-$D387)</f>
        <v/>
      </c>
      <c r="F387" s="17">
        <f>IF(ISBLANK(YENI_TEKLIFLER!$A387),"",MAX(0,$E387))</f>
        <v/>
      </c>
      <c r="G387" s="17">
        <f>IF(ISBLANK(YENI_TEKLIFLER!$A387),"",YENI_TEKLIFLER!$J387)</f>
        <v/>
      </c>
      <c r="H387" s="17">
        <f>IF(ISBLANK(YENI_TEKLIFLER!$A387),"",INDEX(KREDILER!$H$6:$H$1000,MATCH(YENI_TEKLIFLER!$B387,KREDILER!$A$6:$A$1000,0)))</f>
        <v/>
      </c>
      <c r="I387" s="14">
        <f>IF(ISBLANK(YENI_TEKLIFLER!$A387),"",IF($E387&gt;0,"ADAY","DEĞİL"))</f>
        <v/>
      </c>
      <c r="J387" s="14">
        <f>IF(ISBLANK(YENI_TEKLIFLER!$A387),"",IF(OR(ISBLANK($B387),ISBLANK($C387),ISBLANK($D387),ISBLANK($E387),ISBLANK($F387),ISBLANK($G387),ISBLANK($H387)),"EKSİK","OK"))</f>
        <v/>
      </c>
    </row>
    <row r="388">
      <c r="A388" s="14">
        <f>IF(ISBLANK(YENI_TEKLIFLER!$A388),"",YENI_TEKLIFLER!$A388)</f>
        <v/>
      </c>
      <c r="B388" s="14">
        <f>IF(ISBLANK(YENI_TEKLIFLER!$A388),"",YENI_TEKLIFLER!$B388)</f>
        <v/>
      </c>
      <c r="C388" s="17">
        <f>IF(ISBLANK(YENI_TEKLIFLER!$A388),"",SUMIFS(TAKSIT_PLANI!$I$6:$I$1000,TAKSIT_PLANI!$B$6:$B$1000,YENI_TEKLIFLER!$B388,TAKSIT_PLANI!$C$6:$C$1000,1))</f>
        <v/>
      </c>
      <c r="D388" s="17">
        <f>IF(ISBLANK(YENI_TEKLIFLER!$A388),"",YENI_TEKLIFLER!$I388)</f>
        <v/>
      </c>
      <c r="E388" s="17">
        <f>IF(ISBLANK(YENI_TEKLIFLER!$A388),"",$C388-$D388)</f>
        <v/>
      </c>
      <c r="F388" s="17">
        <f>IF(ISBLANK(YENI_TEKLIFLER!$A388),"",MAX(0,$E388))</f>
        <v/>
      </c>
      <c r="G388" s="17">
        <f>IF(ISBLANK(YENI_TEKLIFLER!$A388),"",YENI_TEKLIFLER!$J388)</f>
        <v/>
      </c>
      <c r="H388" s="17">
        <f>IF(ISBLANK(YENI_TEKLIFLER!$A388),"",INDEX(KREDILER!$H$6:$H$1000,MATCH(YENI_TEKLIFLER!$B388,KREDILER!$A$6:$A$1000,0)))</f>
        <v/>
      </c>
      <c r="I388" s="14">
        <f>IF(ISBLANK(YENI_TEKLIFLER!$A388),"",IF($E388&gt;0,"ADAY","DEĞİL"))</f>
        <v/>
      </c>
      <c r="J388" s="14">
        <f>IF(ISBLANK(YENI_TEKLIFLER!$A388),"",IF(OR(ISBLANK($B388),ISBLANK($C388),ISBLANK($D388),ISBLANK($E388),ISBLANK($F388),ISBLANK($G388),ISBLANK($H388)),"EKSİK","OK"))</f>
        <v/>
      </c>
    </row>
    <row r="389">
      <c r="A389" s="14">
        <f>IF(ISBLANK(YENI_TEKLIFLER!$A389),"",YENI_TEKLIFLER!$A389)</f>
        <v/>
      </c>
      <c r="B389" s="14">
        <f>IF(ISBLANK(YENI_TEKLIFLER!$A389),"",YENI_TEKLIFLER!$B389)</f>
        <v/>
      </c>
      <c r="C389" s="17">
        <f>IF(ISBLANK(YENI_TEKLIFLER!$A389),"",SUMIFS(TAKSIT_PLANI!$I$6:$I$1000,TAKSIT_PLANI!$B$6:$B$1000,YENI_TEKLIFLER!$B389,TAKSIT_PLANI!$C$6:$C$1000,1))</f>
        <v/>
      </c>
      <c r="D389" s="17">
        <f>IF(ISBLANK(YENI_TEKLIFLER!$A389),"",YENI_TEKLIFLER!$I389)</f>
        <v/>
      </c>
      <c r="E389" s="17">
        <f>IF(ISBLANK(YENI_TEKLIFLER!$A389),"",$C389-$D389)</f>
        <v/>
      </c>
      <c r="F389" s="17">
        <f>IF(ISBLANK(YENI_TEKLIFLER!$A389),"",MAX(0,$E389))</f>
        <v/>
      </c>
      <c r="G389" s="17">
        <f>IF(ISBLANK(YENI_TEKLIFLER!$A389),"",YENI_TEKLIFLER!$J389)</f>
        <v/>
      </c>
      <c r="H389" s="17">
        <f>IF(ISBLANK(YENI_TEKLIFLER!$A389),"",INDEX(KREDILER!$H$6:$H$1000,MATCH(YENI_TEKLIFLER!$B389,KREDILER!$A$6:$A$1000,0)))</f>
        <v/>
      </c>
      <c r="I389" s="14">
        <f>IF(ISBLANK(YENI_TEKLIFLER!$A389),"",IF($E389&gt;0,"ADAY","DEĞİL"))</f>
        <v/>
      </c>
      <c r="J389" s="14">
        <f>IF(ISBLANK(YENI_TEKLIFLER!$A389),"",IF(OR(ISBLANK($B389),ISBLANK($C389),ISBLANK($D389),ISBLANK($E389),ISBLANK($F389),ISBLANK($G389),ISBLANK($H389)),"EKSİK","OK"))</f>
        <v/>
      </c>
    </row>
    <row r="390">
      <c r="A390" s="14">
        <f>IF(ISBLANK(YENI_TEKLIFLER!$A390),"",YENI_TEKLIFLER!$A390)</f>
        <v/>
      </c>
      <c r="B390" s="14">
        <f>IF(ISBLANK(YENI_TEKLIFLER!$A390),"",YENI_TEKLIFLER!$B390)</f>
        <v/>
      </c>
      <c r="C390" s="17">
        <f>IF(ISBLANK(YENI_TEKLIFLER!$A390),"",SUMIFS(TAKSIT_PLANI!$I$6:$I$1000,TAKSIT_PLANI!$B$6:$B$1000,YENI_TEKLIFLER!$B390,TAKSIT_PLANI!$C$6:$C$1000,1))</f>
        <v/>
      </c>
      <c r="D390" s="17">
        <f>IF(ISBLANK(YENI_TEKLIFLER!$A390),"",YENI_TEKLIFLER!$I390)</f>
        <v/>
      </c>
      <c r="E390" s="17">
        <f>IF(ISBLANK(YENI_TEKLIFLER!$A390),"",$C390-$D390)</f>
        <v/>
      </c>
      <c r="F390" s="17">
        <f>IF(ISBLANK(YENI_TEKLIFLER!$A390),"",MAX(0,$E390))</f>
        <v/>
      </c>
      <c r="G390" s="17">
        <f>IF(ISBLANK(YENI_TEKLIFLER!$A390),"",YENI_TEKLIFLER!$J390)</f>
        <v/>
      </c>
      <c r="H390" s="17">
        <f>IF(ISBLANK(YENI_TEKLIFLER!$A390),"",INDEX(KREDILER!$H$6:$H$1000,MATCH(YENI_TEKLIFLER!$B390,KREDILER!$A$6:$A$1000,0)))</f>
        <v/>
      </c>
      <c r="I390" s="14">
        <f>IF(ISBLANK(YENI_TEKLIFLER!$A390),"",IF($E390&gt;0,"ADAY","DEĞİL"))</f>
        <v/>
      </c>
      <c r="J390" s="14">
        <f>IF(ISBLANK(YENI_TEKLIFLER!$A390),"",IF(OR(ISBLANK($B390),ISBLANK($C390),ISBLANK($D390),ISBLANK($E390),ISBLANK($F390),ISBLANK($G390),ISBLANK($H390)),"EKSİK","OK"))</f>
        <v/>
      </c>
    </row>
    <row r="391">
      <c r="A391" s="14">
        <f>IF(ISBLANK(YENI_TEKLIFLER!$A391),"",YENI_TEKLIFLER!$A391)</f>
        <v/>
      </c>
      <c r="B391" s="14">
        <f>IF(ISBLANK(YENI_TEKLIFLER!$A391),"",YENI_TEKLIFLER!$B391)</f>
        <v/>
      </c>
      <c r="C391" s="17">
        <f>IF(ISBLANK(YENI_TEKLIFLER!$A391),"",SUMIFS(TAKSIT_PLANI!$I$6:$I$1000,TAKSIT_PLANI!$B$6:$B$1000,YENI_TEKLIFLER!$B391,TAKSIT_PLANI!$C$6:$C$1000,1))</f>
        <v/>
      </c>
      <c r="D391" s="17">
        <f>IF(ISBLANK(YENI_TEKLIFLER!$A391),"",YENI_TEKLIFLER!$I391)</f>
        <v/>
      </c>
      <c r="E391" s="17">
        <f>IF(ISBLANK(YENI_TEKLIFLER!$A391),"",$C391-$D391)</f>
        <v/>
      </c>
      <c r="F391" s="17">
        <f>IF(ISBLANK(YENI_TEKLIFLER!$A391),"",MAX(0,$E391))</f>
        <v/>
      </c>
      <c r="G391" s="17">
        <f>IF(ISBLANK(YENI_TEKLIFLER!$A391),"",YENI_TEKLIFLER!$J391)</f>
        <v/>
      </c>
      <c r="H391" s="17">
        <f>IF(ISBLANK(YENI_TEKLIFLER!$A391),"",INDEX(KREDILER!$H$6:$H$1000,MATCH(YENI_TEKLIFLER!$B391,KREDILER!$A$6:$A$1000,0)))</f>
        <v/>
      </c>
      <c r="I391" s="14">
        <f>IF(ISBLANK(YENI_TEKLIFLER!$A391),"",IF($E391&gt;0,"ADAY","DEĞİL"))</f>
        <v/>
      </c>
      <c r="J391" s="14">
        <f>IF(ISBLANK(YENI_TEKLIFLER!$A391),"",IF(OR(ISBLANK($B391),ISBLANK($C391),ISBLANK($D391),ISBLANK($E391),ISBLANK($F391),ISBLANK($G391),ISBLANK($H391)),"EKSİK","OK"))</f>
        <v/>
      </c>
    </row>
    <row r="392">
      <c r="A392" s="14">
        <f>IF(ISBLANK(YENI_TEKLIFLER!$A392),"",YENI_TEKLIFLER!$A392)</f>
        <v/>
      </c>
      <c r="B392" s="14">
        <f>IF(ISBLANK(YENI_TEKLIFLER!$A392),"",YENI_TEKLIFLER!$B392)</f>
        <v/>
      </c>
      <c r="C392" s="17">
        <f>IF(ISBLANK(YENI_TEKLIFLER!$A392),"",SUMIFS(TAKSIT_PLANI!$I$6:$I$1000,TAKSIT_PLANI!$B$6:$B$1000,YENI_TEKLIFLER!$B392,TAKSIT_PLANI!$C$6:$C$1000,1))</f>
        <v/>
      </c>
      <c r="D392" s="17">
        <f>IF(ISBLANK(YENI_TEKLIFLER!$A392),"",YENI_TEKLIFLER!$I392)</f>
        <v/>
      </c>
      <c r="E392" s="17">
        <f>IF(ISBLANK(YENI_TEKLIFLER!$A392),"",$C392-$D392)</f>
        <v/>
      </c>
      <c r="F392" s="17">
        <f>IF(ISBLANK(YENI_TEKLIFLER!$A392),"",MAX(0,$E392))</f>
        <v/>
      </c>
      <c r="G392" s="17">
        <f>IF(ISBLANK(YENI_TEKLIFLER!$A392),"",YENI_TEKLIFLER!$J392)</f>
        <v/>
      </c>
      <c r="H392" s="17">
        <f>IF(ISBLANK(YENI_TEKLIFLER!$A392),"",INDEX(KREDILER!$H$6:$H$1000,MATCH(YENI_TEKLIFLER!$B392,KREDILER!$A$6:$A$1000,0)))</f>
        <v/>
      </c>
      <c r="I392" s="14">
        <f>IF(ISBLANK(YENI_TEKLIFLER!$A392),"",IF($E392&gt;0,"ADAY","DEĞİL"))</f>
        <v/>
      </c>
      <c r="J392" s="14">
        <f>IF(ISBLANK(YENI_TEKLIFLER!$A392),"",IF(OR(ISBLANK($B392),ISBLANK($C392),ISBLANK($D392),ISBLANK($E392),ISBLANK($F392),ISBLANK($G392),ISBLANK($H392)),"EKSİK","OK"))</f>
        <v/>
      </c>
    </row>
    <row r="393">
      <c r="A393" s="14">
        <f>IF(ISBLANK(YENI_TEKLIFLER!$A393),"",YENI_TEKLIFLER!$A393)</f>
        <v/>
      </c>
      <c r="B393" s="14">
        <f>IF(ISBLANK(YENI_TEKLIFLER!$A393),"",YENI_TEKLIFLER!$B393)</f>
        <v/>
      </c>
      <c r="C393" s="17">
        <f>IF(ISBLANK(YENI_TEKLIFLER!$A393),"",SUMIFS(TAKSIT_PLANI!$I$6:$I$1000,TAKSIT_PLANI!$B$6:$B$1000,YENI_TEKLIFLER!$B393,TAKSIT_PLANI!$C$6:$C$1000,1))</f>
        <v/>
      </c>
      <c r="D393" s="17">
        <f>IF(ISBLANK(YENI_TEKLIFLER!$A393),"",YENI_TEKLIFLER!$I393)</f>
        <v/>
      </c>
      <c r="E393" s="17">
        <f>IF(ISBLANK(YENI_TEKLIFLER!$A393),"",$C393-$D393)</f>
        <v/>
      </c>
      <c r="F393" s="17">
        <f>IF(ISBLANK(YENI_TEKLIFLER!$A393),"",MAX(0,$E393))</f>
        <v/>
      </c>
      <c r="G393" s="17">
        <f>IF(ISBLANK(YENI_TEKLIFLER!$A393),"",YENI_TEKLIFLER!$J393)</f>
        <v/>
      </c>
      <c r="H393" s="17">
        <f>IF(ISBLANK(YENI_TEKLIFLER!$A393),"",INDEX(KREDILER!$H$6:$H$1000,MATCH(YENI_TEKLIFLER!$B393,KREDILER!$A$6:$A$1000,0)))</f>
        <v/>
      </c>
      <c r="I393" s="14">
        <f>IF(ISBLANK(YENI_TEKLIFLER!$A393),"",IF($E393&gt;0,"ADAY","DEĞİL"))</f>
        <v/>
      </c>
      <c r="J393" s="14">
        <f>IF(ISBLANK(YENI_TEKLIFLER!$A393),"",IF(OR(ISBLANK($B393),ISBLANK($C393),ISBLANK($D393),ISBLANK($E393),ISBLANK($F393),ISBLANK($G393),ISBLANK($H393)),"EKSİK","OK"))</f>
        <v/>
      </c>
    </row>
    <row r="394">
      <c r="A394" s="14">
        <f>IF(ISBLANK(YENI_TEKLIFLER!$A394),"",YENI_TEKLIFLER!$A394)</f>
        <v/>
      </c>
      <c r="B394" s="14">
        <f>IF(ISBLANK(YENI_TEKLIFLER!$A394),"",YENI_TEKLIFLER!$B394)</f>
        <v/>
      </c>
      <c r="C394" s="17">
        <f>IF(ISBLANK(YENI_TEKLIFLER!$A394),"",SUMIFS(TAKSIT_PLANI!$I$6:$I$1000,TAKSIT_PLANI!$B$6:$B$1000,YENI_TEKLIFLER!$B394,TAKSIT_PLANI!$C$6:$C$1000,1))</f>
        <v/>
      </c>
      <c r="D394" s="17">
        <f>IF(ISBLANK(YENI_TEKLIFLER!$A394),"",YENI_TEKLIFLER!$I394)</f>
        <v/>
      </c>
      <c r="E394" s="17">
        <f>IF(ISBLANK(YENI_TEKLIFLER!$A394),"",$C394-$D394)</f>
        <v/>
      </c>
      <c r="F394" s="17">
        <f>IF(ISBLANK(YENI_TEKLIFLER!$A394),"",MAX(0,$E394))</f>
        <v/>
      </c>
      <c r="G394" s="17">
        <f>IF(ISBLANK(YENI_TEKLIFLER!$A394),"",YENI_TEKLIFLER!$J394)</f>
        <v/>
      </c>
      <c r="H394" s="17">
        <f>IF(ISBLANK(YENI_TEKLIFLER!$A394),"",INDEX(KREDILER!$H$6:$H$1000,MATCH(YENI_TEKLIFLER!$B394,KREDILER!$A$6:$A$1000,0)))</f>
        <v/>
      </c>
      <c r="I394" s="14">
        <f>IF(ISBLANK(YENI_TEKLIFLER!$A394),"",IF($E394&gt;0,"ADAY","DEĞİL"))</f>
        <v/>
      </c>
      <c r="J394" s="14">
        <f>IF(ISBLANK(YENI_TEKLIFLER!$A394),"",IF(OR(ISBLANK($B394),ISBLANK($C394),ISBLANK($D394),ISBLANK($E394),ISBLANK($F394),ISBLANK($G394),ISBLANK($H394)),"EKSİK","OK"))</f>
        <v/>
      </c>
    </row>
    <row r="395">
      <c r="A395" s="14">
        <f>IF(ISBLANK(YENI_TEKLIFLER!$A395),"",YENI_TEKLIFLER!$A395)</f>
        <v/>
      </c>
      <c r="B395" s="14">
        <f>IF(ISBLANK(YENI_TEKLIFLER!$A395),"",YENI_TEKLIFLER!$B395)</f>
        <v/>
      </c>
      <c r="C395" s="17">
        <f>IF(ISBLANK(YENI_TEKLIFLER!$A395),"",SUMIFS(TAKSIT_PLANI!$I$6:$I$1000,TAKSIT_PLANI!$B$6:$B$1000,YENI_TEKLIFLER!$B395,TAKSIT_PLANI!$C$6:$C$1000,1))</f>
        <v/>
      </c>
      <c r="D395" s="17">
        <f>IF(ISBLANK(YENI_TEKLIFLER!$A395),"",YENI_TEKLIFLER!$I395)</f>
        <v/>
      </c>
      <c r="E395" s="17">
        <f>IF(ISBLANK(YENI_TEKLIFLER!$A395),"",$C395-$D395)</f>
        <v/>
      </c>
      <c r="F395" s="17">
        <f>IF(ISBLANK(YENI_TEKLIFLER!$A395),"",MAX(0,$E395))</f>
        <v/>
      </c>
      <c r="G395" s="17">
        <f>IF(ISBLANK(YENI_TEKLIFLER!$A395),"",YENI_TEKLIFLER!$J395)</f>
        <v/>
      </c>
      <c r="H395" s="17">
        <f>IF(ISBLANK(YENI_TEKLIFLER!$A395),"",INDEX(KREDILER!$H$6:$H$1000,MATCH(YENI_TEKLIFLER!$B395,KREDILER!$A$6:$A$1000,0)))</f>
        <v/>
      </c>
      <c r="I395" s="14">
        <f>IF(ISBLANK(YENI_TEKLIFLER!$A395),"",IF($E395&gt;0,"ADAY","DEĞİL"))</f>
        <v/>
      </c>
      <c r="J395" s="14">
        <f>IF(ISBLANK(YENI_TEKLIFLER!$A395),"",IF(OR(ISBLANK($B395),ISBLANK($C395),ISBLANK($D395),ISBLANK($E395),ISBLANK($F395),ISBLANK($G395),ISBLANK($H395)),"EKSİK","OK"))</f>
        <v/>
      </c>
    </row>
    <row r="396">
      <c r="A396" s="14">
        <f>IF(ISBLANK(YENI_TEKLIFLER!$A396),"",YENI_TEKLIFLER!$A396)</f>
        <v/>
      </c>
      <c r="B396" s="14">
        <f>IF(ISBLANK(YENI_TEKLIFLER!$A396),"",YENI_TEKLIFLER!$B396)</f>
        <v/>
      </c>
      <c r="C396" s="17">
        <f>IF(ISBLANK(YENI_TEKLIFLER!$A396),"",SUMIFS(TAKSIT_PLANI!$I$6:$I$1000,TAKSIT_PLANI!$B$6:$B$1000,YENI_TEKLIFLER!$B396,TAKSIT_PLANI!$C$6:$C$1000,1))</f>
        <v/>
      </c>
      <c r="D396" s="17">
        <f>IF(ISBLANK(YENI_TEKLIFLER!$A396),"",YENI_TEKLIFLER!$I396)</f>
        <v/>
      </c>
      <c r="E396" s="17">
        <f>IF(ISBLANK(YENI_TEKLIFLER!$A396),"",$C396-$D396)</f>
        <v/>
      </c>
      <c r="F396" s="17">
        <f>IF(ISBLANK(YENI_TEKLIFLER!$A396),"",MAX(0,$E396))</f>
        <v/>
      </c>
      <c r="G396" s="17">
        <f>IF(ISBLANK(YENI_TEKLIFLER!$A396),"",YENI_TEKLIFLER!$J396)</f>
        <v/>
      </c>
      <c r="H396" s="17">
        <f>IF(ISBLANK(YENI_TEKLIFLER!$A396),"",INDEX(KREDILER!$H$6:$H$1000,MATCH(YENI_TEKLIFLER!$B396,KREDILER!$A$6:$A$1000,0)))</f>
        <v/>
      </c>
      <c r="I396" s="14">
        <f>IF(ISBLANK(YENI_TEKLIFLER!$A396),"",IF($E396&gt;0,"ADAY","DEĞİL"))</f>
        <v/>
      </c>
      <c r="J396" s="14">
        <f>IF(ISBLANK(YENI_TEKLIFLER!$A396),"",IF(OR(ISBLANK($B396),ISBLANK($C396),ISBLANK($D396),ISBLANK($E396),ISBLANK($F396),ISBLANK($G396),ISBLANK($H396)),"EKSİK","OK"))</f>
        <v/>
      </c>
    </row>
    <row r="397">
      <c r="A397" s="14">
        <f>IF(ISBLANK(YENI_TEKLIFLER!$A397),"",YENI_TEKLIFLER!$A397)</f>
        <v/>
      </c>
      <c r="B397" s="14">
        <f>IF(ISBLANK(YENI_TEKLIFLER!$A397),"",YENI_TEKLIFLER!$B397)</f>
        <v/>
      </c>
      <c r="C397" s="17">
        <f>IF(ISBLANK(YENI_TEKLIFLER!$A397),"",SUMIFS(TAKSIT_PLANI!$I$6:$I$1000,TAKSIT_PLANI!$B$6:$B$1000,YENI_TEKLIFLER!$B397,TAKSIT_PLANI!$C$6:$C$1000,1))</f>
        <v/>
      </c>
      <c r="D397" s="17">
        <f>IF(ISBLANK(YENI_TEKLIFLER!$A397),"",YENI_TEKLIFLER!$I397)</f>
        <v/>
      </c>
      <c r="E397" s="17">
        <f>IF(ISBLANK(YENI_TEKLIFLER!$A397),"",$C397-$D397)</f>
        <v/>
      </c>
      <c r="F397" s="17">
        <f>IF(ISBLANK(YENI_TEKLIFLER!$A397),"",MAX(0,$E397))</f>
        <v/>
      </c>
      <c r="G397" s="17">
        <f>IF(ISBLANK(YENI_TEKLIFLER!$A397),"",YENI_TEKLIFLER!$J397)</f>
        <v/>
      </c>
      <c r="H397" s="17">
        <f>IF(ISBLANK(YENI_TEKLIFLER!$A397),"",INDEX(KREDILER!$H$6:$H$1000,MATCH(YENI_TEKLIFLER!$B397,KREDILER!$A$6:$A$1000,0)))</f>
        <v/>
      </c>
      <c r="I397" s="14">
        <f>IF(ISBLANK(YENI_TEKLIFLER!$A397),"",IF($E397&gt;0,"ADAY","DEĞİL"))</f>
        <v/>
      </c>
      <c r="J397" s="14">
        <f>IF(ISBLANK(YENI_TEKLIFLER!$A397),"",IF(OR(ISBLANK($B397),ISBLANK($C397),ISBLANK($D397),ISBLANK($E397),ISBLANK($F397),ISBLANK($G397),ISBLANK($H397)),"EKSİK","OK"))</f>
        <v/>
      </c>
    </row>
    <row r="398">
      <c r="A398" s="14">
        <f>IF(ISBLANK(YENI_TEKLIFLER!$A398),"",YENI_TEKLIFLER!$A398)</f>
        <v/>
      </c>
      <c r="B398" s="14">
        <f>IF(ISBLANK(YENI_TEKLIFLER!$A398),"",YENI_TEKLIFLER!$B398)</f>
        <v/>
      </c>
      <c r="C398" s="17">
        <f>IF(ISBLANK(YENI_TEKLIFLER!$A398),"",SUMIFS(TAKSIT_PLANI!$I$6:$I$1000,TAKSIT_PLANI!$B$6:$B$1000,YENI_TEKLIFLER!$B398,TAKSIT_PLANI!$C$6:$C$1000,1))</f>
        <v/>
      </c>
      <c r="D398" s="17">
        <f>IF(ISBLANK(YENI_TEKLIFLER!$A398),"",YENI_TEKLIFLER!$I398)</f>
        <v/>
      </c>
      <c r="E398" s="17">
        <f>IF(ISBLANK(YENI_TEKLIFLER!$A398),"",$C398-$D398)</f>
        <v/>
      </c>
      <c r="F398" s="17">
        <f>IF(ISBLANK(YENI_TEKLIFLER!$A398),"",MAX(0,$E398))</f>
        <v/>
      </c>
      <c r="G398" s="17">
        <f>IF(ISBLANK(YENI_TEKLIFLER!$A398),"",YENI_TEKLIFLER!$J398)</f>
        <v/>
      </c>
      <c r="H398" s="17">
        <f>IF(ISBLANK(YENI_TEKLIFLER!$A398),"",INDEX(KREDILER!$H$6:$H$1000,MATCH(YENI_TEKLIFLER!$B398,KREDILER!$A$6:$A$1000,0)))</f>
        <v/>
      </c>
      <c r="I398" s="14">
        <f>IF(ISBLANK(YENI_TEKLIFLER!$A398),"",IF($E398&gt;0,"ADAY","DEĞİL"))</f>
        <v/>
      </c>
      <c r="J398" s="14">
        <f>IF(ISBLANK(YENI_TEKLIFLER!$A398),"",IF(OR(ISBLANK($B398),ISBLANK($C398),ISBLANK($D398),ISBLANK($E398),ISBLANK($F398),ISBLANK($G398),ISBLANK($H398)),"EKSİK","OK"))</f>
        <v/>
      </c>
    </row>
    <row r="399">
      <c r="A399" s="14">
        <f>IF(ISBLANK(YENI_TEKLIFLER!$A399),"",YENI_TEKLIFLER!$A399)</f>
        <v/>
      </c>
      <c r="B399" s="14">
        <f>IF(ISBLANK(YENI_TEKLIFLER!$A399),"",YENI_TEKLIFLER!$B399)</f>
        <v/>
      </c>
      <c r="C399" s="17">
        <f>IF(ISBLANK(YENI_TEKLIFLER!$A399),"",SUMIFS(TAKSIT_PLANI!$I$6:$I$1000,TAKSIT_PLANI!$B$6:$B$1000,YENI_TEKLIFLER!$B399,TAKSIT_PLANI!$C$6:$C$1000,1))</f>
        <v/>
      </c>
      <c r="D399" s="17">
        <f>IF(ISBLANK(YENI_TEKLIFLER!$A399),"",YENI_TEKLIFLER!$I399)</f>
        <v/>
      </c>
      <c r="E399" s="17">
        <f>IF(ISBLANK(YENI_TEKLIFLER!$A399),"",$C399-$D399)</f>
        <v/>
      </c>
      <c r="F399" s="17">
        <f>IF(ISBLANK(YENI_TEKLIFLER!$A399),"",MAX(0,$E399))</f>
        <v/>
      </c>
      <c r="G399" s="17">
        <f>IF(ISBLANK(YENI_TEKLIFLER!$A399),"",YENI_TEKLIFLER!$J399)</f>
        <v/>
      </c>
      <c r="H399" s="17">
        <f>IF(ISBLANK(YENI_TEKLIFLER!$A399),"",INDEX(KREDILER!$H$6:$H$1000,MATCH(YENI_TEKLIFLER!$B399,KREDILER!$A$6:$A$1000,0)))</f>
        <v/>
      </c>
      <c r="I399" s="14">
        <f>IF(ISBLANK(YENI_TEKLIFLER!$A399),"",IF($E399&gt;0,"ADAY","DEĞİL"))</f>
        <v/>
      </c>
      <c r="J399" s="14">
        <f>IF(ISBLANK(YENI_TEKLIFLER!$A399),"",IF(OR(ISBLANK($B399),ISBLANK($C399),ISBLANK($D399),ISBLANK($E399),ISBLANK($F399),ISBLANK($G399),ISBLANK($H399)),"EKSİK","OK"))</f>
        <v/>
      </c>
    </row>
    <row r="400">
      <c r="A400" s="14">
        <f>IF(ISBLANK(YENI_TEKLIFLER!$A400),"",YENI_TEKLIFLER!$A400)</f>
        <v/>
      </c>
      <c r="B400" s="14">
        <f>IF(ISBLANK(YENI_TEKLIFLER!$A400),"",YENI_TEKLIFLER!$B400)</f>
        <v/>
      </c>
      <c r="C400" s="17">
        <f>IF(ISBLANK(YENI_TEKLIFLER!$A400),"",SUMIFS(TAKSIT_PLANI!$I$6:$I$1000,TAKSIT_PLANI!$B$6:$B$1000,YENI_TEKLIFLER!$B400,TAKSIT_PLANI!$C$6:$C$1000,1))</f>
        <v/>
      </c>
      <c r="D400" s="17">
        <f>IF(ISBLANK(YENI_TEKLIFLER!$A400),"",YENI_TEKLIFLER!$I400)</f>
        <v/>
      </c>
      <c r="E400" s="17">
        <f>IF(ISBLANK(YENI_TEKLIFLER!$A400),"",$C400-$D400)</f>
        <v/>
      </c>
      <c r="F400" s="17">
        <f>IF(ISBLANK(YENI_TEKLIFLER!$A400),"",MAX(0,$E400))</f>
        <v/>
      </c>
      <c r="G400" s="17">
        <f>IF(ISBLANK(YENI_TEKLIFLER!$A400),"",YENI_TEKLIFLER!$J400)</f>
        <v/>
      </c>
      <c r="H400" s="17">
        <f>IF(ISBLANK(YENI_TEKLIFLER!$A400),"",INDEX(KREDILER!$H$6:$H$1000,MATCH(YENI_TEKLIFLER!$B400,KREDILER!$A$6:$A$1000,0)))</f>
        <v/>
      </c>
      <c r="I400" s="14">
        <f>IF(ISBLANK(YENI_TEKLIFLER!$A400),"",IF($E400&gt;0,"ADAY","DEĞİL"))</f>
        <v/>
      </c>
      <c r="J400" s="14">
        <f>IF(ISBLANK(YENI_TEKLIFLER!$A400),"",IF(OR(ISBLANK($B400),ISBLANK($C400),ISBLANK($D400),ISBLANK($E400),ISBLANK($F400),ISBLANK($G400),ISBLANK($H400)),"EKSİK","OK"))</f>
        <v/>
      </c>
    </row>
    <row r="401">
      <c r="A401" s="14">
        <f>IF(ISBLANK(YENI_TEKLIFLER!$A401),"",YENI_TEKLIFLER!$A401)</f>
        <v/>
      </c>
      <c r="B401" s="14">
        <f>IF(ISBLANK(YENI_TEKLIFLER!$A401),"",YENI_TEKLIFLER!$B401)</f>
        <v/>
      </c>
      <c r="C401" s="17">
        <f>IF(ISBLANK(YENI_TEKLIFLER!$A401),"",SUMIFS(TAKSIT_PLANI!$I$6:$I$1000,TAKSIT_PLANI!$B$6:$B$1000,YENI_TEKLIFLER!$B401,TAKSIT_PLANI!$C$6:$C$1000,1))</f>
        <v/>
      </c>
      <c r="D401" s="17">
        <f>IF(ISBLANK(YENI_TEKLIFLER!$A401),"",YENI_TEKLIFLER!$I401)</f>
        <v/>
      </c>
      <c r="E401" s="17">
        <f>IF(ISBLANK(YENI_TEKLIFLER!$A401),"",$C401-$D401)</f>
        <v/>
      </c>
      <c r="F401" s="17">
        <f>IF(ISBLANK(YENI_TEKLIFLER!$A401),"",MAX(0,$E401))</f>
        <v/>
      </c>
      <c r="G401" s="17">
        <f>IF(ISBLANK(YENI_TEKLIFLER!$A401),"",YENI_TEKLIFLER!$J401)</f>
        <v/>
      </c>
      <c r="H401" s="17">
        <f>IF(ISBLANK(YENI_TEKLIFLER!$A401),"",INDEX(KREDILER!$H$6:$H$1000,MATCH(YENI_TEKLIFLER!$B401,KREDILER!$A$6:$A$1000,0)))</f>
        <v/>
      </c>
      <c r="I401" s="14">
        <f>IF(ISBLANK(YENI_TEKLIFLER!$A401),"",IF($E401&gt;0,"ADAY","DEĞİL"))</f>
        <v/>
      </c>
      <c r="J401" s="14">
        <f>IF(ISBLANK(YENI_TEKLIFLER!$A401),"",IF(OR(ISBLANK($B401),ISBLANK($C401),ISBLANK($D401),ISBLANK($E401),ISBLANK($F401),ISBLANK($G401),ISBLANK($H401)),"EKSİK","OK"))</f>
        <v/>
      </c>
    </row>
    <row r="402">
      <c r="A402" s="14">
        <f>IF(ISBLANK(YENI_TEKLIFLER!$A402),"",YENI_TEKLIFLER!$A402)</f>
        <v/>
      </c>
      <c r="B402" s="14">
        <f>IF(ISBLANK(YENI_TEKLIFLER!$A402),"",YENI_TEKLIFLER!$B402)</f>
        <v/>
      </c>
      <c r="C402" s="17">
        <f>IF(ISBLANK(YENI_TEKLIFLER!$A402),"",SUMIFS(TAKSIT_PLANI!$I$6:$I$1000,TAKSIT_PLANI!$B$6:$B$1000,YENI_TEKLIFLER!$B402,TAKSIT_PLANI!$C$6:$C$1000,1))</f>
        <v/>
      </c>
      <c r="D402" s="17">
        <f>IF(ISBLANK(YENI_TEKLIFLER!$A402),"",YENI_TEKLIFLER!$I402)</f>
        <v/>
      </c>
      <c r="E402" s="17">
        <f>IF(ISBLANK(YENI_TEKLIFLER!$A402),"",$C402-$D402)</f>
        <v/>
      </c>
      <c r="F402" s="17">
        <f>IF(ISBLANK(YENI_TEKLIFLER!$A402),"",MAX(0,$E402))</f>
        <v/>
      </c>
      <c r="G402" s="17">
        <f>IF(ISBLANK(YENI_TEKLIFLER!$A402),"",YENI_TEKLIFLER!$J402)</f>
        <v/>
      </c>
      <c r="H402" s="17">
        <f>IF(ISBLANK(YENI_TEKLIFLER!$A402),"",INDEX(KREDILER!$H$6:$H$1000,MATCH(YENI_TEKLIFLER!$B402,KREDILER!$A$6:$A$1000,0)))</f>
        <v/>
      </c>
      <c r="I402" s="14">
        <f>IF(ISBLANK(YENI_TEKLIFLER!$A402),"",IF($E402&gt;0,"ADAY","DEĞİL"))</f>
        <v/>
      </c>
      <c r="J402" s="14">
        <f>IF(ISBLANK(YENI_TEKLIFLER!$A402),"",IF(OR(ISBLANK($B402),ISBLANK($C402),ISBLANK($D402),ISBLANK($E402),ISBLANK($F402),ISBLANK($G402),ISBLANK($H402)),"EKSİK","OK"))</f>
        <v/>
      </c>
    </row>
    <row r="403">
      <c r="A403" s="14">
        <f>IF(ISBLANK(YENI_TEKLIFLER!$A403),"",YENI_TEKLIFLER!$A403)</f>
        <v/>
      </c>
      <c r="B403" s="14">
        <f>IF(ISBLANK(YENI_TEKLIFLER!$A403),"",YENI_TEKLIFLER!$B403)</f>
        <v/>
      </c>
      <c r="C403" s="17">
        <f>IF(ISBLANK(YENI_TEKLIFLER!$A403),"",SUMIFS(TAKSIT_PLANI!$I$6:$I$1000,TAKSIT_PLANI!$B$6:$B$1000,YENI_TEKLIFLER!$B403,TAKSIT_PLANI!$C$6:$C$1000,1))</f>
        <v/>
      </c>
      <c r="D403" s="17">
        <f>IF(ISBLANK(YENI_TEKLIFLER!$A403),"",YENI_TEKLIFLER!$I403)</f>
        <v/>
      </c>
      <c r="E403" s="17">
        <f>IF(ISBLANK(YENI_TEKLIFLER!$A403),"",$C403-$D403)</f>
        <v/>
      </c>
      <c r="F403" s="17">
        <f>IF(ISBLANK(YENI_TEKLIFLER!$A403),"",MAX(0,$E403))</f>
        <v/>
      </c>
      <c r="G403" s="17">
        <f>IF(ISBLANK(YENI_TEKLIFLER!$A403),"",YENI_TEKLIFLER!$J403)</f>
        <v/>
      </c>
      <c r="H403" s="17">
        <f>IF(ISBLANK(YENI_TEKLIFLER!$A403),"",INDEX(KREDILER!$H$6:$H$1000,MATCH(YENI_TEKLIFLER!$B403,KREDILER!$A$6:$A$1000,0)))</f>
        <v/>
      </c>
      <c r="I403" s="14">
        <f>IF(ISBLANK(YENI_TEKLIFLER!$A403),"",IF($E403&gt;0,"ADAY","DEĞİL"))</f>
        <v/>
      </c>
      <c r="J403" s="14">
        <f>IF(ISBLANK(YENI_TEKLIFLER!$A403),"",IF(OR(ISBLANK($B403),ISBLANK($C403),ISBLANK($D403),ISBLANK($E403),ISBLANK($F403),ISBLANK($G403),ISBLANK($H403)),"EKSİK","OK"))</f>
        <v/>
      </c>
    </row>
    <row r="404">
      <c r="A404" s="14">
        <f>IF(ISBLANK(YENI_TEKLIFLER!$A404),"",YENI_TEKLIFLER!$A404)</f>
        <v/>
      </c>
      <c r="B404" s="14">
        <f>IF(ISBLANK(YENI_TEKLIFLER!$A404),"",YENI_TEKLIFLER!$B404)</f>
        <v/>
      </c>
      <c r="C404" s="17">
        <f>IF(ISBLANK(YENI_TEKLIFLER!$A404),"",SUMIFS(TAKSIT_PLANI!$I$6:$I$1000,TAKSIT_PLANI!$B$6:$B$1000,YENI_TEKLIFLER!$B404,TAKSIT_PLANI!$C$6:$C$1000,1))</f>
        <v/>
      </c>
      <c r="D404" s="17">
        <f>IF(ISBLANK(YENI_TEKLIFLER!$A404),"",YENI_TEKLIFLER!$I404)</f>
        <v/>
      </c>
      <c r="E404" s="17">
        <f>IF(ISBLANK(YENI_TEKLIFLER!$A404),"",$C404-$D404)</f>
        <v/>
      </c>
      <c r="F404" s="17">
        <f>IF(ISBLANK(YENI_TEKLIFLER!$A404),"",MAX(0,$E404))</f>
        <v/>
      </c>
      <c r="G404" s="17">
        <f>IF(ISBLANK(YENI_TEKLIFLER!$A404),"",YENI_TEKLIFLER!$J404)</f>
        <v/>
      </c>
      <c r="H404" s="17">
        <f>IF(ISBLANK(YENI_TEKLIFLER!$A404),"",INDEX(KREDILER!$H$6:$H$1000,MATCH(YENI_TEKLIFLER!$B404,KREDILER!$A$6:$A$1000,0)))</f>
        <v/>
      </c>
      <c r="I404" s="14">
        <f>IF(ISBLANK(YENI_TEKLIFLER!$A404),"",IF($E404&gt;0,"ADAY","DEĞİL"))</f>
        <v/>
      </c>
      <c r="J404" s="14">
        <f>IF(ISBLANK(YENI_TEKLIFLER!$A404),"",IF(OR(ISBLANK($B404),ISBLANK($C404),ISBLANK($D404),ISBLANK($E404),ISBLANK($F404),ISBLANK($G404),ISBLANK($H404)),"EKSİK","OK"))</f>
        <v/>
      </c>
    </row>
    <row r="405">
      <c r="A405" s="14">
        <f>IF(ISBLANK(YENI_TEKLIFLER!$A405),"",YENI_TEKLIFLER!$A405)</f>
        <v/>
      </c>
      <c r="B405" s="14">
        <f>IF(ISBLANK(YENI_TEKLIFLER!$A405),"",YENI_TEKLIFLER!$B405)</f>
        <v/>
      </c>
      <c r="C405" s="17">
        <f>IF(ISBLANK(YENI_TEKLIFLER!$A405),"",SUMIFS(TAKSIT_PLANI!$I$6:$I$1000,TAKSIT_PLANI!$B$6:$B$1000,YENI_TEKLIFLER!$B405,TAKSIT_PLANI!$C$6:$C$1000,1))</f>
        <v/>
      </c>
      <c r="D405" s="17">
        <f>IF(ISBLANK(YENI_TEKLIFLER!$A405),"",YENI_TEKLIFLER!$I405)</f>
        <v/>
      </c>
      <c r="E405" s="17">
        <f>IF(ISBLANK(YENI_TEKLIFLER!$A405),"",$C405-$D405)</f>
        <v/>
      </c>
      <c r="F405" s="17">
        <f>IF(ISBLANK(YENI_TEKLIFLER!$A405),"",MAX(0,$E405))</f>
        <v/>
      </c>
      <c r="G405" s="17">
        <f>IF(ISBLANK(YENI_TEKLIFLER!$A405),"",YENI_TEKLIFLER!$J405)</f>
        <v/>
      </c>
      <c r="H405" s="17">
        <f>IF(ISBLANK(YENI_TEKLIFLER!$A405),"",INDEX(KREDILER!$H$6:$H$1000,MATCH(YENI_TEKLIFLER!$B405,KREDILER!$A$6:$A$1000,0)))</f>
        <v/>
      </c>
      <c r="I405" s="14">
        <f>IF(ISBLANK(YENI_TEKLIFLER!$A405),"",IF($E405&gt;0,"ADAY","DEĞİL"))</f>
        <v/>
      </c>
      <c r="J405" s="14">
        <f>IF(ISBLANK(YENI_TEKLIFLER!$A405),"",IF(OR(ISBLANK($B405),ISBLANK($C405),ISBLANK($D405),ISBLANK($E405),ISBLANK($F405),ISBLANK($G405),ISBLANK($H405)),"EKSİK","OK"))</f>
        <v/>
      </c>
    </row>
    <row r="406">
      <c r="A406" s="14">
        <f>IF(ISBLANK(YENI_TEKLIFLER!$A406),"",YENI_TEKLIFLER!$A406)</f>
        <v/>
      </c>
      <c r="B406" s="14">
        <f>IF(ISBLANK(YENI_TEKLIFLER!$A406),"",YENI_TEKLIFLER!$B406)</f>
        <v/>
      </c>
      <c r="C406" s="17">
        <f>IF(ISBLANK(YENI_TEKLIFLER!$A406),"",SUMIFS(TAKSIT_PLANI!$I$6:$I$1000,TAKSIT_PLANI!$B$6:$B$1000,YENI_TEKLIFLER!$B406,TAKSIT_PLANI!$C$6:$C$1000,1))</f>
        <v/>
      </c>
      <c r="D406" s="17">
        <f>IF(ISBLANK(YENI_TEKLIFLER!$A406),"",YENI_TEKLIFLER!$I406)</f>
        <v/>
      </c>
      <c r="E406" s="17">
        <f>IF(ISBLANK(YENI_TEKLIFLER!$A406),"",$C406-$D406)</f>
        <v/>
      </c>
      <c r="F406" s="17">
        <f>IF(ISBLANK(YENI_TEKLIFLER!$A406),"",MAX(0,$E406))</f>
        <v/>
      </c>
      <c r="G406" s="17">
        <f>IF(ISBLANK(YENI_TEKLIFLER!$A406),"",YENI_TEKLIFLER!$J406)</f>
        <v/>
      </c>
      <c r="H406" s="17">
        <f>IF(ISBLANK(YENI_TEKLIFLER!$A406),"",INDEX(KREDILER!$H$6:$H$1000,MATCH(YENI_TEKLIFLER!$B406,KREDILER!$A$6:$A$1000,0)))</f>
        <v/>
      </c>
      <c r="I406" s="14">
        <f>IF(ISBLANK(YENI_TEKLIFLER!$A406),"",IF($E406&gt;0,"ADAY","DEĞİL"))</f>
        <v/>
      </c>
      <c r="J406" s="14">
        <f>IF(ISBLANK(YENI_TEKLIFLER!$A406),"",IF(OR(ISBLANK($B406),ISBLANK($C406),ISBLANK($D406),ISBLANK($E406),ISBLANK($F406),ISBLANK($G406),ISBLANK($H406)),"EKSİK","OK"))</f>
        <v/>
      </c>
    </row>
    <row r="407">
      <c r="A407" s="14">
        <f>IF(ISBLANK(YENI_TEKLIFLER!$A407),"",YENI_TEKLIFLER!$A407)</f>
        <v/>
      </c>
      <c r="B407" s="14">
        <f>IF(ISBLANK(YENI_TEKLIFLER!$A407),"",YENI_TEKLIFLER!$B407)</f>
        <v/>
      </c>
      <c r="C407" s="17">
        <f>IF(ISBLANK(YENI_TEKLIFLER!$A407),"",SUMIFS(TAKSIT_PLANI!$I$6:$I$1000,TAKSIT_PLANI!$B$6:$B$1000,YENI_TEKLIFLER!$B407,TAKSIT_PLANI!$C$6:$C$1000,1))</f>
        <v/>
      </c>
      <c r="D407" s="17">
        <f>IF(ISBLANK(YENI_TEKLIFLER!$A407),"",YENI_TEKLIFLER!$I407)</f>
        <v/>
      </c>
      <c r="E407" s="17">
        <f>IF(ISBLANK(YENI_TEKLIFLER!$A407),"",$C407-$D407)</f>
        <v/>
      </c>
      <c r="F407" s="17">
        <f>IF(ISBLANK(YENI_TEKLIFLER!$A407),"",MAX(0,$E407))</f>
        <v/>
      </c>
      <c r="G407" s="17">
        <f>IF(ISBLANK(YENI_TEKLIFLER!$A407),"",YENI_TEKLIFLER!$J407)</f>
        <v/>
      </c>
      <c r="H407" s="17">
        <f>IF(ISBLANK(YENI_TEKLIFLER!$A407),"",INDEX(KREDILER!$H$6:$H$1000,MATCH(YENI_TEKLIFLER!$B407,KREDILER!$A$6:$A$1000,0)))</f>
        <v/>
      </c>
      <c r="I407" s="14">
        <f>IF(ISBLANK(YENI_TEKLIFLER!$A407),"",IF($E407&gt;0,"ADAY","DEĞİL"))</f>
        <v/>
      </c>
      <c r="J407" s="14">
        <f>IF(ISBLANK(YENI_TEKLIFLER!$A407),"",IF(OR(ISBLANK($B407),ISBLANK($C407),ISBLANK($D407),ISBLANK($E407),ISBLANK($F407),ISBLANK($G407),ISBLANK($H407)),"EKSİK","OK"))</f>
        <v/>
      </c>
    </row>
    <row r="408">
      <c r="A408" s="14">
        <f>IF(ISBLANK(YENI_TEKLIFLER!$A408),"",YENI_TEKLIFLER!$A408)</f>
        <v/>
      </c>
      <c r="B408" s="14">
        <f>IF(ISBLANK(YENI_TEKLIFLER!$A408),"",YENI_TEKLIFLER!$B408)</f>
        <v/>
      </c>
      <c r="C408" s="17">
        <f>IF(ISBLANK(YENI_TEKLIFLER!$A408),"",SUMIFS(TAKSIT_PLANI!$I$6:$I$1000,TAKSIT_PLANI!$B$6:$B$1000,YENI_TEKLIFLER!$B408,TAKSIT_PLANI!$C$6:$C$1000,1))</f>
        <v/>
      </c>
      <c r="D408" s="17">
        <f>IF(ISBLANK(YENI_TEKLIFLER!$A408),"",YENI_TEKLIFLER!$I408)</f>
        <v/>
      </c>
      <c r="E408" s="17">
        <f>IF(ISBLANK(YENI_TEKLIFLER!$A408),"",$C408-$D408)</f>
        <v/>
      </c>
      <c r="F408" s="17">
        <f>IF(ISBLANK(YENI_TEKLIFLER!$A408),"",MAX(0,$E408))</f>
        <v/>
      </c>
      <c r="G408" s="17">
        <f>IF(ISBLANK(YENI_TEKLIFLER!$A408),"",YENI_TEKLIFLER!$J408)</f>
        <v/>
      </c>
      <c r="H408" s="17">
        <f>IF(ISBLANK(YENI_TEKLIFLER!$A408),"",INDEX(KREDILER!$H$6:$H$1000,MATCH(YENI_TEKLIFLER!$B408,KREDILER!$A$6:$A$1000,0)))</f>
        <v/>
      </c>
      <c r="I408" s="14">
        <f>IF(ISBLANK(YENI_TEKLIFLER!$A408),"",IF($E408&gt;0,"ADAY","DEĞİL"))</f>
        <v/>
      </c>
      <c r="J408" s="14">
        <f>IF(ISBLANK(YENI_TEKLIFLER!$A408),"",IF(OR(ISBLANK($B408),ISBLANK($C408),ISBLANK($D408),ISBLANK($E408),ISBLANK($F408),ISBLANK($G408),ISBLANK($H408)),"EKSİK","OK"))</f>
        <v/>
      </c>
    </row>
    <row r="409">
      <c r="A409" s="14">
        <f>IF(ISBLANK(YENI_TEKLIFLER!$A409),"",YENI_TEKLIFLER!$A409)</f>
        <v/>
      </c>
      <c r="B409" s="14">
        <f>IF(ISBLANK(YENI_TEKLIFLER!$A409),"",YENI_TEKLIFLER!$B409)</f>
        <v/>
      </c>
      <c r="C409" s="17">
        <f>IF(ISBLANK(YENI_TEKLIFLER!$A409),"",SUMIFS(TAKSIT_PLANI!$I$6:$I$1000,TAKSIT_PLANI!$B$6:$B$1000,YENI_TEKLIFLER!$B409,TAKSIT_PLANI!$C$6:$C$1000,1))</f>
        <v/>
      </c>
      <c r="D409" s="17">
        <f>IF(ISBLANK(YENI_TEKLIFLER!$A409),"",YENI_TEKLIFLER!$I409)</f>
        <v/>
      </c>
      <c r="E409" s="17">
        <f>IF(ISBLANK(YENI_TEKLIFLER!$A409),"",$C409-$D409)</f>
        <v/>
      </c>
      <c r="F409" s="17">
        <f>IF(ISBLANK(YENI_TEKLIFLER!$A409),"",MAX(0,$E409))</f>
        <v/>
      </c>
      <c r="G409" s="17">
        <f>IF(ISBLANK(YENI_TEKLIFLER!$A409),"",YENI_TEKLIFLER!$J409)</f>
        <v/>
      </c>
      <c r="H409" s="17">
        <f>IF(ISBLANK(YENI_TEKLIFLER!$A409),"",INDEX(KREDILER!$H$6:$H$1000,MATCH(YENI_TEKLIFLER!$B409,KREDILER!$A$6:$A$1000,0)))</f>
        <v/>
      </c>
      <c r="I409" s="14">
        <f>IF(ISBLANK(YENI_TEKLIFLER!$A409),"",IF($E409&gt;0,"ADAY","DEĞİL"))</f>
        <v/>
      </c>
      <c r="J409" s="14">
        <f>IF(ISBLANK(YENI_TEKLIFLER!$A409),"",IF(OR(ISBLANK($B409),ISBLANK($C409),ISBLANK($D409),ISBLANK($E409),ISBLANK($F409),ISBLANK($G409),ISBLANK($H409)),"EKSİK","OK"))</f>
        <v/>
      </c>
    </row>
    <row r="410">
      <c r="A410" s="14">
        <f>IF(ISBLANK(YENI_TEKLIFLER!$A410),"",YENI_TEKLIFLER!$A410)</f>
        <v/>
      </c>
      <c r="B410" s="14">
        <f>IF(ISBLANK(YENI_TEKLIFLER!$A410),"",YENI_TEKLIFLER!$B410)</f>
        <v/>
      </c>
      <c r="C410" s="17">
        <f>IF(ISBLANK(YENI_TEKLIFLER!$A410),"",SUMIFS(TAKSIT_PLANI!$I$6:$I$1000,TAKSIT_PLANI!$B$6:$B$1000,YENI_TEKLIFLER!$B410,TAKSIT_PLANI!$C$6:$C$1000,1))</f>
        <v/>
      </c>
      <c r="D410" s="17">
        <f>IF(ISBLANK(YENI_TEKLIFLER!$A410),"",YENI_TEKLIFLER!$I410)</f>
        <v/>
      </c>
      <c r="E410" s="17">
        <f>IF(ISBLANK(YENI_TEKLIFLER!$A410),"",$C410-$D410)</f>
        <v/>
      </c>
      <c r="F410" s="17">
        <f>IF(ISBLANK(YENI_TEKLIFLER!$A410),"",MAX(0,$E410))</f>
        <v/>
      </c>
      <c r="G410" s="17">
        <f>IF(ISBLANK(YENI_TEKLIFLER!$A410),"",YENI_TEKLIFLER!$J410)</f>
        <v/>
      </c>
      <c r="H410" s="17">
        <f>IF(ISBLANK(YENI_TEKLIFLER!$A410),"",INDEX(KREDILER!$H$6:$H$1000,MATCH(YENI_TEKLIFLER!$B410,KREDILER!$A$6:$A$1000,0)))</f>
        <v/>
      </c>
      <c r="I410" s="14">
        <f>IF(ISBLANK(YENI_TEKLIFLER!$A410),"",IF($E410&gt;0,"ADAY","DEĞİL"))</f>
        <v/>
      </c>
      <c r="J410" s="14">
        <f>IF(ISBLANK(YENI_TEKLIFLER!$A410),"",IF(OR(ISBLANK($B410),ISBLANK($C410),ISBLANK($D410),ISBLANK($E410),ISBLANK($F410),ISBLANK($G410),ISBLANK($H410)),"EKSİK","OK"))</f>
        <v/>
      </c>
    </row>
    <row r="411">
      <c r="A411" s="14">
        <f>IF(ISBLANK(YENI_TEKLIFLER!$A411),"",YENI_TEKLIFLER!$A411)</f>
        <v/>
      </c>
      <c r="B411" s="14">
        <f>IF(ISBLANK(YENI_TEKLIFLER!$A411),"",YENI_TEKLIFLER!$B411)</f>
        <v/>
      </c>
      <c r="C411" s="17">
        <f>IF(ISBLANK(YENI_TEKLIFLER!$A411),"",SUMIFS(TAKSIT_PLANI!$I$6:$I$1000,TAKSIT_PLANI!$B$6:$B$1000,YENI_TEKLIFLER!$B411,TAKSIT_PLANI!$C$6:$C$1000,1))</f>
        <v/>
      </c>
      <c r="D411" s="17">
        <f>IF(ISBLANK(YENI_TEKLIFLER!$A411),"",YENI_TEKLIFLER!$I411)</f>
        <v/>
      </c>
      <c r="E411" s="17">
        <f>IF(ISBLANK(YENI_TEKLIFLER!$A411),"",$C411-$D411)</f>
        <v/>
      </c>
      <c r="F411" s="17">
        <f>IF(ISBLANK(YENI_TEKLIFLER!$A411),"",MAX(0,$E411))</f>
        <v/>
      </c>
      <c r="G411" s="17">
        <f>IF(ISBLANK(YENI_TEKLIFLER!$A411),"",YENI_TEKLIFLER!$J411)</f>
        <v/>
      </c>
      <c r="H411" s="17">
        <f>IF(ISBLANK(YENI_TEKLIFLER!$A411),"",INDEX(KREDILER!$H$6:$H$1000,MATCH(YENI_TEKLIFLER!$B411,KREDILER!$A$6:$A$1000,0)))</f>
        <v/>
      </c>
      <c r="I411" s="14">
        <f>IF(ISBLANK(YENI_TEKLIFLER!$A411),"",IF($E411&gt;0,"ADAY","DEĞİL"))</f>
        <v/>
      </c>
      <c r="J411" s="14">
        <f>IF(ISBLANK(YENI_TEKLIFLER!$A411),"",IF(OR(ISBLANK($B411),ISBLANK($C411),ISBLANK($D411),ISBLANK($E411),ISBLANK($F411),ISBLANK($G411),ISBLANK($H411)),"EKSİK","OK"))</f>
        <v/>
      </c>
    </row>
    <row r="412">
      <c r="A412" s="14">
        <f>IF(ISBLANK(YENI_TEKLIFLER!$A412),"",YENI_TEKLIFLER!$A412)</f>
        <v/>
      </c>
      <c r="B412" s="14">
        <f>IF(ISBLANK(YENI_TEKLIFLER!$A412),"",YENI_TEKLIFLER!$B412)</f>
        <v/>
      </c>
      <c r="C412" s="17">
        <f>IF(ISBLANK(YENI_TEKLIFLER!$A412),"",SUMIFS(TAKSIT_PLANI!$I$6:$I$1000,TAKSIT_PLANI!$B$6:$B$1000,YENI_TEKLIFLER!$B412,TAKSIT_PLANI!$C$6:$C$1000,1))</f>
        <v/>
      </c>
      <c r="D412" s="17">
        <f>IF(ISBLANK(YENI_TEKLIFLER!$A412),"",YENI_TEKLIFLER!$I412)</f>
        <v/>
      </c>
      <c r="E412" s="17">
        <f>IF(ISBLANK(YENI_TEKLIFLER!$A412),"",$C412-$D412)</f>
        <v/>
      </c>
      <c r="F412" s="17">
        <f>IF(ISBLANK(YENI_TEKLIFLER!$A412),"",MAX(0,$E412))</f>
        <v/>
      </c>
      <c r="G412" s="17">
        <f>IF(ISBLANK(YENI_TEKLIFLER!$A412),"",YENI_TEKLIFLER!$J412)</f>
        <v/>
      </c>
      <c r="H412" s="17">
        <f>IF(ISBLANK(YENI_TEKLIFLER!$A412),"",INDEX(KREDILER!$H$6:$H$1000,MATCH(YENI_TEKLIFLER!$B412,KREDILER!$A$6:$A$1000,0)))</f>
        <v/>
      </c>
      <c r="I412" s="14">
        <f>IF(ISBLANK(YENI_TEKLIFLER!$A412),"",IF($E412&gt;0,"ADAY","DEĞİL"))</f>
        <v/>
      </c>
      <c r="J412" s="14">
        <f>IF(ISBLANK(YENI_TEKLIFLER!$A412),"",IF(OR(ISBLANK($B412),ISBLANK($C412),ISBLANK($D412),ISBLANK($E412),ISBLANK($F412),ISBLANK($G412),ISBLANK($H412)),"EKSİK","OK"))</f>
        <v/>
      </c>
    </row>
    <row r="413">
      <c r="A413" s="14">
        <f>IF(ISBLANK(YENI_TEKLIFLER!$A413),"",YENI_TEKLIFLER!$A413)</f>
        <v/>
      </c>
      <c r="B413" s="14">
        <f>IF(ISBLANK(YENI_TEKLIFLER!$A413),"",YENI_TEKLIFLER!$B413)</f>
        <v/>
      </c>
      <c r="C413" s="17">
        <f>IF(ISBLANK(YENI_TEKLIFLER!$A413),"",SUMIFS(TAKSIT_PLANI!$I$6:$I$1000,TAKSIT_PLANI!$B$6:$B$1000,YENI_TEKLIFLER!$B413,TAKSIT_PLANI!$C$6:$C$1000,1))</f>
        <v/>
      </c>
      <c r="D413" s="17">
        <f>IF(ISBLANK(YENI_TEKLIFLER!$A413),"",YENI_TEKLIFLER!$I413)</f>
        <v/>
      </c>
      <c r="E413" s="17">
        <f>IF(ISBLANK(YENI_TEKLIFLER!$A413),"",$C413-$D413)</f>
        <v/>
      </c>
      <c r="F413" s="17">
        <f>IF(ISBLANK(YENI_TEKLIFLER!$A413),"",MAX(0,$E413))</f>
        <v/>
      </c>
      <c r="G413" s="17">
        <f>IF(ISBLANK(YENI_TEKLIFLER!$A413),"",YENI_TEKLIFLER!$J413)</f>
        <v/>
      </c>
      <c r="H413" s="17">
        <f>IF(ISBLANK(YENI_TEKLIFLER!$A413),"",INDEX(KREDILER!$H$6:$H$1000,MATCH(YENI_TEKLIFLER!$B413,KREDILER!$A$6:$A$1000,0)))</f>
        <v/>
      </c>
      <c r="I413" s="14">
        <f>IF(ISBLANK(YENI_TEKLIFLER!$A413),"",IF($E413&gt;0,"ADAY","DEĞİL"))</f>
        <v/>
      </c>
      <c r="J413" s="14">
        <f>IF(ISBLANK(YENI_TEKLIFLER!$A413),"",IF(OR(ISBLANK($B413),ISBLANK($C413),ISBLANK($D413),ISBLANK($E413),ISBLANK($F413),ISBLANK($G413),ISBLANK($H413)),"EKSİK","OK"))</f>
        <v/>
      </c>
    </row>
    <row r="414">
      <c r="A414" s="14">
        <f>IF(ISBLANK(YENI_TEKLIFLER!$A414),"",YENI_TEKLIFLER!$A414)</f>
        <v/>
      </c>
      <c r="B414" s="14">
        <f>IF(ISBLANK(YENI_TEKLIFLER!$A414),"",YENI_TEKLIFLER!$B414)</f>
        <v/>
      </c>
      <c r="C414" s="17">
        <f>IF(ISBLANK(YENI_TEKLIFLER!$A414),"",SUMIFS(TAKSIT_PLANI!$I$6:$I$1000,TAKSIT_PLANI!$B$6:$B$1000,YENI_TEKLIFLER!$B414,TAKSIT_PLANI!$C$6:$C$1000,1))</f>
        <v/>
      </c>
      <c r="D414" s="17">
        <f>IF(ISBLANK(YENI_TEKLIFLER!$A414),"",YENI_TEKLIFLER!$I414)</f>
        <v/>
      </c>
      <c r="E414" s="17">
        <f>IF(ISBLANK(YENI_TEKLIFLER!$A414),"",$C414-$D414)</f>
        <v/>
      </c>
      <c r="F414" s="17">
        <f>IF(ISBLANK(YENI_TEKLIFLER!$A414),"",MAX(0,$E414))</f>
        <v/>
      </c>
      <c r="G414" s="17">
        <f>IF(ISBLANK(YENI_TEKLIFLER!$A414),"",YENI_TEKLIFLER!$J414)</f>
        <v/>
      </c>
      <c r="H414" s="17">
        <f>IF(ISBLANK(YENI_TEKLIFLER!$A414),"",INDEX(KREDILER!$H$6:$H$1000,MATCH(YENI_TEKLIFLER!$B414,KREDILER!$A$6:$A$1000,0)))</f>
        <v/>
      </c>
      <c r="I414" s="14">
        <f>IF(ISBLANK(YENI_TEKLIFLER!$A414),"",IF($E414&gt;0,"ADAY","DEĞİL"))</f>
        <v/>
      </c>
      <c r="J414" s="14">
        <f>IF(ISBLANK(YENI_TEKLIFLER!$A414),"",IF(OR(ISBLANK($B414),ISBLANK($C414),ISBLANK($D414),ISBLANK($E414),ISBLANK($F414),ISBLANK($G414),ISBLANK($H414)),"EKSİK","OK"))</f>
        <v/>
      </c>
    </row>
    <row r="415">
      <c r="A415" s="14">
        <f>IF(ISBLANK(YENI_TEKLIFLER!$A415),"",YENI_TEKLIFLER!$A415)</f>
        <v/>
      </c>
      <c r="B415" s="14">
        <f>IF(ISBLANK(YENI_TEKLIFLER!$A415),"",YENI_TEKLIFLER!$B415)</f>
        <v/>
      </c>
      <c r="C415" s="17">
        <f>IF(ISBLANK(YENI_TEKLIFLER!$A415),"",SUMIFS(TAKSIT_PLANI!$I$6:$I$1000,TAKSIT_PLANI!$B$6:$B$1000,YENI_TEKLIFLER!$B415,TAKSIT_PLANI!$C$6:$C$1000,1))</f>
        <v/>
      </c>
      <c r="D415" s="17">
        <f>IF(ISBLANK(YENI_TEKLIFLER!$A415),"",YENI_TEKLIFLER!$I415)</f>
        <v/>
      </c>
      <c r="E415" s="17">
        <f>IF(ISBLANK(YENI_TEKLIFLER!$A415),"",$C415-$D415)</f>
        <v/>
      </c>
      <c r="F415" s="17">
        <f>IF(ISBLANK(YENI_TEKLIFLER!$A415),"",MAX(0,$E415))</f>
        <v/>
      </c>
      <c r="G415" s="17">
        <f>IF(ISBLANK(YENI_TEKLIFLER!$A415),"",YENI_TEKLIFLER!$J415)</f>
        <v/>
      </c>
      <c r="H415" s="17">
        <f>IF(ISBLANK(YENI_TEKLIFLER!$A415),"",INDEX(KREDILER!$H$6:$H$1000,MATCH(YENI_TEKLIFLER!$B415,KREDILER!$A$6:$A$1000,0)))</f>
        <v/>
      </c>
      <c r="I415" s="14">
        <f>IF(ISBLANK(YENI_TEKLIFLER!$A415),"",IF($E415&gt;0,"ADAY","DEĞİL"))</f>
        <v/>
      </c>
      <c r="J415" s="14">
        <f>IF(ISBLANK(YENI_TEKLIFLER!$A415),"",IF(OR(ISBLANK($B415),ISBLANK($C415),ISBLANK($D415),ISBLANK($E415),ISBLANK($F415),ISBLANK($G415),ISBLANK($H415)),"EKSİK","OK"))</f>
        <v/>
      </c>
    </row>
    <row r="416">
      <c r="A416" s="14">
        <f>IF(ISBLANK(YENI_TEKLIFLER!$A416),"",YENI_TEKLIFLER!$A416)</f>
        <v/>
      </c>
      <c r="B416" s="14">
        <f>IF(ISBLANK(YENI_TEKLIFLER!$A416),"",YENI_TEKLIFLER!$B416)</f>
        <v/>
      </c>
      <c r="C416" s="17">
        <f>IF(ISBLANK(YENI_TEKLIFLER!$A416),"",SUMIFS(TAKSIT_PLANI!$I$6:$I$1000,TAKSIT_PLANI!$B$6:$B$1000,YENI_TEKLIFLER!$B416,TAKSIT_PLANI!$C$6:$C$1000,1))</f>
        <v/>
      </c>
      <c r="D416" s="17">
        <f>IF(ISBLANK(YENI_TEKLIFLER!$A416),"",YENI_TEKLIFLER!$I416)</f>
        <v/>
      </c>
      <c r="E416" s="17">
        <f>IF(ISBLANK(YENI_TEKLIFLER!$A416),"",$C416-$D416)</f>
        <v/>
      </c>
      <c r="F416" s="17">
        <f>IF(ISBLANK(YENI_TEKLIFLER!$A416),"",MAX(0,$E416))</f>
        <v/>
      </c>
      <c r="G416" s="17">
        <f>IF(ISBLANK(YENI_TEKLIFLER!$A416),"",YENI_TEKLIFLER!$J416)</f>
        <v/>
      </c>
      <c r="H416" s="17">
        <f>IF(ISBLANK(YENI_TEKLIFLER!$A416),"",INDEX(KREDILER!$H$6:$H$1000,MATCH(YENI_TEKLIFLER!$B416,KREDILER!$A$6:$A$1000,0)))</f>
        <v/>
      </c>
      <c r="I416" s="14">
        <f>IF(ISBLANK(YENI_TEKLIFLER!$A416),"",IF($E416&gt;0,"ADAY","DEĞİL"))</f>
        <v/>
      </c>
      <c r="J416" s="14">
        <f>IF(ISBLANK(YENI_TEKLIFLER!$A416),"",IF(OR(ISBLANK($B416),ISBLANK($C416),ISBLANK($D416),ISBLANK($E416),ISBLANK($F416),ISBLANK($G416),ISBLANK($H416)),"EKSİK","OK"))</f>
        <v/>
      </c>
    </row>
    <row r="417">
      <c r="A417" s="14">
        <f>IF(ISBLANK(YENI_TEKLIFLER!$A417),"",YENI_TEKLIFLER!$A417)</f>
        <v/>
      </c>
      <c r="B417" s="14">
        <f>IF(ISBLANK(YENI_TEKLIFLER!$A417),"",YENI_TEKLIFLER!$B417)</f>
        <v/>
      </c>
      <c r="C417" s="17">
        <f>IF(ISBLANK(YENI_TEKLIFLER!$A417),"",SUMIFS(TAKSIT_PLANI!$I$6:$I$1000,TAKSIT_PLANI!$B$6:$B$1000,YENI_TEKLIFLER!$B417,TAKSIT_PLANI!$C$6:$C$1000,1))</f>
        <v/>
      </c>
      <c r="D417" s="17">
        <f>IF(ISBLANK(YENI_TEKLIFLER!$A417),"",YENI_TEKLIFLER!$I417)</f>
        <v/>
      </c>
      <c r="E417" s="17">
        <f>IF(ISBLANK(YENI_TEKLIFLER!$A417),"",$C417-$D417)</f>
        <v/>
      </c>
      <c r="F417" s="17">
        <f>IF(ISBLANK(YENI_TEKLIFLER!$A417),"",MAX(0,$E417))</f>
        <v/>
      </c>
      <c r="G417" s="17">
        <f>IF(ISBLANK(YENI_TEKLIFLER!$A417),"",YENI_TEKLIFLER!$J417)</f>
        <v/>
      </c>
      <c r="H417" s="17">
        <f>IF(ISBLANK(YENI_TEKLIFLER!$A417),"",INDEX(KREDILER!$H$6:$H$1000,MATCH(YENI_TEKLIFLER!$B417,KREDILER!$A$6:$A$1000,0)))</f>
        <v/>
      </c>
      <c r="I417" s="14">
        <f>IF(ISBLANK(YENI_TEKLIFLER!$A417),"",IF($E417&gt;0,"ADAY","DEĞİL"))</f>
        <v/>
      </c>
      <c r="J417" s="14">
        <f>IF(ISBLANK(YENI_TEKLIFLER!$A417),"",IF(OR(ISBLANK($B417),ISBLANK($C417),ISBLANK($D417),ISBLANK($E417),ISBLANK($F417),ISBLANK($G417),ISBLANK($H417)),"EKSİK","OK"))</f>
        <v/>
      </c>
    </row>
    <row r="418">
      <c r="A418" s="14">
        <f>IF(ISBLANK(YENI_TEKLIFLER!$A418),"",YENI_TEKLIFLER!$A418)</f>
        <v/>
      </c>
      <c r="B418" s="14">
        <f>IF(ISBLANK(YENI_TEKLIFLER!$A418),"",YENI_TEKLIFLER!$B418)</f>
        <v/>
      </c>
      <c r="C418" s="17">
        <f>IF(ISBLANK(YENI_TEKLIFLER!$A418),"",SUMIFS(TAKSIT_PLANI!$I$6:$I$1000,TAKSIT_PLANI!$B$6:$B$1000,YENI_TEKLIFLER!$B418,TAKSIT_PLANI!$C$6:$C$1000,1))</f>
        <v/>
      </c>
      <c r="D418" s="17">
        <f>IF(ISBLANK(YENI_TEKLIFLER!$A418),"",YENI_TEKLIFLER!$I418)</f>
        <v/>
      </c>
      <c r="E418" s="17">
        <f>IF(ISBLANK(YENI_TEKLIFLER!$A418),"",$C418-$D418)</f>
        <v/>
      </c>
      <c r="F418" s="17">
        <f>IF(ISBLANK(YENI_TEKLIFLER!$A418),"",MAX(0,$E418))</f>
        <v/>
      </c>
      <c r="G418" s="17">
        <f>IF(ISBLANK(YENI_TEKLIFLER!$A418),"",YENI_TEKLIFLER!$J418)</f>
        <v/>
      </c>
      <c r="H418" s="17">
        <f>IF(ISBLANK(YENI_TEKLIFLER!$A418),"",INDEX(KREDILER!$H$6:$H$1000,MATCH(YENI_TEKLIFLER!$B418,KREDILER!$A$6:$A$1000,0)))</f>
        <v/>
      </c>
      <c r="I418" s="14">
        <f>IF(ISBLANK(YENI_TEKLIFLER!$A418),"",IF($E418&gt;0,"ADAY","DEĞİL"))</f>
        <v/>
      </c>
      <c r="J418" s="14">
        <f>IF(ISBLANK(YENI_TEKLIFLER!$A418),"",IF(OR(ISBLANK($B418),ISBLANK($C418),ISBLANK($D418),ISBLANK($E418),ISBLANK($F418),ISBLANK($G418),ISBLANK($H418)),"EKSİK","OK"))</f>
        <v/>
      </c>
    </row>
    <row r="419">
      <c r="A419" s="14">
        <f>IF(ISBLANK(YENI_TEKLIFLER!$A419),"",YENI_TEKLIFLER!$A419)</f>
        <v/>
      </c>
      <c r="B419" s="14">
        <f>IF(ISBLANK(YENI_TEKLIFLER!$A419),"",YENI_TEKLIFLER!$B419)</f>
        <v/>
      </c>
      <c r="C419" s="17">
        <f>IF(ISBLANK(YENI_TEKLIFLER!$A419),"",SUMIFS(TAKSIT_PLANI!$I$6:$I$1000,TAKSIT_PLANI!$B$6:$B$1000,YENI_TEKLIFLER!$B419,TAKSIT_PLANI!$C$6:$C$1000,1))</f>
        <v/>
      </c>
      <c r="D419" s="17">
        <f>IF(ISBLANK(YENI_TEKLIFLER!$A419),"",YENI_TEKLIFLER!$I419)</f>
        <v/>
      </c>
      <c r="E419" s="17">
        <f>IF(ISBLANK(YENI_TEKLIFLER!$A419),"",$C419-$D419)</f>
        <v/>
      </c>
      <c r="F419" s="17">
        <f>IF(ISBLANK(YENI_TEKLIFLER!$A419),"",MAX(0,$E419))</f>
        <v/>
      </c>
      <c r="G419" s="17">
        <f>IF(ISBLANK(YENI_TEKLIFLER!$A419),"",YENI_TEKLIFLER!$J419)</f>
        <v/>
      </c>
      <c r="H419" s="17">
        <f>IF(ISBLANK(YENI_TEKLIFLER!$A419),"",INDEX(KREDILER!$H$6:$H$1000,MATCH(YENI_TEKLIFLER!$B419,KREDILER!$A$6:$A$1000,0)))</f>
        <v/>
      </c>
      <c r="I419" s="14">
        <f>IF(ISBLANK(YENI_TEKLIFLER!$A419),"",IF($E419&gt;0,"ADAY","DEĞİL"))</f>
        <v/>
      </c>
      <c r="J419" s="14">
        <f>IF(ISBLANK(YENI_TEKLIFLER!$A419),"",IF(OR(ISBLANK($B419),ISBLANK($C419),ISBLANK($D419),ISBLANK($E419),ISBLANK($F419),ISBLANK($G419),ISBLANK($H419)),"EKSİK","OK"))</f>
        <v/>
      </c>
    </row>
    <row r="420">
      <c r="A420" s="14">
        <f>IF(ISBLANK(YENI_TEKLIFLER!$A420),"",YENI_TEKLIFLER!$A420)</f>
        <v/>
      </c>
      <c r="B420" s="14">
        <f>IF(ISBLANK(YENI_TEKLIFLER!$A420),"",YENI_TEKLIFLER!$B420)</f>
        <v/>
      </c>
      <c r="C420" s="17">
        <f>IF(ISBLANK(YENI_TEKLIFLER!$A420),"",SUMIFS(TAKSIT_PLANI!$I$6:$I$1000,TAKSIT_PLANI!$B$6:$B$1000,YENI_TEKLIFLER!$B420,TAKSIT_PLANI!$C$6:$C$1000,1))</f>
        <v/>
      </c>
      <c r="D420" s="17">
        <f>IF(ISBLANK(YENI_TEKLIFLER!$A420),"",YENI_TEKLIFLER!$I420)</f>
        <v/>
      </c>
      <c r="E420" s="17">
        <f>IF(ISBLANK(YENI_TEKLIFLER!$A420),"",$C420-$D420)</f>
        <v/>
      </c>
      <c r="F420" s="17">
        <f>IF(ISBLANK(YENI_TEKLIFLER!$A420),"",MAX(0,$E420))</f>
        <v/>
      </c>
      <c r="G420" s="17">
        <f>IF(ISBLANK(YENI_TEKLIFLER!$A420),"",YENI_TEKLIFLER!$J420)</f>
        <v/>
      </c>
      <c r="H420" s="17">
        <f>IF(ISBLANK(YENI_TEKLIFLER!$A420),"",INDEX(KREDILER!$H$6:$H$1000,MATCH(YENI_TEKLIFLER!$B420,KREDILER!$A$6:$A$1000,0)))</f>
        <v/>
      </c>
      <c r="I420" s="14">
        <f>IF(ISBLANK(YENI_TEKLIFLER!$A420),"",IF($E420&gt;0,"ADAY","DEĞİL"))</f>
        <v/>
      </c>
      <c r="J420" s="14">
        <f>IF(ISBLANK(YENI_TEKLIFLER!$A420),"",IF(OR(ISBLANK($B420),ISBLANK($C420),ISBLANK($D420),ISBLANK($E420),ISBLANK($F420),ISBLANK($G420),ISBLANK($H420)),"EKSİK","OK"))</f>
        <v/>
      </c>
    </row>
    <row r="421">
      <c r="A421" s="14">
        <f>IF(ISBLANK(YENI_TEKLIFLER!$A421),"",YENI_TEKLIFLER!$A421)</f>
        <v/>
      </c>
      <c r="B421" s="14">
        <f>IF(ISBLANK(YENI_TEKLIFLER!$A421),"",YENI_TEKLIFLER!$B421)</f>
        <v/>
      </c>
      <c r="C421" s="17">
        <f>IF(ISBLANK(YENI_TEKLIFLER!$A421),"",SUMIFS(TAKSIT_PLANI!$I$6:$I$1000,TAKSIT_PLANI!$B$6:$B$1000,YENI_TEKLIFLER!$B421,TAKSIT_PLANI!$C$6:$C$1000,1))</f>
        <v/>
      </c>
      <c r="D421" s="17">
        <f>IF(ISBLANK(YENI_TEKLIFLER!$A421),"",YENI_TEKLIFLER!$I421)</f>
        <v/>
      </c>
      <c r="E421" s="17">
        <f>IF(ISBLANK(YENI_TEKLIFLER!$A421),"",$C421-$D421)</f>
        <v/>
      </c>
      <c r="F421" s="17">
        <f>IF(ISBLANK(YENI_TEKLIFLER!$A421),"",MAX(0,$E421))</f>
        <v/>
      </c>
      <c r="G421" s="17">
        <f>IF(ISBLANK(YENI_TEKLIFLER!$A421),"",YENI_TEKLIFLER!$J421)</f>
        <v/>
      </c>
      <c r="H421" s="17">
        <f>IF(ISBLANK(YENI_TEKLIFLER!$A421),"",INDEX(KREDILER!$H$6:$H$1000,MATCH(YENI_TEKLIFLER!$B421,KREDILER!$A$6:$A$1000,0)))</f>
        <v/>
      </c>
      <c r="I421" s="14">
        <f>IF(ISBLANK(YENI_TEKLIFLER!$A421),"",IF($E421&gt;0,"ADAY","DEĞİL"))</f>
        <v/>
      </c>
      <c r="J421" s="14">
        <f>IF(ISBLANK(YENI_TEKLIFLER!$A421),"",IF(OR(ISBLANK($B421),ISBLANK($C421),ISBLANK($D421),ISBLANK($E421),ISBLANK($F421),ISBLANK($G421),ISBLANK($H421)),"EKSİK","OK"))</f>
        <v/>
      </c>
    </row>
    <row r="422">
      <c r="A422" s="14">
        <f>IF(ISBLANK(YENI_TEKLIFLER!$A422),"",YENI_TEKLIFLER!$A422)</f>
        <v/>
      </c>
      <c r="B422" s="14">
        <f>IF(ISBLANK(YENI_TEKLIFLER!$A422),"",YENI_TEKLIFLER!$B422)</f>
        <v/>
      </c>
      <c r="C422" s="17">
        <f>IF(ISBLANK(YENI_TEKLIFLER!$A422),"",SUMIFS(TAKSIT_PLANI!$I$6:$I$1000,TAKSIT_PLANI!$B$6:$B$1000,YENI_TEKLIFLER!$B422,TAKSIT_PLANI!$C$6:$C$1000,1))</f>
        <v/>
      </c>
      <c r="D422" s="17">
        <f>IF(ISBLANK(YENI_TEKLIFLER!$A422),"",YENI_TEKLIFLER!$I422)</f>
        <v/>
      </c>
      <c r="E422" s="17">
        <f>IF(ISBLANK(YENI_TEKLIFLER!$A422),"",$C422-$D422)</f>
        <v/>
      </c>
      <c r="F422" s="17">
        <f>IF(ISBLANK(YENI_TEKLIFLER!$A422),"",MAX(0,$E422))</f>
        <v/>
      </c>
      <c r="G422" s="17">
        <f>IF(ISBLANK(YENI_TEKLIFLER!$A422),"",YENI_TEKLIFLER!$J422)</f>
        <v/>
      </c>
      <c r="H422" s="17">
        <f>IF(ISBLANK(YENI_TEKLIFLER!$A422),"",INDEX(KREDILER!$H$6:$H$1000,MATCH(YENI_TEKLIFLER!$B422,KREDILER!$A$6:$A$1000,0)))</f>
        <v/>
      </c>
      <c r="I422" s="14">
        <f>IF(ISBLANK(YENI_TEKLIFLER!$A422),"",IF($E422&gt;0,"ADAY","DEĞİL"))</f>
        <v/>
      </c>
      <c r="J422" s="14">
        <f>IF(ISBLANK(YENI_TEKLIFLER!$A422),"",IF(OR(ISBLANK($B422),ISBLANK($C422),ISBLANK($D422),ISBLANK($E422),ISBLANK($F422),ISBLANK($G422),ISBLANK($H422)),"EKSİK","OK"))</f>
        <v/>
      </c>
    </row>
    <row r="423">
      <c r="A423" s="14">
        <f>IF(ISBLANK(YENI_TEKLIFLER!$A423),"",YENI_TEKLIFLER!$A423)</f>
        <v/>
      </c>
      <c r="B423" s="14">
        <f>IF(ISBLANK(YENI_TEKLIFLER!$A423),"",YENI_TEKLIFLER!$B423)</f>
        <v/>
      </c>
      <c r="C423" s="17">
        <f>IF(ISBLANK(YENI_TEKLIFLER!$A423),"",SUMIFS(TAKSIT_PLANI!$I$6:$I$1000,TAKSIT_PLANI!$B$6:$B$1000,YENI_TEKLIFLER!$B423,TAKSIT_PLANI!$C$6:$C$1000,1))</f>
        <v/>
      </c>
      <c r="D423" s="17">
        <f>IF(ISBLANK(YENI_TEKLIFLER!$A423),"",YENI_TEKLIFLER!$I423)</f>
        <v/>
      </c>
      <c r="E423" s="17">
        <f>IF(ISBLANK(YENI_TEKLIFLER!$A423),"",$C423-$D423)</f>
        <v/>
      </c>
      <c r="F423" s="17">
        <f>IF(ISBLANK(YENI_TEKLIFLER!$A423),"",MAX(0,$E423))</f>
        <v/>
      </c>
      <c r="G423" s="17">
        <f>IF(ISBLANK(YENI_TEKLIFLER!$A423),"",YENI_TEKLIFLER!$J423)</f>
        <v/>
      </c>
      <c r="H423" s="17">
        <f>IF(ISBLANK(YENI_TEKLIFLER!$A423),"",INDEX(KREDILER!$H$6:$H$1000,MATCH(YENI_TEKLIFLER!$B423,KREDILER!$A$6:$A$1000,0)))</f>
        <v/>
      </c>
      <c r="I423" s="14">
        <f>IF(ISBLANK(YENI_TEKLIFLER!$A423),"",IF($E423&gt;0,"ADAY","DEĞİL"))</f>
        <v/>
      </c>
      <c r="J423" s="14">
        <f>IF(ISBLANK(YENI_TEKLIFLER!$A423),"",IF(OR(ISBLANK($B423),ISBLANK($C423),ISBLANK($D423),ISBLANK($E423),ISBLANK($F423),ISBLANK($G423),ISBLANK($H423)),"EKSİK","OK"))</f>
        <v/>
      </c>
    </row>
    <row r="424">
      <c r="A424" s="14">
        <f>IF(ISBLANK(YENI_TEKLIFLER!$A424),"",YENI_TEKLIFLER!$A424)</f>
        <v/>
      </c>
      <c r="B424" s="14">
        <f>IF(ISBLANK(YENI_TEKLIFLER!$A424),"",YENI_TEKLIFLER!$B424)</f>
        <v/>
      </c>
      <c r="C424" s="17">
        <f>IF(ISBLANK(YENI_TEKLIFLER!$A424),"",SUMIFS(TAKSIT_PLANI!$I$6:$I$1000,TAKSIT_PLANI!$B$6:$B$1000,YENI_TEKLIFLER!$B424,TAKSIT_PLANI!$C$6:$C$1000,1))</f>
        <v/>
      </c>
      <c r="D424" s="17">
        <f>IF(ISBLANK(YENI_TEKLIFLER!$A424),"",YENI_TEKLIFLER!$I424)</f>
        <v/>
      </c>
      <c r="E424" s="17">
        <f>IF(ISBLANK(YENI_TEKLIFLER!$A424),"",$C424-$D424)</f>
        <v/>
      </c>
      <c r="F424" s="17">
        <f>IF(ISBLANK(YENI_TEKLIFLER!$A424),"",MAX(0,$E424))</f>
        <v/>
      </c>
      <c r="G424" s="17">
        <f>IF(ISBLANK(YENI_TEKLIFLER!$A424),"",YENI_TEKLIFLER!$J424)</f>
        <v/>
      </c>
      <c r="H424" s="17">
        <f>IF(ISBLANK(YENI_TEKLIFLER!$A424),"",INDEX(KREDILER!$H$6:$H$1000,MATCH(YENI_TEKLIFLER!$B424,KREDILER!$A$6:$A$1000,0)))</f>
        <v/>
      </c>
      <c r="I424" s="14">
        <f>IF(ISBLANK(YENI_TEKLIFLER!$A424),"",IF($E424&gt;0,"ADAY","DEĞİL"))</f>
        <v/>
      </c>
      <c r="J424" s="14">
        <f>IF(ISBLANK(YENI_TEKLIFLER!$A424),"",IF(OR(ISBLANK($B424),ISBLANK($C424),ISBLANK($D424),ISBLANK($E424),ISBLANK($F424),ISBLANK($G424),ISBLANK($H424)),"EKSİK","OK"))</f>
        <v/>
      </c>
    </row>
    <row r="425">
      <c r="A425" s="14">
        <f>IF(ISBLANK(YENI_TEKLIFLER!$A425),"",YENI_TEKLIFLER!$A425)</f>
        <v/>
      </c>
      <c r="B425" s="14">
        <f>IF(ISBLANK(YENI_TEKLIFLER!$A425),"",YENI_TEKLIFLER!$B425)</f>
        <v/>
      </c>
      <c r="C425" s="17">
        <f>IF(ISBLANK(YENI_TEKLIFLER!$A425),"",SUMIFS(TAKSIT_PLANI!$I$6:$I$1000,TAKSIT_PLANI!$B$6:$B$1000,YENI_TEKLIFLER!$B425,TAKSIT_PLANI!$C$6:$C$1000,1))</f>
        <v/>
      </c>
      <c r="D425" s="17">
        <f>IF(ISBLANK(YENI_TEKLIFLER!$A425),"",YENI_TEKLIFLER!$I425)</f>
        <v/>
      </c>
      <c r="E425" s="17">
        <f>IF(ISBLANK(YENI_TEKLIFLER!$A425),"",$C425-$D425)</f>
        <v/>
      </c>
      <c r="F425" s="17">
        <f>IF(ISBLANK(YENI_TEKLIFLER!$A425),"",MAX(0,$E425))</f>
        <v/>
      </c>
      <c r="G425" s="17">
        <f>IF(ISBLANK(YENI_TEKLIFLER!$A425),"",YENI_TEKLIFLER!$J425)</f>
        <v/>
      </c>
      <c r="H425" s="17">
        <f>IF(ISBLANK(YENI_TEKLIFLER!$A425),"",INDEX(KREDILER!$H$6:$H$1000,MATCH(YENI_TEKLIFLER!$B425,KREDILER!$A$6:$A$1000,0)))</f>
        <v/>
      </c>
      <c r="I425" s="14">
        <f>IF(ISBLANK(YENI_TEKLIFLER!$A425),"",IF($E425&gt;0,"ADAY","DEĞİL"))</f>
        <v/>
      </c>
      <c r="J425" s="14">
        <f>IF(ISBLANK(YENI_TEKLIFLER!$A425),"",IF(OR(ISBLANK($B425),ISBLANK($C425),ISBLANK($D425),ISBLANK($E425),ISBLANK($F425),ISBLANK($G425),ISBLANK($H425)),"EKSİK","OK"))</f>
        <v/>
      </c>
    </row>
    <row r="426">
      <c r="A426" s="14">
        <f>IF(ISBLANK(YENI_TEKLIFLER!$A426),"",YENI_TEKLIFLER!$A426)</f>
        <v/>
      </c>
      <c r="B426" s="14">
        <f>IF(ISBLANK(YENI_TEKLIFLER!$A426),"",YENI_TEKLIFLER!$B426)</f>
        <v/>
      </c>
      <c r="C426" s="17">
        <f>IF(ISBLANK(YENI_TEKLIFLER!$A426),"",SUMIFS(TAKSIT_PLANI!$I$6:$I$1000,TAKSIT_PLANI!$B$6:$B$1000,YENI_TEKLIFLER!$B426,TAKSIT_PLANI!$C$6:$C$1000,1))</f>
        <v/>
      </c>
      <c r="D426" s="17">
        <f>IF(ISBLANK(YENI_TEKLIFLER!$A426),"",YENI_TEKLIFLER!$I426)</f>
        <v/>
      </c>
      <c r="E426" s="17">
        <f>IF(ISBLANK(YENI_TEKLIFLER!$A426),"",$C426-$D426)</f>
        <v/>
      </c>
      <c r="F426" s="17">
        <f>IF(ISBLANK(YENI_TEKLIFLER!$A426),"",MAX(0,$E426))</f>
        <v/>
      </c>
      <c r="G426" s="17">
        <f>IF(ISBLANK(YENI_TEKLIFLER!$A426),"",YENI_TEKLIFLER!$J426)</f>
        <v/>
      </c>
      <c r="H426" s="17">
        <f>IF(ISBLANK(YENI_TEKLIFLER!$A426),"",INDEX(KREDILER!$H$6:$H$1000,MATCH(YENI_TEKLIFLER!$B426,KREDILER!$A$6:$A$1000,0)))</f>
        <v/>
      </c>
      <c r="I426" s="14">
        <f>IF(ISBLANK(YENI_TEKLIFLER!$A426),"",IF($E426&gt;0,"ADAY","DEĞİL"))</f>
        <v/>
      </c>
      <c r="J426" s="14">
        <f>IF(ISBLANK(YENI_TEKLIFLER!$A426),"",IF(OR(ISBLANK($B426),ISBLANK($C426),ISBLANK($D426),ISBLANK($E426),ISBLANK($F426),ISBLANK($G426),ISBLANK($H426)),"EKSİK","OK"))</f>
        <v/>
      </c>
    </row>
    <row r="427">
      <c r="A427" s="14">
        <f>IF(ISBLANK(YENI_TEKLIFLER!$A427),"",YENI_TEKLIFLER!$A427)</f>
        <v/>
      </c>
      <c r="B427" s="14">
        <f>IF(ISBLANK(YENI_TEKLIFLER!$A427),"",YENI_TEKLIFLER!$B427)</f>
        <v/>
      </c>
      <c r="C427" s="17">
        <f>IF(ISBLANK(YENI_TEKLIFLER!$A427),"",SUMIFS(TAKSIT_PLANI!$I$6:$I$1000,TAKSIT_PLANI!$B$6:$B$1000,YENI_TEKLIFLER!$B427,TAKSIT_PLANI!$C$6:$C$1000,1))</f>
        <v/>
      </c>
      <c r="D427" s="17">
        <f>IF(ISBLANK(YENI_TEKLIFLER!$A427),"",YENI_TEKLIFLER!$I427)</f>
        <v/>
      </c>
      <c r="E427" s="17">
        <f>IF(ISBLANK(YENI_TEKLIFLER!$A427),"",$C427-$D427)</f>
        <v/>
      </c>
      <c r="F427" s="17">
        <f>IF(ISBLANK(YENI_TEKLIFLER!$A427),"",MAX(0,$E427))</f>
        <v/>
      </c>
      <c r="G427" s="17">
        <f>IF(ISBLANK(YENI_TEKLIFLER!$A427),"",YENI_TEKLIFLER!$J427)</f>
        <v/>
      </c>
      <c r="H427" s="17">
        <f>IF(ISBLANK(YENI_TEKLIFLER!$A427),"",INDEX(KREDILER!$H$6:$H$1000,MATCH(YENI_TEKLIFLER!$B427,KREDILER!$A$6:$A$1000,0)))</f>
        <v/>
      </c>
      <c r="I427" s="14">
        <f>IF(ISBLANK(YENI_TEKLIFLER!$A427),"",IF($E427&gt;0,"ADAY","DEĞİL"))</f>
        <v/>
      </c>
      <c r="J427" s="14">
        <f>IF(ISBLANK(YENI_TEKLIFLER!$A427),"",IF(OR(ISBLANK($B427),ISBLANK($C427),ISBLANK($D427),ISBLANK($E427),ISBLANK($F427),ISBLANK($G427),ISBLANK($H427)),"EKSİK","OK"))</f>
        <v/>
      </c>
    </row>
    <row r="428">
      <c r="A428" s="14">
        <f>IF(ISBLANK(YENI_TEKLIFLER!$A428),"",YENI_TEKLIFLER!$A428)</f>
        <v/>
      </c>
      <c r="B428" s="14">
        <f>IF(ISBLANK(YENI_TEKLIFLER!$A428),"",YENI_TEKLIFLER!$B428)</f>
        <v/>
      </c>
      <c r="C428" s="17">
        <f>IF(ISBLANK(YENI_TEKLIFLER!$A428),"",SUMIFS(TAKSIT_PLANI!$I$6:$I$1000,TAKSIT_PLANI!$B$6:$B$1000,YENI_TEKLIFLER!$B428,TAKSIT_PLANI!$C$6:$C$1000,1))</f>
        <v/>
      </c>
      <c r="D428" s="17">
        <f>IF(ISBLANK(YENI_TEKLIFLER!$A428),"",YENI_TEKLIFLER!$I428)</f>
        <v/>
      </c>
      <c r="E428" s="17">
        <f>IF(ISBLANK(YENI_TEKLIFLER!$A428),"",$C428-$D428)</f>
        <v/>
      </c>
      <c r="F428" s="17">
        <f>IF(ISBLANK(YENI_TEKLIFLER!$A428),"",MAX(0,$E428))</f>
        <v/>
      </c>
      <c r="G428" s="17">
        <f>IF(ISBLANK(YENI_TEKLIFLER!$A428),"",YENI_TEKLIFLER!$J428)</f>
        <v/>
      </c>
      <c r="H428" s="17">
        <f>IF(ISBLANK(YENI_TEKLIFLER!$A428),"",INDEX(KREDILER!$H$6:$H$1000,MATCH(YENI_TEKLIFLER!$B428,KREDILER!$A$6:$A$1000,0)))</f>
        <v/>
      </c>
      <c r="I428" s="14">
        <f>IF(ISBLANK(YENI_TEKLIFLER!$A428),"",IF($E428&gt;0,"ADAY","DEĞİL"))</f>
        <v/>
      </c>
      <c r="J428" s="14">
        <f>IF(ISBLANK(YENI_TEKLIFLER!$A428),"",IF(OR(ISBLANK($B428),ISBLANK($C428),ISBLANK($D428),ISBLANK($E428),ISBLANK($F428),ISBLANK($G428),ISBLANK($H428)),"EKSİK","OK"))</f>
        <v/>
      </c>
    </row>
    <row r="429">
      <c r="A429" s="14">
        <f>IF(ISBLANK(YENI_TEKLIFLER!$A429),"",YENI_TEKLIFLER!$A429)</f>
        <v/>
      </c>
      <c r="B429" s="14">
        <f>IF(ISBLANK(YENI_TEKLIFLER!$A429),"",YENI_TEKLIFLER!$B429)</f>
        <v/>
      </c>
      <c r="C429" s="17">
        <f>IF(ISBLANK(YENI_TEKLIFLER!$A429),"",SUMIFS(TAKSIT_PLANI!$I$6:$I$1000,TAKSIT_PLANI!$B$6:$B$1000,YENI_TEKLIFLER!$B429,TAKSIT_PLANI!$C$6:$C$1000,1))</f>
        <v/>
      </c>
      <c r="D429" s="17">
        <f>IF(ISBLANK(YENI_TEKLIFLER!$A429),"",YENI_TEKLIFLER!$I429)</f>
        <v/>
      </c>
      <c r="E429" s="17">
        <f>IF(ISBLANK(YENI_TEKLIFLER!$A429),"",$C429-$D429)</f>
        <v/>
      </c>
      <c r="F429" s="17">
        <f>IF(ISBLANK(YENI_TEKLIFLER!$A429),"",MAX(0,$E429))</f>
        <v/>
      </c>
      <c r="G429" s="17">
        <f>IF(ISBLANK(YENI_TEKLIFLER!$A429),"",YENI_TEKLIFLER!$J429)</f>
        <v/>
      </c>
      <c r="H429" s="17">
        <f>IF(ISBLANK(YENI_TEKLIFLER!$A429),"",INDEX(KREDILER!$H$6:$H$1000,MATCH(YENI_TEKLIFLER!$B429,KREDILER!$A$6:$A$1000,0)))</f>
        <v/>
      </c>
      <c r="I429" s="14">
        <f>IF(ISBLANK(YENI_TEKLIFLER!$A429),"",IF($E429&gt;0,"ADAY","DEĞİL"))</f>
        <v/>
      </c>
      <c r="J429" s="14">
        <f>IF(ISBLANK(YENI_TEKLIFLER!$A429),"",IF(OR(ISBLANK($B429),ISBLANK($C429),ISBLANK($D429),ISBLANK($E429),ISBLANK($F429),ISBLANK($G429),ISBLANK($H429)),"EKSİK","OK"))</f>
        <v/>
      </c>
    </row>
    <row r="430">
      <c r="A430" s="14">
        <f>IF(ISBLANK(YENI_TEKLIFLER!$A430),"",YENI_TEKLIFLER!$A430)</f>
        <v/>
      </c>
      <c r="B430" s="14">
        <f>IF(ISBLANK(YENI_TEKLIFLER!$A430),"",YENI_TEKLIFLER!$B430)</f>
        <v/>
      </c>
      <c r="C430" s="17">
        <f>IF(ISBLANK(YENI_TEKLIFLER!$A430),"",SUMIFS(TAKSIT_PLANI!$I$6:$I$1000,TAKSIT_PLANI!$B$6:$B$1000,YENI_TEKLIFLER!$B430,TAKSIT_PLANI!$C$6:$C$1000,1))</f>
        <v/>
      </c>
      <c r="D430" s="17">
        <f>IF(ISBLANK(YENI_TEKLIFLER!$A430),"",YENI_TEKLIFLER!$I430)</f>
        <v/>
      </c>
      <c r="E430" s="17">
        <f>IF(ISBLANK(YENI_TEKLIFLER!$A430),"",$C430-$D430)</f>
        <v/>
      </c>
      <c r="F430" s="17">
        <f>IF(ISBLANK(YENI_TEKLIFLER!$A430),"",MAX(0,$E430))</f>
        <v/>
      </c>
      <c r="G430" s="17">
        <f>IF(ISBLANK(YENI_TEKLIFLER!$A430),"",YENI_TEKLIFLER!$J430)</f>
        <v/>
      </c>
      <c r="H430" s="17">
        <f>IF(ISBLANK(YENI_TEKLIFLER!$A430),"",INDEX(KREDILER!$H$6:$H$1000,MATCH(YENI_TEKLIFLER!$B430,KREDILER!$A$6:$A$1000,0)))</f>
        <v/>
      </c>
      <c r="I430" s="14">
        <f>IF(ISBLANK(YENI_TEKLIFLER!$A430),"",IF($E430&gt;0,"ADAY","DEĞİL"))</f>
        <v/>
      </c>
      <c r="J430" s="14">
        <f>IF(ISBLANK(YENI_TEKLIFLER!$A430),"",IF(OR(ISBLANK($B430),ISBLANK($C430),ISBLANK($D430),ISBLANK($E430),ISBLANK($F430),ISBLANK($G430),ISBLANK($H430)),"EKSİK","OK"))</f>
        <v/>
      </c>
    </row>
    <row r="431">
      <c r="A431" s="14">
        <f>IF(ISBLANK(YENI_TEKLIFLER!$A431),"",YENI_TEKLIFLER!$A431)</f>
        <v/>
      </c>
      <c r="B431" s="14">
        <f>IF(ISBLANK(YENI_TEKLIFLER!$A431),"",YENI_TEKLIFLER!$B431)</f>
        <v/>
      </c>
      <c r="C431" s="17">
        <f>IF(ISBLANK(YENI_TEKLIFLER!$A431),"",SUMIFS(TAKSIT_PLANI!$I$6:$I$1000,TAKSIT_PLANI!$B$6:$B$1000,YENI_TEKLIFLER!$B431,TAKSIT_PLANI!$C$6:$C$1000,1))</f>
        <v/>
      </c>
      <c r="D431" s="17">
        <f>IF(ISBLANK(YENI_TEKLIFLER!$A431),"",YENI_TEKLIFLER!$I431)</f>
        <v/>
      </c>
      <c r="E431" s="17">
        <f>IF(ISBLANK(YENI_TEKLIFLER!$A431),"",$C431-$D431)</f>
        <v/>
      </c>
      <c r="F431" s="17">
        <f>IF(ISBLANK(YENI_TEKLIFLER!$A431),"",MAX(0,$E431))</f>
        <v/>
      </c>
      <c r="G431" s="17">
        <f>IF(ISBLANK(YENI_TEKLIFLER!$A431),"",YENI_TEKLIFLER!$J431)</f>
        <v/>
      </c>
      <c r="H431" s="17">
        <f>IF(ISBLANK(YENI_TEKLIFLER!$A431),"",INDEX(KREDILER!$H$6:$H$1000,MATCH(YENI_TEKLIFLER!$B431,KREDILER!$A$6:$A$1000,0)))</f>
        <v/>
      </c>
      <c r="I431" s="14">
        <f>IF(ISBLANK(YENI_TEKLIFLER!$A431),"",IF($E431&gt;0,"ADAY","DEĞİL"))</f>
        <v/>
      </c>
      <c r="J431" s="14">
        <f>IF(ISBLANK(YENI_TEKLIFLER!$A431),"",IF(OR(ISBLANK($B431),ISBLANK($C431),ISBLANK($D431),ISBLANK($E431),ISBLANK($F431),ISBLANK($G431),ISBLANK($H431)),"EKSİK","OK"))</f>
        <v/>
      </c>
    </row>
    <row r="432">
      <c r="A432" s="14">
        <f>IF(ISBLANK(YENI_TEKLIFLER!$A432),"",YENI_TEKLIFLER!$A432)</f>
        <v/>
      </c>
      <c r="B432" s="14">
        <f>IF(ISBLANK(YENI_TEKLIFLER!$A432),"",YENI_TEKLIFLER!$B432)</f>
        <v/>
      </c>
      <c r="C432" s="17">
        <f>IF(ISBLANK(YENI_TEKLIFLER!$A432),"",SUMIFS(TAKSIT_PLANI!$I$6:$I$1000,TAKSIT_PLANI!$B$6:$B$1000,YENI_TEKLIFLER!$B432,TAKSIT_PLANI!$C$6:$C$1000,1))</f>
        <v/>
      </c>
      <c r="D432" s="17">
        <f>IF(ISBLANK(YENI_TEKLIFLER!$A432),"",YENI_TEKLIFLER!$I432)</f>
        <v/>
      </c>
      <c r="E432" s="17">
        <f>IF(ISBLANK(YENI_TEKLIFLER!$A432),"",$C432-$D432)</f>
        <v/>
      </c>
      <c r="F432" s="17">
        <f>IF(ISBLANK(YENI_TEKLIFLER!$A432),"",MAX(0,$E432))</f>
        <v/>
      </c>
      <c r="G432" s="17">
        <f>IF(ISBLANK(YENI_TEKLIFLER!$A432),"",YENI_TEKLIFLER!$J432)</f>
        <v/>
      </c>
      <c r="H432" s="17">
        <f>IF(ISBLANK(YENI_TEKLIFLER!$A432),"",INDEX(KREDILER!$H$6:$H$1000,MATCH(YENI_TEKLIFLER!$B432,KREDILER!$A$6:$A$1000,0)))</f>
        <v/>
      </c>
      <c r="I432" s="14">
        <f>IF(ISBLANK(YENI_TEKLIFLER!$A432),"",IF($E432&gt;0,"ADAY","DEĞİL"))</f>
        <v/>
      </c>
      <c r="J432" s="14">
        <f>IF(ISBLANK(YENI_TEKLIFLER!$A432),"",IF(OR(ISBLANK($B432),ISBLANK($C432),ISBLANK($D432),ISBLANK($E432),ISBLANK($F432),ISBLANK($G432),ISBLANK($H432)),"EKSİK","OK"))</f>
        <v/>
      </c>
    </row>
    <row r="433">
      <c r="A433" s="14">
        <f>IF(ISBLANK(YENI_TEKLIFLER!$A433),"",YENI_TEKLIFLER!$A433)</f>
        <v/>
      </c>
      <c r="B433" s="14">
        <f>IF(ISBLANK(YENI_TEKLIFLER!$A433),"",YENI_TEKLIFLER!$B433)</f>
        <v/>
      </c>
      <c r="C433" s="17">
        <f>IF(ISBLANK(YENI_TEKLIFLER!$A433),"",SUMIFS(TAKSIT_PLANI!$I$6:$I$1000,TAKSIT_PLANI!$B$6:$B$1000,YENI_TEKLIFLER!$B433,TAKSIT_PLANI!$C$6:$C$1000,1))</f>
        <v/>
      </c>
      <c r="D433" s="17">
        <f>IF(ISBLANK(YENI_TEKLIFLER!$A433),"",YENI_TEKLIFLER!$I433)</f>
        <v/>
      </c>
      <c r="E433" s="17">
        <f>IF(ISBLANK(YENI_TEKLIFLER!$A433),"",$C433-$D433)</f>
        <v/>
      </c>
      <c r="F433" s="17">
        <f>IF(ISBLANK(YENI_TEKLIFLER!$A433),"",MAX(0,$E433))</f>
        <v/>
      </c>
      <c r="G433" s="17">
        <f>IF(ISBLANK(YENI_TEKLIFLER!$A433),"",YENI_TEKLIFLER!$J433)</f>
        <v/>
      </c>
      <c r="H433" s="17">
        <f>IF(ISBLANK(YENI_TEKLIFLER!$A433),"",INDEX(KREDILER!$H$6:$H$1000,MATCH(YENI_TEKLIFLER!$B433,KREDILER!$A$6:$A$1000,0)))</f>
        <v/>
      </c>
      <c r="I433" s="14">
        <f>IF(ISBLANK(YENI_TEKLIFLER!$A433),"",IF($E433&gt;0,"ADAY","DEĞİL"))</f>
        <v/>
      </c>
      <c r="J433" s="14">
        <f>IF(ISBLANK(YENI_TEKLIFLER!$A433),"",IF(OR(ISBLANK($B433),ISBLANK($C433),ISBLANK($D433),ISBLANK($E433),ISBLANK($F433),ISBLANK($G433),ISBLANK($H433)),"EKSİK","OK"))</f>
        <v/>
      </c>
    </row>
    <row r="434">
      <c r="A434" s="14">
        <f>IF(ISBLANK(YENI_TEKLIFLER!$A434),"",YENI_TEKLIFLER!$A434)</f>
        <v/>
      </c>
      <c r="B434" s="14">
        <f>IF(ISBLANK(YENI_TEKLIFLER!$A434),"",YENI_TEKLIFLER!$B434)</f>
        <v/>
      </c>
      <c r="C434" s="17">
        <f>IF(ISBLANK(YENI_TEKLIFLER!$A434),"",SUMIFS(TAKSIT_PLANI!$I$6:$I$1000,TAKSIT_PLANI!$B$6:$B$1000,YENI_TEKLIFLER!$B434,TAKSIT_PLANI!$C$6:$C$1000,1))</f>
        <v/>
      </c>
      <c r="D434" s="17">
        <f>IF(ISBLANK(YENI_TEKLIFLER!$A434),"",YENI_TEKLIFLER!$I434)</f>
        <v/>
      </c>
      <c r="E434" s="17">
        <f>IF(ISBLANK(YENI_TEKLIFLER!$A434),"",$C434-$D434)</f>
        <v/>
      </c>
      <c r="F434" s="17">
        <f>IF(ISBLANK(YENI_TEKLIFLER!$A434),"",MAX(0,$E434))</f>
        <v/>
      </c>
      <c r="G434" s="17">
        <f>IF(ISBLANK(YENI_TEKLIFLER!$A434),"",YENI_TEKLIFLER!$J434)</f>
        <v/>
      </c>
      <c r="H434" s="17">
        <f>IF(ISBLANK(YENI_TEKLIFLER!$A434),"",INDEX(KREDILER!$H$6:$H$1000,MATCH(YENI_TEKLIFLER!$B434,KREDILER!$A$6:$A$1000,0)))</f>
        <v/>
      </c>
      <c r="I434" s="14">
        <f>IF(ISBLANK(YENI_TEKLIFLER!$A434),"",IF($E434&gt;0,"ADAY","DEĞİL"))</f>
        <v/>
      </c>
      <c r="J434" s="14">
        <f>IF(ISBLANK(YENI_TEKLIFLER!$A434),"",IF(OR(ISBLANK($B434),ISBLANK($C434),ISBLANK($D434),ISBLANK($E434),ISBLANK($F434),ISBLANK($G434),ISBLANK($H434)),"EKSİK","OK"))</f>
        <v/>
      </c>
    </row>
    <row r="435">
      <c r="A435" s="14">
        <f>IF(ISBLANK(YENI_TEKLIFLER!$A435),"",YENI_TEKLIFLER!$A435)</f>
        <v/>
      </c>
      <c r="B435" s="14">
        <f>IF(ISBLANK(YENI_TEKLIFLER!$A435),"",YENI_TEKLIFLER!$B435)</f>
        <v/>
      </c>
      <c r="C435" s="17">
        <f>IF(ISBLANK(YENI_TEKLIFLER!$A435),"",SUMIFS(TAKSIT_PLANI!$I$6:$I$1000,TAKSIT_PLANI!$B$6:$B$1000,YENI_TEKLIFLER!$B435,TAKSIT_PLANI!$C$6:$C$1000,1))</f>
        <v/>
      </c>
      <c r="D435" s="17">
        <f>IF(ISBLANK(YENI_TEKLIFLER!$A435),"",YENI_TEKLIFLER!$I435)</f>
        <v/>
      </c>
      <c r="E435" s="17">
        <f>IF(ISBLANK(YENI_TEKLIFLER!$A435),"",$C435-$D435)</f>
        <v/>
      </c>
      <c r="F435" s="17">
        <f>IF(ISBLANK(YENI_TEKLIFLER!$A435),"",MAX(0,$E435))</f>
        <v/>
      </c>
      <c r="G435" s="17">
        <f>IF(ISBLANK(YENI_TEKLIFLER!$A435),"",YENI_TEKLIFLER!$J435)</f>
        <v/>
      </c>
      <c r="H435" s="17">
        <f>IF(ISBLANK(YENI_TEKLIFLER!$A435),"",INDEX(KREDILER!$H$6:$H$1000,MATCH(YENI_TEKLIFLER!$B435,KREDILER!$A$6:$A$1000,0)))</f>
        <v/>
      </c>
      <c r="I435" s="14">
        <f>IF(ISBLANK(YENI_TEKLIFLER!$A435),"",IF($E435&gt;0,"ADAY","DEĞİL"))</f>
        <v/>
      </c>
      <c r="J435" s="14">
        <f>IF(ISBLANK(YENI_TEKLIFLER!$A435),"",IF(OR(ISBLANK($B435),ISBLANK($C435),ISBLANK($D435),ISBLANK($E435),ISBLANK($F435),ISBLANK($G435),ISBLANK($H435)),"EKSİK","OK"))</f>
        <v/>
      </c>
    </row>
    <row r="436">
      <c r="A436" s="14">
        <f>IF(ISBLANK(YENI_TEKLIFLER!$A436),"",YENI_TEKLIFLER!$A436)</f>
        <v/>
      </c>
      <c r="B436" s="14">
        <f>IF(ISBLANK(YENI_TEKLIFLER!$A436),"",YENI_TEKLIFLER!$B436)</f>
        <v/>
      </c>
      <c r="C436" s="17">
        <f>IF(ISBLANK(YENI_TEKLIFLER!$A436),"",SUMIFS(TAKSIT_PLANI!$I$6:$I$1000,TAKSIT_PLANI!$B$6:$B$1000,YENI_TEKLIFLER!$B436,TAKSIT_PLANI!$C$6:$C$1000,1))</f>
        <v/>
      </c>
      <c r="D436" s="17">
        <f>IF(ISBLANK(YENI_TEKLIFLER!$A436),"",YENI_TEKLIFLER!$I436)</f>
        <v/>
      </c>
      <c r="E436" s="17">
        <f>IF(ISBLANK(YENI_TEKLIFLER!$A436),"",$C436-$D436)</f>
        <v/>
      </c>
      <c r="F436" s="17">
        <f>IF(ISBLANK(YENI_TEKLIFLER!$A436),"",MAX(0,$E436))</f>
        <v/>
      </c>
      <c r="G436" s="17">
        <f>IF(ISBLANK(YENI_TEKLIFLER!$A436),"",YENI_TEKLIFLER!$J436)</f>
        <v/>
      </c>
      <c r="H436" s="17">
        <f>IF(ISBLANK(YENI_TEKLIFLER!$A436),"",INDEX(KREDILER!$H$6:$H$1000,MATCH(YENI_TEKLIFLER!$B436,KREDILER!$A$6:$A$1000,0)))</f>
        <v/>
      </c>
      <c r="I436" s="14">
        <f>IF(ISBLANK(YENI_TEKLIFLER!$A436),"",IF($E436&gt;0,"ADAY","DEĞİL"))</f>
        <v/>
      </c>
      <c r="J436" s="14">
        <f>IF(ISBLANK(YENI_TEKLIFLER!$A436),"",IF(OR(ISBLANK($B436),ISBLANK($C436),ISBLANK($D436),ISBLANK($E436),ISBLANK($F436),ISBLANK($G436),ISBLANK($H436)),"EKSİK","OK"))</f>
        <v/>
      </c>
    </row>
    <row r="437">
      <c r="A437" s="14">
        <f>IF(ISBLANK(YENI_TEKLIFLER!$A437),"",YENI_TEKLIFLER!$A437)</f>
        <v/>
      </c>
      <c r="B437" s="14">
        <f>IF(ISBLANK(YENI_TEKLIFLER!$A437),"",YENI_TEKLIFLER!$B437)</f>
        <v/>
      </c>
      <c r="C437" s="17">
        <f>IF(ISBLANK(YENI_TEKLIFLER!$A437),"",SUMIFS(TAKSIT_PLANI!$I$6:$I$1000,TAKSIT_PLANI!$B$6:$B$1000,YENI_TEKLIFLER!$B437,TAKSIT_PLANI!$C$6:$C$1000,1))</f>
        <v/>
      </c>
      <c r="D437" s="17">
        <f>IF(ISBLANK(YENI_TEKLIFLER!$A437),"",YENI_TEKLIFLER!$I437)</f>
        <v/>
      </c>
      <c r="E437" s="17">
        <f>IF(ISBLANK(YENI_TEKLIFLER!$A437),"",$C437-$D437)</f>
        <v/>
      </c>
      <c r="F437" s="17">
        <f>IF(ISBLANK(YENI_TEKLIFLER!$A437),"",MAX(0,$E437))</f>
        <v/>
      </c>
      <c r="G437" s="17">
        <f>IF(ISBLANK(YENI_TEKLIFLER!$A437),"",YENI_TEKLIFLER!$J437)</f>
        <v/>
      </c>
      <c r="H437" s="17">
        <f>IF(ISBLANK(YENI_TEKLIFLER!$A437),"",INDEX(KREDILER!$H$6:$H$1000,MATCH(YENI_TEKLIFLER!$B437,KREDILER!$A$6:$A$1000,0)))</f>
        <v/>
      </c>
      <c r="I437" s="14">
        <f>IF(ISBLANK(YENI_TEKLIFLER!$A437),"",IF($E437&gt;0,"ADAY","DEĞİL"))</f>
        <v/>
      </c>
      <c r="J437" s="14">
        <f>IF(ISBLANK(YENI_TEKLIFLER!$A437),"",IF(OR(ISBLANK($B437),ISBLANK($C437),ISBLANK($D437),ISBLANK($E437),ISBLANK($F437),ISBLANK($G437),ISBLANK($H437)),"EKSİK","OK"))</f>
        <v/>
      </c>
    </row>
    <row r="438">
      <c r="A438" s="14">
        <f>IF(ISBLANK(YENI_TEKLIFLER!$A438),"",YENI_TEKLIFLER!$A438)</f>
        <v/>
      </c>
      <c r="B438" s="14">
        <f>IF(ISBLANK(YENI_TEKLIFLER!$A438),"",YENI_TEKLIFLER!$B438)</f>
        <v/>
      </c>
      <c r="C438" s="17">
        <f>IF(ISBLANK(YENI_TEKLIFLER!$A438),"",SUMIFS(TAKSIT_PLANI!$I$6:$I$1000,TAKSIT_PLANI!$B$6:$B$1000,YENI_TEKLIFLER!$B438,TAKSIT_PLANI!$C$6:$C$1000,1))</f>
        <v/>
      </c>
      <c r="D438" s="17">
        <f>IF(ISBLANK(YENI_TEKLIFLER!$A438),"",YENI_TEKLIFLER!$I438)</f>
        <v/>
      </c>
      <c r="E438" s="17">
        <f>IF(ISBLANK(YENI_TEKLIFLER!$A438),"",$C438-$D438)</f>
        <v/>
      </c>
      <c r="F438" s="17">
        <f>IF(ISBLANK(YENI_TEKLIFLER!$A438),"",MAX(0,$E438))</f>
        <v/>
      </c>
      <c r="G438" s="17">
        <f>IF(ISBLANK(YENI_TEKLIFLER!$A438),"",YENI_TEKLIFLER!$J438)</f>
        <v/>
      </c>
      <c r="H438" s="17">
        <f>IF(ISBLANK(YENI_TEKLIFLER!$A438),"",INDEX(KREDILER!$H$6:$H$1000,MATCH(YENI_TEKLIFLER!$B438,KREDILER!$A$6:$A$1000,0)))</f>
        <v/>
      </c>
      <c r="I438" s="14">
        <f>IF(ISBLANK(YENI_TEKLIFLER!$A438),"",IF($E438&gt;0,"ADAY","DEĞİL"))</f>
        <v/>
      </c>
      <c r="J438" s="14">
        <f>IF(ISBLANK(YENI_TEKLIFLER!$A438),"",IF(OR(ISBLANK($B438),ISBLANK($C438),ISBLANK($D438),ISBLANK($E438),ISBLANK($F438),ISBLANK($G438),ISBLANK($H438)),"EKSİK","OK"))</f>
        <v/>
      </c>
    </row>
    <row r="439">
      <c r="A439" s="14">
        <f>IF(ISBLANK(YENI_TEKLIFLER!$A439),"",YENI_TEKLIFLER!$A439)</f>
        <v/>
      </c>
      <c r="B439" s="14">
        <f>IF(ISBLANK(YENI_TEKLIFLER!$A439),"",YENI_TEKLIFLER!$B439)</f>
        <v/>
      </c>
      <c r="C439" s="17">
        <f>IF(ISBLANK(YENI_TEKLIFLER!$A439),"",SUMIFS(TAKSIT_PLANI!$I$6:$I$1000,TAKSIT_PLANI!$B$6:$B$1000,YENI_TEKLIFLER!$B439,TAKSIT_PLANI!$C$6:$C$1000,1))</f>
        <v/>
      </c>
      <c r="D439" s="17">
        <f>IF(ISBLANK(YENI_TEKLIFLER!$A439),"",YENI_TEKLIFLER!$I439)</f>
        <v/>
      </c>
      <c r="E439" s="17">
        <f>IF(ISBLANK(YENI_TEKLIFLER!$A439),"",$C439-$D439)</f>
        <v/>
      </c>
      <c r="F439" s="17">
        <f>IF(ISBLANK(YENI_TEKLIFLER!$A439),"",MAX(0,$E439))</f>
        <v/>
      </c>
      <c r="G439" s="17">
        <f>IF(ISBLANK(YENI_TEKLIFLER!$A439),"",YENI_TEKLIFLER!$J439)</f>
        <v/>
      </c>
      <c r="H439" s="17">
        <f>IF(ISBLANK(YENI_TEKLIFLER!$A439),"",INDEX(KREDILER!$H$6:$H$1000,MATCH(YENI_TEKLIFLER!$B439,KREDILER!$A$6:$A$1000,0)))</f>
        <v/>
      </c>
      <c r="I439" s="14">
        <f>IF(ISBLANK(YENI_TEKLIFLER!$A439),"",IF($E439&gt;0,"ADAY","DEĞİL"))</f>
        <v/>
      </c>
      <c r="J439" s="14">
        <f>IF(ISBLANK(YENI_TEKLIFLER!$A439),"",IF(OR(ISBLANK($B439),ISBLANK($C439),ISBLANK($D439),ISBLANK($E439),ISBLANK($F439),ISBLANK($G439),ISBLANK($H439)),"EKSİK","OK"))</f>
        <v/>
      </c>
    </row>
    <row r="440">
      <c r="A440" s="14">
        <f>IF(ISBLANK(YENI_TEKLIFLER!$A440),"",YENI_TEKLIFLER!$A440)</f>
        <v/>
      </c>
      <c r="B440" s="14">
        <f>IF(ISBLANK(YENI_TEKLIFLER!$A440),"",YENI_TEKLIFLER!$B440)</f>
        <v/>
      </c>
      <c r="C440" s="17">
        <f>IF(ISBLANK(YENI_TEKLIFLER!$A440),"",SUMIFS(TAKSIT_PLANI!$I$6:$I$1000,TAKSIT_PLANI!$B$6:$B$1000,YENI_TEKLIFLER!$B440,TAKSIT_PLANI!$C$6:$C$1000,1))</f>
        <v/>
      </c>
      <c r="D440" s="17">
        <f>IF(ISBLANK(YENI_TEKLIFLER!$A440),"",YENI_TEKLIFLER!$I440)</f>
        <v/>
      </c>
      <c r="E440" s="17">
        <f>IF(ISBLANK(YENI_TEKLIFLER!$A440),"",$C440-$D440)</f>
        <v/>
      </c>
      <c r="F440" s="17">
        <f>IF(ISBLANK(YENI_TEKLIFLER!$A440),"",MAX(0,$E440))</f>
        <v/>
      </c>
      <c r="G440" s="17">
        <f>IF(ISBLANK(YENI_TEKLIFLER!$A440),"",YENI_TEKLIFLER!$J440)</f>
        <v/>
      </c>
      <c r="H440" s="17">
        <f>IF(ISBLANK(YENI_TEKLIFLER!$A440),"",INDEX(KREDILER!$H$6:$H$1000,MATCH(YENI_TEKLIFLER!$B440,KREDILER!$A$6:$A$1000,0)))</f>
        <v/>
      </c>
      <c r="I440" s="14">
        <f>IF(ISBLANK(YENI_TEKLIFLER!$A440),"",IF($E440&gt;0,"ADAY","DEĞİL"))</f>
        <v/>
      </c>
      <c r="J440" s="14">
        <f>IF(ISBLANK(YENI_TEKLIFLER!$A440),"",IF(OR(ISBLANK($B440),ISBLANK($C440),ISBLANK($D440),ISBLANK($E440),ISBLANK($F440),ISBLANK($G440),ISBLANK($H440)),"EKSİK","OK"))</f>
        <v/>
      </c>
    </row>
    <row r="441">
      <c r="A441" s="14">
        <f>IF(ISBLANK(YENI_TEKLIFLER!$A441),"",YENI_TEKLIFLER!$A441)</f>
        <v/>
      </c>
      <c r="B441" s="14">
        <f>IF(ISBLANK(YENI_TEKLIFLER!$A441),"",YENI_TEKLIFLER!$B441)</f>
        <v/>
      </c>
      <c r="C441" s="17">
        <f>IF(ISBLANK(YENI_TEKLIFLER!$A441),"",SUMIFS(TAKSIT_PLANI!$I$6:$I$1000,TAKSIT_PLANI!$B$6:$B$1000,YENI_TEKLIFLER!$B441,TAKSIT_PLANI!$C$6:$C$1000,1))</f>
        <v/>
      </c>
      <c r="D441" s="17">
        <f>IF(ISBLANK(YENI_TEKLIFLER!$A441),"",YENI_TEKLIFLER!$I441)</f>
        <v/>
      </c>
      <c r="E441" s="17">
        <f>IF(ISBLANK(YENI_TEKLIFLER!$A441),"",$C441-$D441)</f>
        <v/>
      </c>
      <c r="F441" s="17">
        <f>IF(ISBLANK(YENI_TEKLIFLER!$A441),"",MAX(0,$E441))</f>
        <v/>
      </c>
      <c r="G441" s="17">
        <f>IF(ISBLANK(YENI_TEKLIFLER!$A441),"",YENI_TEKLIFLER!$J441)</f>
        <v/>
      </c>
      <c r="H441" s="17">
        <f>IF(ISBLANK(YENI_TEKLIFLER!$A441),"",INDEX(KREDILER!$H$6:$H$1000,MATCH(YENI_TEKLIFLER!$B441,KREDILER!$A$6:$A$1000,0)))</f>
        <v/>
      </c>
      <c r="I441" s="14">
        <f>IF(ISBLANK(YENI_TEKLIFLER!$A441),"",IF($E441&gt;0,"ADAY","DEĞİL"))</f>
        <v/>
      </c>
      <c r="J441" s="14">
        <f>IF(ISBLANK(YENI_TEKLIFLER!$A441),"",IF(OR(ISBLANK($B441),ISBLANK($C441),ISBLANK($D441),ISBLANK($E441),ISBLANK($F441),ISBLANK($G441),ISBLANK($H441)),"EKSİK","OK"))</f>
        <v/>
      </c>
    </row>
    <row r="442">
      <c r="A442" s="14">
        <f>IF(ISBLANK(YENI_TEKLIFLER!$A442),"",YENI_TEKLIFLER!$A442)</f>
        <v/>
      </c>
      <c r="B442" s="14">
        <f>IF(ISBLANK(YENI_TEKLIFLER!$A442),"",YENI_TEKLIFLER!$B442)</f>
        <v/>
      </c>
      <c r="C442" s="17">
        <f>IF(ISBLANK(YENI_TEKLIFLER!$A442),"",SUMIFS(TAKSIT_PLANI!$I$6:$I$1000,TAKSIT_PLANI!$B$6:$B$1000,YENI_TEKLIFLER!$B442,TAKSIT_PLANI!$C$6:$C$1000,1))</f>
        <v/>
      </c>
      <c r="D442" s="17">
        <f>IF(ISBLANK(YENI_TEKLIFLER!$A442),"",YENI_TEKLIFLER!$I442)</f>
        <v/>
      </c>
      <c r="E442" s="17">
        <f>IF(ISBLANK(YENI_TEKLIFLER!$A442),"",$C442-$D442)</f>
        <v/>
      </c>
      <c r="F442" s="17">
        <f>IF(ISBLANK(YENI_TEKLIFLER!$A442),"",MAX(0,$E442))</f>
        <v/>
      </c>
      <c r="G442" s="17">
        <f>IF(ISBLANK(YENI_TEKLIFLER!$A442),"",YENI_TEKLIFLER!$J442)</f>
        <v/>
      </c>
      <c r="H442" s="17">
        <f>IF(ISBLANK(YENI_TEKLIFLER!$A442),"",INDEX(KREDILER!$H$6:$H$1000,MATCH(YENI_TEKLIFLER!$B442,KREDILER!$A$6:$A$1000,0)))</f>
        <v/>
      </c>
      <c r="I442" s="14">
        <f>IF(ISBLANK(YENI_TEKLIFLER!$A442),"",IF($E442&gt;0,"ADAY","DEĞİL"))</f>
        <v/>
      </c>
      <c r="J442" s="14">
        <f>IF(ISBLANK(YENI_TEKLIFLER!$A442),"",IF(OR(ISBLANK($B442),ISBLANK($C442),ISBLANK($D442),ISBLANK($E442),ISBLANK($F442),ISBLANK($G442),ISBLANK($H442)),"EKSİK","OK"))</f>
        <v/>
      </c>
    </row>
    <row r="443">
      <c r="A443" s="14">
        <f>IF(ISBLANK(YENI_TEKLIFLER!$A443),"",YENI_TEKLIFLER!$A443)</f>
        <v/>
      </c>
      <c r="B443" s="14">
        <f>IF(ISBLANK(YENI_TEKLIFLER!$A443),"",YENI_TEKLIFLER!$B443)</f>
        <v/>
      </c>
      <c r="C443" s="17">
        <f>IF(ISBLANK(YENI_TEKLIFLER!$A443),"",SUMIFS(TAKSIT_PLANI!$I$6:$I$1000,TAKSIT_PLANI!$B$6:$B$1000,YENI_TEKLIFLER!$B443,TAKSIT_PLANI!$C$6:$C$1000,1))</f>
        <v/>
      </c>
      <c r="D443" s="17">
        <f>IF(ISBLANK(YENI_TEKLIFLER!$A443),"",YENI_TEKLIFLER!$I443)</f>
        <v/>
      </c>
      <c r="E443" s="17">
        <f>IF(ISBLANK(YENI_TEKLIFLER!$A443),"",$C443-$D443)</f>
        <v/>
      </c>
      <c r="F443" s="17">
        <f>IF(ISBLANK(YENI_TEKLIFLER!$A443),"",MAX(0,$E443))</f>
        <v/>
      </c>
      <c r="G443" s="17">
        <f>IF(ISBLANK(YENI_TEKLIFLER!$A443),"",YENI_TEKLIFLER!$J443)</f>
        <v/>
      </c>
      <c r="H443" s="17">
        <f>IF(ISBLANK(YENI_TEKLIFLER!$A443),"",INDEX(KREDILER!$H$6:$H$1000,MATCH(YENI_TEKLIFLER!$B443,KREDILER!$A$6:$A$1000,0)))</f>
        <v/>
      </c>
      <c r="I443" s="14">
        <f>IF(ISBLANK(YENI_TEKLIFLER!$A443),"",IF($E443&gt;0,"ADAY","DEĞİL"))</f>
        <v/>
      </c>
      <c r="J443" s="14">
        <f>IF(ISBLANK(YENI_TEKLIFLER!$A443),"",IF(OR(ISBLANK($B443),ISBLANK($C443),ISBLANK($D443),ISBLANK($E443),ISBLANK($F443),ISBLANK($G443),ISBLANK($H443)),"EKSİK","OK"))</f>
        <v/>
      </c>
    </row>
    <row r="444">
      <c r="A444" s="14">
        <f>IF(ISBLANK(YENI_TEKLIFLER!$A444),"",YENI_TEKLIFLER!$A444)</f>
        <v/>
      </c>
      <c r="B444" s="14">
        <f>IF(ISBLANK(YENI_TEKLIFLER!$A444),"",YENI_TEKLIFLER!$B444)</f>
        <v/>
      </c>
      <c r="C444" s="17">
        <f>IF(ISBLANK(YENI_TEKLIFLER!$A444),"",SUMIFS(TAKSIT_PLANI!$I$6:$I$1000,TAKSIT_PLANI!$B$6:$B$1000,YENI_TEKLIFLER!$B444,TAKSIT_PLANI!$C$6:$C$1000,1))</f>
        <v/>
      </c>
      <c r="D444" s="17">
        <f>IF(ISBLANK(YENI_TEKLIFLER!$A444),"",YENI_TEKLIFLER!$I444)</f>
        <v/>
      </c>
      <c r="E444" s="17">
        <f>IF(ISBLANK(YENI_TEKLIFLER!$A444),"",$C444-$D444)</f>
        <v/>
      </c>
      <c r="F444" s="17">
        <f>IF(ISBLANK(YENI_TEKLIFLER!$A444),"",MAX(0,$E444))</f>
        <v/>
      </c>
      <c r="G444" s="17">
        <f>IF(ISBLANK(YENI_TEKLIFLER!$A444),"",YENI_TEKLIFLER!$J444)</f>
        <v/>
      </c>
      <c r="H444" s="17">
        <f>IF(ISBLANK(YENI_TEKLIFLER!$A444),"",INDEX(KREDILER!$H$6:$H$1000,MATCH(YENI_TEKLIFLER!$B444,KREDILER!$A$6:$A$1000,0)))</f>
        <v/>
      </c>
      <c r="I444" s="14">
        <f>IF(ISBLANK(YENI_TEKLIFLER!$A444),"",IF($E444&gt;0,"ADAY","DEĞİL"))</f>
        <v/>
      </c>
      <c r="J444" s="14">
        <f>IF(ISBLANK(YENI_TEKLIFLER!$A444),"",IF(OR(ISBLANK($B444),ISBLANK($C444),ISBLANK($D444),ISBLANK($E444),ISBLANK($F444),ISBLANK($G444),ISBLANK($H444)),"EKSİK","OK"))</f>
        <v/>
      </c>
    </row>
    <row r="445">
      <c r="A445" s="14">
        <f>IF(ISBLANK(YENI_TEKLIFLER!$A445),"",YENI_TEKLIFLER!$A445)</f>
        <v/>
      </c>
      <c r="B445" s="14">
        <f>IF(ISBLANK(YENI_TEKLIFLER!$A445),"",YENI_TEKLIFLER!$B445)</f>
        <v/>
      </c>
      <c r="C445" s="17">
        <f>IF(ISBLANK(YENI_TEKLIFLER!$A445),"",SUMIFS(TAKSIT_PLANI!$I$6:$I$1000,TAKSIT_PLANI!$B$6:$B$1000,YENI_TEKLIFLER!$B445,TAKSIT_PLANI!$C$6:$C$1000,1))</f>
        <v/>
      </c>
      <c r="D445" s="17">
        <f>IF(ISBLANK(YENI_TEKLIFLER!$A445),"",YENI_TEKLIFLER!$I445)</f>
        <v/>
      </c>
      <c r="E445" s="17">
        <f>IF(ISBLANK(YENI_TEKLIFLER!$A445),"",$C445-$D445)</f>
        <v/>
      </c>
      <c r="F445" s="17">
        <f>IF(ISBLANK(YENI_TEKLIFLER!$A445),"",MAX(0,$E445))</f>
        <v/>
      </c>
      <c r="G445" s="17">
        <f>IF(ISBLANK(YENI_TEKLIFLER!$A445),"",YENI_TEKLIFLER!$J445)</f>
        <v/>
      </c>
      <c r="H445" s="17">
        <f>IF(ISBLANK(YENI_TEKLIFLER!$A445),"",INDEX(KREDILER!$H$6:$H$1000,MATCH(YENI_TEKLIFLER!$B445,KREDILER!$A$6:$A$1000,0)))</f>
        <v/>
      </c>
      <c r="I445" s="14">
        <f>IF(ISBLANK(YENI_TEKLIFLER!$A445),"",IF($E445&gt;0,"ADAY","DEĞİL"))</f>
        <v/>
      </c>
      <c r="J445" s="14">
        <f>IF(ISBLANK(YENI_TEKLIFLER!$A445),"",IF(OR(ISBLANK($B445),ISBLANK($C445),ISBLANK($D445),ISBLANK($E445),ISBLANK($F445),ISBLANK($G445),ISBLANK($H445)),"EKSİK","OK"))</f>
        <v/>
      </c>
    </row>
    <row r="446">
      <c r="A446" s="14">
        <f>IF(ISBLANK(YENI_TEKLIFLER!$A446),"",YENI_TEKLIFLER!$A446)</f>
        <v/>
      </c>
      <c r="B446" s="14">
        <f>IF(ISBLANK(YENI_TEKLIFLER!$A446),"",YENI_TEKLIFLER!$B446)</f>
        <v/>
      </c>
      <c r="C446" s="17">
        <f>IF(ISBLANK(YENI_TEKLIFLER!$A446),"",SUMIFS(TAKSIT_PLANI!$I$6:$I$1000,TAKSIT_PLANI!$B$6:$B$1000,YENI_TEKLIFLER!$B446,TAKSIT_PLANI!$C$6:$C$1000,1))</f>
        <v/>
      </c>
      <c r="D446" s="17">
        <f>IF(ISBLANK(YENI_TEKLIFLER!$A446),"",YENI_TEKLIFLER!$I446)</f>
        <v/>
      </c>
      <c r="E446" s="17">
        <f>IF(ISBLANK(YENI_TEKLIFLER!$A446),"",$C446-$D446)</f>
        <v/>
      </c>
      <c r="F446" s="17">
        <f>IF(ISBLANK(YENI_TEKLIFLER!$A446),"",MAX(0,$E446))</f>
        <v/>
      </c>
      <c r="G446" s="17">
        <f>IF(ISBLANK(YENI_TEKLIFLER!$A446),"",YENI_TEKLIFLER!$J446)</f>
        <v/>
      </c>
      <c r="H446" s="17">
        <f>IF(ISBLANK(YENI_TEKLIFLER!$A446),"",INDEX(KREDILER!$H$6:$H$1000,MATCH(YENI_TEKLIFLER!$B446,KREDILER!$A$6:$A$1000,0)))</f>
        <v/>
      </c>
      <c r="I446" s="14">
        <f>IF(ISBLANK(YENI_TEKLIFLER!$A446),"",IF($E446&gt;0,"ADAY","DEĞİL"))</f>
        <v/>
      </c>
      <c r="J446" s="14">
        <f>IF(ISBLANK(YENI_TEKLIFLER!$A446),"",IF(OR(ISBLANK($B446),ISBLANK($C446),ISBLANK($D446),ISBLANK($E446),ISBLANK($F446),ISBLANK($G446),ISBLANK($H446)),"EKSİK","OK"))</f>
        <v/>
      </c>
    </row>
    <row r="447">
      <c r="A447" s="14">
        <f>IF(ISBLANK(YENI_TEKLIFLER!$A447),"",YENI_TEKLIFLER!$A447)</f>
        <v/>
      </c>
      <c r="B447" s="14">
        <f>IF(ISBLANK(YENI_TEKLIFLER!$A447),"",YENI_TEKLIFLER!$B447)</f>
        <v/>
      </c>
      <c r="C447" s="17">
        <f>IF(ISBLANK(YENI_TEKLIFLER!$A447),"",SUMIFS(TAKSIT_PLANI!$I$6:$I$1000,TAKSIT_PLANI!$B$6:$B$1000,YENI_TEKLIFLER!$B447,TAKSIT_PLANI!$C$6:$C$1000,1))</f>
        <v/>
      </c>
      <c r="D447" s="17">
        <f>IF(ISBLANK(YENI_TEKLIFLER!$A447),"",YENI_TEKLIFLER!$I447)</f>
        <v/>
      </c>
      <c r="E447" s="17">
        <f>IF(ISBLANK(YENI_TEKLIFLER!$A447),"",$C447-$D447)</f>
        <v/>
      </c>
      <c r="F447" s="17">
        <f>IF(ISBLANK(YENI_TEKLIFLER!$A447),"",MAX(0,$E447))</f>
        <v/>
      </c>
      <c r="G447" s="17">
        <f>IF(ISBLANK(YENI_TEKLIFLER!$A447),"",YENI_TEKLIFLER!$J447)</f>
        <v/>
      </c>
      <c r="H447" s="17">
        <f>IF(ISBLANK(YENI_TEKLIFLER!$A447),"",INDEX(KREDILER!$H$6:$H$1000,MATCH(YENI_TEKLIFLER!$B447,KREDILER!$A$6:$A$1000,0)))</f>
        <v/>
      </c>
      <c r="I447" s="14">
        <f>IF(ISBLANK(YENI_TEKLIFLER!$A447),"",IF($E447&gt;0,"ADAY","DEĞİL"))</f>
        <v/>
      </c>
      <c r="J447" s="14">
        <f>IF(ISBLANK(YENI_TEKLIFLER!$A447),"",IF(OR(ISBLANK($B447),ISBLANK($C447),ISBLANK($D447),ISBLANK($E447),ISBLANK($F447),ISBLANK($G447),ISBLANK($H447)),"EKSİK","OK"))</f>
        <v/>
      </c>
    </row>
    <row r="448">
      <c r="A448" s="14">
        <f>IF(ISBLANK(YENI_TEKLIFLER!$A448),"",YENI_TEKLIFLER!$A448)</f>
        <v/>
      </c>
      <c r="B448" s="14">
        <f>IF(ISBLANK(YENI_TEKLIFLER!$A448),"",YENI_TEKLIFLER!$B448)</f>
        <v/>
      </c>
      <c r="C448" s="17">
        <f>IF(ISBLANK(YENI_TEKLIFLER!$A448),"",SUMIFS(TAKSIT_PLANI!$I$6:$I$1000,TAKSIT_PLANI!$B$6:$B$1000,YENI_TEKLIFLER!$B448,TAKSIT_PLANI!$C$6:$C$1000,1))</f>
        <v/>
      </c>
      <c r="D448" s="17">
        <f>IF(ISBLANK(YENI_TEKLIFLER!$A448),"",YENI_TEKLIFLER!$I448)</f>
        <v/>
      </c>
      <c r="E448" s="17">
        <f>IF(ISBLANK(YENI_TEKLIFLER!$A448),"",$C448-$D448)</f>
        <v/>
      </c>
      <c r="F448" s="17">
        <f>IF(ISBLANK(YENI_TEKLIFLER!$A448),"",MAX(0,$E448))</f>
        <v/>
      </c>
      <c r="G448" s="17">
        <f>IF(ISBLANK(YENI_TEKLIFLER!$A448),"",YENI_TEKLIFLER!$J448)</f>
        <v/>
      </c>
      <c r="H448" s="17">
        <f>IF(ISBLANK(YENI_TEKLIFLER!$A448),"",INDEX(KREDILER!$H$6:$H$1000,MATCH(YENI_TEKLIFLER!$B448,KREDILER!$A$6:$A$1000,0)))</f>
        <v/>
      </c>
      <c r="I448" s="14">
        <f>IF(ISBLANK(YENI_TEKLIFLER!$A448),"",IF($E448&gt;0,"ADAY","DEĞİL"))</f>
        <v/>
      </c>
      <c r="J448" s="14">
        <f>IF(ISBLANK(YENI_TEKLIFLER!$A448),"",IF(OR(ISBLANK($B448),ISBLANK($C448),ISBLANK($D448),ISBLANK($E448),ISBLANK($F448),ISBLANK($G448),ISBLANK($H448)),"EKSİK","OK"))</f>
        <v/>
      </c>
    </row>
    <row r="449">
      <c r="A449" s="14">
        <f>IF(ISBLANK(YENI_TEKLIFLER!$A449),"",YENI_TEKLIFLER!$A449)</f>
        <v/>
      </c>
      <c r="B449" s="14">
        <f>IF(ISBLANK(YENI_TEKLIFLER!$A449),"",YENI_TEKLIFLER!$B449)</f>
        <v/>
      </c>
      <c r="C449" s="17">
        <f>IF(ISBLANK(YENI_TEKLIFLER!$A449),"",SUMIFS(TAKSIT_PLANI!$I$6:$I$1000,TAKSIT_PLANI!$B$6:$B$1000,YENI_TEKLIFLER!$B449,TAKSIT_PLANI!$C$6:$C$1000,1))</f>
        <v/>
      </c>
      <c r="D449" s="17">
        <f>IF(ISBLANK(YENI_TEKLIFLER!$A449),"",YENI_TEKLIFLER!$I449)</f>
        <v/>
      </c>
      <c r="E449" s="17">
        <f>IF(ISBLANK(YENI_TEKLIFLER!$A449),"",$C449-$D449)</f>
        <v/>
      </c>
      <c r="F449" s="17">
        <f>IF(ISBLANK(YENI_TEKLIFLER!$A449),"",MAX(0,$E449))</f>
        <v/>
      </c>
      <c r="G449" s="17">
        <f>IF(ISBLANK(YENI_TEKLIFLER!$A449),"",YENI_TEKLIFLER!$J449)</f>
        <v/>
      </c>
      <c r="H449" s="17">
        <f>IF(ISBLANK(YENI_TEKLIFLER!$A449),"",INDEX(KREDILER!$H$6:$H$1000,MATCH(YENI_TEKLIFLER!$B449,KREDILER!$A$6:$A$1000,0)))</f>
        <v/>
      </c>
      <c r="I449" s="14">
        <f>IF(ISBLANK(YENI_TEKLIFLER!$A449),"",IF($E449&gt;0,"ADAY","DEĞİL"))</f>
        <v/>
      </c>
      <c r="J449" s="14">
        <f>IF(ISBLANK(YENI_TEKLIFLER!$A449),"",IF(OR(ISBLANK($B449),ISBLANK($C449),ISBLANK($D449),ISBLANK($E449),ISBLANK($F449),ISBLANK($G449),ISBLANK($H449)),"EKSİK","OK"))</f>
        <v/>
      </c>
    </row>
    <row r="450">
      <c r="A450" s="14">
        <f>IF(ISBLANK(YENI_TEKLIFLER!$A450),"",YENI_TEKLIFLER!$A450)</f>
        <v/>
      </c>
      <c r="B450" s="14">
        <f>IF(ISBLANK(YENI_TEKLIFLER!$A450),"",YENI_TEKLIFLER!$B450)</f>
        <v/>
      </c>
      <c r="C450" s="17">
        <f>IF(ISBLANK(YENI_TEKLIFLER!$A450),"",SUMIFS(TAKSIT_PLANI!$I$6:$I$1000,TAKSIT_PLANI!$B$6:$B$1000,YENI_TEKLIFLER!$B450,TAKSIT_PLANI!$C$6:$C$1000,1))</f>
        <v/>
      </c>
      <c r="D450" s="17">
        <f>IF(ISBLANK(YENI_TEKLIFLER!$A450),"",YENI_TEKLIFLER!$I450)</f>
        <v/>
      </c>
      <c r="E450" s="17">
        <f>IF(ISBLANK(YENI_TEKLIFLER!$A450),"",$C450-$D450)</f>
        <v/>
      </c>
      <c r="F450" s="17">
        <f>IF(ISBLANK(YENI_TEKLIFLER!$A450),"",MAX(0,$E450))</f>
        <v/>
      </c>
      <c r="G450" s="17">
        <f>IF(ISBLANK(YENI_TEKLIFLER!$A450),"",YENI_TEKLIFLER!$J450)</f>
        <v/>
      </c>
      <c r="H450" s="17">
        <f>IF(ISBLANK(YENI_TEKLIFLER!$A450),"",INDEX(KREDILER!$H$6:$H$1000,MATCH(YENI_TEKLIFLER!$B450,KREDILER!$A$6:$A$1000,0)))</f>
        <v/>
      </c>
      <c r="I450" s="14">
        <f>IF(ISBLANK(YENI_TEKLIFLER!$A450),"",IF($E450&gt;0,"ADAY","DEĞİL"))</f>
        <v/>
      </c>
      <c r="J450" s="14">
        <f>IF(ISBLANK(YENI_TEKLIFLER!$A450),"",IF(OR(ISBLANK($B450),ISBLANK($C450),ISBLANK($D450),ISBLANK($E450),ISBLANK($F450),ISBLANK($G450),ISBLANK($H450)),"EKSİK","OK"))</f>
        <v/>
      </c>
    </row>
    <row r="451">
      <c r="A451" s="14">
        <f>IF(ISBLANK(YENI_TEKLIFLER!$A451),"",YENI_TEKLIFLER!$A451)</f>
        <v/>
      </c>
      <c r="B451" s="14">
        <f>IF(ISBLANK(YENI_TEKLIFLER!$A451),"",YENI_TEKLIFLER!$B451)</f>
        <v/>
      </c>
      <c r="C451" s="17">
        <f>IF(ISBLANK(YENI_TEKLIFLER!$A451),"",SUMIFS(TAKSIT_PLANI!$I$6:$I$1000,TAKSIT_PLANI!$B$6:$B$1000,YENI_TEKLIFLER!$B451,TAKSIT_PLANI!$C$6:$C$1000,1))</f>
        <v/>
      </c>
      <c r="D451" s="17">
        <f>IF(ISBLANK(YENI_TEKLIFLER!$A451),"",YENI_TEKLIFLER!$I451)</f>
        <v/>
      </c>
      <c r="E451" s="17">
        <f>IF(ISBLANK(YENI_TEKLIFLER!$A451),"",$C451-$D451)</f>
        <v/>
      </c>
      <c r="F451" s="17">
        <f>IF(ISBLANK(YENI_TEKLIFLER!$A451),"",MAX(0,$E451))</f>
        <v/>
      </c>
      <c r="G451" s="17">
        <f>IF(ISBLANK(YENI_TEKLIFLER!$A451),"",YENI_TEKLIFLER!$J451)</f>
        <v/>
      </c>
      <c r="H451" s="17">
        <f>IF(ISBLANK(YENI_TEKLIFLER!$A451),"",INDEX(KREDILER!$H$6:$H$1000,MATCH(YENI_TEKLIFLER!$B451,KREDILER!$A$6:$A$1000,0)))</f>
        <v/>
      </c>
      <c r="I451" s="14">
        <f>IF(ISBLANK(YENI_TEKLIFLER!$A451),"",IF($E451&gt;0,"ADAY","DEĞİL"))</f>
        <v/>
      </c>
      <c r="J451" s="14">
        <f>IF(ISBLANK(YENI_TEKLIFLER!$A451),"",IF(OR(ISBLANK($B451),ISBLANK($C451),ISBLANK($D451),ISBLANK($E451),ISBLANK($F451),ISBLANK($G451),ISBLANK($H451)),"EKSİK","OK"))</f>
        <v/>
      </c>
    </row>
    <row r="452">
      <c r="A452" s="14">
        <f>IF(ISBLANK(YENI_TEKLIFLER!$A452),"",YENI_TEKLIFLER!$A452)</f>
        <v/>
      </c>
      <c r="B452" s="14">
        <f>IF(ISBLANK(YENI_TEKLIFLER!$A452),"",YENI_TEKLIFLER!$B452)</f>
        <v/>
      </c>
      <c r="C452" s="17">
        <f>IF(ISBLANK(YENI_TEKLIFLER!$A452),"",SUMIFS(TAKSIT_PLANI!$I$6:$I$1000,TAKSIT_PLANI!$B$6:$B$1000,YENI_TEKLIFLER!$B452,TAKSIT_PLANI!$C$6:$C$1000,1))</f>
        <v/>
      </c>
      <c r="D452" s="17">
        <f>IF(ISBLANK(YENI_TEKLIFLER!$A452),"",YENI_TEKLIFLER!$I452)</f>
        <v/>
      </c>
      <c r="E452" s="17">
        <f>IF(ISBLANK(YENI_TEKLIFLER!$A452),"",$C452-$D452)</f>
        <v/>
      </c>
      <c r="F452" s="17">
        <f>IF(ISBLANK(YENI_TEKLIFLER!$A452),"",MAX(0,$E452))</f>
        <v/>
      </c>
      <c r="G452" s="17">
        <f>IF(ISBLANK(YENI_TEKLIFLER!$A452),"",YENI_TEKLIFLER!$J452)</f>
        <v/>
      </c>
      <c r="H452" s="17">
        <f>IF(ISBLANK(YENI_TEKLIFLER!$A452),"",INDEX(KREDILER!$H$6:$H$1000,MATCH(YENI_TEKLIFLER!$B452,KREDILER!$A$6:$A$1000,0)))</f>
        <v/>
      </c>
      <c r="I452" s="14">
        <f>IF(ISBLANK(YENI_TEKLIFLER!$A452),"",IF($E452&gt;0,"ADAY","DEĞİL"))</f>
        <v/>
      </c>
      <c r="J452" s="14">
        <f>IF(ISBLANK(YENI_TEKLIFLER!$A452),"",IF(OR(ISBLANK($B452),ISBLANK($C452),ISBLANK($D452),ISBLANK($E452),ISBLANK($F452),ISBLANK($G452),ISBLANK($H452)),"EKSİK","OK"))</f>
        <v/>
      </c>
    </row>
    <row r="453">
      <c r="A453" s="14">
        <f>IF(ISBLANK(YENI_TEKLIFLER!$A453),"",YENI_TEKLIFLER!$A453)</f>
        <v/>
      </c>
      <c r="B453" s="14">
        <f>IF(ISBLANK(YENI_TEKLIFLER!$A453),"",YENI_TEKLIFLER!$B453)</f>
        <v/>
      </c>
      <c r="C453" s="17">
        <f>IF(ISBLANK(YENI_TEKLIFLER!$A453),"",SUMIFS(TAKSIT_PLANI!$I$6:$I$1000,TAKSIT_PLANI!$B$6:$B$1000,YENI_TEKLIFLER!$B453,TAKSIT_PLANI!$C$6:$C$1000,1))</f>
        <v/>
      </c>
      <c r="D453" s="17">
        <f>IF(ISBLANK(YENI_TEKLIFLER!$A453),"",YENI_TEKLIFLER!$I453)</f>
        <v/>
      </c>
      <c r="E453" s="17">
        <f>IF(ISBLANK(YENI_TEKLIFLER!$A453),"",$C453-$D453)</f>
        <v/>
      </c>
      <c r="F453" s="17">
        <f>IF(ISBLANK(YENI_TEKLIFLER!$A453),"",MAX(0,$E453))</f>
        <v/>
      </c>
      <c r="G453" s="17">
        <f>IF(ISBLANK(YENI_TEKLIFLER!$A453),"",YENI_TEKLIFLER!$J453)</f>
        <v/>
      </c>
      <c r="H453" s="17">
        <f>IF(ISBLANK(YENI_TEKLIFLER!$A453),"",INDEX(KREDILER!$H$6:$H$1000,MATCH(YENI_TEKLIFLER!$B453,KREDILER!$A$6:$A$1000,0)))</f>
        <v/>
      </c>
      <c r="I453" s="14">
        <f>IF(ISBLANK(YENI_TEKLIFLER!$A453),"",IF($E453&gt;0,"ADAY","DEĞİL"))</f>
        <v/>
      </c>
      <c r="J453" s="14">
        <f>IF(ISBLANK(YENI_TEKLIFLER!$A453),"",IF(OR(ISBLANK($B453),ISBLANK($C453),ISBLANK($D453),ISBLANK($E453),ISBLANK($F453),ISBLANK($G453),ISBLANK($H453)),"EKSİK","OK"))</f>
        <v/>
      </c>
    </row>
    <row r="454">
      <c r="A454" s="14">
        <f>IF(ISBLANK(YENI_TEKLIFLER!$A454),"",YENI_TEKLIFLER!$A454)</f>
        <v/>
      </c>
      <c r="B454" s="14">
        <f>IF(ISBLANK(YENI_TEKLIFLER!$A454),"",YENI_TEKLIFLER!$B454)</f>
        <v/>
      </c>
      <c r="C454" s="17">
        <f>IF(ISBLANK(YENI_TEKLIFLER!$A454),"",SUMIFS(TAKSIT_PLANI!$I$6:$I$1000,TAKSIT_PLANI!$B$6:$B$1000,YENI_TEKLIFLER!$B454,TAKSIT_PLANI!$C$6:$C$1000,1))</f>
        <v/>
      </c>
      <c r="D454" s="17">
        <f>IF(ISBLANK(YENI_TEKLIFLER!$A454),"",YENI_TEKLIFLER!$I454)</f>
        <v/>
      </c>
      <c r="E454" s="17">
        <f>IF(ISBLANK(YENI_TEKLIFLER!$A454),"",$C454-$D454)</f>
        <v/>
      </c>
      <c r="F454" s="17">
        <f>IF(ISBLANK(YENI_TEKLIFLER!$A454),"",MAX(0,$E454))</f>
        <v/>
      </c>
      <c r="G454" s="17">
        <f>IF(ISBLANK(YENI_TEKLIFLER!$A454),"",YENI_TEKLIFLER!$J454)</f>
        <v/>
      </c>
      <c r="H454" s="17">
        <f>IF(ISBLANK(YENI_TEKLIFLER!$A454),"",INDEX(KREDILER!$H$6:$H$1000,MATCH(YENI_TEKLIFLER!$B454,KREDILER!$A$6:$A$1000,0)))</f>
        <v/>
      </c>
      <c r="I454" s="14">
        <f>IF(ISBLANK(YENI_TEKLIFLER!$A454),"",IF($E454&gt;0,"ADAY","DEĞİL"))</f>
        <v/>
      </c>
      <c r="J454" s="14">
        <f>IF(ISBLANK(YENI_TEKLIFLER!$A454),"",IF(OR(ISBLANK($B454),ISBLANK($C454),ISBLANK($D454),ISBLANK($E454),ISBLANK($F454),ISBLANK($G454),ISBLANK($H454)),"EKSİK","OK"))</f>
        <v/>
      </c>
    </row>
    <row r="455">
      <c r="A455" s="14">
        <f>IF(ISBLANK(YENI_TEKLIFLER!$A455),"",YENI_TEKLIFLER!$A455)</f>
        <v/>
      </c>
      <c r="B455" s="14">
        <f>IF(ISBLANK(YENI_TEKLIFLER!$A455),"",YENI_TEKLIFLER!$B455)</f>
        <v/>
      </c>
      <c r="C455" s="17">
        <f>IF(ISBLANK(YENI_TEKLIFLER!$A455),"",SUMIFS(TAKSIT_PLANI!$I$6:$I$1000,TAKSIT_PLANI!$B$6:$B$1000,YENI_TEKLIFLER!$B455,TAKSIT_PLANI!$C$6:$C$1000,1))</f>
        <v/>
      </c>
      <c r="D455" s="17">
        <f>IF(ISBLANK(YENI_TEKLIFLER!$A455),"",YENI_TEKLIFLER!$I455)</f>
        <v/>
      </c>
      <c r="E455" s="17">
        <f>IF(ISBLANK(YENI_TEKLIFLER!$A455),"",$C455-$D455)</f>
        <v/>
      </c>
      <c r="F455" s="17">
        <f>IF(ISBLANK(YENI_TEKLIFLER!$A455),"",MAX(0,$E455))</f>
        <v/>
      </c>
      <c r="G455" s="17">
        <f>IF(ISBLANK(YENI_TEKLIFLER!$A455),"",YENI_TEKLIFLER!$J455)</f>
        <v/>
      </c>
      <c r="H455" s="17">
        <f>IF(ISBLANK(YENI_TEKLIFLER!$A455),"",INDEX(KREDILER!$H$6:$H$1000,MATCH(YENI_TEKLIFLER!$B455,KREDILER!$A$6:$A$1000,0)))</f>
        <v/>
      </c>
      <c r="I455" s="14">
        <f>IF(ISBLANK(YENI_TEKLIFLER!$A455),"",IF($E455&gt;0,"ADAY","DEĞİL"))</f>
        <v/>
      </c>
      <c r="J455" s="14">
        <f>IF(ISBLANK(YENI_TEKLIFLER!$A455),"",IF(OR(ISBLANK($B455),ISBLANK($C455),ISBLANK($D455),ISBLANK($E455),ISBLANK($F455),ISBLANK($G455),ISBLANK($H455)),"EKSİK","OK"))</f>
        <v/>
      </c>
    </row>
    <row r="456">
      <c r="A456" s="14">
        <f>IF(ISBLANK(YENI_TEKLIFLER!$A456),"",YENI_TEKLIFLER!$A456)</f>
        <v/>
      </c>
      <c r="B456" s="14">
        <f>IF(ISBLANK(YENI_TEKLIFLER!$A456),"",YENI_TEKLIFLER!$B456)</f>
        <v/>
      </c>
      <c r="C456" s="17">
        <f>IF(ISBLANK(YENI_TEKLIFLER!$A456),"",SUMIFS(TAKSIT_PLANI!$I$6:$I$1000,TAKSIT_PLANI!$B$6:$B$1000,YENI_TEKLIFLER!$B456,TAKSIT_PLANI!$C$6:$C$1000,1))</f>
        <v/>
      </c>
      <c r="D456" s="17">
        <f>IF(ISBLANK(YENI_TEKLIFLER!$A456),"",YENI_TEKLIFLER!$I456)</f>
        <v/>
      </c>
      <c r="E456" s="17">
        <f>IF(ISBLANK(YENI_TEKLIFLER!$A456),"",$C456-$D456)</f>
        <v/>
      </c>
      <c r="F456" s="17">
        <f>IF(ISBLANK(YENI_TEKLIFLER!$A456),"",MAX(0,$E456))</f>
        <v/>
      </c>
      <c r="G456" s="17">
        <f>IF(ISBLANK(YENI_TEKLIFLER!$A456),"",YENI_TEKLIFLER!$J456)</f>
        <v/>
      </c>
      <c r="H456" s="17">
        <f>IF(ISBLANK(YENI_TEKLIFLER!$A456),"",INDEX(KREDILER!$H$6:$H$1000,MATCH(YENI_TEKLIFLER!$B456,KREDILER!$A$6:$A$1000,0)))</f>
        <v/>
      </c>
      <c r="I456" s="14">
        <f>IF(ISBLANK(YENI_TEKLIFLER!$A456),"",IF($E456&gt;0,"ADAY","DEĞİL"))</f>
        <v/>
      </c>
      <c r="J456" s="14">
        <f>IF(ISBLANK(YENI_TEKLIFLER!$A456),"",IF(OR(ISBLANK($B456),ISBLANK($C456),ISBLANK($D456),ISBLANK($E456),ISBLANK($F456),ISBLANK($G456),ISBLANK($H456)),"EKSİK","OK"))</f>
        <v/>
      </c>
    </row>
    <row r="457">
      <c r="A457" s="14">
        <f>IF(ISBLANK(YENI_TEKLIFLER!$A457),"",YENI_TEKLIFLER!$A457)</f>
        <v/>
      </c>
      <c r="B457" s="14">
        <f>IF(ISBLANK(YENI_TEKLIFLER!$A457),"",YENI_TEKLIFLER!$B457)</f>
        <v/>
      </c>
      <c r="C457" s="17">
        <f>IF(ISBLANK(YENI_TEKLIFLER!$A457),"",SUMIFS(TAKSIT_PLANI!$I$6:$I$1000,TAKSIT_PLANI!$B$6:$B$1000,YENI_TEKLIFLER!$B457,TAKSIT_PLANI!$C$6:$C$1000,1))</f>
        <v/>
      </c>
      <c r="D457" s="17">
        <f>IF(ISBLANK(YENI_TEKLIFLER!$A457),"",YENI_TEKLIFLER!$I457)</f>
        <v/>
      </c>
      <c r="E457" s="17">
        <f>IF(ISBLANK(YENI_TEKLIFLER!$A457),"",$C457-$D457)</f>
        <v/>
      </c>
      <c r="F457" s="17">
        <f>IF(ISBLANK(YENI_TEKLIFLER!$A457),"",MAX(0,$E457))</f>
        <v/>
      </c>
      <c r="G457" s="17">
        <f>IF(ISBLANK(YENI_TEKLIFLER!$A457),"",YENI_TEKLIFLER!$J457)</f>
        <v/>
      </c>
      <c r="H457" s="17">
        <f>IF(ISBLANK(YENI_TEKLIFLER!$A457),"",INDEX(KREDILER!$H$6:$H$1000,MATCH(YENI_TEKLIFLER!$B457,KREDILER!$A$6:$A$1000,0)))</f>
        <v/>
      </c>
      <c r="I457" s="14">
        <f>IF(ISBLANK(YENI_TEKLIFLER!$A457),"",IF($E457&gt;0,"ADAY","DEĞİL"))</f>
        <v/>
      </c>
      <c r="J457" s="14">
        <f>IF(ISBLANK(YENI_TEKLIFLER!$A457),"",IF(OR(ISBLANK($B457),ISBLANK($C457),ISBLANK($D457),ISBLANK($E457),ISBLANK($F457),ISBLANK($G457),ISBLANK($H457)),"EKSİK","OK"))</f>
        <v/>
      </c>
    </row>
    <row r="458">
      <c r="A458" s="14">
        <f>IF(ISBLANK(YENI_TEKLIFLER!$A458),"",YENI_TEKLIFLER!$A458)</f>
        <v/>
      </c>
      <c r="B458" s="14">
        <f>IF(ISBLANK(YENI_TEKLIFLER!$A458),"",YENI_TEKLIFLER!$B458)</f>
        <v/>
      </c>
      <c r="C458" s="17">
        <f>IF(ISBLANK(YENI_TEKLIFLER!$A458),"",SUMIFS(TAKSIT_PLANI!$I$6:$I$1000,TAKSIT_PLANI!$B$6:$B$1000,YENI_TEKLIFLER!$B458,TAKSIT_PLANI!$C$6:$C$1000,1))</f>
        <v/>
      </c>
      <c r="D458" s="17">
        <f>IF(ISBLANK(YENI_TEKLIFLER!$A458),"",YENI_TEKLIFLER!$I458)</f>
        <v/>
      </c>
      <c r="E458" s="17">
        <f>IF(ISBLANK(YENI_TEKLIFLER!$A458),"",$C458-$D458)</f>
        <v/>
      </c>
      <c r="F458" s="17">
        <f>IF(ISBLANK(YENI_TEKLIFLER!$A458),"",MAX(0,$E458))</f>
        <v/>
      </c>
      <c r="G458" s="17">
        <f>IF(ISBLANK(YENI_TEKLIFLER!$A458),"",YENI_TEKLIFLER!$J458)</f>
        <v/>
      </c>
      <c r="H458" s="17">
        <f>IF(ISBLANK(YENI_TEKLIFLER!$A458),"",INDEX(KREDILER!$H$6:$H$1000,MATCH(YENI_TEKLIFLER!$B458,KREDILER!$A$6:$A$1000,0)))</f>
        <v/>
      </c>
      <c r="I458" s="14">
        <f>IF(ISBLANK(YENI_TEKLIFLER!$A458),"",IF($E458&gt;0,"ADAY","DEĞİL"))</f>
        <v/>
      </c>
      <c r="J458" s="14">
        <f>IF(ISBLANK(YENI_TEKLIFLER!$A458),"",IF(OR(ISBLANK($B458),ISBLANK($C458),ISBLANK($D458),ISBLANK($E458),ISBLANK($F458),ISBLANK($G458),ISBLANK($H458)),"EKSİK","OK"))</f>
        <v/>
      </c>
    </row>
    <row r="459">
      <c r="A459" s="14">
        <f>IF(ISBLANK(YENI_TEKLIFLER!$A459),"",YENI_TEKLIFLER!$A459)</f>
        <v/>
      </c>
      <c r="B459" s="14">
        <f>IF(ISBLANK(YENI_TEKLIFLER!$A459),"",YENI_TEKLIFLER!$B459)</f>
        <v/>
      </c>
      <c r="C459" s="17">
        <f>IF(ISBLANK(YENI_TEKLIFLER!$A459),"",SUMIFS(TAKSIT_PLANI!$I$6:$I$1000,TAKSIT_PLANI!$B$6:$B$1000,YENI_TEKLIFLER!$B459,TAKSIT_PLANI!$C$6:$C$1000,1))</f>
        <v/>
      </c>
      <c r="D459" s="17">
        <f>IF(ISBLANK(YENI_TEKLIFLER!$A459),"",YENI_TEKLIFLER!$I459)</f>
        <v/>
      </c>
      <c r="E459" s="17">
        <f>IF(ISBLANK(YENI_TEKLIFLER!$A459),"",$C459-$D459)</f>
        <v/>
      </c>
      <c r="F459" s="17">
        <f>IF(ISBLANK(YENI_TEKLIFLER!$A459),"",MAX(0,$E459))</f>
        <v/>
      </c>
      <c r="G459" s="17">
        <f>IF(ISBLANK(YENI_TEKLIFLER!$A459),"",YENI_TEKLIFLER!$J459)</f>
        <v/>
      </c>
      <c r="H459" s="17">
        <f>IF(ISBLANK(YENI_TEKLIFLER!$A459),"",INDEX(KREDILER!$H$6:$H$1000,MATCH(YENI_TEKLIFLER!$B459,KREDILER!$A$6:$A$1000,0)))</f>
        <v/>
      </c>
      <c r="I459" s="14">
        <f>IF(ISBLANK(YENI_TEKLIFLER!$A459),"",IF($E459&gt;0,"ADAY","DEĞİL"))</f>
        <v/>
      </c>
      <c r="J459" s="14">
        <f>IF(ISBLANK(YENI_TEKLIFLER!$A459),"",IF(OR(ISBLANK($B459),ISBLANK($C459),ISBLANK($D459),ISBLANK($E459),ISBLANK($F459),ISBLANK($G459),ISBLANK($H459)),"EKSİK","OK"))</f>
        <v/>
      </c>
    </row>
    <row r="460">
      <c r="A460" s="14">
        <f>IF(ISBLANK(YENI_TEKLIFLER!$A460),"",YENI_TEKLIFLER!$A460)</f>
        <v/>
      </c>
      <c r="B460" s="14">
        <f>IF(ISBLANK(YENI_TEKLIFLER!$A460),"",YENI_TEKLIFLER!$B460)</f>
        <v/>
      </c>
      <c r="C460" s="17">
        <f>IF(ISBLANK(YENI_TEKLIFLER!$A460),"",SUMIFS(TAKSIT_PLANI!$I$6:$I$1000,TAKSIT_PLANI!$B$6:$B$1000,YENI_TEKLIFLER!$B460,TAKSIT_PLANI!$C$6:$C$1000,1))</f>
        <v/>
      </c>
      <c r="D460" s="17">
        <f>IF(ISBLANK(YENI_TEKLIFLER!$A460),"",YENI_TEKLIFLER!$I460)</f>
        <v/>
      </c>
      <c r="E460" s="17">
        <f>IF(ISBLANK(YENI_TEKLIFLER!$A460),"",$C460-$D460)</f>
        <v/>
      </c>
      <c r="F460" s="17">
        <f>IF(ISBLANK(YENI_TEKLIFLER!$A460),"",MAX(0,$E460))</f>
        <v/>
      </c>
      <c r="G460" s="17">
        <f>IF(ISBLANK(YENI_TEKLIFLER!$A460),"",YENI_TEKLIFLER!$J460)</f>
        <v/>
      </c>
      <c r="H460" s="17">
        <f>IF(ISBLANK(YENI_TEKLIFLER!$A460),"",INDEX(KREDILER!$H$6:$H$1000,MATCH(YENI_TEKLIFLER!$B460,KREDILER!$A$6:$A$1000,0)))</f>
        <v/>
      </c>
      <c r="I460" s="14">
        <f>IF(ISBLANK(YENI_TEKLIFLER!$A460),"",IF($E460&gt;0,"ADAY","DEĞİL"))</f>
        <v/>
      </c>
      <c r="J460" s="14">
        <f>IF(ISBLANK(YENI_TEKLIFLER!$A460),"",IF(OR(ISBLANK($B460),ISBLANK($C460),ISBLANK($D460),ISBLANK($E460),ISBLANK($F460),ISBLANK($G460),ISBLANK($H460)),"EKSİK","OK"))</f>
        <v/>
      </c>
    </row>
    <row r="461">
      <c r="A461" s="14">
        <f>IF(ISBLANK(YENI_TEKLIFLER!$A461),"",YENI_TEKLIFLER!$A461)</f>
        <v/>
      </c>
      <c r="B461" s="14">
        <f>IF(ISBLANK(YENI_TEKLIFLER!$A461),"",YENI_TEKLIFLER!$B461)</f>
        <v/>
      </c>
      <c r="C461" s="17">
        <f>IF(ISBLANK(YENI_TEKLIFLER!$A461),"",SUMIFS(TAKSIT_PLANI!$I$6:$I$1000,TAKSIT_PLANI!$B$6:$B$1000,YENI_TEKLIFLER!$B461,TAKSIT_PLANI!$C$6:$C$1000,1))</f>
        <v/>
      </c>
      <c r="D461" s="17">
        <f>IF(ISBLANK(YENI_TEKLIFLER!$A461),"",YENI_TEKLIFLER!$I461)</f>
        <v/>
      </c>
      <c r="E461" s="17">
        <f>IF(ISBLANK(YENI_TEKLIFLER!$A461),"",$C461-$D461)</f>
        <v/>
      </c>
      <c r="F461" s="17">
        <f>IF(ISBLANK(YENI_TEKLIFLER!$A461),"",MAX(0,$E461))</f>
        <v/>
      </c>
      <c r="G461" s="17">
        <f>IF(ISBLANK(YENI_TEKLIFLER!$A461),"",YENI_TEKLIFLER!$J461)</f>
        <v/>
      </c>
      <c r="H461" s="17">
        <f>IF(ISBLANK(YENI_TEKLIFLER!$A461),"",INDEX(KREDILER!$H$6:$H$1000,MATCH(YENI_TEKLIFLER!$B461,KREDILER!$A$6:$A$1000,0)))</f>
        <v/>
      </c>
      <c r="I461" s="14">
        <f>IF(ISBLANK(YENI_TEKLIFLER!$A461),"",IF($E461&gt;0,"ADAY","DEĞİL"))</f>
        <v/>
      </c>
      <c r="J461" s="14">
        <f>IF(ISBLANK(YENI_TEKLIFLER!$A461),"",IF(OR(ISBLANK($B461),ISBLANK($C461),ISBLANK($D461),ISBLANK($E461),ISBLANK($F461),ISBLANK($G461),ISBLANK($H461)),"EKSİK","OK"))</f>
        <v/>
      </c>
    </row>
    <row r="462">
      <c r="A462" s="14">
        <f>IF(ISBLANK(YENI_TEKLIFLER!$A462),"",YENI_TEKLIFLER!$A462)</f>
        <v/>
      </c>
      <c r="B462" s="14">
        <f>IF(ISBLANK(YENI_TEKLIFLER!$A462),"",YENI_TEKLIFLER!$B462)</f>
        <v/>
      </c>
      <c r="C462" s="17">
        <f>IF(ISBLANK(YENI_TEKLIFLER!$A462),"",SUMIFS(TAKSIT_PLANI!$I$6:$I$1000,TAKSIT_PLANI!$B$6:$B$1000,YENI_TEKLIFLER!$B462,TAKSIT_PLANI!$C$6:$C$1000,1))</f>
        <v/>
      </c>
      <c r="D462" s="17">
        <f>IF(ISBLANK(YENI_TEKLIFLER!$A462),"",YENI_TEKLIFLER!$I462)</f>
        <v/>
      </c>
      <c r="E462" s="17">
        <f>IF(ISBLANK(YENI_TEKLIFLER!$A462),"",$C462-$D462)</f>
        <v/>
      </c>
      <c r="F462" s="17">
        <f>IF(ISBLANK(YENI_TEKLIFLER!$A462),"",MAX(0,$E462))</f>
        <v/>
      </c>
      <c r="G462" s="17">
        <f>IF(ISBLANK(YENI_TEKLIFLER!$A462),"",YENI_TEKLIFLER!$J462)</f>
        <v/>
      </c>
      <c r="H462" s="17">
        <f>IF(ISBLANK(YENI_TEKLIFLER!$A462),"",INDEX(KREDILER!$H$6:$H$1000,MATCH(YENI_TEKLIFLER!$B462,KREDILER!$A$6:$A$1000,0)))</f>
        <v/>
      </c>
      <c r="I462" s="14">
        <f>IF(ISBLANK(YENI_TEKLIFLER!$A462),"",IF($E462&gt;0,"ADAY","DEĞİL"))</f>
        <v/>
      </c>
      <c r="J462" s="14">
        <f>IF(ISBLANK(YENI_TEKLIFLER!$A462),"",IF(OR(ISBLANK($B462),ISBLANK($C462),ISBLANK($D462),ISBLANK($E462),ISBLANK($F462),ISBLANK($G462),ISBLANK($H462)),"EKSİK","OK"))</f>
        <v/>
      </c>
    </row>
    <row r="463">
      <c r="A463" s="14">
        <f>IF(ISBLANK(YENI_TEKLIFLER!$A463),"",YENI_TEKLIFLER!$A463)</f>
        <v/>
      </c>
      <c r="B463" s="14">
        <f>IF(ISBLANK(YENI_TEKLIFLER!$A463),"",YENI_TEKLIFLER!$B463)</f>
        <v/>
      </c>
      <c r="C463" s="17">
        <f>IF(ISBLANK(YENI_TEKLIFLER!$A463),"",SUMIFS(TAKSIT_PLANI!$I$6:$I$1000,TAKSIT_PLANI!$B$6:$B$1000,YENI_TEKLIFLER!$B463,TAKSIT_PLANI!$C$6:$C$1000,1))</f>
        <v/>
      </c>
      <c r="D463" s="17">
        <f>IF(ISBLANK(YENI_TEKLIFLER!$A463),"",YENI_TEKLIFLER!$I463)</f>
        <v/>
      </c>
      <c r="E463" s="17">
        <f>IF(ISBLANK(YENI_TEKLIFLER!$A463),"",$C463-$D463)</f>
        <v/>
      </c>
      <c r="F463" s="17">
        <f>IF(ISBLANK(YENI_TEKLIFLER!$A463),"",MAX(0,$E463))</f>
        <v/>
      </c>
      <c r="G463" s="17">
        <f>IF(ISBLANK(YENI_TEKLIFLER!$A463),"",YENI_TEKLIFLER!$J463)</f>
        <v/>
      </c>
      <c r="H463" s="17">
        <f>IF(ISBLANK(YENI_TEKLIFLER!$A463),"",INDEX(KREDILER!$H$6:$H$1000,MATCH(YENI_TEKLIFLER!$B463,KREDILER!$A$6:$A$1000,0)))</f>
        <v/>
      </c>
      <c r="I463" s="14">
        <f>IF(ISBLANK(YENI_TEKLIFLER!$A463),"",IF($E463&gt;0,"ADAY","DEĞİL"))</f>
        <v/>
      </c>
      <c r="J463" s="14">
        <f>IF(ISBLANK(YENI_TEKLIFLER!$A463),"",IF(OR(ISBLANK($B463),ISBLANK($C463),ISBLANK($D463),ISBLANK($E463),ISBLANK($F463),ISBLANK($G463),ISBLANK($H463)),"EKSİK","OK"))</f>
        <v/>
      </c>
    </row>
    <row r="464">
      <c r="A464" s="14">
        <f>IF(ISBLANK(YENI_TEKLIFLER!$A464),"",YENI_TEKLIFLER!$A464)</f>
        <v/>
      </c>
      <c r="B464" s="14">
        <f>IF(ISBLANK(YENI_TEKLIFLER!$A464),"",YENI_TEKLIFLER!$B464)</f>
        <v/>
      </c>
      <c r="C464" s="17">
        <f>IF(ISBLANK(YENI_TEKLIFLER!$A464),"",SUMIFS(TAKSIT_PLANI!$I$6:$I$1000,TAKSIT_PLANI!$B$6:$B$1000,YENI_TEKLIFLER!$B464,TAKSIT_PLANI!$C$6:$C$1000,1))</f>
        <v/>
      </c>
      <c r="D464" s="17">
        <f>IF(ISBLANK(YENI_TEKLIFLER!$A464),"",YENI_TEKLIFLER!$I464)</f>
        <v/>
      </c>
      <c r="E464" s="17">
        <f>IF(ISBLANK(YENI_TEKLIFLER!$A464),"",$C464-$D464)</f>
        <v/>
      </c>
      <c r="F464" s="17">
        <f>IF(ISBLANK(YENI_TEKLIFLER!$A464),"",MAX(0,$E464))</f>
        <v/>
      </c>
      <c r="G464" s="17">
        <f>IF(ISBLANK(YENI_TEKLIFLER!$A464),"",YENI_TEKLIFLER!$J464)</f>
        <v/>
      </c>
      <c r="H464" s="17">
        <f>IF(ISBLANK(YENI_TEKLIFLER!$A464),"",INDEX(KREDILER!$H$6:$H$1000,MATCH(YENI_TEKLIFLER!$B464,KREDILER!$A$6:$A$1000,0)))</f>
        <v/>
      </c>
      <c r="I464" s="14">
        <f>IF(ISBLANK(YENI_TEKLIFLER!$A464),"",IF($E464&gt;0,"ADAY","DEĞİL"))</f>
        <v/>
      </c>
      <c r="J464" s="14">
        <f>IF(ISBLANK(YENI_TEKLIFLER!$A464),"",IF(OR(ISBLANK($B464),ISBLANK($C464),ISBLANK($D464),ISBLANK($E464),ISBLANK($F464),ISBLANK($G464),ISBLANK($H464)),"EKSİK","OK"))</f>
        <v/>
      </c>
    </row>
    <row r="465">
      <c r="A465" s="14">
        <f>IF(ISBLANK(YENI_TEKLIFLER!$A465),"",YENI_TEKLIFLER!$A465)</f>
        <v/>
      </c>
      <c r="B465" s="14">
        <f>IF(ISBLANK(YENI_TEKLIFLER!$A465),"",YENI_TEKLIFLER!$B465)</f>
        <v/>
      </c>
      <c r="C465" s="17">
        <f>IF(ISBLANK(YENI_TEKLIFLER!$A465),"",SUMIFS(TAKSIT_PLANI!$I$6:$I$1000,TAKSIT_PLANI!$B$6:$B$1000,YENI_TEKLIFLER!$B465,TAKSIT_PLANI!$C$6:$C$1000,1))</f>
        <v/>
      </c>
      <c r="D465" s="17">
        <f>IF(ISBLANK(YENI_TEKLIFLER!$A465),"",YENI_TEKLIFLER!$I465)</f>
        <v/>
      </c>
      <c r="E465" s="17">
        <f>IF(ISBLANK(YENI_TEKLIFLER!$A465),"",$C465-$D465)</f>
        <v/>
      </c>
      <c r="F465" s="17">
        <f>IF(ISBLANK(YENI_TEKLIFLER!$A465),"",MAX(0,$E465))</f>
        <v/>
      </c>
      <c r="G465" s="17">
        <f>IF(ISBLANK(YENI_TEKLIFLER!$A465),"",YENI_TEKLIFLER!$J465)</f>
        <v/>
      </c>
      <c r="H465" s="17">
        <f>IF(ISBLANK(YENI_TEKLIFLER!$A465),"",INDEX(KREDILER!$H$6:$H$1000,MATCH(YENI_TEKLIFLER!$B465,KREDILER!$A$6:$A$1000,0)))</f>
        <v/>
      </c>
      <c r="I465" s="14">
        <f>IF(ISBLANK(YENI_TEKLIFLER!$A465),"",IF($E465&gt;0,"ADAY","DEĞİL"))</f>
        <v/>
      </c>
      <c r="J465" s="14">
        <f>IF(ISBLANK(YENI_TEKLIFLER!$A465),"",IF(OR(ISBLANK($B465),ISBLANK($C465),ISBLANK($D465),ISBLANK($E465),ISBLANK($F465),ISBLANK($G465),ISBLANK($H465)),"EKSİK","OK"))</f>
        <v/>
      </c>
    </row>
    <row r="466">
      <c r="A466" s="14">
        <f>IF(ISBLANK(YENI_TEKLIFLER!$A466),"",YENI_TEKLIFLER!$A466)</f>
        <v/>
      </c>
      <c r="B466" s="14">
        <f>IF(ISBLANK(YENI_TEKLIFLER!$A466),"",YENI_TEKLIFLER!$B466)</f>
        <v/>
      </c>
      <c r="C466" s="17">
        <f>IF(ISBLANK(YENI_TEKLIFLER!$A466),"",SUMIFS(TAKSIT_PLANI!$I$6:$I$1000,TAKSIT_PLANI!$B$6:$B$1000,YENI_TEKLIFLER!$B466,TAKSIT_PLANI!$C$6:$C$1000,1))</f>
        <v/>
      </c>
      <c r="D466" s="17">
        <f>IF(ISBLANK(YENI_TEKLIFLER!$A466),"",YENI_TEKLIFLER!$I466)</f>
        <v/>
      </c>
      <c r="E466" s="17">
        <f>IF(ISBLANK(YENI_TEKLIFLER!$A466),"",$C466-$D466)</f>
        <v/>
      </c>
      <c r="F466" s="17">
        <f>IF(ISBLANK(YENI_TEKLIFLER!$A466),"",MAX(0,$E466))</f>
        <v/>
      </c>
      <c r="G466" s="17">
        <f>IF(ISBLANK(YENI_TEKLIFLER!$A466),"",YENI_TEKLIFLER!$J466)</f>
        <v/>
      </c>
      <c r="H466" s="17">
        <f>IF(ISBLANK(YENI_TEKLIFLER!$A466),"",INDEX(KREDILER!$H$6:$H$1000,MATCH(YENI_TEKLIFLER!$B466,KREDILER!$A$6:$A$1000,0)))</f>
        <v/>
      </c>
      <c r="I466" s="14">
        <f>IF(ISBLANK(YENI_TEKLIFLER!$A466),"",IF($E466&gt;0,"ADAY","DEĞİL"))</f>
        <v/>
      </c>
      <c r="J466" s="14">
        <f>IF(ISBLANK(YENI_TEKLIFLER!$A466),"",IF(OR(ISBLANK($B466),ISBLANK($C466),ISBLANK($D466),ISBLANK($E466),ISBLANK($F466),ISBLANK($G466),ISBLANK($H466)),"EKSİK","OK"))</f>
        <v/>
      </c>
    </row>
    <row r="467">
      <c r="A467" s="14">
        <f>IF(ISBLANK(YENI_TEKLIFLER!$A467),"",YENI_TEKLIFLER!$A467)</f>
        <v/>
      </c>
      <c r="B467" s="14">
        <f>IF(ISBLANK(YENI_TEKLIFLER!$A467),"",YENI_TEKLIFLER!$B467)</f>
        <v/>
      </c>
      <c r="C467" s="17">
        <f>IF(ISBLANK(YENI_TEKLIFLER!$A467),"",SUMIFS(TAKSIT_PLANI!$I$6:$I$1000,TAKSIT_PLANI!$B$6:$B$1000,YENI_TEKLIFLER!$B467,TAKSIT_PLANI!$C$6:$C$1000,1))</f>
        <v/>
      </c>
      <c r="D467" s="17">
        <f>IF(ISBLANK(YENI_TEKLIFLER!$A467),"",YENI_TEKLIFLER!$I467)</f>
        <v/>
      </c>
      <c r="E467" s="17">
        <f>IF(ISBLANK(YENI_TEKLIFLER!$A467),"",$C467-$D467)</f>
        <v/>
      </c>
      <c r="F467" s="17">
        <f>IF(ISBLANK(YENI_TEKLIFLER!$A467),"",MAX(0,$E467))</f>
        <v/>
      </c>
      <c r="G467" s="17">
        <f>IF(ISBLANK(YENI_TEKLIFLER!$A467),"",YENI_TEKLIFLER!$J467)</f>
        <v/>
      </c>
      <c r="H467" s="17">
        <f>IF(ISBLANK(YENI_TEKLIFLER!$A467),"",INDEX(KREDILER!$H$6:$H$1000,MATCH(YENI_TEKLIFLER!$B467,KREDILER!$A$6:$A$1000,0)))</f>
        <v/>
      </c>
      <c r="I467" s="14">
        <f>IF(ISBLANK(YENI_TEKLIFLER!$A467),"",IF($E467&gt;0,"ADAY","DEĞİL"))</f>
        <v/>
      </c>
      <c r="J467" s="14">
        <f>IF(ISBLANK(YENI_TEKLIFLER!$A467),"",IF(OR(ISBLANK($B467),ISBLANK($C467),ISBLANK($D467),ISBLANK($E467),ISBLANK($F467),ISBLANK($G467),ISBLANK($H467)),"EKSİK","OK"))</f>
        <v/>
      </c>
    </row>
    <row r="468">
      <c r="A468" s="14">
        <f>IF(ISBLANK(YENI_TEKLIFLER!$A468),"",YENI_TEKLIFLER!$A468)</f>
        <v/>
      </c>
      <c r="B468" s="14">
        <f>IF(ISBLANK(YENI_TEKLIFLER!$A468),"",YENI_TEKLIFLER!$B468)</f>
        <v/>
      </c>
      <c r="C468" s="17">
        <f>IF(ISBLANK(YENI_TEKLIFLER!$A468),"",SUMIFS(TAKSIT_PLANI!$I$6:$I$1000,TAKSIT_PLANI!$B$6:$B$1000,YENI_TEKLIFLER!$B468,TAKSIT_PLANI!$C$6:$C$1000,1))</f>
        <v/>
      </c>
      <c r="D468" s="17">
        <f>IF(ISBLANK(YENI_TEKLIFLER!$A468),"",YENI_TEKLIFLER!$I468)</f>
        <v/>
      </c>
      <c r="E468" s="17">
        <f>IF(ISBLANK(YENI_TEKLIFLER!$A468),"",$C468-$D468)</f>
        <v/>
      </c>
      <c r="F468" s="17">
        <f>IF(ISBLANK(YENI_TEKLIFLER!$A468),"",MAX(0,$E468))</f>
        <v/>
      </c>
      <c r="G468" s="17">
        <f>IF(ISBLANK(YENI_TEKLIFLER!$A468),"",YENI_TEKLIFLER!$J468)</f>
        <v/>
      </c>
      <c r="H468" s="17">
        <f>IF(ISBLANK(YENI_TEKLIFLER!$A468),"",INDEX(KREDILER!$H$6:$H$1000,MATCH(YENI_TEKLIFLER!$B468,KREDILER!$A$6:$A$1000,0)))</f>
        <v/>
      </c>
      <c r="I468" s="14">
        <f>IF(ISBLANK(YENI_TEKLIFLER!$A468),"",IF($E468&gt;0,"ADAY","DEĞİL"))</f>
        <v/>
      </c>
      <c r="J468" s="14">
        <f>IF(ISBLANK(YENI_TEKLIFLER!$A468),"",IF(OR(ISBLANK($B468),ISBLANK($C468),ISBLANK($D468),ISBLANK($E468),ISBLANK($F468),ISBLANK($G468),ISBLANK($H468)),"EKSİK","OK"))</f>
        <v/>
      </c>
    </row>
    <row r="469">
      <c r="A469" s="14">
        <f>IF(ISBLANK(YENI_TEKLIFLER!$A469),"",YENI_TEKLIFLER!$A469)</f>
        <v/>
      </c>
      <c r="B469" s="14">
        <f>IF(ISBLANK(YENI_TEKLIFLER!$A469),"",YENI_TEKLIFLER!$B469)</f>
        <v/>
      </c>
      <c r="C469" s="17">
        <f>IF(ISBLANK(YENI_TEKLIFLER!$A469),"",SUMIFS(TAKSIT_PLANI!$I$6:$I$1000,TAKSIT_PLANI!$B$6:$B$1000,YENI_TEKLIFLER!$B469,TAKSIT_PLANI!$C$6:$C$1000,1))</f>
        <v/>
      </c>
      <c r="D469" s="17">
        <f>IF(ISBLANK(YENI_TEKLIFLER!$A469),"",YENI_TEKLIFLER!$I469)</f>
        <v/>
      </c>
      <c r="E469" s="17">
        <f>IF(ISBLANK(YENI_TEKLIFLER!$A469),"",$C469-$D469)</f>
        <v/>
      </c>
      <c r="F469" s="17">
        <f>IF(ISBLANK(YENI_TEKLIFLER!$A469),"",MAX(0,$E469))</f>
        <v/>
      </c>
      <c r="G469" s="17">
        <f>IF(ISBLANK(YENI_TEKLIFLER!$A469),"",YENI_TEKLIFLER!$J469)</f>
        <v/>
      </c>
      <c r="H469" s="17">
        <f>IF(ISBLANK(YENI_TEKLIFLER!$A469),"",INDEX(KREDILER!$H$6:$H$1000,MATCH(YENI_TEKLIFLER!$B469,KREDILER!$A$6:$A$1000,0)))</f>
        <v/>
      </c>
      <c r="I469" s="14">
        <f>IF(ISBLANK(YENI_TEKLIFLER!$A469),"",IF($E469&gt;0,"ADAY","DEĞİL"))</f>
        <v/>
      </c>
      <c r="J469" s="14">
        <f>IF(ISBLANK(YENI_TEKLIFLER!$A469),"",IF(OR(ISBLANK($B469),ISBLANK($C469),ISBLANK($D469),ISBLANK($E469),ISBLANK($F469),ISBLANK($G469),ISBLANK($H469)),"EKSİK","OK"))</f>
        <v/>
      </c>
    </row>
    <row r="470">
      <c r="A470" s="14">
        <f>IF(ISBLANK(YENI_TEKLIFLER!$A470),"",YENI_TEKLIFLER!$A470)</f>
        <v/>
      </c>
      <c r="B470" s="14">
        <f>IF(ISBLANK(YENI_TEKLIFLER!$A470),"",YENI_TEKLIFLER!$B470)</f>
        <v/>
      </c>
      <c r="C470" s="17">
        <f>IF(ISBLANK(YENI_TEKLIFLER!$A470),"",SUMIFS(TAKSIT_PLANI!$I$6:$I$1000,TAKSIT_PLANI!$B$6:$B$1000,YENI_TEKLIFLER!$B470,TAKSIT_PLANI!$C$6:$C$1000,1))</f>
        <v/>
      </c>
      <c r="D470" s="17">
        <f>IF(ISBLANK(YENI_TEKLIFLER!$A470),"",YENI_TEKLIFLER!$I470)</f>
        <v/>
      </c>
      <c r="E470" s="17">
        <f>IF(ISBLANK(YENI_TEKLIFLER!$A470),"",$C470-$D470)</f>
        <v/>
      </c>
      <c r="F470" s="17">
        <f>IF(ISBLANK(YENI_TEKLIFLER!$A470),"",MAX(0,$E470))</f>
        <v/>
      </c>
      <c r="G470" s="17">
        <f>IF(ISBLANK(YENI_TEKLIFLER!$A470),"",YENI_TEKLIFLER!$J470)</f>
        <v/>
      </c>
      <c r="H470" s="17">
        <f>IF(ISBLANK(YENI_TEKLIFLER!$A470),"",INDEX(KREDILER!$H$6:$H$1000,MATCH(YENI_TEKLIFLER!$B470,KREDILER!$A$6:$A$1000,0)))</f>
        <v/>
      </c>
      <c r="I470" s="14">
        <f>IF(ISBLANK(YENI_TEKLIFLER!$A470),"",IF($E470&gt;0,"ADAY","DEĞİL"))</f>
        <v/>
      </c>
      <c r="J470" s="14">
        <f>IF(ISBLANK(YENI_TEKLIFLER!$A470),"",IF(OR(ISBLANK($B470),ISBLANK($C470),ISBLANK($D470),ISBLANK($E470),ISBLANK($F470),ISBLANK($G470),ISBLANK($H470)),"EKSİK","OK"))</f>
        <v/>
      </c>
    </row>
    <row r="471">
      <c r="A471" s="14">
        <f>IF(ISBLANK(YENI_TEKLIFLER!$A471),"",YENI_TEKLIFLER!$A471)</f>
        <v/>
      </c>
      <c r="B471" s="14">
        <f>IF(ISBLANK(YENI_TEKLIFLER!$A471),"",YENI_TEKLIFLER!$B471)</f>
        <v/>
      </c>
      <c r="C471" s="17">
        <f>IF(ISBLANK(YENI_TEKLIFLER!$A471),"",SUMIFS(TAKSIT_PLANI!$I$6:$I$1000,TAKSIT_PLANI!$B$6:$B$1000,YENI_TEKLIFLER!$B471,TAKSIT_PLANI!$C$6:$C$1000,1))</f>
        <v/>
      </c>
      <c r="D471" s="17">
        <f>IF(ISBLANK(YENI_TEKLIFLER!$A471),"",YENI_TEKLIFLER!$I471)</f>
        <v/>
      </c>
      <c r="E471" s="17">
        <f>IF(ISBLANK(YENI_TEKLIFLER!$A471),"",$C471-$D471)</f>
        <v/>
      </c>
      <c r="F471" s="17">
        <f>IF(ISBLANK(YENI_TEKLIFLER!$A471),"",MAX(0,$E471))</f>
        <v/>
      </c>
      <c r="G471" s="17">
        <f>IF(ISBLANK(YENI_TEKLIFLER!$A471),"",YENI_TEKLIFLER!$J471)</f>
        <v/>
      </c>
      <c r="H471" s="17">
        <f>IF(ISBLANK(YENI_TEKLIFLER!$A471),"",INDEX(KREDILER!$H$6:$H$1000,MATCH(YENI_TEKLIFLER!$B471,KREDILER!$A$6:$A$1000,0)))</f>
        <v/>
      </c>
      <c r="I471" s="14">
        <f>IF(ISBLANK(YENI_TEKLIFLER!$A471),"",IF($E471&gt;0,"ADAY","DEĞİL"))</f>
        <v/>
      </c>
      <c r="J471" s="14">
        <f>IF(ISBLANK(YENI_TEKLIFLER!$A471),"",IF(OR(ISBLANK($B471),ISBLANK($C471),ISBLANK($D471),ISBLANK($E471),ISBLANK($F471),ISBLANK($G471),ISBLANK($H471)),"EKSİK","OK"))</f>
        <v/>
      </c>
    </row>
    <row r="472">
      <c r="A472" s="14">
        <f>IF(ISBLANK(YENI_TEKLIFLER!$A472),"",YENI_TEKLIFLER!$A472)</f>
        <v/>
      </c>
      <c r="B472" s="14">
        <f>IF(ISBLANK(YENI_TEKLIFLER!$A472),"",YENI_TEKLIFLER!$B472)</f>
        <v/>
      </c>
      <c r="C472" s="17">
        <f>IF(ISBLANK(YENI_TEKLIFLER!$A472),"",SUMIFS(TAKSIT_PLANI!$I$6:$I$1000,TAKSIT_PLANI!$B$6:$B$1000,YENI_TEKLIFLER!$B472,TAKSIT_PLANI!$C$6:$C$1000,1))</f>
        <v/>
      </c>
      <c r="D472" s="17">
        <f>IF(ISBLANK(YENI_TEKLIFLER!$A472),"",YENI_TEKLIFLER!$I472)</f>
        <v/>
      </c>
      <c r="E472" s="17">
        <f>IF(ISBLANK(YENI_TEKLIFLER!$A472),"",$C472-$D472)</f>
        <v/>
      </c>
      <c r="F472" s="17">
        <f>IF(ISBLANK(YENI_TEKLIFLER!$A472),"",MAX(0,$E472))</f>
        <v/>
      </c>
      <c r="G472" s="17">
        <f>IF(ISBLANK(YENI_TEKLIFLER!$A472),"",YENI_TEKLIFLER!$J472)</f>
        <v/>
      </c>
      <c r="H472" s="17">
        <f>IF(ISBLANK(YENI_TEKLIFLER!$A472),"",INDEX(KREDILER!$H$6:$H$1000,MATCH(YENI_TEKLIFLER!$B472,KREDILER!$A$6:$A$1000,0)))</f>
        <v/>
      </c>
      <c r="I472" s="14">
        <f>IF(ISBLANK(YENI_TEKLIFLER!$A472),"",IF($E472&gt;0,"ADAY","DEĞİL"))</f>
        <v/>
      </c>
      <c r="J472" s="14">
        <f>IF(ISBLANK(YENI_TEKLIFLER!$A472),"",IF(OR(ISBLANK($B472),ISBLANK($C472),ISBLANK($D472),ISBLANK($E472),ISBLANK($F472),ISBLANK($G472),ISBLANK($H472)),"EKSİK","OK"))</f>
        <v/>
      </c>
    </row>
    <row r="473">
      <c r="A473" s="14">
        <f>IF(ISBLANK(YENI_TEKLIFLER!$A473),"",YENI_TEKLIFLER!$A473)</f>
        <v/>
      </c>
      <c r="B473" s="14">
        <f>IF(ISBLANK(YENI_TEKLIFLER!$A473),"",YENI_TEKLIFLER!$B473)</f>
        <v/>
      </c>
      <c r="C473" s="17">
        <f>IF(ISBLANK(YENI_TEKLIFLER!$A473),"",SUMIFS(TAKSIT_PLANI!$I$6:$I$1000,TAKSIT_PLANI!$B$6:$B$1000,YENI_TEKLIFLER!$B473,TAKSIT_PLANI!$C$6:$C$1000,1))</f>
        <v/>
      </c>
      <c r="D473" s="17">
        <f>IF(ISBLANK(YENI_TEKLIFLER!$A473),"",YENI_TEKLIFLER!$I473)</f>
        <v/>
      </c>
      <c r="E473" s="17">
        <f>IF(ISBLANK(YENI_TEKLIFLER!$A473),"",$C473-$D473)</f>
        <v/>
      </c>
      <c r="F473" s="17">
        <f>IF(ISBLANK(YENI_TEKLIFLER!$A473),"",MAX(0,$E473))</f>
        <v/>
      </c>
      <c r="G473" s="17">
        <f>IF(ISBLANK(YENI_TEKLIFLER!$A473),"",YENI_TEKLIFLER!$J473)</f>
        <v/>
      </c>
      <c r="H473" s="17">
        <f>IF(ISBLANK(YENI_TEKLIFLER!$A473),"",INDEX(KREDILER!$H$6:$H$1000,MATCH(YENI_TEKLIFLER!$B473,KREDILER!$A$6:$A$1000,0)))</f>
        <v/>
      </c>
      <c r="I473" s="14">
        <f>IF(ISBLANK(YENI_TEKLIFLER!$A473),"",IF($E473&gt;0,"ADAY","DEĞİL"))</f>
        <v/>
      </c>
      <c r="J473" s="14">
        <f>IF(ISBLANK(YENI_TEKLIFLER!$A473),"",IF(OR(ISBLANK($B473),ISBLANK($C473),ISBLANK($D473),ISBLANK($E473),ISBLANK($F473),ISBLANK($G473),ISBLANK($H473)),"EKSİK","OK"))</f>
        <v/>
      </c>
    </row>
    <row r="474">
      <c r="A474" s="14">
        <f>IF(ISBLANK(YENI_TEKLIFLER!$A474),"",YENI_TEKLIFLER!$A474)</f>
        <v/>
      </c>
      <c r="B474" s="14">
        <f>IF(ISBLANK(YENI_TEKLIFLER!$A474),"",YENI_TEKLIFLER!$B474)</f>
        <v/>
      </c>
      <c r="C474" s="17">
        <f>IF(ISBLANK(YENI_TEKLIFLER!$A474),"",SUMIFS(TAKSIT_PLANI!$I$6:$I$1000,TAKSIT_PLANI!$B$6:$B$1000,YENI_TEKLIFLER!$B474,TAKSIT_PLANI!$C$6:$C$1000,1))</f>
        <v/>
      </c>
      <c r="D474" s="17">
        <f>IF(ISBLANK(YENI_TEKLIFLER!$A474),"",YENI_TEKLIFLER!$I474)</f>
        <v/>
      </c>
      <c r="E474" s="17">
        <f>IF(ISBLANK(YENI_TEKLIFLER!$A474),"",$C474-$D474)</f>
        <v/>
      </c>
      <c r="F474" s="17">
        <f>IF(ISBLANK(YENI_TEKLIFLER!$A474),"",MAX(0,$E474))</f>
        <v/>
      </c>
      <c r="G474" s="17">
        <f>IF(ISBLANK(YENI_TEKLIFLER!$A474),"",YENI_TEKLIFLER!$J474)</f>
        <v/>
      </c>
      <c r="H474" s="17">
        <f>IF(ISBLANK(YENI_TEKLIFLER!$A474),"",INDEX(KREDILER!$H$6:$H$1000,MATCH(YENI_TEKLIFLER!$B474,KREDILER!$A$6:$A$1000,0)))</f>
        <v/>
      </c>
      <c r="I474" s="14">
        <f>IF(ISBLANK(YENI_TEKLIFLER!$A474),"",IF($E474&gt;0,"ADAY","DEĞİL"))</f>
        <v/>
      </c>
      <c r="J474" s="14">
        <f>IF(ISBLANK(YENI_TEKLIFLER!$A474),"",IF(OR(ISBLANK($B474),ISBLANK($C474),ISBLANK($D474),ISBLANK($E474),ISBLANK($F474),ISBLANK($G474),ISBLANK($H474)),"EKSİK","OK"))</f>
        <v/>
      </c>
    </row>
    <row r="475">
      <c r="A475" s="14">
        <f>IF(ISBLANK(YENI_TEKLIFLER!$A475),"",YENI_TEKLIFLER!$A475)</f>
        <v/>
      </c>
      <c r="B475" s="14">
        <f>IF(ISBLANK(YENI_TEKLIFLER!$A475),"",YENI_TEKLIFLER!$B475)</f>
        <v/>
      </c>
      <c r="C475" s="17">
        <f>IF(ISBLANK(YENI_TEKLIFLER!$A475),"",SUMIFS(TAKSIT_PLANI!$I$6:$I$1000,TAKSIT_PLANI!$B$6:$B$1000,YENI_TEKLIFLER!$B475,TAKSIT_PLANI!$C$6:$C$1000,1))</f>
        <v/>
      </c>
      <c r="D475" s="17">
        <f>IF(ISBLANK(YENI_TEKLIFLER!$A475),"",YENI_TEKLIFLER!$I475)</f>
        <v/>
      </c>
      <c r="E475" s="17">
        <f>IF(ISBLANK(YENI_TEKLIFLER!$A475),"",$C475-$D475)</f>
        <v/>
      </c>
      <c r="F475" s="17">
        <f>IF(ISBLANK(YENI_TEKLIFLER!$A475),"",MAX(0,$E475))</f>
        <v/>
      </c>
      <c r="G475" s="17">
        <f>IF(ISBLANK(YENI_TEKLIFLER!$A475),"",YENI_TEKLIFLER!$J475)</f>
        <v/>
      </c>
      <c r="H475" s="17">
        <f>IF(ISBLANK(YENI_TEKLIFLER!$A475),"",INDEX(KREDILER!$H$6:$H$1000,MATCH(YENI_TEKLIFLER!$B475,KREDILER!$A$6:$A$1000,0)))</f>
        <v/>
      </c>
      <c r="I475" s="14">
        <f>IF(ISBLANK(YENI_TEKLIFLER!$A475),"",IF($E475&gt;0,"ADAY","DEĞİL"))</f>
        <v/>
      </c>
      <c r="J475" s="14">
        <f>IF(ISBLANK(YENI_TEKLIFLER!$A475),"",IF(OR(ISBLANK($B475),ISBLANK($C475),ISBLANK($D475),ISBLANK($E475),ISBLANK($F475),ISBLANK($G475),ISBLANK($H475)),"EKSİK","OK"))</f>
        <v/>
      </c>
    </row>
    <row r="476">
      <c r="A476" s="14">
        <f>IF(ISBLANK(YENI_TEKLIFLER!$A476),"",YENI_TEKLIFLER!$A476)</f>
        <v/>
      </c>
      <c r="B476" s="14">
        <f>IF(ISBLANK(YENI_TEKLIFLER!$A476),"",YENI_TEKLIFLER!$B476)</f>
        <v/>
      </c>
      <c r="C476" s="17">
        <f>IF(ISBLANK(YENI_TEKLIFLER!$A476),"",SUMIFS(TAKSIT_PLANI!$I$6:$I$1000,TAKSIT_PLANI!$B$6:$B$1000,YENI_TEKLIFLER!$B476,TAKSIT_PLANI!$C$6:$C$1000,1))</f>
        <v/>
      </c>
      <c r="D476" s="17">
        <f>IF(ISBLANK(YENI_TEKLIFLER!$A476),"",YENI_TEKLIFLER!$I476)</f>
        <v/>
      </c>
      <c r="E476" s="17">
        <f>IF(ISBLANK(YENI_TEKLIFLER!$A476),"",$C476-$D476)</f>
        <v/>
      </c>
      <c r="F476" s="17">
        <f>IF(ISBLANK(YENI_TEKLIFLER!$A476),"",MAX(0,$E476))</f>
        <v/>
      </c>
      <c r="G476" s="17">
        <f>IF(ISBLANK(YENI_TEKLIFLER!$A476),"",YENI_TEKLIFLER!$J476)</f>
        <v/>
      </c>
      <c r="H476" s="17">
        <f>IF(ISBLANK(YENI_TEKLIFLER!$A476),"",INDEX(KREDILER!$H$6:$H$1000,MATCH(YENI_TEKLIFLER!$B476,KREDILER!$A$6:$A$1000,0)))</f>
        <v/>
      </c>
      <c r="I476" s="14">
        <f>IF(ISBLANK(YENI_TEKLIFLER!$A476),"",IF($E476&gt;0,"ADAY","DEĞİL"))</f>
        <v/>
      </c>
      <c r="J476" s="14">
        <f>IF(ISBLANK(YENI_TEKLIFLER!$A476),"",IF(OR(ISBLANK($B476),ISBLANK($C476),ISBLANK($D476),ISBLANK($E476),ISBLANK($F476),ISBLANK($G476),ISBLANK($H476)),"EKSİK","OK"))</f>
        <v/>
      </c>
    </row>
    <row r="477">
      <c r="A477" s="14">
        <f>IF(ISBLANK(YENI_TEKLIFLER!$A477),"",YENI_TEKLIFLER!$A477)</f>
        <v/>
      </c>
      <c r="B477" s="14">
        <f>IF(ISBLANK(YENI_TEKLIFLER!$A477),"",YENI_TEKLIFLER!$B477)</f>
        <v/>
      </c>
      <c r="C477" s="17">
        <f>IF(ISBLANK(YENI_TEKLIFLER!$A477),"",SUMIFS(TAKSIT_PLANI!$I$6:$I$1000,TAKSIT_PLANI!$B$6:$B$1000,YENI_TEKLIFLER!$B477,TAKSIT_PLANI!$C$6:$C$1000,1))</f>
        <v/>
      </c>
      <c r="D477" s="17">
        <f>IF(ISBLANK(YENI_TEKLIFLER!$A477),"",YENI_TEKLIFLER!$I477)</f>
        <v/>
      </c>
      <c r="E477" s="17">
        <f>IF(ISBLANK(YENI_TEKLIFLER!$A477),"",$C477-$D477)</f>
        <v/>
      </c>
      <c r="F477" s="17">
        <f>IF(ISBLANK(YENI_TEKLIFLER!$A477),"",MAX(0,$E477))</f>
        <v/>
      </c>
      <c r="G477" s="17">
        <f>IF(ISBLANK(YENI_TEKLIFLER!$A477),"",YENI_TEKLIFLER!$J477)</f>
        <v/>
      </c>
      <c r="H477" s="17">
        <f>IF(ISBLANK(YENI_TEKLIFLER!$A477),"",INDEX(KREDILER!$H$6:$H$1000,MATCH(YENI_TEKLIFLER!$B477,KREDILER!$A$6:$A$1000,0)))</f>
        <v/>
      </c>
      <c r="I477" s="14">
        <f>IF(ISBLANK(YENI_TEKLIFLER!$A477),"",IF($E477&gt;0,"ADAY","DEĞİL"))</f>
        <v/>
      </c>
      <c r="J477" s="14">
        <f>IF(ISBLANK(YENI_TEKLIFLER!$A477),"",IF(OR(ISBLANK($B477),ISBLANK($C477),ISBLANK($D477),ISBLANK($E477),ISBLANK($F477),ISBLANK($G477),ISBLANK($H477)),"EKSİK","OK"))</f>
        <v/>
      </c>
    </row>
    <row r="478">
      <c r="A478" s="14">
        <f>IF(ISBLANK(YENI_TEKLIFLER!$A478),"",YENI_TEKLIFLER!$A478)</f>
        <v/>
      </c>
      <c r="B478" s="14">
        <f>IF(ISBLANK(YENI_TEKLIFLER!$A478),"",YENI_TEKLIFLER!$B478)</f>
        <v/>
      </c>
      <c r="C478" s="17">
        <f>IF(ISBLANK(YENI_TEKLIFLER!$A478),"",SUMIFS(TAKSIT_PLANI!$I$6:$I$1000,TAKSIT_PLANI!$B$6:$B$1000,YENI_TEKLIFLER!$B478,TAKSIT_PLANI!$C$6:$C$1000,1))</f>
        <v/>
      </c>
      <c r="D478" s="17">
        <f>IF(ISBLANK(YENI_TEKLIFLER!$A478),"",YENI_TEKLIFLER!$I478)</f>
        <v/>
      </c>
      <c r="E478" s="17">
        <f>IF(ISBLANK(YENI_TEKLIFLER!$A478),"",$C478-$D478)</f>
        <v/>
      </c>
      <c r="F478" s="17">
        <f>IF(ISBLANK(YENI_TEKLIFLER!$A478),"",MAX(0,$E478))</f>
        <v/>
      </c>
      <c r="G478" s="17">
        <f>IF(ISBLANK(YENI_TEKLIFLER!$A478),"",YENI_TEKLIFLER!$J478)</f>
        <v/>
      </c>
      <c r="H478" s="17">
        <f>IF(ISBLANK(YENI_TEKLIFLER!$A478),"",INDEX(KREDILER!$H$6:$H$1000,MATCH(YENI_TEKLIFLER!$B478,KREDILER!$A$6:$A$1000,0)))</f>
        <v/>
      </c>
      <c r="I478" s="14">
        <f>IF(ISBLANK(YENI_TEKLIFLER!$A478),"",IF($E478&gt;0,"ADAY","DEĞİL"))</f>
        <v/>
      </c>
      <c r="J478" s="14">
        <f>IF(ISBLANK(YENI_TEKLIFLER!$A478),"",IF(OR(ISBLANK($B478),ISBLANK($C478),ISBLANK($D478),ISBLANK($E478),ISBLANK($F478),ISBLANK($G478),ISBLANK($H478)),"EKSİK","OK"))</f>
        <v/>
      </c>
    </row>
    <row r="479">
      <c r="A479" s="14">
        <f>IF(ISBLANK(YENI_TEKLIFLER!$A479),"",YENI_TEKLIFLER!$A479)</f>
        <v/>
      </c>
      <c r="B479" s="14">
        <f>IF(ISBLANK(YENI_TEKLIFLER!$A479),"",YENI_TEKLIFLER!$B479)</f>
        <v/>
      </c>
      <c r="C479" s="17">
        <f>IF(ISBLANK(YENI_TEKLIFLER!$A479),"",SUMIFS(TAKSIT_PLANI!$I$6:$I$1000,TAKSIT_PLANI!$B$6:$B$1000,YENI_TEKLIFLER!$B479,TAKSIT_PLANI!$C$6:$C$1000,1))</f>
        <v/>
      </c>
      <c r="D479" s="17">
        <f>IF(ISBLANK(YENI_TEKLIFLER!$A479),"",YENI_TEKLIFLER!$I479)</f>
        <v/>
      </c>
      <c r="E479" s="17">
        <f>IF(ISBLANK(YENI_TEKLIFLER!$A479),"",$C479-$D479)</f>
        <v/>
      </c>
      <c r="F479" s="17">
        <f>IF(ISBLANK(YENI_TEKLIFLER!$A479),"",MAX(0,$E479))</f>
        <v/>
      </c>
      <c r="G479" s="17">
        <f>IF(ISBLANK(YENI_TEKLIFLER!$A479),"",YENI_TEKLIFLER!$J479)</f>
        <v/>
      </c>
      <c r="H479" s="17">
        <f>IF(ISBLANK(YENI_TEKLIFLER!$A479),"",INDEX(KREDILER!$H$6:$H$1000,MATCH(YENI_TEKLIFLER!$B479,KREDILER!$A$6:$A$1000,0)))</f>
        <v/>
      </c>
      <c r="I479" s="14">
        <f>IF(ISBLANK(YENI_TEKLIFLER!$A479),"",IF($E479&gt;0,"ADAY","DEĞİL"))</f>
        <v/>
      </c>
      <c r="J479" s="14">
        <f>IF(ISBLANK(YENI_TEKLIFLER!$A479),"",IF(OR(ISBLANK($B479),ISBLANK($C479),ISBLANK($D479),ISBLANK($E479),ISBLANK($F479),ISBLANK($G479),ISBLANK($H479)),"EKSİK","OK"))</f>
        <v/>
      </c>
    </row>
    <row r="480">
      <c r="A480" s="14">
        <f>IF(ISBLANK(YENI_TEKLIFLER!$A480),"",YENI_TEKLIFLER!$A480)</f>
        <v/>
      </c>
      <c r="B480" s="14">
        <f>IF(ISBLANK(YENI_TEKLIFLER!$A480),"",YENI_TEKLIFLER!$B480)</f>
        <v/>
      </c>
      <c r="C480" s="17">
        <f>IF(ISBLANK(YENI_TEKLIFLER!$A480),"",SUMIFS(TAKSIT_PLANI!$I$6:$I$1000,TAKSIT_PLANI!$B$6:$B$1000,YENI_TEKLIFLER!$B480,TAKSIT_PLANI!$C$6:$C$1000,1))</f>
        <v/>
      </c>
      <c r="D480" s="17">
        <f>IF(ISBLANK(YENI_TEKLIFLER!$A480),"",YENI_TEKLIFLER!$I480)</f>
        <v/>
      </c>
      <c r="E480" s="17">
        <f>IF(ISBLANK(YENI_TEKLIFLER!$A480),"",$C480-$D480)</f>
        <v/>
      </c>
      <c r="F480" s="17">
        <f>IF(ISBLANK(YENI_TEKLIFLER!$A480),"",MAX(0,$E480))</f>
        <v/>
      </c>
      <c r="G480" s="17">
        <f>IF(ISBLANK(YENI_TEKLIFLER!$A480),"",YENI_TEKLIFLER!$J480)</f>
        <v/>
      </c>
      <c r="H480" s="17">
        <f>IF(ISBLANK(YENI_TEKLIFLER!$A480),"",INDEX(KREDILER!$H$6:$H$1000,MATCH(YENI_TEKLIFLER!$B480,KREDILER!$A$6:$A$1000,0)))</f>
        <v/>
      </c>
      <c r="I480" s="14">
        <f>IF(ISBLANK(YENI_TEKLIFLER!$A480),"",IF($E480&gt;0,"ADAY","DEĞİL"))</f>
        <v/>
      </c>
      <c r="J480" s="14">
        <f>IF(ISBLANK(YENI_TEKLIFLER!$A480),"",IF(OR(ISBLANK($B480),ISBLANK($C480),ISBLANK($D480),ISBLANK($E480),ISBLANK($F480),ISBLANK($G480),ISBLANK($H480)),"EKSİK","OK"))</f>
        <v/>
      </c>
    </row>
    <row r="481">
      <c r="A481" s="14">
        <f>IF(ISBLANK(YENI_TEKLIFLER!$A481),"",YENI_TEKLIFLER!$A481)</f>
        <v/>
      </c>
      <c r="B481" s="14">
        <f>IF(ISBLANK(YENI_TEKLIFLER!$A481),"",YENI_TEKLIFLER!$B481)</f>
        <v/>
      </c>
      <c r="C481" s="17">
        <f>IF(ISBLANK(YENI_TEKLIFLER!$A481),"",SUMIFS(TAKSIT_PLANI!$I$6:$I$1000,TAKSIT_PLANI!$B$6:$B$1000,YENI_TEKLIFLER!$B481,TAKSIT_PLANI!$C$6:$C$1000,1))</f>
        <v/>
      </c>
      <c r="D481" s="17">
        <f>IF(ISBLANK(YENI_TEKLIFLER!$A481),"",YENI_TEKLIFLER!$I481)</f>
        <v/>
      </c>
      <c r="E481" s="17">
        <f>IF(ISBLANK(YENI_TEKLIFLER!$A481),"",$C481-$D481)</f>
        <v/>
      </c>
      <c r="F481" s="17">
        <f>IF(ISBLANK(YENI_TEKLIFLER!$A481),"",MAX(0,$E481))</f>
        <v/>
      </c>
      <c r="G481" s="17">
        <f>IF(ISBLANK(YENI_TEKLIFLER!$A481),"",YENI_TEKLIFLER!$J481)</f>
        <v/>
      </c>
      <c r="H481" s="17">
        <f>IF(ISBLANK(YENI_TEKLIFLER!$A481),"",INDEX(KREDILER!$H$6:$H$1000,MATCH(YENI_TEKLIFLER!$B481,KREDILER!$A$6:$A$1000,0)))</f>
        <v/>
      </c>
      <c r="I481" s="14">
        <f>IF(ISBLANK(YENI_TEKLIFLER!$A481),"",IF($E481&gt;0,"ADAY","DEĞİL"))</f>
        <v/>
      </c>
      <c r="J481" s="14">
        <f>IF(ISBLANK(YENI_TEKLIFLER!$A481),"",IF(OR(ISBLANK($B481),ISBLANK($C481),ISBLANK($D481),ISBLANK($E481),ISBLANK($F481),ISBLANK($G481),ISBLANK($H481)),"EKSİK","OK"))</f>
        <v/>
      </c>
    </row>
    <row r="482">
      <c r="A482" s="14">
        <f>IF(ISBLANK(YENI_TEKLIFLER!$A482),"",YENI_TEKLIFLER!$A482)</f>
        <v/>
      </c>
      <c r="B482" s="14">
        <f>IF(ISBLANK(YENI_TEKLIFLER!$A482),"",YENI_TEKLIFLER!$B482)</f>
        <v/>
      </c>
      <c r="C482" s="17">
        <f>IF(ISBLANK(YENI_TEKLIFLER!$A482),"",SUMIFS(TAKSIT_PLANI!$I$6:$I$1000,TAKSIT_PLANI!$B$6:$B$1000,YENI_TEKLIFLER!$B482,TAKSIT_PLANI!$C$6:$C$1000,1))</f>
        <v/>
      </c>
      <c r="D482" s="17">
        <f>IF(ISBLANK(YENI_TEKLIFLER!$A482),"",YENI_TEKLIFLER!$I482)</f>
        <v/>
      </c>
      <c r="E482" s="17">
        <f>IF(ISBLANK(YENI_TEKLIFLER!$A482),"",$C482-$D482)</f>
        <v/>
      </c>
      <c r="F482" s="17">
        <f>IF(ISBLANK(YENI_TEKLIFLER!$A482),"",MAX(0,$E482))</f>
        <v/>
      </c>
      <c r="G482" s="17">
        <f>IF(ISBLANK(YENI_TEKLIFLER!$A482),"",YENI_TEKLIFLER!$J482)</f>
        <v/>
      </c>
      <c r="H482" s="17">
        <f>IF(ISBLANK(YENI_TEKLIFLER!$A482),"",INDEX(KREDILER!$H$6:$H$1000,MATCH(YENI_TEKLIFLER!$B482,KREDILER!$A$6:$A$1000,0)))</f>
        <v/>
      </c>
      <c r="I482" s="14">
        <f>IF(ISBLANK(YENI_TEKLIFLER!$A482),"",IF($E482&gt;0,"ADAY","DEĞİL"))</f>
        <v/>
      </c>
      <c r="J482" s="14">
        <f>IF(ISBLANK(YENI_TEKLIFLER!$A482),"",IF(OR(ISBLANK($B482),ISBLANK($C482),ISBLANK($D482),ISBLANK($E482),ISBLANK($F482),ISBLANK($G482),ISBLANK($H482)),"EKSİK","OK"))</f>
        <v/>
      </c>
    </row>
    <row r="483">
      <c r="A483" s="14">
        <f>IF(ISBLANK(YENI_TEKLIFLER!$A483),"",YENI_TEKLIFLER!$A483)</f>
        <v/>
      </c>
      <c r="B483" s="14">
        <f>IF(ISBLANK(YENI_TEKLIFLER!$A483),"",YENI_TEKLIFLER!$B483)</f>
        <v/>
      </c>
      <c r="C483" s="17">
        <f>IF(ISBLANK(YENI_TEKLIFLER!$A483),"",SUMIFS(TAKSIT_PLANI!$I$6:$I$1000,TAKSIT_PLANI!$B$6:$B$1000,YENI_TEKLIFLER!$B483,TAKSIT_PLANI!$C$6:$C$1000,1))</f>
        <v/>
      </c>
      <c r="D483" s="17">
        <f>IF(ISBLANK(YENI_TEKLIFLER!$A483),"",YENI_TEKLIFLER!$I483)</f>
        <v/>
      </c>
      <c r="E483" s="17">
        <f>IF(ISBLANK(YENI_TEKLIFLER!$A483),"",$C483-$D483)</f>
        <v/>
      </c>
      <c r="F483" s="17">
        <f>IF(ISBLANK(YENI_TEKLIFLER!$A483),"",MAX(0,$E483))</f>
        <v/>
      </c>
      <c r="G483" s="17">
        <f>IF(ISBLANK(YENI_TEKLIFLER!$A483),"",YENI_TEKLIFLER!$J483)</f>
        <v/>
      </c>
      <c r="H483" s="17">
        <f>IF(ISBLANK(YENI_TEKLIFLER!$A483),"",INDEX(KREDILER!$H$6:$H$1000,MATCH(YENI_TEKLIFLER!$B483,KREDILER!$A$6:$A$1000,0)))</f>
        <v/>
      </c>
      <c r="I483" s="14">
        <f>IF(ISBLANK(YENI_TEKLIFLER!$A483),"",IF($E483&gt;0,"ADAY","DEĞİL"))</f>
        <v/>
      </c>
      <c r="J483" s="14">
        <f>IF(ISBLANK(YENI_TEKLIFLER!$A483),"",IF(OR(ISBLANK($B483),ISBLANK($C483),ISBLANK($D483),ISBLANK($E483),ISBLANK($F483),ISBLANK($G483),ISBLANK($H483)),"EKSİK","OK"))</f>
        <v/>
      </c>
    </row>
    <row r="484">
      <c r="A484" s="14">
        <f>IF(ISBLANK(YENI_TEKLIFLER!$A484),"",YENI_TEKLIFLER!$A484)</f>
        <v/>
      </c>
      <c r="B484" s="14">
        <f>IF(ISBLANK(YENI_TEKLIFLER!$A484),"",YENI_TEKLIFLER!$B484)</f>
        <v/>
      </c>
      <c r="C484" s="17">
        <f>IF(ISBLANK(YENI_TEKLIFLER!$A484),"",SUMIFS(TAKSIT_PLANI!$I$6:$I$1000,TAKSIT_PLANI!$B$6:$B$1000,YENI_TEKLIFLER!$B484,TAKSIT_PLANI!$C$6:$C$1000,1))</f>
        <v/>
      </c>
      <c r="D484" s="17">
        <f>IF(ISBLANK(YENI_TEKLIFLER!$A484),"",YENI_TEKLIFLER!$I484)</f>
        <v/>
      </c>
      <c r="E484" s="17">
        <f>IF(ISBLANK(YENI_TEKLIFLER!$A484),"",$C484-$D484)</f>
        <v/>
      </c>
      <c r="F484" s="17">
        <f>IF(ISBLANK(YENI_TEKLIFLER!$A484),"",MAX(0,$E484))</f>
        <v/>
      </c>
      <c r="G484" s="17">
        <f>IF(ISBLANK(YENI_TEKLIFLER!$A484),"",YENI_TEKLIFLER!$J484)</f>
        <v/>
      </c>
      <c r="H484" s="17">
        <f>IF(ISBLANK(YENI_TEKLIFLER!$A484),"",INDEX(KREDILER!$H$6:$H$1000,MATCH(YENI_TEKLIFLER!$B484,KREDILER!$A$6:$A$1000,0)))</f>
        <v/>
      </c>
      <c r="I484" s="14">
        <f>IF(ISBLANK(YENI_TEKLIFLER!$A484),"",IF($E484&gt;0,"ADAY","DEĞİL"))</f>
        <v/>
      </c>
      <c r="J484" s="14">
        <f>IF(ISBLANK(YENI_TEKLIFLER!$A484),"",IF(OR(ISBLANK($B484),ISBLANK($C484),ISBLANK($D484),ISBLANK($E484),ISBLANK($F484),ISBLANK($G484),ISBLANK($H484)),"EKSİK","OK"))</f>
        <v/>
      </c>
    </row>
    <row r="485">
      <c r="A485" s="14">
        <f>IF(ISBLANK(YENI_TEKLIFLER!$A485),"",YENI_TEKLIFLER!$A485)</f>
        <v/>
      </c>
      <c r="B485" s="14">
        <f>IF(ISBLANK(YENI_TEKLIFLER!$A485),"",YENI_TEKLIFLER!$B485)</f>
        <v/>
      </c>
      <c r="C485" s="17">
        <f>IF(ISBLANK(YENI_TEKLIFLER!$A485),"",SUMIFS(TAKSIT_PLANI!$I$6:$I$1000,TAKSIT_PLANI!$B$6:$B$1000,YENI_TEKLIFLER!$B485,TAKSIT_PLANI!$C$6:$C$1000,1))</f>
        <v/>
      </c>
      <c r="D485" s="17">
        <f>IF(ISBLANK(YENI_TEKLIFLER!$A485),"",YENI_TEKLIFLER!$I485)</f>
        <v/>
      </c>
      <c r="E485" s="17">
        <f>IF(ISBLANK(YENI_TEKLIFLER!$A485),"",$C485-$D485)</f>
        <v/>
      </c>
      <c r="F485" s="17">
        <f>IF(ISBLANK(YENI_TEKLIFLER!$A485),"",MAX(0,$E485))</f>
        <v/>
      </c>
      <c r="G485" s="17">
        <f>IF(ISBLANK(YENI_TEKLIFLER!$A485),"",YENI_TEKLIFLER!$J485)</f>
        <v/>
      </c>
      <c r="H485" s="17">
        <f>IF(ISBLANK(YENI_TEKLIFLER!$A485),"",INDEX(KREDILER!$H$6:$H$1000,MATCH(YENI_TEKLIFLER!$B485,KREDILER!$A$6:$A$1000,0)))</f>
        <v/>
      </c>
      <c r="I485" s="14">
        <f>IF(ISBLANK(YENI_TEKLIFLER!$A485),"",IF($E485&gt;0,"ADAY","DEĞİL"))</f>
        <v/>
      </c>
      <c r="J485" s="14">
        <f>IF(ISBLANK(YENI_TEKLIFLER!$A485),"",IF(OR(ISBLANK($B485),ISBLANK($C485),ISBLANK($D485),ISBLANK($E485),ISBLANK($F485),ISBLANK($G485),ISBLANK($H485)),"EKSİK","OK"))</f>
        <v/>
      </c>
    </row>
    <row r="486">
      <c r="A486" s="14">
        <f>IF(ISBLANK(YENI_TEKLIFLER!$A486),"",YENI_TEKLIFLER!$A486)</f>
        <v/>
      </c>
      <c r="B486" s="14">
        <f>IF(ISBLANK(YENI_TEKLIFLER!$A486),"",YENI_TEKLIFLER!$B486)</f>
        <v/>
      </c>
      <c r="C486" s="17">
        <f>IF(ISBLANK(YENI_TEKLIFLER!$A486),"",SUMIFS(TAKSIT_PLANI!$I$6:$I$1000,TAKSIT_PLANI!$B$6:$B$1000,YENI_TEKLIFLER!$B486,TAKSIT_PLANI!$C$6:$C$1000,1))</f>
        <v/>
      </c>
      <c r="D486" s="17">
        <f>IF(ISBLANK(YENI_TEKLIFLER!$A486),"",YENI_TEKLIFLER!$I486)</f>
        <v/>
      </c>
      <c r="E486" s="17">
        <f>IF(ISBLANK(YENI_TEKLIFLER!$A486),"",$C486-$D486)</f>
        <v/>
      </c>
      <c r="F486" s="17">
        <f>IF(ISBLANK(YENI_TEKLIFLER!$A486),"",MAX(0,$E486))</f>
        <v/>
      </c>
      <c r="G486" s="17">
        <f>IF(ISBLANK(YENI_TEKLIFLER!$A486),"",YENI_TEKLIFLER!$J486)</f>
        <v/>
      </c>
      <c r="H486" s="17">
        <f>IF(ISBLANK(YENI_TEKLIFLER!$A486),"",INDEX(KREDILER!$H$6:$H$1000,MATCH(YENI_TEKLIFLER!$B486,KREDILER!$A$6:$A$1000,0)))</f>
        <v/>
      </c>
      <c r="I486" s="14">
        <f>IF(ISBLANK(YENI_TEKLIFLER!$A486),"",IF($E486&gt;0,"ADAY","DEĞİL"))</f>
        <v/>
      </c>
      <c r="J486" s="14">
        <f>IF(ISBLANK(YENI_TEKLIFLER!$A486),"",IF(OR(ISBLANK($B486),ISBLANK($C486),ISBLANK($D486),ISBLANK($E486),ISBLANK($F486),ISBLANK($G486),ISBLANK($H486)),"EKSİK","OK"))</f>
        <v/>
      </c>
    </row>
    <row r="487">
      <c r="A487" s="14">
        <f>IF(ISBLANK(YENI_TEKLIFLER!$A487),"",YENI_TEKLIFLER!$A487)</f>
        <v/>
      </c>
      <c r="B487" s="14">
        <f>IF(ISBLANK(YENI_TEKLIFLER!$A487),"",YENI_TEKLIFLER!$B487)</f>
        <v/>
      </c>
      <c r="C487" s="17">
        <f>IF(ISBLANK(YENI_TEKLIFLER!$A487),"",SUMIFS(TAKSIT_PLANI!$I$6:$I$1000,TAKSIT_PLANI!$B$6:$B$1000,YENI_TEKLIFLER!$B487,TAKSIT_PLANI!$C$6:$C$1000,1))</f>
        <v/>
      </c>
      <c r="D487" s="17">
        <f>IF(ISBLANK(YENI_TEKLIFLER!$A487),"",YENI_TEKLIFLER!$I487)</f>
        <v/>
      </c>
      <c r="E487" s="17">
        <f>IF(ISBLANK(YENI_TEKLIFLER!$A487),"",$C487-$D487)</f>
        <v/>
      </c>
      <c r="F487" s="17">
        <f>IF(ISBLANK(YENI_TEKLIFLER!$A487),"",MAX(0,$E487))</f>
        <v/>
      </c>
      <c r="G487" s="17">
        <f>IF(ISBLANK(YENI_TEKLIFLER!$A487),"",YENI_TEKLIFLER!$J487)</f>
        <v/>
      </c>
      <c r="H487" s="17">
        <f>IF(ISBLANK(YENI_TEKLIFLER!$A487),"",INDEX(KREDILER!$H$6:$H$1000,MATCH(YENI_TEKLIFLER!$B487,KREDILER!$A$6:$A$1000,0)))</f>
        <v/>
      </c>
      <c r="I487" s="14">
        <f>IF(ISBLANK(YENI_TEKLIFLER!$A487),"",IF($E487&gt;0,"ADAY","DEĞİL"))</f>
        <v/>
      </c>
      <c r="J487" s="14">
        <f>IF(ISBLANK(YENI_TEKLIFLER!$A487),"",IF(OR(ISBLANK($B487),ISBLANK($C487),ISBLANK($D487),ISBLANK($E487),ISBLANK($F487),ISBLANK($G487),ISBLANK($H487)),"EKSİK","OK"))</f>
        <v/>
      </c>
    </row>
    <row r="488">
      <c r="A488" s="14">
        <f>IF(ISBLANK(YENI_TEKLIFLER!$A488),"",YENI_TEKLIFLER!$A488)</f>
        <v/>
      </c>
      <c r="B488" s="14">
        <f>IF(ISBLANK(YENI_TEKLIFLER!$A488),"",YENI_TEKLIFLER!$B488)</f>
        <v/>
      </c>
      <c r="C488" s="17">
        <f>IF(ISBLANK(YENI_TEKLIFLER!$A488),"",SUMIFS(TAKSIT_PLANI!$I$6:$I$1000,TAKSIT_PLANI!$B$6:$B$1000,YENI_TEKLIFLER!$B488,TAKSIT_PLANI!$C$6:$C$1000,1))</f>
        <v/>
      </c>
      <c r="D488" s="17">
        <f>IF(ISBLANK(YENI_TEKLIFLER!$A488),"",YENI_TEKLIFLER!$I488)</f>
        <v/>
      </c>
      <c r="E488" s="17">
        <f>IF(ISBLANK(YENI_TEKLIFLER!$A488),"",$C488-$D488)</f>
        <v/>
      </c>
      <c r="F488" s="17">
        <f>IF(ISBLANK(YENI_TEKLIFLER!$A488),"",MAX(0,$E488))</f>
        <v/>
      </c>
      <c r="G488" s="17">
        <f>IF(ISBLANK(YENI_TEKLIFLER!$A488),"",YENI_TEKLIFLER!$J488)</f>
        <v/>
      </c>
      <c r="H488" s="17">
        <f>IF(ISBLANK(YENI_TEKLIFLER!$A488),"",INDEX(KREDILER!$H$6:$H$1000,MATCH(YENI_TEKLIFLER!$B488,KREDILER!$A$6:$A$1000,0)))</f>
        <v/>
      </c>
      <c r="I488" s="14">
        <f>IF(ISBLANK(YENI_TEKLIFLER!$A488),"",IF($E488&gt;0,"ADAY","DEĞİL"))</f>
        <v/>
      </c>
      <c r="J488" s="14">
        <f>IF(ISBLANK(YENI_TEKLIFLER!$A488),"",IF(OR(ISBLANK($B488),ISBLANK($C488),ISBLANK($D488),ISBLANK($E488),ISBLANK($F488),ISBLANK($G488),ISBLANK($H488)),"EKSİK","OK"))</f>
        <v/>
      </c>
    </row>
    <row r="489">
      <c r="A489" s="14">
        <f>IF(ISBLANK(YENI_TEKLIFLER!$A489),"",YENI_TEKLIFLER!$A489)</f>
        <v/>
      </c>
      <c r="B489" s="14">
        <f>IF(ISBLANK(YENI_TEKLIFLER!$A489),"",YENI_TEKLIFLER!$B489)</f>
        <v/>
      </c>
      <c r="C489" s="17">
        <f>IF(ISBLANK(YENI_TEKLIFLER!$A489),"",SUMIFS(TAKSIT_PLANI!$I$6:$I$1000,TAKSIT_PLANI!$B$6:$B$1000,YENI_TEKLIFLER!$B489,TAKSIT_PLANI!$C$6:$C$1000,1))</f>
        <v/>
      </c>
      <c r="D489" s="17">
        <f>IF(ISBLANK(YENI_TEKLIFLER!$A489),"",YENI_TEKLIFLER!$I489)</f>
        <v/>
      </c>
      <c r="E489" s="17">
        <f>IF(ISBLANK(YENI_TEKLIFLER!$A489),"",$C489-$D489)</f>
        <v/>
      </c>
      <c r="F489" s="17">
        <f>IF(ISBLANK(YENI_TEKLIFLER!$A489),"",MAX(0,$E489))</f>
        <v/>
      </c>
      <c r="G489" s="17">
        <f>IF(ISBLANK(YENI_TEKLIFLER!$A489),"",YENI_TEKLIFLER!$J489)</f>
        <v/>
      </c>
      <c r="H489" s="17">
        <f>IF(ISBLANK(YENI_TEKLIFLER!$A489),"",INDEX(KREDILER!$H$6:$H$1000,MATCH(YENI_TEKLIFLER!$B489,KREDILER!$A$6:$A$1000,0)))</f>
        <v/>
      </c>
      <c r="I489" s="14">
        <f>IF(ISBLANK(YENI_TEKLIFLER!$A489),"",IF($E489&gt;0,"ADAY","DEĞİL"))</f>
        <v/>
      </c>
      <c r="J489" s="14">
        <f>IF(ISBLANK(YENI_TEKLIFLER!$A489),"",IF(OR(ISBLANK($B489),ISBLANK($C489),ISBLANK($D489),ISBLANK($E489),ISBLANK($F489),ISBLANK($G489),ISBLANK($H489)),"EKSİK","OK"))</f>
        <v/>
      </c>
    </row>
    <row r="490">
      <c r="A490" s="14">
        <f>IF(ISBLANK(YENI_TEKLIFLER!$A490),"",YENI_TEKLIFLER!$A490)</f>
        <v/>
      </c>
      <c r="B490" s="14">
        <f>IF(ISBLANK(YENI_TEKLIFLER!$A490),"",YENI_TEKLIFLER!$B490)</f>
        <v/>
      </c>
      <c r="C490" s="17">
        <f>IF(ISBLANK(YENI_TEKLIFLER!$A490),"",SUMIFS(TAKSIT_PLANI!$I$6:$I$1000,TAKSIT_PLANI!$B$6:$B$1000,YENI_TEKLIFLER!$B490,TAKSIT_PLANI!$C$6:$C$1000,1))</f>
        <v/>
      </c>
      <c r="D490" s="17">
        <f>IF(ISBLANK(YENI_TEKLIFLER!$A490),"",YENI_TEKLIFLER!$I490)</f>
        <v/>
      </c>
      <c r="E490" s="17">
        <f>IF(ISBLANK(YENI_TEKLIFLER!$A490),"",$C490-$D490)</f>
        <v/>
      </c>
      <c r="F490" s="17">
        <f>IF(ISBLANK(YENI_TEKLIFLER!$A490),"",MAX(0,$E490))</f>
        <v/>
      </c>
      <c r="G490" s="17">
        <f>IF(ISBLANK(YENI_TEKLIFLER!$A490),"",YENI_TEKLIFLER!$J490)</f>
        <v/>
      </c>
      <c r="H490" s="17">
        <f>IF(ISBLANK(YENI_TEKLIFLER!$A490),"",INDEX(KREDILER!$H$6:$H$1000,MATCH(YENI_TEKLIFLER!$B490,KREDILER!$A$6:$A$1000,0)))</f>
        <v/>
      </c>
      <c r="I490" s="14">
        <f>IF(ISBLANK(YENI_TEKLIFLER!$A490),"",IF($E490&gt;0,"ADAY","DEĞİL"))</f>
        <v/>
      </c>
      <c r="J490" s="14">
        <f>IF(ISBLANK(YENI_TEKLIFLER!$A490),"",IF(OR(ISBLANK($B490),ISBLANK($C490),ISBLANK($D490),ISBLANK($E490),ISBLANK($F490),ISBLANK($G490),ISBLANK($H490)),"EKSİK","OK"))</f>
        <v/>
      </c>
    </row>
    <row r="491">
      <c r="A491" s="14">
        <f>IF(ISBLANK(YENI_TEKLIFLER!$A491),"",YENI_TEKLIFLER!$A491)</f>
        <v/>
      </c>
      <c r="B491" s="14">
        <f>IF(ISBLANK(YENI_TEKLIFLER!$A491),"",YENI_TEKLIFLER!$B491)</f>
        <v/>
      </c>
      <c r="C491" s="17">
        <f>IF(ISBLANK(YENI_TEKLIFLER!$A491),"",SUMIFS(TAKSIT_PLANI!$I$6:$I$1000,TAKSIT_PLANI!$B$6:$B$1000,YENI_TEKLIFLER!$B491,TAKSIT_PLANI!$C$6:$C$1000,1))</f>
        <v/>
      </c>
      <c r="D491" s="17">
        <f>IF(ISBLANK(YENI_TEKLIFLER!$A491),"",YENI_TEKLIFLER!$I491)</f>
        <v/>
      </c>
      <c r="E491" s="17">
        <f>IF(ISBLANK(YENI_TEKLIFLER!$A491),"",$C491-$D491)</f>
        <v/>
      </c>
      <c r="F491" s="17">
        <f>IF(ISBLANK(YENI_TEKLIFLER!$A491),"",MAX(0,$E491))</f>
        <v/>
      </c>
      <c r="G491" s="17">
        <f>IF(ISBLANK(YENI_TEKLIFLER!$A491),"",YENI_TEKLIFLER!$J491)</f>
        <v/>
      </c>
      <c r="H491" s="17">
        <f>IF(ISBLANK(YENI_TEKLIFLER!$A491),"",INDEX(KREDILER!$H$6:$H$1000,MATCH(YENI_TEKLIFLER!$B491,KREDILER!$A$6:$A$1000,0)))</f>
        <v/>
      </c>
      <c r="I491" s="14">
        <f>IF(ISBLANK(YENI_TEKLIFLER!$A491),"",IF($E491&gt;0,"ADAY","DEĞİL"))</f>
        <v/>
      </c>
      <c r="J491" s="14">
        <f>IF(ISBLANK(YENI_TEKLIFLER!$A491),"",IF(OR(ISBLANK($B491),ISBLANK($C491),ISBLANK($D491),ISBLANK($E491),ISBLANK($F491),ISBLANK($G491),ISBLANK($H491)),"EKSİK","OK"))</f>
        <v/>
      </c>
    </row>
    <row r="492">
      <c r="A492" s="14">
        <f>IF(ISBLANK(YENI_TEKLIFLER!$A492),"",YENI_TEKLIFLER!$A492)</f>
        <v/>
      </c>
      <c r="B492" s="14">
        <f>IF(ISBLANK(YENI_TEKLIFLER!$A492),"",YENI_TEKLIFLER!$B492)</f>
        <v/>
      </c>
      <c r="C492" s="17">
        <f>IF(ISBLANK(YENI_TEKLIFLER!$A492),"",SUMIFS(TAKSIT_PLANI!$I$6:$I$1000,TAKSIT_PLANI!$B$6:$B$1000,YENI_TEKLIFLER!$B492,TAKSIT_PLANI!$C$6:$C$1000,1))</f>
        <v/>
      </c>
      <c r="D492" s="17">
        <f>IF(ISBLANK(YENI_TEKLIFLER!$A492),"",YENI_TEKLIFLER!$I492)</f>
        <v/>
      </c>
      <c r="E492" s="17">
        <f>IF(ISBLANK(YENI_TEKLIFLER!$A492),"",$C492-$D492)</f>
        <v/>
      </c>
      <c r="F492" s="17">
        <f>IF(ISBLANK(YENI_TEKLIFLER!$A492),"",MAX(0,$E492))</f>
        <v/>
      </c>
      <c r="G492" s="17">
        <f>IF(ISBLANK(YENI_TEKLIFLER!$A492),"",YENI_TEKLIFLER!$J492)</f>
        <v/>
      </c>
      <c r="H492" s="17">
        <f>IF(ISBLANK(YENI_TEKLIFLER!$A492),"",INDEX(KREDILER!$H$6:$H$1000,MATCH(YENI_TEKLIFLER!$B492,KREDILER!$A$6:$A$1000,0)))</f>
        <v/>
      </c>
      <c r="I492" s="14">
        <f>IF(ISBLANK(YENI_TEKLIFLER!$A492),"",IF($E492&gt;0,"ADAY","DEĞİL"))</f>
        <v/>
      </c>
      <c r="J492" s="14">
        <f>IF(ISBLANK(YENI_TEKLIFLER!$A492),"",IF(OR(ISBLANK($B492),ISBLANK($C492),ISBLANK($D492),ISBLANK($E492),ISBLANK($F492),ISBLANK($G492),ISBLANK($H492)),"EKSİK","OK"))</f>
        <v/>
      </c>
    </row>
    <row r="493">
      <c r="A493" s="14">
        <f>IF(ISBLANK(YENI_TEKLIFLER!$A493),"",YENI_TEKLIFLER!$A493)</f>
        <v/>
      </c>
      <c r="B493" s="14">
        <f>IF(ISBLANK(YENI_TEKLIFLER!$A493),"",YENI_TEKLIFLER!$B493)</f>
        <v/>
      </c>
      <c r="C493" s="17">
        <f>IF(ISBLANK(YENI_TEKLIFLER!$A493),"",SUMIFS(TAKSIT_PLANI!$I$6:$I$1000,TAKSIT_PLANI!$B$6:$B$1000,YENI_TEKLIFLER!$B493,TAKSIT_PLANI!$C$6:$C$1000,1))</f>
        <v/>
      </c>
      <c r="D493" s="17">
        <f>IF(ISBLANK(YENI_TEKLIFLER!$A493),"",YENI_TEKLIFLER!$I493)</f>
        <v/>
      </c>
      <c r="E493" s="17">
        <f>IF(ISBLANK(YENI_TEKLIFLER!$A493),"",$C493-$D493)</f>
        <v/>
      </c>
      <c r="F493" s="17">
        <f>IF(ISBLANK(YENI_TEKLIFLER!$A493),"",MAX(0,$E493))</f>
        <v/>
      </c>
      <c r="G493" s="17">
        <f>IF(ISBLANK(YENI_TEKLIFLER!$A493),"",YENI_TEKLIFLER!$J493)</f>
        <v/>
      </c>
      <c r="H493" s="17">
        <f>IF(ISBLANK(YENI_TEKLIFLER!$A493),"",INDEX(KREDILER!$H$6:$H$1000,MATCH(YENI_TEKLIFLER!$B493,KREDILER!$A$6:$A$1000,0)))</f>
        <v/>
      </c>
      <c r="I493" s="14">
        <f>IF(ISBLANK(YENI_TEKLIFLER!$A493),"",IF($E493&gt;0,"ADAY","DEĞİL"))</f>
        <v/>
      </c>
      <c r="J493" s="14">
        <f>IF(ISBLANK(YENI_TEKLIFLER!$A493),"",IF(OR(ISBLANK($B493),ISBLANK($C493),ISBLANK($D493),ISBLANK($E493),ISBLANK($F493),ISBLANK($G493),ISBLANK($H493)),"EKSİK","OK"))</f>
        <v/>
      </c>
    </row>
    <row r="494">
      <c r="A494" s="14">
        <f>IF(ISBLANK(YENI_TEKLIFLER!$A494),"",YENI_TEKLIFLER!$A494)</f>
        <v/>
      </c>
      <c r="B494" s="14">
        <f>IF(ISBLANK(YENI_TEKLIFLER!$A494),"",YENI_TEKLIFLER!$B494)</f>
        <v/>
      </c>
      <c r="C494" s="17">
        <f>IF(ISBLANK(YENI_TEKLIFLER!$A494),"",SUMIFS(TAKSIT_PLANI!$I$6:$I$1000,TAKSIT_PLANI!$B$6:$B$1000,YENI_TEKLIFLER!$B494,TAKSIT_PLANI!$C$6:$C$1000,1))</f>
        <v/>
      </c>
      <c r="D494" s="17">
        <f>IF(ISBLANK(YENI_TEKLIFLER!$A494),"",YENI_TEKLIFLER!$I494)</f>
        <v/>
      </c>
      <c r="E494" s="17">
        <f>IF(ISBLANK(YENI_TEKLIFLER!$A494),"",$C494-$D494)</f>
        <v/>
      </c>
      <c r="F494" s="17">
        <f>IF(ISBLANK(YENI_TEKLIFLER!$A494),"",MAX(0,$E494))</f>
        <v/>
      </c>
      <c r="G494" s="17">
        <f>IF(ISBLANK(YENI_TEKLIFLER!$A494),"",YENI_TEKLIFLER!$J494)</f>
        <v/>
      </c>
      <c r="H494" s="17">
        <f>IF(ISBLANK(YENI_TEKLIFLER!$A494),"",INDEX(KREDILER!$H$6:$H$1000,MATCH(YENI_TEKLIFLER!$B494,KREDILER!$A$6:$A$1000,0)))</f>
        <v/>
      </c>
      <c r="I494" s="14">
        <f>IF(ISBLANK(YENI_TEKLIFLER!$A494),"",IF($E494&gt;0,"ADAY","DEĞİL"))</f>
        <v/>
      </c>
      <c r="J494" s="14">
        <f>IF(ISBLANK(YENI_TEKLIFLER!$A494),"",IF(OR(ISBLANK($B494),ISBLANK($C494),ISBLANK($D494),ISBLANK($E494),ISBLANK($F494),ISBLANK($G494),ISBLANK($H494)),"EKSİK","OK"))</f>
        <v/>
      </c>
    </row>
    <row r="495">
      <c r="A495" s="14">
        <f>IF(ISBLANK(YENI_TEKLIFLER!$A495),"",YENI_TEKLIFLER!$A495)</f>
        <v/>
      </c>
      <c r="B495" s="14">
        <f>IF(ISBLANK(YENI_TEKLIFLER!$A495),"",YENI_TEKLIFLER!$B495)</f>
        <v/>
      </c>
      <c r="C495" s="17">
        <f>IF(ISBLANK(YENI_TEKLIFLER!$A495),"",SUMIFS(TAKSIT_PLANI!$I$6:$I$1000,TAKSIT_PLANI!$B$6:$B$1000,YENI_TEKLIFLER!$B495,TAKSIT_PLANI!$C$6:$C$1000,1))</f>
        <v/>
      </c>
      <c r="D495" s="17">
        <f>IF(ISBLANK(YENI_TEKLIFLER!$A495),"",YENI_TEKLIFLER!$I495)</f>
        <v/>
      </c>
      <c r="E495" s="17">
        <f>IF(ISBLANK(YENI_TEKLIFLER!$A495),"",$C495-$D495)</f>
        <v/>
      </c>
      <c r="F495" s="17">
        <f>IF(ISBLANK(YENI_TEKLIFLER!$A495),"",MAX(0,$E495))</f>
        <v/>
      </c>
      <c r="G495" s="17">
        <f>IF(ISBLANK(YENI_TEKLIFLER!$A495),"",YENI_TEKLIFLER!$J495)</f>
        <v/>
      </c>
      <c r="H495" s="17">
        <f>IF(ISBLANK(YENI_TEKLIFLER!$A495),"",INDEX(KREDILER!$H$6:$H$1000,MATCH(YENI_TEKLIFLER!$B495,KREDILER!$A$6:$A$1000,0)))</f>
        <v/>
      </c>
      <c r="I495" s="14">
        <f>IF(ISBLANK(YENI_TEKLIFLER!$A495),"",IF($E495&gt;0,"ADAY","DEĞİL"))</f>
        <v/>
      </c>
      <c r="J495" s="14">
        <f>IF(ISBLANK(YENI_TEKLIFLER!$A495),"",IF(OR(ISBLANK($B495),ISBLANK($C495),ISBLANK($D495),ISBLANK($E495),ISBLANK($F495),ISBLANK($G495),ISBLANK($H495)),"EKSİK","OK"))</f>
        <v/>
      </c>
    </row>
    <row r="496">
      <c r="A496" s="14">
        <f>IF(ISBLANK(YENI_TEKLIFLER!$A496),"",YENI_TEKLIFLER!$A496)</f>
        <v/>
      </c>
      <c r="B496" s="14">
        <f>IF(ISBLANK(YENI_TEKLIFLER!$A496),"",YENI_TEKLIFLER!$B496)</f>
        <v/>
      </c>
      <c r="C496" s="17">
        <f>IF(ISBLANK(YENI_TEKLIFLER!$A496),"",SUMIFS(TAKSIT_PLANI!$I$6:$I$1000,TAKSIT_PLANI!$B$6:$B$1000,YENI_TEKLIFLER!$B496,TAKSIT_PLANI!$C$6:$C$1000,1))</f>
        <v/>
      </c>
      <c r="D496" s="17">
        <f>IF(ISBLANK(YENI_TEKLIFLER!$A496),"",YENI_TEKLIFLER!$I496)</f>
        <v/>
      </c>
      <c r="E496" s="17">
        <f>IF(ISBLANK(YENI_TEKLIFLER!$A496),"",$C496-$D496)</f>
        <v/>
      </c>
      <c r="F496" s="17">
        <f>IF(ISBLANK(YENI_TEKLIFLER!$A496),"",MAX(0,$E496))</f>
        <v/>
      </c>
      <c r="G496" s="17">
        <f>IF(ISBLANK(YENI_TEKLIFLER!$A496),"",YENI_TEKLIFLER!$J496)</f>
        <v/>
      </c>
      <c r="H496" s="17">
        <f>IF(ISBLANK(YENI_TEKLIFLER!$A496),"",INDEX(KREDILER!$H$6:$H$1000,MATCH(YENI_TEKLIFLER!$B496,KREDILER!$A$6:$A$1000,0)))</f>
        <v/>
      </c>
      <c r="I496" s="14">
        <f>IF(ISBLANK(YENI_TEKLIFLER!$A496),"",IF($E496&gt;0,"ADAY","DEĞİL"))</f>
        <v/>
      </c>
      <c r="J496" s="14">
        <f>IF(ISBLANK(YENI_TEKLIFLER!$A496),"",IF(OR(ISBLANK($B496),ISBLANK($C496),ISBLANK($D496),ISBLANK($E496),ISBLANK($F496),ISBLANK($G496),ISBLANK($H496)),"EKSİK","OK"))</f>
        <v/>
      </c>
    </row>
    <row r="497">
      <c r="A497" s="14">
        <f>IF(ISBLANK(YENI_TEKLIFLER!$A497),"",YENI_TEKLIFLER!$A497)</f>
        <v/>
      </c>
      <c r="B497" s="14">
        <f>IF(ISBLANK(YENI_TEKLIFLER!$A497),"",YENI_TEKLIFLER!$B497)</f>
        <v/>
      </c>
      <c r="C497" s="17">
        <f>IF(ISBLANK(YENI_TEKLIFLER!$A497),"",SUMIFS(TAKSIT_PLANI!$I$6:$I$1000,TAKSIT_PLANI!$B$6:$B$1000,YENI_TEKLIFLER!$B497,TAKSIT_PLANI!$C$6:$C$1000,1))</f>
        <v/>
      </c>
      <c r="D497" s="17">
        <f>IF(ISBLANK(YENI_TEKLIFLER!$A497),"",YENI_TEKLIFLER!$I497)</f>
        <v/>
      </c>
      <c r="E497" s="17">
        <f>IF(ISBLANK(YENI_TEKLIFLER!$A497),"",$C497-$D497)</f>
        <v/>
      </c>
      <c r="F497" s="17">
        <f>IF(ISBLANK(YENI_TEKLIFLER!$A497),"",MAX(0,$E497))</f>
        <v/>
      </c>
      <c r="G497" s="17">
        <f>IF(ISBLANK(YENI_TEKLIFLER!$A497),"",YENI_TEKLIFLER!$J497)</f>
        <v/>
      </c>
      <c r="H497" s="17">
        <f>IF(ISBLANK(YENI_TEKLIFLER!$A497),"",INDEX(KREDILER!$H$6:$H$1000,MATCH(YENI_TEKLIFLER!$B497,KREDILER!$A$6:$A$1000,0)))</f>
        <v/>
      </c>
      <c r="I497" s="14">
        <f>IF(ISBLANK(YENI_TEKLIFLER!$A497),"",IF($E497&gt;0,"ADAY","DEĞİL"))</f>
        <v/>
      </c>
      <c r="J497" s="14">
        <f>IF(ISBLANK(YENI_TEKLIFLER!$A497),"",IF(OR(ISBLANK($B497),ISBLANK($C497),ISBLANK($D497),ISBLANK($E497),ISBLANK($F497),ISBLANK($G497),ISBLANK($H497)),"EKSİK","OK"))</f>
        <v/>
      </c>
    </row>
    <row r="498">
      <c r="A498" s="14">
        <f>IF(ISBLANK(YENI_TEKLIFLER!$A498),"",YENI_TEKLIFLER!$A498)</f>
        <v/>
      </c>
      <c r="B498" s="14">
        <f>IF(ISBLANK(YENI_TEKLIFLER!$A498),"",YENI_TEKLIFLER!$B498)</f>
        <v/>
      </c>
      <c r="C498" s="17">
        <f>IF(ISBLANK(YENI_TEKLIFLER!$A498),"",SUMIFS(TAKSIT_PLANI!$I$6:$I$1000,TAKSIT_PLANI!$B$6:$B$1000,YENI_TEKLIFLER!$B498,TAKSIT_PLANI!$C$6:$C$1000,1))</f>
        <v/>
      </c>
      <c r="D498" s="17">
        <f>IF(ISBLANK(YENI_TEKLIFLER!$A498),"",YENI_TEKLIFLER!$I498)</f>
        <v/>
      </c>
      <c r="E498" s="17">
        <f>IF(ISBLANK(YENI_TEKLIFLER!$A498),"",$C498-$D498)</f>
        <v/>
      </c>
      <c r="F498" s="17">
        <f>IF(ISBLANK(YENI_TEKLIFLER!$A498),"",MAX(0,$E498))</f>
        <v/>
      </c>
      <c r="G498" s="17">
        <f>IF(ISBLANK(YENI_TEKLIFLER!$A498),"",YENI_TEKLIFLER!$J498)</f>
        <v/>
      </c>
      <c r="H498" s="17">
        <f>IF(ISBLANK(YENI_TEKLIFLER!$A498),"",INDEX(KREDILER!$H$6:$H$1000,MATCH(YENI_TEKLIFLER!$B498,KREDILER!$A$6:$A$1000,0)))</f>
        <v/>
      </c>
      <c r="I498" s="14">
        <f>IF(ISBLANK(YENI_TEKLIFLER!$A498),"",IF($E498&gt;0,"ADAY","DEĞİL"))</f>
        <v/>
      </c>
      <c r="J498" s="14">
        <f>IF(ISBLANK(YENI_TEKLIFLER!$A498),"",IF(OR(ISBLANK($B498),ISBLANK($C498),ISBLANK($D498),ISBLANK($E498),ISBLANK($F498),ISBLANK($G498),ISBLANK($H498)),"EKSİK","OK"))</f>
        <v/>
      </c>
    </row>
    <row r="499">
      <c r="A499" s="14">
        <f>IF(ISBLANK(YENI_TEKLIFLER!$A499),"",YENI_TEKLIFLER!$A499)</f>
        <v/>
      </c>
      <c r="B499" s="14">
        <f>IF(ISBLANK(YENI_TEKLIFLER!$A499),"",YENI_TEKLIFLER!$B499)</f>
        <v/>
      </c>
      <c r="C499" s="17">
        <f>IF(ISBLANK(YENI_TEKLIFLER!$A499),"",SUMIFS(TAKSIT_PLANI!$I$6:$I$1000,TAKSIT_PLANI!$B$6:$B$1000,YENI_TEKLIFLER!$B499,TAKSIT_PLANI!$C$6:$C$1000,1))</f>
        <v/>
      </c>
      <c r="D499" s="17">
        <f>IF(ISBLANK(YENI_TEKLIFLER!$A499),"",YENI_TEKLIFLER!$I499)</f>
        <v/>
      </c>
      <c r="E499" s="17">
        <f>IF(ISBLANK(YENI_TEKLIFLER!$A499),"",$C499-$D499)</f>
        <v/>
      </c>
      <c r="F499" s="17">
        <f>IF(ISBLANK(YENI_TEKLIFLER!$A499),"",MAX(0,$E499))</f>
        <v/>
      </c>
      <c r="G499" s="17">
        <f>IF(ISBLANK(YENI_TEKLIFLER!$A499),"",YENI_TEKLIFLER!$J499)</f>
        <v/>
      </c>
      <c r="H499" s="17">
        <f>IF(ISBLANK(YENI_TEKLIFLER!$A499),"",INDEX(KREDILER!$H$6:$H$1000,MATCH(YENI_TEKLIFLER!$B499,KREDILER!$A$6:$A$1000,0)))</f>
        <v/>
      </c>
      <c r="I499" s="14">
        <f>IF(ISBLANK(YENI_TEKLIFLER!$A499),"",IF($E499&gt;0,"ADAY","DEĞİL"))</f>
        <v/>
      </c>
      <c r="J499" s="14">
        <f>IF(ISBLANK(YENI_TEKLIFLER!$A499),"",IF(OR(ISBLANK($B499),ISBLANK($C499),ISBLANK($D499),ISBLANK($E499),ISBLANK($F499),ISBLANK($G499),ISBLANK($H499)),"EKSİK","OK"))</f>
        <v/>
      </c>
    </row>
    <row r="500">
      <c r="A500" s="14">
        <f>IF(ISBLANK(YENI_TEKLIFLER!$A500),"",YENI_TEKLIFLER!$A500)</f>
        <v/>
      </c>
      <c r="B500" s="14">
        <f>IF(ISBLANK(YENI_TEKLIFLER!$A500),"",YENI_TEKLIFLER!$B500)</f>
        <v/>
      </c>
      <c r="C500" s="17">
        <f>IF(ISBLANK(YENI_TEKLIFLER!$A500),"",SUMIFS(TAKSIT_PLANI!$I$6:$I$1000,TAKSIT_PLANI!$B$6:$B$1000,YENI_TEKLIFLER!$B500,TAKSIT_PLANI!$C$6:$C$1000,1))</f>
        <v/>
      </c>
      <c r="D500" s="17">
        <f>IF(ISBLANK(YENI_TEKLIFLER!$A500),"",YENI_TEKLIFLER!$I500)</f>
        <v/>
      </c>
      <c r="E500" s="17">
        <f>IF(ISBLANK(YENI_TEKLIFLER!$A500),"",$C500-$D500)</f>
        <v/>
      </c>
      <c r="F500" s="17">
        <f>IF(ISBLANK(YENI_TEKLIFLER!$A500),"",MAX(0,$E500))</f>
        <v/>
      </c>
      <c r="G500" s="17">
        <f>IF(ISBLANK(YENI_TEKLIFLER!$A500),"",YENI_TEKLIFLER!$J500)</f>
        <v/>
      </c>
      <c r="H500" s="17">
        <f>IF(ISBLANK(YENI_TEKLIFLER!$A500),"",INDEX(KREDILER!$H$6:$H$1000,MATCH(YENI_TEKLIFLER!$B500,KREDILER!$A$6:$A$1000,0)))</f>
        <v/>
      </c>
      <c r="I500" s="14">
        <f>IF(ISBLANK(YENI_TEKLIFLER!$A500),"",IF($E500&gt;0,"ADAY","DEĞİL"))</f>
        <v/>
      </c>
      <c r="J500" s="14">
        <f>IF(ISBLANK(YENI_TEKLIFLER!$A500),"",IF(OR(ISBLANK($B500),ISBLANK($C500),ISBLANK($D500),ISBLANK($E500),ISBLANK($F500),ISBLANK($G500),ISBLANK($H500)),"EKSİK","OK"))</f>
        <v/>
      </c>
    </row>
    <row r="501">
      <c r="A501" s="14">
        <f>IF(ISBLANK(YENI_TEKLIFLER!$A501),"",YENI_TEKLIFLER!$A501)</f>
        <v/>
      </c>
      <c r="B501" s="14">
        <f>IF(ISBLANK(YENI_TEKLIFLER!$A501),"",YENI_TEKLIFLER!$B501)</f>
        <v/>
      </c>
      <c r="C501" s="17">
        <f>IF(ISBLANK(YENI_TEKLIFLER!$A501),"",SUMIFS(TAKSIT_PLANI!$I$6:$I$1000,TAKSIT_PLANI!$B$6:$B$1000,YENI_TEKLIFLER!$B501,TAKSIT_PLANI!$C$6:$C$1000,1))</f>
        <v/>
      </c>
      <c r="D501" s="17">
        <f>IF(ISBLANK(YENI_TEKLIFLER!$A501),"",YENI_TEKLIFLER!$I501)</f>
        <v/>
      </c>
      <c r="E501" s="17">
        <f>IF(ISBLANK(YENI_TEKLIFLER!$A501),"",$C501-$D501)</f>
        <v/>
      </c>
      <c r="F501" s="17">
        <f>IF(ISBLANK(YENI_TEKLIFLER!$A501),"",MAX(0,$E501))</f>
        <v/>
      </c>
      <c r="G501" s="17">
        <f>IF(ISBLANK(YENI_TEKLIFLER!$A501),"",YENI_TEKLIFLER!$J501)</f>
        <v/>
      </c>
      <c r="H501" s="17">
        <f>IF(ISBLANK(YENI_TEKLIFLER!$A501),"",INDEX(KREDILER!$H$6:$H$1000,MATCH(YENI_TEKLIFLER!$B501,KREDILER!$A$6:$A$1000,0)))</f>
        <v/>
      </c>
      <c r="I501" s="14">
        <f>IF(ISBLANK(YENI_TEKLIFLER!$A501),"",IF($E501&gt;0,"ADAY","DEĞİL"))</f>
        <v/>
      </c>
      <c r="J501" s="14">
        <f>IF(ISBLANK(YENI_TEKLIFLER!$A501),"",IF(OR(ISBLANK($B501),ISBLANK($C501),ISBLANK($D501),ISBLANK($E501),ISBLANK($F501),ISBLANK($G501),ISBLANK($H501)),"EKSİK","OK"))</f>
        <v/>
      </c>
    </row>
    <row r="502">
      <c r="A502" s="14">
        <f>IF(ISBLANK(YENI_TEKLIFLER!$A502),"",YENI_TEKLIFLER!$A502)</f>
        <v/>
      </c>
      <c r="B502" s="14">
        <f>IF(ISBLANK(YENI_TEKLIFLER!$A502),"",YENI_TEKLIFLER!$B502)</f>
        <v/>
      </c>
      <c r="C502" s="17">
        <f>IF(ISBLANK(YENI_TEKLIFLER!$A502),"",SUMIFS(TAKSIT_PLANI!$I$6:$I$1000,TAKSIT_PLANI!$B$6:$B$1000,YENI_TEKLIFLER!$B502,TAKSIT_PLANI!$C$6:$C$1000,1))</f>
        <v/>
      </c>
      <c r="D502" s="17">
        <f>IF(ISBLANK(YENI_TEKLIFLER!$A502),"",YENI_TEKLIFLER!$I502)</f>
        <v/>
      </c>
      <c r="E502" s="17">
        <f>IF(ISBLANK(YENI_TEKLIFLER!$A502),"",$C502-$D502)</f>
        <v/>
      </c>
      <c r="F502" s="17">
        <f>IF(ISBLANK(YENI_TEKLIFLER!$A502),"",MAX(0,$E502))</f>
        <v/>
      </c>
      <c r="G502" s="17">
        <f>IF(ISBLANK(YENI_TEKLIFLER!$A502),"",YENI_TEKLIFLER!$J502)</f>
        <v/>
      </c>
      <c r="H502" s="17">
        <f>IF(ISBLANK(YENI_TEKLIFLER!$A502),"",INDEX(KREDILER!$H$6:$H$1000,MATCH(YENI_TEKLIFLER!$B502,KREDILER!$A$6:$A$1000,0)))</f>
        <v/>
      </c>
      <c r="I502" s="14">
        <f>IF(ISBLANK(YENI_TEKLIFLER!$A502),"",IF($E502&gt;0,"ADAY","DEĞİL"))</f>
        <v/>
      </c>
      <c r="J502" s="14">
        <f>IF(ISBLANK(YENI_TEKLIFLER!$A502),"",IF(OR(ISBLANK($B502),ISBLANK($C502),ISBLANK($D502),ISBLANK($E502),ISBLANK($F502),ISBLANK($G502),ISBLANK($H502)),"EKSİK","OK"))</f>
        <v/>
      </c>
    </row>
    <row r="503">
      <c r="A503" s="14">
        <f>IF(ISBLANK(YENI_TEKLIFLER!$A503),"",YENI_TEKLIFLER!$A503)</f>
        <v/>
      </c>
      <c r="B503" s="14">
        <f>IF(ISBLANK(YENI_TEKLIFLER!$A503),"",YENI_TEKLIFLER!$B503)</f>
        <v/>
      </c>
      <c r="C503" s="17">
        <f>IF(ISBLANK(YENI_TEKLIFLER!$A503),"",SUMIFS(TAKSIT_PLANI!$I$6:$I$1000,TAKSIT_PLANI!$B$6:$B$1000,YENI_TEKLIFLER!$B503,TAKSIT_PLANI!$C$6:$C$1000,1))</f>
        <v/>
      </c>
      <c r="D503" s="17">
        <f>IF(ISBLANK(YENI_TEKLIFLER!$A503),"",YENI_TEKLIFLER!$I503)</f>
        <v/>
      </c>
      <c r="E503" s="17">
        <f>IF(ISBLANK(YENI_TEKLIFLER!$A503),"",$C503-$D503)</f>
        <v/>
      </c>
      <c r="F503" s="17">
        <f>IF(ISBLANK(YENI_TEKLIFLER!$A503),"",MAX(0,$E503))</f>
        <v/>
      </c>
      <c r="G503" s="17">
        <f>IF(ISBLANK(YENI_TEKLIFLER!$A503),"",YENI_TEKLIFLER!$J503)</f>
        <v/>
      </c>
      <c r="H503" s="17">
        <f>IF(ISBLANK(YENI_TEKLIFLER!$A503),"",INDEX(KREDILER!$H$6:$H$1000,MATCH(YENI_TEKLIFLER!$B503,KREDILER!$A$6:$A$1000,0)))</f>
        <v/>
      </c>
      <c r="I503" s="14">
        <f>IF(ISBLANK(YENI_TEKLIFLER!$A503),"",IF($E503&gt;0,"ADAY","DEĞİL"))</f>
        <v/>
      </c>
      <c r="J503" s="14">
        <f>IF(ISBLANK(YENI_TEKLIFLER!$A503),"",IF(OR(ISBLANK($B503),ISBLANK($C503),ISBLANK($D503),ISBLANK($E503),ISBLANK($F503),ISBLANK($G503),ISBLANK($H503)),"EKSİK","OK"))</f>
        <v/>
      </c>
    </row>
    <row r="504">
      <c r="A504" s="14">
        <f>IF(ISBLANK(YENI_TEKLIFLER!$A504),"",YENI_TEKLIFLER!$A504)</f>
        <v/>
      </c>
      <c r="B504" s="14">
        <f>IF(ISBLANK(YENI_TEKLIFLER!$A504),"",YENI_TEKLIFLER!$B504)</f>
        <v/>
      </c>
      <c r="C504" s="17">
        <f>IF(ISBLANK(YENI_TEKLIFLER!$A504),"",SUMIFS(TAKSIT_PLANI!$I$6:$I$1000,TAKSIT_PLANI!$B$6:$B$1000,YENI_TEKLIFLER!$B504,TAKSIT_PLANI!$C$6:$C$1000,1))</f>
        <v/>
      </c>
      <c r="D504" s="17">
        <f>IF(ISBLANK(YENI_TEKLIFLER!$A504),"",YENI_TEKLIFLER!$I504)</f>
        <v/>
      </c>
      <c r="E504" s="17">
        <f>IF(ISBLANK(YENI_TEKLIFLER!$A504),"",$C504-$D504)</f>
        <v/>
      </c>
      <c r="F504" s="17">
        <f>IF(ISBLANK(YENI_TEKLIFLER!$A504),"",MAX(0,$E504))</f>
        <v/>
      </c>
      <c r="G504" s="17">
        <f>IF(ISBLANK(YENI_TEKLIFLER!$A504),"",YENI_TEKLIFLER!$J504)</f>
        <v/>
      </c>
      <c r="H504" s="17">
        <f>IF(ISBLANK(YENI_TEKLIFLER!$A504),"",INDEX(KREDILER!$H$6:$H$1000,MATCH(YENI_TEKLIFLER!$B504,KREDILER!$A$6:$A$1000,0)))</f>
        <v/>
      </c>
      <c r="I504" s="14">
        <f>IF(ISBLANK(YENI_TEKLIFLER!$A504),"",IF($E504&gt;0,"ADAY","DEĞİL"))</f>
        <v/>
      </c>
      <c r="J504" s="14">
        <f>IF(ISBLANK(YENI_TEKLIFLER!$A504),"",IF(OR(ISBLANK($B504),ISBLANK($C504),ISBLANK($D504),ISBLANK($E504),ISBLANK($F504),ISBLANK($G504),ISBLANK($H504)),"EKSİK","OK"))</f>
        <v/>
      </c>
    </row>
    <row r="505">
      <c r="A505" s="14">
        <f>IF(ISBLANK(YENI_TEKLIFLER!$A505),"",YENI_TEKLIFLER!$A505)</f>
        <v/>
      </c>
      <c r="B505" s="14">
        <f>IF(ISBLANK(YENI_TEKLIFLER!$A505),"",YENI_TEKLIFLER!$B505)</f>
        <v/>
      </c>
      <c r="C505" s="17">
        <f>IF(ISBLANK(YENI_TEKLIFLER!$A505),"",SUMIFS(TAKSIT_PLANI!$I$6:$I$1000,TAKSIT_PLANI!$B$6:$B$1000,YENI_TEKLIFLER!$B505,TAKSIT_PLANI!$C$6:$C$1000,1))</f>
        <v/>
      </c>
      <c r="D505" s="17">
        <f>IF(ISBLANK(YENI_TEKLIFLER!$A505),"",YENI_TEKLIFLER!$I505)</f>
        <v/>
      </c>
      <c r="E505" s="17">
        <f>IF(ISBLANK(YENI_TEKLIFLER!$A505),"",$C505-$D505)</f>
        <v/>
      </c>
      <c r="F505" s="17">
        <f>IF(ISBLANK(YENI_TEKLIFLER!$A505),"",MAX(0,$E505))</f>
        <v/>
      </c>
      <c r="G505" s="17">
        <f>IF(ISBLANK(YENI_TEKLIFLER!$A505),"",YENI_TEKLIFLER!$J505)</f>
        <v/>
      </c>
      <c r="H505" s="17">
        <f>IF(ISBLANK(YENI_TEKLIFLER!$A505),"",INDEX(KREDILER!$H$6:$H$1000,MATCH(YENI_TEKLIFLER!$B505,KREDILER!$A$6:$A$1000,0)))</f>
        <v/>
      </c>
      <c r="I505" s="14">
        <f>IF(ISBLANK(YENI_TEKLIFLER!$A505),"",IF($E505&gt;0,"ADAY","DEĞİL"))</f>
        <v/>
      </c>
      <c r="J505" s="14">
        <f>IF(ISBLANK(YENI_TEKLIFLER!$A505),"",IF(OR(ISBLANK($B505),ISBLANK($C505),ISBLANK($D505),ISBLANK($E505),ISBLANK($F505),ISBLANK($G505),ISBLANK($H505)),"EKSİK","OK"))</f>
        <v/>
      </c>
    </row>
    <row r="506">
      <c r="A506" s="14">
        <f>IF(ISBLANK(YENI_TEKLIFLER!$A506),"",YENI_TEKLIFLER!$A506)</f>
        <v/>
      </c>
      <c r="B506" s="14">
        <f>IF(ISBLANK(YENI_TEKLIFLER!$A506),"",YENI_TEKLIFLER!$B506)</f>
        <v/>
      </c>
      <c r="C506" s="17">
        <f>IF(ISBLANK(YENI_TEKLIFLER!$A506),"",SUMIFS(TAKSIT_PLANI!$I$6:$I$1000,TAKSIT_PLANI!$B$6:$B$1000,YENI_TEKLIFLER!$B506,TAKSIT_PLANI!$C$6:$C$1000,1))</f>
        <v/>
      </c>
      <c r="D506" s="17">
        <f>IF(ISBLANK(YENI_TEKLIFLER!$A506),"",YENI_TEKLIFLER!$I506)</f>
        <v/>
      </c>
      <c r="E506" s="17">
        <f>IF(ISBLANK(YENI_TEKLIFLER!$A506),"",$C506-$D506)</f>
        <v/>
      </c>
      <c r="F506" s="17">
        <f>IF(ISBLANK(YENI_TEKLIFLER!$A506),"",MAX(0,$E506))</f>
        <v/>
      </c>
      <c r="G506" s="17">
        <f>IF(ISBLANK(YENI_TEKLIFLER!$A506),"",YENI_TEKLIFLER!$J506)</f>
        <v/>
      </c>
      <c r="H506" s="17">
        <f>IF(ISBLANK(YENI_TEKLIFLER!$A506),"",INDEX(KREDILER!$H$6:$H$1000,MATCH(YENI_TEKLIFLER!$B506,KREDILER!$A$6:$A$1000,0)))</f>
        <v/>
      </c>
      <c r="I506" s="14">
        <f>IF(ISBLANK(YENI_TEKLIFLER!$A506),"",IF($E506&gt;0,"ADAY","DEĞİL"))</f>
        <v/>
      </c>
      <c r="J506" s="14">
        <f>IF(ISBLANK(YENI_TEKLIFLER!$A506),"",IF(OR(ISBLANK($B506),ISBLANK($C506),ISBLANK($D506),ISBLANK($E506),ISBLANK($F506),ISBLANK($G506),ISBLANK($H506)),"EKSİK","OK"))</f>
        <v/>
      </c>
    </row>
    <row r="507">
      <c r="A507" s="14">
        <f>IF(ISBLANK(YENI_TEKLIFLER!$A507),"",YENI_TEKLIFLER!$A507)</f>
        <v/>
      </c>
      <c r="B507" s="14">
        <f>IF(ISBLANK(YENI_TEKLIFLER!$A507),"",YENI_TEKLIFLER!$B507)</f>
        <v/>
      </c>
      <c r="C507" s="17">
        <f>IF(ISBLANK(YENI_TEKLIFLER!$A507),"",SUMIFS(TAKSIT_PLANI!$I$6:$I$1000,TAKSIT_PLANI!$B$6:$B$1000,YENI_TEKLIFLER!$B507,TAKSIT_PLANI!$C$6:$C$1000,1))</f>
        <v/>
      </c>
      <c r="D507" s="17">
        <f>IF(ISBLANK(YENI_TEKLIFLER!$A507),"",YENI_TEKLIFLER!$I507)</f>
        <v/>
      </c>
      <c r="E507" s="17">
        <f>IF(ISBLANK(YENI_TEKLIFLER!$A507),"",$C507-$D507)</f>
        <v/>
      </c>
      <c r="F507" s="17">
        <f>IF(ISBLANK(YENI_TEKLIFLER!$A507),"",MAX(0,$E507))</f>
        <v/>
      </c>
      <c r="G507" s="17">
        <f>IF(ISBLANK(YENI_TEKLIFLER!$A507),"",YENI_TEKLIFLER!$J507)</f>
        <v/>
      </c>
      <c r="H507" s="17">
        <f>IF(ISBLANK(YENI_TEKLIFLER!$A507),"",INDEX(KREDILER!$H$6:$H$1000,MATCH(YENI_TEKLIFLER!$B507,KREDILER!$A$6:$A$1000,0)))</f>
        <v/>
      </c>
      <c r="I507" s="14">
        <f>IF(ISBLANK(YENI_TEKLIFLER!$A507),"",IF($E507&gt;0,"ADAY","DEĞİL"))</f>
        <v/>
      </c>
      <c r="J507" s="14">
        <f>IF(ISBLANK(YENI_TEKLIFLER!$A507),"",IF(OR(ISBLANK($B507),ISBLANK($C507),ISBLANK($D507),ISBLANK($E507),ISBLANK($F507),ISBLANK($G507),ISBLANK($H507)),"EKSİK","OK"))</f>
        <v/>
      </c>
    </row>
    <row r="508">
      <c r="A508" s="14">
        <f>IF(ISBLANK(YENI_TEKLIFLER!$A508),"",YENI_TEKLIFLER!$A508)</f>
        <v/>
      </c>
      <c r="B508" s="14">
        <f>IF(ISBLANK(YENI_TEKLIFLER!$A508),"",YENI_TEKLIFLER!$B508)</f>
        <v/>
      </c>
      <c r="C508" s="17">
        <f>IF(ISBLANK(YENI_TEKLIFLER!$A508),"",SUMIFS(TAKSIT_PLANI!$I$6:$I$1000,TAKSIT_PLANI!$B$6:$B$1000,YENI_TEKLIFLER!$B508,TAKSIT_PLANI!$C$6:$C$1000,1))</f>
        <v/>
      </c>
      <c r="D508" s="17">
        <f>IF(ISBLANK(YENI_TEKLIFLER!$A508),"",YENI_TEKLIFLER!$I508)</f>
        <v/>
      </c>
      <c r="E508" s="17">
        <f>IF(ISBLANK(YENI_TEKLIFLER!$A508),"",$C508-$D508)</f>
        <v/>
      </c>
      <c r="F508" s="17">
        <f>IF(ISBLANK(YENI_TEKLIFLER!$A508),"",MAX(0,$E508))</f>
        <v/>
      </c>
      <c r="G508" s="17">
        <f>IF(ISBLANK(YENI_TEKLIFLER!$A508),"",YENI_TEKLIFLER!$J508)</f>
        <v/>
      </c>
      <c r="H508" s="17">
        <f>IF(ISBLANK(YENI_TEKLIFLER!$A508),"",INDEX(KREDILER!$H$6:$H$1000,MATCH(YENI_TEKLIFLER!$B508,KREDILER!$A$6:$A$1000,0)))</f>
        <v/>
      </c>
      <c r="I508" s="14">
        <f>IF(ISBLANK(YENI_TEKLIFLER!$A508),"",IF($E508&gt;0,"ADAY","DEĞİL"))</f>
        <v/>
      </c>
      <c r="J508" s="14">
        <f>IF(ISBLANK(YENI_TEKLIFLER!$A508),"",IF(OR(ISBLANK($B508),ISBLANK($C508),ISBLANK($D508),ISBLANK($E508),ISBLANK($F508),ISBLANK($G508),ISBLANK($H508)),"EKSİK","OK"))</f>
        <v/>
      </c>
    </row>
    <row r="509">
      <c r="A509" s="14">
        <f>IF(ISBLANK(YENI_TEKLIFLER!$A509),"",YENI_TEKLIFLER!$A509)</f>
        <v/>
      </c>
      <c r="B509" s="14">
        <f>IF(ISBLANK(YENI_TEKLIFLER!$A509),"",YENI_TEKLIFLER!$B509)</f>
        <v/>
      </c>
      <c r="C509" s="17">
        <f>IF(ISBLANK(YENI_TEKLIFLER!$A509),"",SUMIFS(TAKSIT_PLANI!$I$6:$I$1000,TAKSIT_PLANI!$B$6:$B$1000,YENI_TEKLIFLER!$B509,TAKSIT_PLANI!$C$6:$C$1000,1))</f>
        <v/>
      </c>
      <c r="D509" s="17">
        <f>IF(ISBLANK(YENI_TEKLIFLER!$A509),"",YENI_TEKLIFLER!$I509)</f>
        <v/>
      </c>
      <c r="E509" s="17">
        <f>IF(ISBLANK(YENI_TEKLIFLER!$A509),"",$C509-$D509)</f>
        <v/>
      </c>
      <c r="F509" s="17">
        <f>IF(ISBLANK(YENI_TEKLIFLER!$A509),"",MAX(0,$E509))</f>
        <v/>
      </c>
      <c r="G509" s="17">
        <f>IF(ISBLANK(YENI_TEKLIFLER!$A509),"",YENI_TEKLIFLER!$J509)</f>
        <v/>
      </c>
      <c r="H509" s="17">
        <f>IF(ISBLANK(YENI_TEKLIFLER!$A509),"",INDEX(KREDILER!$H$6:$H$1000,MATCH(YENI_TEKLIFLER!$B509,KREDILER!$A$6:$A$1000,0)))</f>
        <v/>
      </c>
      <c r="I509" s="14">
        <f>IF(ISBLANK(YENI_TEKLIFLER!$A509),"",IF($E509&gt;0,"ADAY","DEĞİL"))</f>
        <v/>
      </c>
      <c r="J509" s="14">
        <f>IF(ISBLANK(YENI_TEKLIFLER!$A509),"",IF(OR(ISBLANK($B509),ISBLANK($C509),ISBLANK($D509),ISBLANK($E509),ISBLANK($F509),ISBLANK($G509),ISBLANK($H509)),"EKSİK","OK"))</f>
        <v/>
      </c>
    </row>
    <row r="510">
      <c r="A510" s="14">
        <f>IF(ISBLANK(YENI_TEKLIFLER!$A510),"",YENI_TEKLIFLER!$A510)</f>
        <v/>
      </c>
      <c r="B510" s="14">
        <f>IF(ISBLANK(YENI_TEKLIFLER!$A510),"",YENI_TEKLIFLER!$B510)</f>
        <v/>
      </c>
      <c r="C510" s="17">
        <f>IF(ISBLANK(YENI_TEKLIFLER!$A510),"",SUMIFS(TAKSIT_PLANI!$I$6:$I$1000,TAKSIT_PLANI!$B$6:$B$1000,YENI_TEKLIFLER!$B510,TAKSIT_PLANI!$C$6:$C$1000,1))</f>
        <v/>
      </c>
      <c r="D510" s="17">
        <f>IF(ISBLANK(YENI_TEKLIFLER!$A510),"",YENI_TEKLIFLER!$I510)</f>
        <v/>
      </c>
      <c r="E510" s="17">
        <f>IF(ISBLANK(YENI_TEKLIFLER!$A510),"",$C510-$D510)</f>
        <v/>
      </c>
      <c r="F510" s="17">
        <f>IF(ISBLANK(YENI_TEKLIFLER!$A510),"",MAX(0,$E510))</f>
        <v/>
      </c>
      <c r="G510" s="17">
        <f>IF(ISBLANK(YENI_TEKLIFLER!$A510),"",YENI_TEKLIFLER!$J510)</f>
        <v/>
      </c>
      <c r="H510" s="17">
        <f>IF(ISBLANK(YENI_TEKLIFLER!$A510),"",INDEX(KREDILER!$H$6:$H$1000,MATCH(YENI_TEKLIFLER!$B510,KREDILER!$A$6:$A$1000,0)))</f>
        <v/>
      </c>
      <c r="I510" s="14">
        <f>IF(ISBLANK(YENI_TEKLIFLER!$A510),"",IF($E510&gt;0,"ADAY","DEĞİL"))</f>
        <v/>
      </c>
      <c r="J510" s="14">
        <f>IF(ISBLANK(YENI_TEKLIFLER!$A510),"",IF(OR(ISBLANK($B510),ISBLANK($C510),ISBLANK($D510),ISBLANK($E510),ISBLANK($F510),ISBLANK($G510),ISBLANK($H510)),"EKSİK","OK"))</f>
        <v/>
      </c>
    </row>
    <row r="511">
      <c r="A511" s="14">
        <f>IF(ISBLANK(YENI_TEKLIFLER!$A511),"",YENI_TEKLIFLER!$A511)</f>
        <v/>
      </c>
      <c r="B511" s="14">
        <f>IF(ISBLANK(YENI_TEKLIFLER!$A511),"",YENI_TEKLIFLER!$B511)</f>
        <v/>
      </c>
      <c r="C511" s="17">
        <f>IF(ISBLANK(YENI_TEKLIFLER!$A511),"",SUMIFS(TAKSIT_PLANI!$I$6:$I$1000,TAKSIT_PLANI!$B$6:$B$1000,YENI_TEKLIFLER!$B511,TAKSIT_PLANI!$C$6:$C$1000,1))</f>
        <v/>
      </c>
      <c r="D511" s="17">
        <f>IF(ISBLANK(YENI_TEKLIFLER!$A511),"",YENI_TEKLIFLER!$I511)</f>
        <v/>
      </c>
      <c r="E511" s="17">
        <f>IF(ISBLANK(YENI_TEKLIFLER!$A511),"",$C511-$D511)</f>
        <v/>
      </c>
      <c r="F511" s="17">
        <f>IF(ISBLANK(YENI_TEKLIFLER!$A511),"",MAX(0,$E511))</f>
        <v/>
      </c>
      <c r="G511" s="17">
        <f>IF(ISBLANK(YENI_TEKLIFLER!$A511),"",YENI_TEKLIFLER!$J511)</f>
        <v/>
      </c>
      <c r="H511" s="17">
        <f>IF(ISBLANK(YENI_TEKLIFLER!$A511),"",INDEX(KREDILER!$H$6:$H$1000,MATCH(YENI_TEKLIFLER!$B511,KREDILER!$A$6:$A$1000,0)))</f>
        <v/>
      </c>
      <c r="I511" s="14">
        <f>IF(ISBLANK(YENI_TEKLIFLER!$A511),"",IF($E511&gt;0,"ADAY","DEĞİL"))</f>
        <v/>
      </c>
      <c r="J511" s="14">
        <f>IF(ISBLANK(YENI_TEKLIFLER!$A511),"",IF(OR(ISBLANK($B511),ISBLANK($C511),ISBLANK($D511),ISBLANK($E511),ISBLANK($F511),ISBLANK($G511),ISBLANK($H511)),"EKSİK","OK"))</f>
        <v/>
      </c>
    </row>
    <row r="512">
      <c r="A512" s="14">
        <f>IF(ISBLANK(YENI_TEKLIFLER!$A512),"",YENI_TEKLIFLER!$A512)</f>
        <v/>
      </c>
      <c r="B512" s="14">
        <f>IF(ISBLANK(YENI_TEKLIFLER!$A512),"",YENI_TEKLIFLER!$B512)</f>
        <v/>
      </c>
      <c r="C512" s="17">
        <f>IF(ISBLANK(YENI_TEKLIFLER!$A512),"",SUMIFS(TAKSIT_PLANI!$I$6:$I$1000,TAKSIT_PLANI!$B$6:$B$1000,YENI_TEKLIFLER!$B512,TAKSIT_PLANI!$C$6:$C$1000,1))</f>
        <v/>
      </c>
      <c r="D512" s="17">
        <f>IF(ISBLANK(YENI_TEKLIFLER!$A512),"",YENI_TEKLIFLER!$I512)</f>
        <v/>
      </c>
      <c r="E512" s="17">
        <f>IF(ISBLANK(YENI_TEKLIFLER!$A512),"",$C512-$D512)</f>
        <v/>
      </c>
      <c r="F512" s="17">
        <f>IF(ISBLANK(YENI_TEKLIFLER!$A512),"",MAX(0,$E512))</f>
        <v/>
      </c>
      <c r="G512" s="17">
        <f>IF(ISBLANK(YENI_TEKLIFLER!$A512),"",YENI_TEKLIFLER!$J512)</f>
        <v/>
      </c>
      <c r="H512" s="17">
        <f>IF(ISBLANK(YENI_TEKLIFLER!$A512),"",INDEX(KREDILER!$H$6:$H$1000,MATCH(YENI_TEKLIFLER!$B512,KREDILER!$A$6:$A$1000,0)))</f>
        <v/>
      </c>
      <c r="I512" s="14">
        <f>IF(ISBLANK(YENI_TEKLIFLER!$A512),"",IF($E512&gt;0,"ADAY","DEĞİL"))</f>
        <v/>
      </c>
      <c r="J512" s="14">
        <f>IF(ISBLANK(YENI_TEKLIFLER!$A512),"",IF(OR(ISBLANK($B512),ISBLANK($C512),ISBLANK($D512),ISBLANK($E512),ISBLANK($F512),ISBLANK($G512),ISBLANK($H512)),"EKSİK","OK"))</f>
        <v/>
      </c>
    </row>
    <row r="513">
      <c r="A513" s="14">
        <f>IF(ISBLANK(YENI_TEKLIFLER!$A513),"",YENI_TEKLIFLER!$A513)</f>
        <v/>
      </c>
      <c r="B513" s="14">
        <f>IF(ISBLANK(YENI_TEKLIFLER!$A513),"",YENI_TEKLIFLER!$B513)</f>
        <v/>
      </c>
      <c r="C513" s="17">
        <f>IF(ISBLANK(YENI_TEKLIFLER!$A513),"",SUMIFS(TAKSIT_PLANI!$I$6:$I$1000,TAKSIT_PLANI!$B$6:$B$1000,YENI_TEKLIFLER!$B513,TAKSIT_PLANI!$C$6:$C$1000,1))</f>
        <v/>
      </c>
      <c r="D513" s="17">
        <f>IF(ISBLANK(YENI_TEKLIFLER!$A513),"",YENI_TEKLIFLER!$I513)</f>
        <v/>
      </c>
      <c r="E513" s="17">
        <f>IF(ISBLANK(YENI_TEKLIFLER!$A513),"",$C513-$D513)</f>
        <v/>
      </c>
      <c r="F513" s="17">
        <f>IF(ISBLANK(YENI_TEKLIFLER!$A513),"",MAX(0,$E513))</f>
        <v/>
      </c>
      <c r="G513" s="17">
        <f>IF(ISBLANK(YENI_TEKLIFLER!$A513),"",YENI_TEKLIFLER!$J513)</f>
        <v/>
      </c>
      <c r="H513" s="17">
        <f>IF(ISBLANK(YENI_TEKLIFLER!$A513),"",INDEX(KREDILER!$H$6:$H$1000,MATCH(YENI_TEKLIFLER!$B513,KREDILER!$A$6:$A$1000,0)))</f>
        <v/>
      </c>
      <c r="I513" s="14">
        <f>IF(ISBLANK(YENI_TEKLIFLER!$A513),"",IF($E513&gt;0,"ADAY","DEĞİL"))</f>
        <v/>
      </c>
      <c r="J513" s="14">
        <f>IF(ISBLANK(YENI_TEKLIFLER!$A513),"",IF(OR(ISBLANK($B513),ISBLANK($C513),ISBLANK($D513),ISBLANK($E513),ISBLANK($F513),ISBLANK($G513),ISBLANK($H513)),"EKSİK","OK"))</f>
        <v/>
      </c>
    </row>
    <row r="514">
      <c r="A514" s="14">
        <f>IF(ISBLANK(YENI_TEKLIFLER!$A514),"",YENI_TEKLIFLER!$A514)</f>
        <v/>
      </c>
      <c r="B514" s="14">
        <f>IF(ISBLANK(YENI_TEKLIFLER!$A514),"",YENI_TEKLIFLER!$B514)</f>
        <v/>
      </c>
      <c r="C514" s="17">
        <f>IF(ISBLANK(YENI_TEKLIFLER!$A514),"",SUMIFS(TAKSIT_PLANI!$I$6:$I$1000,TAKSIT_PLANI!$B$6:$B$1000,YENI_TEKLIFLER!$B514,TAKSIT_PLANI!$C$6:$C$1000,1))</f>
        <v/>
      </c>
      <c r="D514" s="17">
        <f>IF(ISBLANK(YENI_TEKLIFLER!$A514),"",YENI_TEKLIFLER!$I514)</f>
        <v/>
      </c>
      <c r="E514" s="17">
        <f>IF(ISBLANK(YENI_TEKLIFLER!$A514),"",$C514-$D514)</f>
        <v/>
      </c>
      <c r="F514" s="17">
        <f>IF(ISBLANK(YENI_TEKLIFLER!$A514),"",MAX(0,$E514))</f>
        <v/>
      </c>
      <c r="G514" s="17">
        <f>IF(ISBLANK(YENI_TEKLIFLER!$A514),"",YENI_TEKLIFLER!$J514)</f>
        <v/>
      </c>
      <c r="H514" s="17">
        <f>IF(ISBLANK(YENI_TEKLIFLER!$A514),"",INDEX(KREDILER!$H$6:$H$1000,MATCH(YENI_TEKLIFLER!$B514,KREDILER!$A$6:$A$1000,0)))</f>
        <v/>
      </c>
      <c r="I514" s="14">
        <f>IF(ISBLANK(YENI_TEKLIFLER!$A514),"",IF($E514&gt;0,"ADAY","DEĞİL"))</f>
        <v/>
      </c>
      <c r="J514" s="14">
        <f>IF(ISBLANK(YENI_TEKLIFLER!$A514),"",IF(OR(ISBLANK($B514),ISBLANK($C514),ISBLANK($D514),ISBLANK($E514),ISBLANK($F514),ISBLANK($G514),ISBLANK($H514)),"EKSİK","OK"))</f>
        <v/>
      </c>
    </row>
    <row r="515">
      <c r="A515" s="14">
        <f>IF(ISBLANK(YENI_TEKLIFLER!$A515),"",YENI_TEKLIFLER!$A515)</f>
        <v/>
      </c>
      <c r="B515" s="14">
        <f>IF(ISBLANK(YENI_TEKLIFLER!$A515),"",YENI_TEKLIFLER!$B515)</f>
        <v/>
      </c>
      <c r="C515" s="17">
        <f>IF(ISBLANK(YENI_TEKLIFLER!$A515),"",SUMIFS(TAKSIT_PLANI!$I$6:$I$1000,TAKSIT_PLANI!$B$6:$B$1000,YENI_TEKLIFLER!$B515,TAKSIT_PLANI!$C$6:$C$1000,1))</f>
        <v/>
      </c>
      <c r="D515" s="17">
        <f>IF(ISBLANK(YENI_TEKLIFLER!$A515),"",YENI_TEKLIFLER!$I515)</f>
        <v/>
      </c>
      <c r="E515" s="17">
        <f>IF(ISBLANK(YENI_TEKLIFLER!$A515),"",$C515-$D515)</f>
        <v/>
      </c>
      <c r="F515" s="17">
        <f>IF(ISBLANK(YENI_TEKLIFLER!$A515),"",MAX(0,$E515))</f>
        <v/>
      </c>
      <c r="G515" s="17">
        <f>IF(ISBLANK(YENI_TEKLIFLER!$A515),"",YENI_TEKLIFLER!$J515)</f>
        <v/>
      </c>
      <c r="H515" s="17">
        <f>IF(ISBLANK(YENI_TEKLIFLER!$A515),"",INDEX(KREDILER!$H$6:$H$1000,MATCH(YENI_TEKLIFLER!$B515,KREDILER!$A$6:$A$1000,0)))</f>
        <v/>
      </c>
      <c r="I515" s="14">
        <f>IF(ISBLANK(YENI_TEKLIFLER!$A515),"",IF($E515&gt;0,"ADAY","DEĞİL"))</f>
        <v/>
      </c>
      <c r="J515" s="14">
        <f>IF(ISBLANK(YENI_TEKLIFLER!$A515),"",IF(OR(ISBLANK($B515),ISBLANK($C515),ISBLANK($D515),ISBLANK($E515),ISBLANK($F515),ISBLANK($G515),ISBLANK($H515)),"EKSİK","OK"))</f>
        <v/>
      </c>
    </row>
    <row r="516">
      <c r="A516" s="14">
        <f>IF(ISBLANK(YENI_TEKLIFLER!$A516),"",YENI_TEKLIFLER!$A516)</f>
        <v/>
      </c>
      <c r="B516" s="14">
        <f>IF(ISBLANK(YENI_TEKLIFLER!$A516),"",YENI_TEKLIFLER!$B516)</f>
        <v/>
      </c>
      <c r="C516" s="17">
        <f>IF(ISBLANK(YENI_TEKLIFLER!$A516),"",SUMIFS(TAKSIT_PLANI!$I$6:$I$1000,TAKSIT_PLANI!$B$6:$B$1000,YENI_TEKLIFLER!$B516,TAKSIT_PLANI!$C$6:$C$1000,1))</f>
        <v/>
      </c>
      <c r="D516" s="17">
        <f>IF(ISBLANK(YENI_TEKLIFLER!$A516),"",YENI_TEKLIFLER!$I516)</f>
        <v/>
      </c>
      <c r="E516" s="17">
        <f>IF(ISBLANK(YENI_TEKLIFLER!$A516),"",$C516-$D516)</f>
        <v/>
      </c>
      <c r="F516" s="17">
        <f>IF(ISBLANK(YENI_TEKLIFLER!$A516),"",MAX(0,$E516))</f>
        <v/>
      </c>
      <c r="G516" s="17">
        <f>IF(ISBLANK(YENI_TEKLIFLER!$A516),"",YENI_TEKLIFLER!$J516)</f>
        <v/>
      </c>
      <c r="H516" s="17">
        <f>IF(ISBLANK(YENI_TEKLIFLER!$A516),"",INDEX(KREDILER!$H$6:$H$1000,MATCH(YENI_TEKLIFLER!$B516,KREDILER!$A$6:$A$1000,0)))</f>
        <v/>
      </c>
      <c r="I516" s="14">
        <f>IF(ISBLANK(YENI_TEKLIFLER!$A516),"",IF($E516&gt;0,"ADAY","DEĞİL"))</f>
        <v/>
      </c>
      <c r="J516" s="14">
        <f>IF(ISBLANK(YENI_TEKLIFLER!$A516),"",IF(OR(ISBLANK($B516),ISBLANK($C516),ISBLANK($D516),ISBLANK($E516),ISBLANK($F516),ISBLANK($G516),ISBLANK($H516)),"EKSİK","OK"))</f>
        <v/>
      </c>
    </row>
    <row r="517">
      <c r="A517" s="14">
        <f>IF(ISBLANK(YENI_TEKLIFLER!$A517),"",YENI_TEKLIFLER!$A517)</f>
        <v/>
      </c>
      <c r="B517" s="14">
        <f>IF(ISBLANK(YENI_TEKLIFLER!$A517),"",YENI_TEKLIFLER!$B517)</f>
        <v/>
      </c>
      <c r="C517" s="17">
        <f>IF(ISBLANK(YENI_TEKLIFLER!$A517),"",SUMIFS(TAKSIT_PLANI!$I$6:$I$1000,TAKSIT_PLANI!$B$6:$B$1000,YENI_TEKLIFLER!$B517,TAKSIT_PLANI!$C$6:$C$1000,1))</f>
        <v/>
      </c>
      <c r="D517" s="17">
        <f>IF(ISBLANK(YENI_TEKLIFLER!$A517),"",YENI_TEKLIFLER!$I517)</f>
        <v/>
      </c>
      <c r="E517" s="17">
        <f>IF(ISBLANK(YENI_TEKLIFLER!$A517),"",$C517-$D517)</f>
        <v/>
      </c>
      <c r="F517" s="17">
        <f>IF(ISBLANK(YENI_TEKLIFLER!$A517),"",MAX(0,$E517))</f>
        <v/>
      </c>
      <c r="G517" s="17">
        <f>IF(ISBLANK(YENI_TEKLIFLER!$A517),"",YENI_TEKLIFLER!$J517)</f>
        <v/>
      </c>
      <c r="H517" s="17">
        <f>IF(ISBLANK(YENI_TEKLIFLER!$A517),"",INDEX(KREDILER!$H$6:$H$1000,MATCH(YENI_TEKLIFLER!$B517,KREDILER!$A$6:$A$1000,0)))</f>
        <v/>
      </c>
      <c r="I517" s="14">
        <f>IF(ISBLANK(YENI_TEKLIFLER!$A517),"",IF($E517&gt;0,"ADAY","DEĞİL"))</f>
        <v/>
      </c>
      <c r="J517" s="14">
        <f>IF(ISBLANK(YENI_TEKLIFLER!$A517),"",IF(OR(ISBLANK($B517),ISBLANK($C517),ISBLANK($D517),ISBLANK($E517),ISBLANK($F517),ISBLANK($G517),ISBLANK($H517)),"EKSİK","OK"))</f>
        <v/>
      </c>
    </row>
    <row r="518">
      <c r="A518" s="14">
        <f>IF(ISBLANK(YENI_TEKLIFLER!$A518),"",YENI_TEKLIFLER!$A518)</f>
        <v/>
      </c>
      <c r="B518" s="14">
        <f>IF(ISBLANK(YENI_TEKLIFLER!$A518),"",YENI_TEKLIFLER!$B518)</f>
        <v/>
      </c>
      <c r="C518" s="17">
        <f>IF(ISBLANK(YENI_TEKLIFLER!$A518),"",SUMIFS(TAKSIT_PLANI!$I$6:$I$1000,TAKSIT_PLANI!$B$6:$B$1000,YENI_TEKLIFLER!$B518,TAKSIT_PLANI!$C$6:$C$1000,1))</f>
        <v/>
      </c>
      <c r="D518" s="17">
        <f>IF(ISBLANK(YENI_TEKLIFLER!$A518),"",YENI_TEKLIFLER!$I518)</f>
        <v/>
      </c>
      <c r="E518" s="17">
        <f>IF(ISBLANK(YENI_TEKLIFLER!$A518),"",$C518-$D518)</f>
        <v/>
      </c>
      <c r="F518" s="17">
        <f>IF(ISBLANK(YENI_TEKLIFLER!$A518),"",MAX(0,$E518))</f>
        <v/>
      </c>
      <c r="G518" s="17">
        <f>IF(ISBLANK(YENI_TEKLIFLER!$A518),"",YENI_TEKLIFLER!$J518)</f>
        <v/>
      </c>
      <c r="H518" s="17">
        <f>IF(ISBLANK(YENI_TEKLIFLER!$A518),"",INDEX(KREDILER!$H$6:$H$1000,MATCH(YENI_TEKLIFLER!$B518,KREDILER!$A$6:$A$1000,0)))</f>
        <v/>
      </c>
      <c r="I518" s="14">
        <f>IF(ISBLANK(YENI_TEKLIFLER!$A518),"",IF($E518&gt;0,"ADAY","DEĞİL"))</f>
        <v/>
      </c>
      <c r="J518" s="14">
        <f>IF(ISBLANK(YENI_TEKLIFLER!$A518),"",IF(OR(ISBLANK($B518),ISBLANK($C518),ISBLANK($D518),ISBLANK($E518),ISBLANK($F518),ISBLANK($G518),ISBLANK($H518)),"EKSİK","OK"))</f>
        <v/>
      </c>
    </row>
    <row r="519">
      <c r="A519" s="14">
        <f>IF(ISBLANK(YENI_TEKLIFLER!$A519),"",YENI_TEKLIFLER!$A519)</f>
        <v/>
      </c>
      <c r="B519" s="14">
        <f>IF(ISBLANK(YENI_TEKLIFLER!$A519),"",YENI_TEKLIFLER!$B519)</f>
        <v/>
      </c>
      <c r="C519" s="17">
        <f>IF(ISBLANK(YENI_TEKLIFLER!$A519),"",SUMIFS(TAKSIT_PLANI!$I$6:$I$1000,TAKSIT_PLANI!$B$6:$B$1000,YENI_TEKLIFLER!$B519,TAKSIT_PLANI!$C$6:$C$1000,1))</f>
        <v/>
      </c>
      <c r="D519" s="17">
        <f>IF(ISBLANK(YENI_TEKLIFLER!$A519),"",YENI_TEKLIFLER!$I519)</f>
        <v/>
      </c>
      <c r="E519" s="17">
        <f>IF(ISBLANK(YENI_TEKLIFLER!$A519),"",$C519-$D519)</f>
        <v/>
      </c>
      <c r="F519" s="17">
        <f>IF(ISBLANK(YENI_TEKLIFLER!$A519),"",MAX(0,$E519))</f>
        <v/>
      </c>
      <c r="G519" s="17">
        <f>IF(ISBLANK(YENI_TEKLIFLER!$A519),"",YENI_TEKLIFLER!$J519)</f>
        <v/>
      </c>
      <c r="H519" s="17">
        <f>IF(ISBLANK(YENI_TEKLIFLER!$A519),"",INDEX(KREDILER!$H$6:$H$1000,MATCH(YENI_TEKLIFLER!$B519,KREDILER!$A$6:$A$1000,0)))</f>
        <v/>
      </c>
      <c r="I519" s="14">
        <f>IF(ISBLANK(YENI_TEKLIFLER!$A519),"",IF($E519&gt;0,"ADAY","DEĞİL"))</f>
        <v/>
      </c>
      <c r="J519" s="14">
        <f>IF(ISBLANK(YENI_TEKLIFLER!$A519),"",IF(OR(ISBLANK($B519),ISBLANK($C519),ISBLANK($D519),ISBLANK($E519),ISBLANK($F519),ISBLANK($G519),ISBLANK($H519)),"EKSİK","OK"))</f>
        <v/>
      </c>
    </row>
    <row r="520">
      <c r="A520" s="14">
        <f>IF(ISBLANK(YENI_TEKLIFLER!$A520),"",YENI_TEKLIFLER!$A520)</f>
        <v/>
      </c>
      <c r="B520" s="14">
        <f>IF(ISBLANK(YENI_TEKLIFLER!$A520),"",YENI_TEKLIFLER!$B520)</f>
        <v/>
      </c>
      <c r="C520" s="17">
        <f>IF(ISBLANK(YENI_TEKLIFLER!$A520),"",SUMIFS(TAKSIT_PLANI!$I$6:$I$1000,TAKSIT_PLANI!$B$6:$B$1000,YENI_TEKLIFLER!$B520,TAKSIT_PLANI!$C$6:$C$1000,1))</f>
        <v/>
      </c>
      <c r="D520" s="17">
        <f>IF(ISBLANK(YENI_TEKLIFLER!$A520),"",YENI_TEKLIFLER!$I520)</f>
        <v/>
      </c>
      <c r="E520" s="17">
        <f>IF(ISBLANK(YENI_TEKLIFLER!$A520),"",$C520-$D520)</f>
        <v/>
      </c>
      <c r="F520" s="17">
        <f>IF(ISBLANK(YENI_TEKLIFLER!$A520),"",MAX(0,$E520))</f>
        <v/>
      </c>
      <c r="G520" s="17">
        <f>IF(ISBLANK(YENI_TEKLIFLER!$A520),"",YENI_TEKLIFLER!$J520)</f>
        <v/>
      </c>
      <c r="H520" s="17">
        <f>IF(ISBLANK(YENI_TEKLIFLER!$A520),"",INDEX(KREDILER!$H$6:$H$1000,MATCH(YENI_TEKLIFLER!$B520,KREDILER!$A$6:$A$1000,0)))</f>
        <v/>
      </c>
      <c r="I520" s="14">
        <f>IF(ISBLANK(YENI_TEKLIFLER!$A520),"",IF($E520&gt;0,"ADAY","DEĞİL"))</f>
        <v/>
      </c>
      <c r="J520" s="14">
        <f>IF(ISBLANK(YENI_TEKLIFLER!$A520),"",IF(OR(ISBLANK($B520),ISBLANK($C520),ISBLANK($D520),ISBLANK($E520),ISBLANK($F520),ISBLANK($G520),ISBLANK($H520)),"EKSİK","OK"))</f>
        <v/>
      </c>
    </row>
    <row r="521">
      <c r="A521" s="14">
        <f>IF(ISBLANK(YENI_TEKLIFLER!$A521),"",YENI_TEKLIFLER!$A521)</f>
        <v/>
      </c>
      <c r="B521" s="14">
        <f>IF(ISBLANK(YENI_TEKLIFLER!$A521),"",YENI_TEKLIFLER!$B521)</f>
        <v/>
      </c>
      <c r="C521" s="17">
        <f>IF(ISBLANK(YENI_TEKLIFLER!$A521),"",SUMIFS(TAKSIT_PLANI!$I$6:$I$1000,TAKSIT_PLANI!$B$6:$B$1000,YENI_TEKLIFLER!$B521,TAKSIT_PLANI!$C$6:$C$1000,1))</f>
        <v/>
      </c>
      <c r="D521" s="17">
        <f>IF(ISBLANK(YENI_TEKLIFLER!$A521),"",YENI_TEKLIFLER!$I521)</f>
        <v/>
      </c>
      <c r="E521" s="17">
        <f>IF(ISBLANK(YENI_TEKLIFLER!$A521),"",$C521-$D521)</f>
        <v/>
      </c>
      <c r="F521" s="17">
        <f>IF(ISBLANK(YENI_TEKLIFLER!$A521),"",MAX(0,$E521))</f>
        <v/>
      </c>
      <c r="G521" s="17">
        <f>IF(ISBLANK(YENI_TEKLIFLER!$A521),"",YENI_TEKLIFLER!$J521)</f>
        <v/>
      </c>
      <c r="H521" s="17">
        <f>IF(ISBLANK(YENI_TEKLIFLER!$A521),"",INDEX(KREDILER!$H$6:$H$1000,MATCH(YENI_TEKLIFLER!$B521,KREDILER!$A$6:$A$1000,0)))</f>
        <v/>
      </c>
      <c r="I521" s="14">
        <f>IF(ISBLANK(YENI_TEKLIFLER!$A521),"",IF($E521&gt;0,"ADAY","DEĞİL"))</f>
        <v/>
      </c>
      <c r="J521" s="14">
        <f>IF(ISBLANK(YENI_TEKLIFLER!$A521),"",IF(OR(ISBLANK($B521),ISBLANK($C521),ISBLANK($D521),ISBLANK($E521),ISBLANK($F521),ISBLANK($G521),ISBLANK($H521)),"EKSİK","OK"))</f>
        <v/>
      </c>
    </row>
    <row r="522">
      <c r="A522" s="14">
        <f>IF(ISBLANK(YENI_TEKLIFLER!$A522),"",YENI_TEKLIFLER!$A522)</f>
        <v/>
      </c>
      <c r="B522" s="14">
        <f>IF(ISBLANK(YENI_TEKLIFLER!$A522),"",YENI_TEKLIFLER!$B522)</f>
        <v/>
      </c>
      <c r="C522" s="17">
        <f>IF(ISBLANK(YENI_TEKLIFLER!$A522),"",SUMIFS(TAKSIT_PLANI!$I$6:$I$1000,TAKSIT_PLANI!$B$6:$B$1000,YENI_TEKLIFLER!$B522,TAKSIT_PLANI!$C$6:$C$1000,1))</f>
        <v/>
      </c>
      <c r="D522" s="17">
        <f>IF(ISBLANK(YENI_TEKLIFLER!$A522),"",YENI_TEKLIFLER!$I522)</f>
        <v/>
      </c>
      <c r="E522" s="17">
        <f>IF(ISBLANK(YENI_TEKLIFLER!$A522),"",$C522-$D522)</f>
        <v/>
      </c>
      <c r="F522" s="17">
        <f>IF(ISBLANK(YENI_TEKLIFLER!$A522),"",MAX(0,$E522))</f>
        <v/>
      </c>
      <c r="G522" s="17">
        <f>IF(ISBLANK(YENI_TEKLIFLER!$A522),"",YENI_TEKLIFLER!$J522)</f>
        <v/>
      </c>
      <c r="H522" s="17">
        <f>IF(ISBLANK(YENI_TEKLIFLER!$A522),"",INDEX(KREDILER!$H$6:$H$1000,MATCH(YENI_TEKLIFLER!$B522,KREDILER!$A$6:$A$1000,0)))</f>
        <v/>
      </c>
      <c r="I522" s="14">
        <f>IF(ISBLANK(YENI_TEKLIFLER!$A522),"",IF($E522&gt;0,"ADAY","DEĞİL"))</f>
        <v/>
      </c>
      <c r="J522" s="14">
        <f>IF(ISBLANK(YENI_TEKLIFLER!$A522),"",IF(OR(ISBLANK($B522),ISBLANK($C522),ISBLANK($D522),ISBLANK($E522),ISBLANK($F522),ISBLANK($G522),ISBLANK($H522)),"EKSİK","OK"))</f>
        <v/>
      </c>
    </row>
    <row r="523">
      <c r="A523" s="14">
        <f>IF(ISBLANK(YENI_TEKLIFLER!$A523),"",YENI_TEKLIFLER!$A523)</f>
        <v/>
      </c>
      <c r="B523" s="14">
        <f>IF(ISBLANK(YENI_TEKLIFLER!$A523),"",YENI_TEKLIFLER!$B523)</f>
        <v/>
      </c>
      <c r="C523" s="17">
        <f>IF(ISBLANK(YENI_TEKLIFLER!$A523),"",SUMIFS(TAKSIT_PLANI!$I$6:$I$1000,TAKSIT_PLANI!$B$6:$B$1000,YENI_TEKLIFLER!$B523,TAKSIT_PLANI!$C$6:$C$1000,1))</f>
        <v/>
      </c>
      <c r="D523" s="17">
        <f>IF(ISBLANK(YENI_TEKLIFLER!$A523),"",YENI_TEKLIFLER!$I523)</f>
        <v/>
      </c>
      <c r="E523" s="17">
        <f>IF(ISBLANK(YENI_TEKLIFLER!$A523),"",$C523-$D523)</f>
        <v/>
      </c>
      <c r="F523" s="17">
        <f>IF(ISBLANK(YENI_TEKLIFLER!$A523),"",MAX(0,$E523))</f>
        <v/>
      </c>
      <c r="G523" s="17">
        <f>IF(ISBLANK(YENI_TEKLIFLER!$A523),"",YENI_TEKLIFLER!$J523)</f>
        <v/>
      </c>
      <c r="H523" s="17">
        <f>IF(ISBLANK(YENI_TEKLIFLER!$A523),"",INDEX(KREDILER!$H$6:$H$1000,MATCH(YENI_TEKLIFLER!$B523,KREDILER!$A$6:$A$1000,0)))</f>
        <v/>
      </c>
      <c r="I523" s="14">
        <f>IF(ISBLANK(YENI_TEKLIFLER!$A523),"",IF($E523&gt;0,"ADAY","DEĞİL"))</f>
        <v/>
      </c>
      <c r="J523" s="14">
        <f>IF(ISBLANK(YENI_TEKLIFLER!$A523),"",IF(OR(ISBLANK($B523),ISBLANK($C523),ISBLANK($D523),ISBLANK($E523),ISBLANK($F523),ISBLANK($G523),ISBLANK($H523)),"EKSİK","OK"))</f>
        <v/>
      </c>
    </row>
    <row r="524">
      <c r="A524" s="14">
        <f>IF(ISBLANK(YENI_TEKLIFLER!$A524),"",YENI_TEKLIFLER!$A524)</f>
        <v/>
      </c>
      <c r="B524" s="14">
        <f>IF(ISBLANK(YENI_TEKLIFLER!$A524),"",YENI_TEKLIFLER!$B524)</f>
        <v/>
      </c>
      <c r="C524" s="17">
        <f>IF(ISBLANK(YENI_TEKLIFLER!$A524),"",SUMIFS(TAKSIT_PLANI!$I$6:$I$1000,TAKSIT_PLANI!$B$6:$B$1000,YENI_TEKLIFLER!$B524,TAKSIT_PLANI!$C$6:$C$1000,1))</f>
        <v/>
      </c>
      <c r="D524" s="17">
        <f>IF(ISBLANK(YENI_TEKLIFLER!$A524),"",YENI_TEKLIFLER!$I524)</f>
        <v/>
      </c>
      <c r="E524" s="17">
        <f>IF(ISBLANK(YENI_TEKLIFLER!$A524),"",$C524-$D524)</f>
        <v/>
      </c>
      <c r="F524" s="17">
        <f>IF(ISBLANK(YENI_TEKLIFLER!$A524),"",MAX(0,$E524))</f>
        <v/>
      </c>
      <c r="G524" s="17">
        <f>IF(ISBLANK(YENI_TEKLIFLER!$A524),"",YENI_TEKLIFLER!$J524)</f>
        <v/>
      </c>
      <c r="H524" s="17">
        <f>IF(ISBLANK(YENI_TEKLIFLER!$A524),"",INDEX(KREDILER!$H$6:$H$1000,MATCH(YENI_TEKLIFLER!$B524,KREDILER!$A$6:$A$1000,0)))</f>
        <v/>
      </c>
      <c r="I524" s="14">
        <f>IF(ISBLANK(YENI_TEKLIFLER!$A524),"",IF($E524&gt;0,"ADAY","DEĞİL"))</f>
        <v/>
      </c>
      <c r="J524" s="14">
        <f>IF(ISBLANK(YENI_TEKLIFLER!$A524),"",IF(OR(ISBLANK($B524),ISBLANK($C524),ISBLANK($D524),ISBLANK($E524),ISBLANK($F524),ISBLANK($G524),ISBLANK($H524)),"EKSİK","OK"))</f>
        <v/>
      </c>
    </row>
    <row r="525">
      <c r="A525" s="14">
        <f>IF(ISBLANK(YENI_TEKLIFLER!$A525),"",YENI_TEKLIFLER!$A525)</f>
        <v/>
      </c>
      <c r="B525" s="14">
        <f>IF(ISBLANK(YENI_TEKLIFLER!$A525),"",YENI_TEKLIFLER!$B525)</f>
        <v/>
      </c>
      <c r="C525" s="17">
        <f>IF(ISBLANK(YENI_TEKLIFLER!$A525),"",SUMIFS(TAKSIT_PLANI!$I$6:$I$1000,TAKSIT_PLANI!$B$6:$B$1000,YENI_TEKLIFLER!$B525,TAKSIT_PLANI!$C$6:$C$1000,1))</f>
        <v/>
      </c>
      <c r="D525" s="17">
        <f>IF(ISBLANK(YENI_TEKLIFLER!$A525),"",YENI_TEKLIFLER!$I525)</f>
        <v/>
      </c>
      <c r="E525" s="17">
        <f>IF(ISBLANK(YENI_TEKLIFLER!$A525),"",$C525-$D525)</f>
        <v/>
      </c>
      <c r="F525" s="17">
        <f>IF(ISBLANK(YENI_TEKLIFLER!$A525),"",MAX(0,$E525))</f>
        <v/>
      </c>
      <c r="G525" s="17">
        <f>IF(ISBLANK(YENI_TEKLIFLER!$A525),"",YENI_TEKLIFLER!$J525)</f>
        <v/>
      </c>
      <c r="H525" s="17">
        <f>IF(ISBLANK(YENI_TEKLIFLER!$A525),"",INDEX(KREDILER!$H$6:$H$1000,MATCH(YENI_TEKLIFLER!$B525,KREDILER!$A$6:$A$1000,0)))</f>
        <v/>
      </c>
      <c r="I525" s="14">
        <f>IF(ISBLANK(YENI_TEKLIFLER!$A525),"",IF($E525&gt;0,"ADAY","DEĞİL"))</f>
        <v/>
      </c>
      <c r="J525" s="14">
        <f>IF(ISBLANK(YENI_TEKLIFLER!$A525),"",IF(OR(ISBLANK($B525),ISBLANK($C525),ISBLANK($D525),ISBLANK($E525),ISBLANK($F525),ISBLANK($G525),ISBLANK($H525)),"EKSİK","OK"))</f>
        <v/>
      </c>
    </row>
    <row r="526">
      <c r="A526" s="14">
        <f>IF(ISBLANK(YENI_TEKLIFLER!$A526),"",YENI_TEKLIFLER!$A526)</f>
        <v/>
      </c>
      <c r="B526" s="14">
        <f>IF(ISBLANK(YENI_TEKLIFLER!$A526),"",YENI_TEKLIFLER!$B526)</f>
        <v/>
      </c>
      <c r="C526" s="17">
        <f>IF(ISBLANK(YENI_TEKLIFLER!$A526),"",SUMIFS(TAKSIT_PLANI!$I$6:$I$1000,TAKSIT_PLANI!$B$6:$B$1000,YENI_TEKLIFLER!$B526,TAKSIT_PLANI!$C$6:$C$1000,1))</f>
        <v/>
      </c>
      <c r="D526" s="17">
        <f>IF(ISBLANK(YENI_TEKLIFLER!$A526),"",YENI_TEKLIFLER!$I526)</f>
        <v/>
      </c>
      <c r="E526" s="17">
        <f>IF(ISBLANK(YENI_TEKLIFLER!$A526),"",$C526-$D526)</f>
        <v/>
      </c>
      <c r="F526" s="17">
        <f>IF(ISBLANK(YENI_TEKLIFLER!$A526),"",MAX(0,$E526))</f>
        <v/>
      </c>
      <c r="G526" s="17">
        <f>IF(ISBLANK(YENI_TEKLIFLER!$A526),"",YENI_TEKLIFLER!$J526)</f>
        <v/>
      </c>
      <c r="H526" s="17">
        <f>IF(ISBLANK(YENI_TEKLIFLER!$A526),"",INDEX(KREDILER!$H$6:$H$1000,MATCH(YENI_TEKLIFLER!$B526,KREDILER!$A$6:$A$1000,0)))</f>
        <v/>
      </c>
      <c r="I526" s="14">
        <f>IF(ISBLANK(YENI_TEKLIFLER!$A526),"",IF($E526&gt;0,"ADAY","DEĞİL"))</f>
        <v/>
      </c>
      <c r="J526" s="14">
        <f>IF(ISBLANK(YENI_TEKLIFLER!$A526),"",IF(OR(ISBLANK($B526),ISBLANK($C526),ISBLANK($D526),ISBLANK($E526),ISBLANK($F526),ISBLANK($G526),ISBLANK($H526)),"EKSİK","OK"))</f>
        <v/>
      </c>
    </row>
    <row r="527">
      <c r="A527" s="14">
        <f>IF(ISBLANK(YENI_TEKLIFLER!$A527),"",YENI_TEKLIFLER!$A527)</f>
        <v/>
      </c>
      <c r="B527" s="14">
        <f>IF(ISBLANK(YENI_TEKLIFLER!$A527),"",YENI_TEKLIFLER!$B527)</f>
        <v/>
      </c>
      <c r="C527" s="17">
        <f>IF(ISBLANK(YENI_TEKLIFLER!$A527),"",SUMIFS(TAKSIT_PLANI!$I$6:$I$1000,TAKSIT_PLANI!$B$6:$B$1000,YENI_TEKLIFLER!$B527,TAKSIT_PLANI!$C$6:$C$1000,1))</f>
        <v/>
      </c>
      <c r="D527" s="17">
        <f>IF(ISBLANK(YENI_TEKLIFLER!$A527),"",YENI_TEKLIFLER!$I527)</f>
        <v/>
      </c>
      <c r="E527" s="17">
        <f>IF(ISBLANK(YENI_TEKLIFLER!$A527),"",$C527-$D527)</f>
        <v/>
      </c>
      <c r="F527" s="17">
        <f>IF(ISBLANK(YENI_TEKLIFLER!$A527),"",MAX(0,$E527))</f>
        <v/>
      </c>
      <c r="G527" s="17">
        <f>IF(ISBLANK(YENI_TEKLIFLER!$A527),"",YENI_TEKLIFLER!$J527)</f>
        <v/>
      </c>
      <c r="H527" s="17">
        <f>IF(ISBLANK(YENI_TEKLIFLER!$A527),"",INDEX(KREDILER!$H$6:$H$1000,MATCH(YENI_TEKLIFLER!$B527,KREDILER!$A$6:$A$1000,0)))</f>
        <v/>
      </c>
      <c r="I527" s="14">
        <f>IF(ISBLANK(YENI_TEKLIFLER!$A527),"",IF($E527&gt;0,"ADAY","DEĞİL"))</f>
        <v/>
      </c>
      <c r="J527" s="14">
        <f>IF(ISBLANK(YENI_TEKLIFLER!$A527),"",IF(OR(ISBLANK($B527),ISBLANK($C527),ISBLANK($D527),ISBLANK($E527),ISBLANK($F527),ISBLANK($G527),ISBLANK($H527)),"EKSİK","OK"))</f>
        <v/>
      </c>
    </row>
    <row r="528">
      <c r="A528" s="14">
        <f>IF(ISBLANK(YENI_TEKLIFLER!$A528),"",YENI_TEKLIFLER!$A528)</f>
        <v/>
      </c>
      <c r="B528" s="14">
        <f>IF(ISBLANK(YENI_TEKLIFLER!$A528),"",YENI_TEKLIFLER!$B528)</f>
        <v/>
      </c>
      <c r="C528" s="17">
        <f>IF(ISBLANK(YENI_TEKLIFLER!$A528),"",SUMIFS(TAKSIT_PLANI!$I$6:$I$1000,TAKSIT_PLANI!$B$6:$B$1000,YENI_TEKLIFLER!$B528,TAKSIT_PLANI!$C$6:$C$1000,1))</f>
        <v/>
      </c>
      <c r="D528" s="17">
        <f>IF(ISBLANK(YENI_TEKLIFLER!$A528),"",YENI_TEKLIFLER!$I528)</f>
        <v/>
      </c>
      <c r="E528" s="17">
        <f>IF(ISBLANK(YENI_TEKLIFLER!$A528),"",$C528-$D528)</f>
        <v/>
      </c>
      <c r="F528" s="17">
        <f>IF(ISBLANK(YENI_TEKLIFLER!$A528),"",MAX(0,$E528))</f>
        <v/>
      </c>
      <c r="G528" s="17">
        <f>IF(ISBLANK(YENI_TEKLIFLER!$A528),"",YENI_TEKLIFLER!$J528)</f>
        <v/>
      </c>
      <c r="H528" s="17">
        <f>IF(ISBLANK(YENI_TEKLIFLER!$A528),"",INDEX(KREDILER!$H$6:$H$1000,MATCH(YENI_TEKLIFLER!$B528,KREDILER!$A$6:$A$1000,0)))</f>
        <v/>
      </c>
      <c r="I528" s="14">
        <f>IF(ISBLANK(YENI_TEKLIFLER!$A528),"",IF($E528&gt;0,"ADAY","DEĞİL"))</f>
        <v/>
      </c>
      <c r="J528" s="14">
        <f>IF(ISBLANK(YENI_TEKLIFLER!$A528),"",IF(OR(ISBLANK($B528),ISBLANK($C528),ISBLANK($D528),ISBLANK($E528),ISBLANK($F528),ISBLANK($G528),ISBLANK($H528)),"EKSİK","OK"))</f>
        <v/>
      </c>
    </row>
    <row r="529">
      <c r="A529" s="14">
        <f>IF(ISBLANK(YENI_TEKLIFLER!$A529),"",YENI_TEKLIFLER!$A529)</f>
        <v/>
      </c>
      <c r="B529" s="14">
        <f>IF(ISBLANK(YENI_TEKLIFLER!$A529),"",YENI_TEKLIFLER!$B529)</f>
        <v/>
      </c>
      <c r="C529" s="17">
        <f>IF(ISBLANK(YENI_TEKLIFLER!$A529),"",SUMIFS(TAKSIT_PLANI!$I$6:$I$1000,TAKSIT_PLANI!$B$6:$B$1000,YENI_TEKLIFLER!$B529,TAKSIT_PLANI!$C$6:$C$1000,1))</f>
        <v/>
      </c>
      <c r="D529" s="17">
        <f>IF(ISBLANK(YENI_TEKLIFLER!$A529),"",YENI_TEKLIFLER!$I529)</f>
        <v/>
      </c>
      <c r="E529" s="17">
        <f>IF(ISBLANK(YENI_TEKLIFLER!$A529),"",$C529-$D529)</f>
        <v/>
      </c>
      <c r="F529" s="17">
        <f>IF(ISBLANK(YENI_TEKLIFLER!$A529),"",MAX(0,$E529))</f>
        <v/>
      </c>
      <c r="G529" s="17">
        <f>IF(ISBLANK(YENI_TEKLIFLER!$A529),"",YENI_TEKLIFLER!$J529)</f>
        <v/>
      </c>
      <c r="H529" s="17">
        <f>IF(ISBLANK(YENI_TEKLIFLER!$A529),"",INDEX(KREDILER!$H$6:$H$1000,MATCH(YENI_TEKLIFLER!$B529,KREDILER!$A$6:$A$1000,0)))</f>
        <v/>
      </c>
      <c r="I529" s="14">
        <f>IF(ISBLANK(YENI_TEKLIFLER!$A529),"",IF($E529&gt;0,"ADAY","DEĞİL"))</f>
        <v/>
      </c>
      <c r="J529" s="14">
        <f>IF(ISBLANK(YENI_TEKLIFLER!$A529),"",IF(OR(ISBLANK($B529),ISBLANK($C529),ISBLANK($D529),ISBLANK($E529),ISBLANK($F529),ISBLANK($G529),ISBLANK($H529)),"EKSİK","OK"))</f>
        <v/>
      </c>
    </row>
    <row r="530">
      <c r="A530" s="14">
        <f>IF(ISBLANK(YENI_TEKLIFLER!$A530),"",YENI_TEKLIFLER!$A530)</f>
        <v/>
      </c>
      <c r="B530" s="14">
        <f>IF(ISBLANK(YENI_TEKLIFLER!$A530),"",YENI_TEKLIFLER!$B530)</f>
        <v/>
      </c>
      <c r="C530" s="17">
        <f>IF(ISBLANK(YENI_TEKLIFLER!$A530),"",SUMIFS(TAKSIT_PLANI!$I$6:$I$1000,TAKSIT_PLANI!$B$6:$B$1000,YENI_TEKLIFLER!$B530,TAKSIT_PLANI!$C$6:$C$1000,1))</f>
        <v/>
      </c>
      <c r="D530" s="17">
        <f>IF(ISBLANK(YENI_TEKLIFLER!$A530),"",YENI_TEKLIFLER!$I530)</f>
        <v/>
      </c>
      <c r="E530" s="17">
        <f>IF(ISBLANK(YENI_TEKLIFLER!$A530),"",$C530-$D530)</f>
        <v/>
      </c>
      <c r="F530" s="17">
        <f>IF(ISBLANK(YENI_TEKLIFLER!$A530),"",MAX(0,$E530))</f>
        <v/>
      </c>
      <c r="G530" s="17">
        <f>IF(ISBLANK(YENI_TEKLIFLER!$A530),"",YENI_TEKLIFLER!$J530)</f>
        <v/>
      </c>
      <c r="H530" s="17">
        <f>IF(ISBLANK(YENI_TEKLIFLER!$A530),"",INDEX(KREDILER!$H$6:$H$1000,MATCH(YENI_TEKLIFLER!$B530,KREDILER!$A$6:$A$1000,0)))</f>
        <v/>
      </c>
      <c r="I530" s="14">
        <f>IF(ISBLANK(YENI_TEKLIFLER!$A530),"",IF($E530&gt;0,"ADAY","DEĞİL"))</f>
        <v/>
      </c>
      <c r="J530" s="14">
        <f>IF(ISBLANK(YENI_TEKLIFLER!$A530),"",IF(OR(ISBLANK($B530),ISBLANK($C530),ISBLANK($D530),ISBLANK($E530),ISBLANK($F530),ISBLANK($G530),ISBLANK($H530)),"EKSİK","OK"))</f>
        <v/>
      </c>
    </row>
    <row r="531">
      <c r="A531" s="14">
        <f>IF(ISBLANK(YENI_TEKLIFLER!$A531),"",YENI_TEKLIFLER!$A531)</f>
        <v/>
      </c>
      <c r="B531" s="14">
        <f>IF(ISBLANK(YENI_TEKLIFLER!$A531),"",YENI_TEKLIFLER!$B531)</f>
        <v/>
      </c>
      <c r="C531" s="17">
        <f>IF(ISBLANK(YENI_TEKLIFLER!$A531),"",SUMIFS(TAKSIT_PLANI!$I$6:$I$1000,TAKSIT_PLANI!$B$6:$B$1000,YENI_TEKLIFLER!$B531,TAKSIT_PLANI!$C$6:$C$1000,1))</f>
        <v/>
      </c>
      <c r="D531" s="17">
        <f>IF(ISBLANK(YENI_TEKLIFLER!$A531),"",YENI_TEKLIFLER!$I531)</f>
        <v/>
      </c>
      <c r="E531" s="17">
        <f>IF(ISBLANK(YENI_TEKLIFLER!$A531),"",$C531-$D531)</f>
        <v/>
      </c>
      <c r="F531" s="17">
        <f>IF(ISBLANK(YENI_TEKLIFLER!$A531),"",MAX(0,$E531))</f>
        <v/>
      </c>
      <c r="G531" s="17">
        <f>IF(ISBLANK(YENI_TEKLIFLER!$A531),"",YENI_TEKLIFLER!$J531)</f>
        <v/>
      </c>
      <c r="H531" s="17">
        <f>IF(ISBLANK(YENI_TEKLIFLER!$A531),"",INDEX(KREDILER!$H$6:$H$1000,MATCH(YENI_TEKLIFLER!$B531,KREDILER!$A$6:$A$1000,0)))</f>
        <v/>
      </c>
      <c r="I531" s="14">
        <f>IF(ISBLANK(YENI_TEKLIFLER!$A531),"",IF($E531&gt;0,"ADAY","DEĞİL"))</f>
        <v/>
      </c>
      <c r="J531" s="14">
        <f>IF(ISBLANK(YENI_TEKLIFLER!$A531),"",IF(OR(ISBLANK($B531),ISBLANK($C531),ISBLANK($D531),ISBLANK($E531),ISBLANK($F531),ISBLANK($G531),ISBLANK($H531)),"EKSİK","OK"))</f>
        <v/>
      </c>
    </row>
    <row r="532">
      <c r="A532" s="14">
        <f>IF(ISBLANK(YENI_TEKLIFLER!$A532),"",YENI_TEKLIFLER!$A532)</f>
        <v/>
      </c>
      <c r="B532" s="14">
        <f>IF(ISBLANK(YENI_TEKLIFLER!$A532),"",YENI_TEKLIFLER!$B532)</f>
        <v/>
      </c>
      <c r="C532" s="17">
        <f>IF(ISBLANK(YENI_TEKLIFLER!$A532),"",SUMIFS(TAKSIT_PLANI!$I$6:$I$1000,TAKSIT_PLANI!$B$6:$B$1000,YENI_TEKLIFLER!$B532,TAKSIT_PLANI!$C$6:$C$1000,1))</f>
        <v/>
      </c>
      <c r="D532" s="17">
        <f>IF(ISBLANK(YENI_TEKLIFLER!$A532),"",YENI_TEKLIFLER!$I532)</f>
        <v/>
      </c>
      <c r="E532" s="17">
        <f>IF(ISBLANK(YENI_TEKLIFLER!$A532),"",$C532-$D532)</f>
        <v/>
      </c>
      <c r="F532" s="17">
        <f>IF(ISBLANK(YENI_TEKLIFLER!$A532),"",MAX(0,$E532))</f>
        <v/>
      </c>
      <c r="G532" s="17">
        <f>IF(ISBLANK(YENI_TEKLIFLER!$A532),"",YENI_TEKLIFLER!$J532)</f>
        <v/>
      </c>
      <c r="H532" s="17">
        <f>IF(ISBLANK(YENI_TEKLIFLER!$A532),"",INDEX(KREDILER!$H$6:$H$1000,MATCH(YENI_TEKLIFLER!$B532,KREDILER!$A$6:$A$1000,0)))</f>
        <v/>
      </c>
      <c r="I532" s="14">
        <f>IF(ISBLANK(YENI_TEKLIFLER!$A532),"",IF($E532&gt;0,"ADAY","DEĞİL"))</f>
        <v/>
      </c>
      <c r="J532" s="14">
        <f>IF(ISBLANK(YENI_TEKLIFLER!$A532),"",IF(OR(ISBLANK($B532),ISBLANK($C532),ISBLANK($D532),ISBLANK($E532),ISBLANK($F532),ISBLANK($G532),ISBLANK($H532)),"EKSİK","OK"))</f>
        <v/>
      </c>
    </row>
    <row r="533">
      <c r="A533" s="14">
        <f>IF(ISBLANK(YENI_TEKLIFLER!$A533),"",YENI_TEKLIFLER!$A533)</f>
        <v/>
      </c>
      <c r="B533" s="14">
        <f>IF(ISBLANK(YENI_TEKLIFLER!$A533),"",YENI_TEKLIFLER!$B533)</f>
        <v/>
      </c>
      <c r="C533" s="17">
        <f>IF(ISBLANK(YENI_TEKLIFLER!$A533),"",SUMIFS(TAKSIT_PLANI!$I$6:$I$1000,TAKSIT_PLANI!$B$6:$B$1000,YENI_TEKLIFLER!$B533,TAKSIT_PLANI!$C$6:$C$1000,1))</f>
        <v/>
      </c>
      <c r="D533" s="17">
        <f>IF(ISBLANK(YENI_TEKLIFLER!$A533),"",YENI_TEKLIFLER!$I533)</f>
        <v/>
      </c>
      <c r="E533" s="17">
        <f>IF(ISBLANK(YENI_TEKLIFLER!$A533),"",$C533-$D533)</f>
        <v/>
      </c>
      <c r="F533" s="17">
        <f>IF(ISBLANK(YENI_TEKLIFLER!$A533),"",MAX(0,$E533))</f>
        <v/>
      </c>
      <c r="G533" s="17">
        <f>IF(ISBLANK(YENI_TEKLIFLER!$A533),"",YENI_TEKLIFLER!$J533)</f>
        <v/>
      </c>
      <c r="H533" s="17">
        <f>IF(ISBLANK(YENI_TEKLIFLER!$A533),"",INDEX(KREDILER!$H$6:$H$1000,MATCH(YENI_TEKLIFLER!$B533,KREDILER!$A$6:$A$1000,0)))</f>
        <v/>
      </c>
      <c r="I533" s="14">
        <f>IF(ISBLANK(YENI_TEKLIFLER!$A533),"",IF($E533&gt;0,"ADAY","DEĞİL"))</f>
        <v/>
      </c>
      <c r="J533" s="14">
        <f>IF(ISBLANK(YENI_TEKLIFLER!$A533),"",IF(OR(ISBLANK($B533),ISBLANK($C533),ISBLANK($D533),ISBLANK($E533),ISBLANK($F533),ISBLANK($G533),ISBLANK($H533)),"EKSİK","OK"))</f>
        <v/>
      </c>
    </row>
    <row r="534">
      <c r="A534" s="14">
        <f>IF(ISBLANK(YENI_TEKLIFLER!$A534),"",YENI_TEKLIFLER!$A534)</f>
        <v/>
      </c>
      <c r="B534" s="14">
        <f>IF(ISBLANK(YENI_TEKLIFLER!$A534),"",YENI_TEKLIFLER!$B534)</f>
        <v/>
      </c>
      <c r="C534" s="17">
        <f>IF(ISBLANK(YENI_TEKLIFLER!$A534),"",SUMIFS(TAKSIT_PLANI!$I$6:$I$1000,TAKSIT_PLANI!$B$6:$B$1000,YENI_TEKLIFLER!$B534,TAKSIT_PLANI!$C$6:$C$1000,1))</f>
        <v/>
      </c>
      <c r="D534" s="17">
        <f>IF(ISBLANK(YENI_TEKLIFLER!$A534),"",YENI_TEKLIFLER!$I534)</f>
        <v/>
      </c>
      <c r="E534" s="17">
        <f>IF(ISBLANK(YENI_TEKLIFLER!$A534),"",$C534-$D534)</f>
        <v/>
      </c>
      <c r="F534" s="17">
        <f>IF(ISBLANK(YENI_TEKLIFLER!$A534),"",MAX(0,$E534))</f>
        <v/>
      </c>
      <c r="G534" s="17">
        <f>IF(ISBLANK(YENI_TEKLIFLER!$A534),"",YENI_TEKLIFLER!$J534)</f>
        <v/>
      </c>
      <c r="H534" s="17">
        <f>IF(ISBLANK(YENI_TEKLIFLER!$A534),"",INDEX(KREDILER!$H$6:$H$1000,MATCH(YENI_TEKLIFLER!$B534,KREDILER!$A$6:$A$1000,0)))</f>
        <v/>
      </c>
      <c r="I534" s="14">
        <f>IF(ISBLANK(YENI_TEKLIFLER!$A534),"",IF($E534&gt;0,"ADAY","DEĞİL"))</f>
        <v/>
      </c>
      <c r="J534" s="14">
        <f>IF(ISBLANK(YENI_TEKLIFLER!$A534),"",IF(OR(ISBLANK($B534),ISBLANK($C534),ISBLANK($D534),ISBLANK($E534),ISBLANK($F534),ISBLANK($G534),ISBLANK($H534)),"EKSİK","OK"))</f>
        <v/>
      </c>
    </row>
    <row r="535">
      <c r="A535" s="14">
        <f>IF(ISBLANK(YENI_TEKLIFLER!$A535),"",YENI_TEKLIFLER!$A535)</f>
        <v/>
      </c>
      <c r="B535" s="14">
        <f>IF(ISBLANK(YENI_TEKLIFLER!$A535),"",YENI_TEKLIFLER!$B535)</f>
        <v/>
      </c>
      <c r="C535" s="17">
        <f>IF(ISBLANK(YENI_TEKLIFLER!$A535),"",SUMIFS(TAKSIT_PLANI!$I$6:$I$1000,TAKSIT_PLANI!$B$6:$B$1000,YENI_TEKLIFLER!$B535,TAKSIT_PLANI!$C$6:$C$1000,1))</f>
        <v/>
      </c>
      <c r="D535" s="17">
        <f>IF(ISBLANK(YENI_TEKLIFLER!$A535),"",YENI_TEKLIFLER!$I535)</f>
        <v/>
      </c>
      <c r="E535" s="17">
        <f>IF(ISBLANK(YENI_TEKLIFLER!$A535),"",$C535-$D535)</f>
        <v/>
      </c>
      <c r="F535" s="17">
        <f>IF(ISBLANK(YENI_TEKLIFLER!$A535),"",MAX(0,$E535))</f>
        <v/>
      </c>
      <c r="G535" s="17">
        <f>IF(ISBLANK(YENI_TEKLIFLER!$A535),"",YENI_TEKLIFLER!$J535)</f>
        <v/>
      </c>
      <c r="H535" s="17">
        <f>IF(ISBLANK(YENI_TEKLIFLER!$A535),"",INDEX(KREDILER!$H$6:$H$1000,MATCH(YENI_TEKLIFLER!$B535,KREDILER!$A$6:$A$1000,0)))</f>
        <v/>
      </c>
      <c r="I535" s="14">
        <f>IF(ISBLANK(YENI_TEKLIFLER!$A535),"",IF($E535&gt;0,"ADAY","DEĞİL"))</f>
        <v/>
      </c>
      <c r="J535" s="14">
        <f>IF(ISBLANK(YENI_TEKLIFLER!$A535),"",IF(OR(ISBLANK($B535),ISBLANK($C535),ISBLANK($D535),ISBLANK($E535),ISBLANK($F535),ISBLANK($G535),ISBLANK($H535)),"EKSİK","OK"))</f>
        <v/>
      </c>
    </row>
    <row r="536">
      <c r="A536" s="14">
        <f>IF(ISBLANK(YENI_TEKLIFLER!$A536),"",YENI_TEKLIFLER!$A536)</f>
        <v/>
      </c>
      <c r="B536" s="14">
        <f>IF(ISBLANK(YENI_TEKLIFLER!$A536),"",YENI_TEKLIFLER!$B536)</f>
        <v/>
      </c>
      <c r="C536" s="17">
        <f>IF(ISBLANK(YENI_TEKLIFLER!$A536),"",SUMIFS(TAKSIT_PLANI!$I$6:$I$1000,TAKSIT_PLANI!$B$6:$B$1000,YENI_TEKLIFLER!$B536,TAKSIT_PLANI!$C$6:$C$1000,1))</f>
        <v/>
      </c>
      <c r="D536" s="17">
        <f>IF(ISBLANK(YENI_TEKLIFLER!$A536),"",YENI_TEKLIFLER!$I536)</f>
        <v/>
      </c>
      <c r="E536" s="17">
        <f>IF(ISBLANK(YENI_TEKLIFLER!$A536),"",$C536-$D536)</f>
        <v/>
      </c>
      <c r="F536" s="17">
        <f>IF(ISBLANK(YENI_TEKLIFLER!$A536),"",MAX(0,$E536))</f>
        <v/>
      </c>
      <c r="G536" s="17">
        <f>IF(ISBLANK(YENI_TEKLIFLER!$A536),"",YENI_TEKLIFLER!$J536)</f>
        <v/>
      </c>
      <c r="H536" s="17">
        <f>IF(ISBLANK(YENI_TEKLIFLER!$A536),"",INDEX(KREDILER!$H$6:$H$1000,MATCH(YENI_TEKLIFLER!$B536,KREDILER!$A$6:$A$1000,0)))</f>
        <v/>
      </c>
      <c r="I536" s="14">
        <f>IF(ISBLANK(YENI_TEKLIFLER!$A536),"",IF($E536&gt;0,"ADAY","DEĞİL"))</f>
        <v/>
      </c>
      <c r="J536" s="14">
        <f>IF(ISBLANK(YENI_TEKLIFLER!$A536),"",IF(OR(ISBLANK($B536),ISBLANK($C536),ISBLANK($D536),ISBLANK($E536),ISBLANK($F536),ISBLANK($G536),ISBLANK($H536)),"EKSİK","OK"))</f>
        <v/>
      </c>
    </row>
    <row r="537">
      <c r="A537" s="14">
        <f>IF(ISBLANK(YENI_TEKLIFLER!$A537),"",YENI_TEKLIFLER!$A537)</f>
        <v/>
      </c>
      <c r="B537" s="14">
        <f>IF(ISBLANK(YENI_TEKLIFLER!$A537),"",YENI_TEKLIFLER!$B537)</f>
        <v/>
      </c>
      <c r="C537" s="17">
        <f>IF(ISBLANK(YENI_TEKLIFLER!$A537),"",SUMIFS(TAKSIT_PLANI!$I$6:$I$1000,TAKSIT_PLANI!$B$6:$B$1000,YENI_TEKLIFLER!$B537,TAKSIT_PLANI!$C$6:$C$1000,1))</f>
        <v/>
      </c>
      <c r="D537" s="17">
        <f>IF(ISBLANK(YENI_TEKLIFLER!$A537),"",YENI_TEKLIFLER!$I537)</f>
        <v/>
      </c>
      <c r="E537" s="17">
        <f>IF(ISBLANK(YENI_TEKLIFLER!$A537),"",$C537-$D537)</f>
        <v/>
      </c>
      <c r="F537" s="17">
        <f>IF(ISBLANK(YENI_TEKLIFLER!$A537),"",MAX(0,$E537))</f>
        <v/>
      </c>
      <c r="G537" s="17">
        <f>IF(ISBLANK(YENI_TEKLIFLER!$A537),"",YENI_TEKLIFLER!$J537)</f>
        <v/>
      </c>
      <c r="H537" s="17">
        <f>IF(ISBLANK(YENI_TEKLIFLER!$A537),"",INDEX(KREDILER!$H$6:$H$1000,MATCH(YENI_TEKLIFLER!$B537,KREDILER!$A$6:$A$1000,0)))</f>
        <v/>
      </c>
      <c r="I537" s="14">
        <f>IF(ISBLANK(YENI_TEKLIFLER!$A537),"",IF($E537&gt;0,"ADAY","DEĞİL"))</f>
        <v/>
      </c>
      <c r="J537" s="14">
        <f>IF(ISBLANK(YENI_TEKLIFLER!$A537),"",IF(OR(ISBLANK($B537),ISBLANK($C537),ISBLANK($D537),ISBLANK($E537),ISBLANK($F537),ISBLANK($G537),ISBLANK($H537)),"EKSİK","OK"))</f>
        <v/>
      </c>
    </row>
    <row r="538">
      <c r="A538" s="14">
        <f>IF(ISBLANK(YENI_TEKLIFLER!$A538),"",YENI_TEKLIFLER!$A538)</f>
        <v/>
      </c>
      <c r="B538" s="14">
        <f>IF(ISBLANK(YENI_TEKLIFLER!$A538),"",YENI_TEKLIFLER!$B538)</f>
        <v/>
      </c>
      <c r="C538" s="17">
        <f>IF(ISBLANK(YENI_TEKLIFLER!$A538),"",SUMIFS(TAKSIT_PLANI!$I$6:$I$1000,TAKSIT_PLANI!$B$6:$B$1000,YENI_TEKLIFLER!$B538,TAKSIT_PLANI!$C$6:$C$1000,1))</f>
        <v/>
      </c>
      <c r="D538" s="17">
        <f>IF(ISBLANK(YENI_TEKLIFLER!$A538),"",YENI_TEKLIFLER!$I538)</f>
        <v/>
      </c>
      <c r="E538" s="17">
        <f>IF(ISBLANK(YENI_TEKLIFLER!$A538),"",$C538-$D538)</f>
        <v/>
      </c>
      <c r="F538" s="17">
        <f>IF(ISBLANK(YENI_TEKLIFLER!$A538),"",MAX(0,$E538))</f>
        <v/>
      </c>
      <c r="G538" s="17">
        <f>IF(ISBLANK(YENI_TEKLIFLER!$A538),"",YENI_TEKLIFLER!$J538)</f>
        <v/>
      </c>
      <c r="H538" s="17">
        <f>IF(ISBLANK(YENI_TEKLIFLER!$A538),"",INDEX(KREDILER!$H$6:$H$1000,MATCH(YENI_TEKLIFLER!$B538,KREDILER!$A$6:$A$1000,0)))</f>
        <v/>
      </c>
      <c r="I538" s="14">
        <f>IF(ISBLANK(YENI_TEKLIFLER!$A538),"",IF($E538&gt;0,"ADAY","DEĞİL"))</f>
        <v/>
      </c>
      <c r="J538" s="14">
        <f>IF(ISBLANK(YENI_TEKLIFLER!$A538),"",IF(OR(ISBLANK($B538),ISBLANK($C538),ISBLANK($D538),ISBLANK($E538),ISBLANK($F538),ISBLANK($G538),ISBLANK($H538)),"EKSİK","OK"))</f>
        <v/>
      </c>
    </row>
    <row r="539">
      <c r="A539" s="14">
        <f>IF(ISBLANK(YENI_TEKLIFLER!$A539),"",YENI_TEKLIFLER!$A539)</f>
        <v/>
      </c>
      <c r="B539" s="14">
        <f>IF(ISBLANK(YENI_TEKLIFLER!$A539),"",YENI_TEKLIFLER!$B539)</f>
        <v/>
      </c>
      <c r="C539" s="17">
        <f>IF(ISBLANK(YENI_TEKLIFLER!$A539),"",SUMIFS(TAKSIT_PLANI!$I$6:$I$1000,TAKSIT_PLANI!$B$6:$B$1000,YENI_TEKLIFLER!$B539,TAKSIT_PLANI!$C$6:$C$1000,1))</f>
        <v/>
      </c>
      <c r="D539" s="17">
        <f>IF(ISBLANK(YENI_TEKLIFLER!$A539),"",YENI_TEKLIFLER!$I539)</f>
        <v/>
      </c>
      <c r="E539" s="17">
        <f>IF(ISBLANK(YENI_TEKLIFLER!$A539),"",$C539-$D539)</f>
        <v/>
      </c>
      <c r="F539" s="17">
        <f>IF(ISBLANK(YENI_TEKLIFLER!$A539),"",MAX(0,$E539))</f>
        <v/>
      </c>
      <c r="G539" s="17">
        <f>IF(ISBLANK(YENI_TEKLIFLER!$A539),"",YENI_TEKLIFLER!$J539)</f>
        <v/>
      </c>
      <c r="H539" s="17">
        <f>IF(ISBLANK(YENI_TEKLIFLER!$A539),"",INDEX(KREDILER!$H$6:$H$1000,MATCH(YENI_TEKLIFLER!$B539,KREDILER!$A$6:$A$1000,0)))</f>
        <v/>
      </c>
      <c r="I539" s="14">
        <f>IF(ISBLANK(YENI_TEKLIFLER!$A539),"",IF($E539&gt;0,"ADAY","DEĞİL"))</f>
        <v/>
      </c>
      <c r="J539" s="14">
        <f>IF(ISBLANK(YENI_TEKLIFLER!$A539),"",IF(OR(ISBLANK($B539),ISBLANK($C539),ISBLANK($D539),ISBLANK($E539),ISBLANK($F539),ISBLANK($G539),ISBLANK($H539)),"EKSİK","OK"))</f>
        <v/>
      </c>
    </row>
    <row r="540">
      <c r="A540" s="14">
        <f>IF(ISBLANK(YENI_TEKLIFLER!$A540),"",YENI_TEKLIFLER!$A540)</f>
        <v/>
      </c>
      <c r="B540" s="14">
        <f>IF(ISBLANK(YENI_TEKLIFLER!$A540),"",YENI_TEKLIFLER!$B540)</f>
        <v/>
      </c>
      <c r="C540" s="17">
        <f>IF(ISBLANK(YENI_TEKLIFLER!$A540),"",SUMIFS(TAKSIT_PLANI!$I$6:$I$1000,TAKSIT_PLANI!$B$6:$B$1000,YENI_TEKLIFLER!$B540,TAKSIT_PLANI!$C$6:$C$1000,1))</f>
        <v/>
      </c>
      <c r="D540" s="17">
        <f>IF(ISBLANK(YENI_TEKLIFLER!$A540),"",YENI_TEKLIFLER!$I540)</f>
        <v/>
      </c>
      <c r="E540" s="17">
        <f>IF(ISBLANK(YENI_TEKLIFLER!$A540),"",$C540-$D540)</f>
        <v/>
      </c>
      <c r="F540" s="17">
        <f>IF(ISBLANK(YENI_TEKLIFLER!$A540),"",MAX(0,$E540))</f>
        <v/>
      </c>
      <c r="G540" s="17">
        <f>IF(ISBLANK(YENI_TEKLIFLER!$A540),"",YENI_TEKLIFLER!$J540)</f>
        <v/>
      </c>
      <c r="H540" s="17">
        <f>IF(ISBLANK(YENI_TEKLIFLER!$A540),"",INDEX(KREDILER!$H$6:$H$1000,MATCH(YENI_TEKLIFLER!$B540,KREDILER!$A$6:$A$1000,0)))</f>
        <v/>
      </c>
      <c r="I540" s="14">
        <f>IF(ISBLANK(YENI_TEKLIFLER!$A540),"",IF($E540&gt;0,"ADAY","DEĞİL"))</f>
        <v/>
      </c>
      <c r="J540" s="14">
        <f>IF(ISBLANK(YENI_TEKLIFLER!$A540),"",IF(OR(ISBLANK($B540),ISBLANK($C540),ISBLANK($D540),ISBLANK($E540),ISBLANK($F540),ISBLANK($G540),ISBLANK($H540)),"EKSİK","OK"))</f>
        <v/>
      </c>
    </row>
    <row r="541">
      <c r="A541" s="14">
        <f>IF(ISBLANK(YENI_TEKLIFLER!$A541),"",YENI_TEKLIFLER!$A541)</f>
        <v/>
      </c>
      <c r="B541" s="14">
        <f>IF(ISBLANK(YENI_TEKLIFLER!$A541),"",YENI_TEKLIFLER!$B541)</f>
        <v/>
      </c>
      <c r="C541" s="17">
        <f>IF(ISBLANK(YENI_TEKLIFLER!$A541),"",SUMIFS(TAKSIT_PLANI!$I$6:$I$1000,TAKSIT_PLANI!$B$6:$B$1000,YENI_TEKLIFLER!$B541,TAKSIT_PLANI!$C$6:$C$1000,1))</f>
        <v/>
      </c>
      <c r="D541" s="17">
        <f>IF(ISBLANK(YENI_TEKLIFLER!$A541),"",YENI_TEKLIFLER!$I541)</f>
        <v/>
      </c>
      <c r="E541" s="17">
        <f>IF(ISBLANK(YENI_TEKLIFLER!$A541),"",$C541-$D541)</f>
        <v/>
      </c>
      <c r="F541" s="17">
        <f>IF(ISBLANK(YENI_TEKLIFLER!$A541),"",MAX(0,$E541))</f>
        <v/>
      </c>
      <c r="G541" s="17">
        <f>IF(ISBLANK(YENI_TEKLIFLER!$A541),"",YENI_TEKLIFLER!$J541)</f>
        <v/>
      </c>
      <c r="H541" s="17">
        <f>IF(ISBLANK(YENI_TEKLIFLER!$A541),"",INDEX(KREDILER!$H$6:$H$1000,MATCH(YENI_TEKLIFLER!$B541,KREDILER!$A$6:$A$1000,0)))</f>
        <v/>
      </c>
      <c r="I541" s="14">
        <f>IF(ISBLANK(YENI_TEKLIFLER!$A541),"",IF($E541&gt;0,"ADAY","DEĞİL"))</f>
        <v/>
      </c>
      <c r="J541" s="14">
        <f>IF(ISBLANK(YENI_TEKLIFLER!$A541),"",IF(OR(ISBLANK($B541),ISBLANK($C541),ISBLANK($D541),ISBLANK($E541),ISBLANK($F541),ISBLANK($G541),ISBLANK($H541)),"EKSİK","OK"))</f>
        <v/>
      </c>
    </row>
    <row r="542">
      <c r="A542" s="14">
        <f>IF(ISBLANK(YENI_TEKLIFLER!$A542),"",YENI_TEKLIFLER!$A542)</f>
        <v/>
      </c>
      <c r="B542" s="14">
        <f>IF(ISBLANK(YENI_TEKLIFLER!$A542),"",YENI_TEKLIFLER!$B542)</f>
        <v/>
      </c>
      <c r="C542" s="17">
        <f>IF(ISBLANK(YENI_TEKLIFLER!$A542),"",SUMIFS(TAKSIT_PLANI!$I$6:$I$1000,TAKSIT_PLANI!$B$6:$B$1000,YENI_TEKLIFLER!$B542,TAKSIT_PLANI!$C$6:$C$1000,1))</f>
        <v/>
      </c>
      <c r="D542" s="17">
        <f>IF(ISBLANK(YENI_TEKLIFLER!$A542),"",YENI_TEKLIFLER!$I542)</f>
        <v/>
      </c>
      <c r="E542" s="17">
        <f>IF(ISBLANK(YENI_TEKLIFLER!$A542),"",$C542-$D542)</f>
        <v/>
      </c>
      <c r="F542" s="17">
        <f>IF(ISBLANK(YENI_TEKLIFLER!$A542),"",MAX(0,$E542))</f>
        <v/>
      </c>
      <c r="G542" s="17">
        <f>IF(ISBLANK(YENI_TEKLIFLER!$A542),"",YENI_TEKLIFLER!$J542)</f>
        <v/>
      </c>
      <c r="H542" s="17">
        <f>IF(ISBLANK(YENI_TEKLIFLER!$A542),"",INDEX(KREDILER!$H$6:$H$1000,MATCH(YENI_TEKLIFLER!$B542,KREDILER!$A$6:$A$1000,0)))</f>
        <v/>
      </c>
      <c r="I542" s="14">
        <f>IF(ISBLANK(YENI_TEKLIFLER!$A542),"",IF($E542&gt;0,"ADAY","DEĞİL"))</f>
        <v/>
      </c>
      <c r="J542" s="14">
        <f>IF(ISBLANK(YENI_TEKLIFLER!$A542),"",IF(OR(ISBLANK($B542),ISBLANK($C542),ISBLANK($D542),ISBLANK($E542),ISBLANK($F542),ISBLANK($G542),ISBLANK($H542)),"EKSİK","OK"))</f>
        <v/>
      </c>
    </row>
    <row r="543">
      <c r="A543" s="14">
        <f>IF(ISBLANK(YENI_TEKLIFLER!$A543),"",YENI_TEKLIFLER!$A543)</f>
        <v/>
      </c>
      <c r="B543" s="14">
        <f>IF(ISBLANK(YENI_TEKLIFLER!$A543),"",YENI_TEKLIFLER!$B543)</f>
        <v/>
      </c>
      <c r="C543" s="17">
        <f>IF(ISBLANK(YENI_TEKLIFLER!$A543),"",SUMIFS(TAKSIT_PLANI!$I$6:$I$1000,TAKSIT_PLANI!$B$6:$B$1000,YENI_TEKLIFLER!$B543,TAKSIT_PLANI!$C$6:$C$1000,1))</f>
        <v/>
      </c>
      <c r="D543" s="17">
        <f>IF(ISBLANK(YENI_TEKLIFLER!$A543),"",YENI_TEKLIFLER!$I543)</f>
        <v/>
      </c>
      <c r="E543" s="17">
        <f>IF(ISBLANK(YENI_TEKLIFLER!$A543),"",$C543-$D543)</f>
        <v/>
      </c>
      <c r="F543" s="17">
        <f>IF(ISBLANK(YENI_TEKLIFLER!$A543),"",MAX(0,$E543))</f>
        <v/>
      </c>
      <c r="G543" s="17">
        <f>IF(ISBLANK(YENI_TEKLIFLER!$A543),"",YENI_TEKLIFLER!$J543)</f>
        <v/>
      </c>
      <c r="H543" s="17">
        <f>IF(ISBLANK(YENI_TEKLIFLER!$A543),"",INDEX(KREDILER!$H$6:$H$1000,MATCH(YENI_TEKLIFLER!$B543,KREDILER!$A$6:$A$1000,0)))</f>
        <v/>
      </c>
      <c r="I543" s="14">
        <f>IF(ISBLANK(YENI_TEKLIFLER!$A543),"",IF($E543&gt;0,"ADAY","DEĞİL"))</f>
        <v/>
      </c>
      <c r="J543" s="14">
        <f>IF(ISBLANK(YENI_TEKLIFLER!$A543),"",IF(OR(ISBLANK($B543),ISBLANK($C543),ISBLANK($D543),ISBLANK($E543),ISBLANK($F543),ISBLANK($G543),ISBLANK($H543)),"EKSİK","OK"))</f>
        <v/>
      </c>
    </row>
    <row r="544">
      <c r="A544" s="14">
        <f>IF(ISBLANK(YENI_TEKLIFLER!$A544),"",YENI_TEKLIFLER!$A544)</f>
        <v/>
      </c>
      <c r="B544" s="14">
        <f>IF(ISBLANK(YENI_TEKLIFLER!$A544),"",YENI_TEKLIFLER!$B544)</f>
        <v/>
      </c>
      <c r="C544" s="17">
        <f>IF(ISBLANK(YENI_TEKLIFLER!$A544),"",SUMIFS(TAKSIT_PLANI!$I$6:$I$1000,TAKSIT_PLANI!$B$6:$B$1000,YENI_TEKLIFLER!$B544,TAKSIT_PLANI!$C$6:$C$1000,1))</f>
        <v/>
      </c>
      <c r="D544" s="17">
        <f>IF(ISBLANK(YENI_TEKLIFLER!$A544),"",YENI_TEKLIFLER!$I544)</f>
        <v/>
      </c>
      <c r="E544" s="17">
        <f>IF(ISBLANK(YENI_TEKLIFLER!$A544),"",$C544-$D544)</f>
        <v/>
      </c>
      <c r="F544" s="17">
        <f>IF(ISBLANK(YENI_TEKLIFLER!$A544),"",MAX(0,$E544))</f>
        <v/>
      </c>
      <c r="G544" s="17">
        <f>IF(ISBLANK(YENI_TEKLIFLER!$A544),"",YENI_TEKLIFLER!$J544)</f>
        <v/>
      </c>
      <c r="H544" s="17">
        <f>IF(ISBLANK(YENI_TEKLIFLER!$A544),"",INDEX(KREDILER!$H$6:$H$1000,MATCH(YENI_TEKLIFLER!$B544,KREDILER!$A$6:$A$1000,0)))</f>
        <v/>
      </c>
      <c r="I544" s="14">
        <f>IF(ISBLANK(YENI_TEKLIFLER!$A544),"",IF($E544&gt;0,"ADAY","DEĞİL"))</f>
        <v/>
      </c>
      <c r="J544" s="14">
        <f>IF(ISBLANK(YENI_TEKLIFLER!$A544),"",IF(OR(ISBLANK($B544),ISBLANK($C544),ISBLANK($D544),ISBLANK($E544),ISBLANK($F544),ISBLANK($G544),ISBLANK($H544)),"EKSİK","OK"))</f>
        <v/>
      </c>
    </row>
    <row r="545">
      <c r="A545" s="14">
        <f>IF(ISBLANK(YENI_TEKLIFLER!$A545),"",YENI_TEKLIFLER!$A545)</f>
        <v/>
      </c>
      <c r="B545" s="14">
        <f>IF(ISBLANK(YENI_TEKLIFLER!$A545),"",YENI_TEKLIFLER!$B545)</f>
        <v/>
      </c>
      <c r="C545" s="17">
        <f>IF(ISBLANK(YENI_TEKLIFLER!$A545),"",SUMIFS(TAKSIT_PLANI!$I$6:$I$1000,TAKSIT_PLANI!$B$6:$B$1000,YENI_TEKLIFLER!$B545,TAKSIT_PLANI!$C$6:$C$1000,1))</f>
        <v/>
      </c>
      <c r="D545" s="17">
        <f>IF(ISBLANK(YENI_TEKLIFLER!$A545),"",YENI_TEKLIFLER!$I545)</f>
        <v/>
      </c>
      <c r="E545" s="17">
        <f>IF(ISBLANK(YENI_TEKLIFLER!$A545),"",$C545-$D545)</f>
        <v/>
      </c>
      <c r="F545" s="17">
        <f>IF(ISBLANK(YENI_TEKLIFLER!$A545),"",MAX(0,$E545))</f>
        <v/>
      </c>
      <c r="G545" s="17">
        <f>IF(ISBLANK(YENI_TEKLIFLER!$A545),"",YENI_TEKLIFLER!$J545)</f>
        <v/>
      </c>
      <c r="H545" s="17">
        <f>IF(ISBLANK(YENI_TEKLIFLER!$A545),"",INDEX(KREDILER!$H$6:$H$1000,MATCH(YENI_TEKLIFLER!$B545,KREDILER!$A$6:$A$1000,0)))</f>
        <v/>
      </c>
      <c r="I545" s="14">
        <f>IF(ISBLANK(YENI_TEKLIFLER!$A545),"",IF($E545&gt;0,"ADAY","DEĞİL"))</f>
        <v/>
      </c>
      <c r="J545" s="14">
        <f>IF(ISBLANK(YENI_TEKLIFLER!$A545),"",IF(OR(ISBLANK($B545),ISBLANK($C545),ISBLANK($D545),ISBLANK($E545),ISBLANK($F545),ISBLANK($G545),ISBLANK($H545)),"EKSİK","OK"))</f>
        <v/>
      </c>
    </row>
    <row r="546">
      <c r="A546" s="14">
        <f>IF(ISBLANK(YENI_TEKLIFLER!$A546),"",YENI_TEKLIFLER!$A546)</f>
        <v/>
      </c>
      <c r="B546" s="14">
        <f>IF(ISBLANK(YENI_TEKLIFLER!$A546),"",YENI_TEKLIFLER!$B546)</f>
        <v/>
      </c>
      <c r="C546" s="17">
        <f>IF(ISBLANK(YENI_TEKLIFLER!$A546),"",SUMIFS(TAKSIT_PLANI!$I$6:$I$1000,TAKSIT_PLANI!$B$6:$B$1000,YENI_TEKLIFLER!$B546,TAKSIT_PLANI!$C$6:$C$1000,1))</f>
        <v/>
      </c>
      <c r="D546" s="17">
        <f>IF(ISBLANK(YENI_TEKLIFLER!$A546),"",YENI_TEKLIFLER!$I546)</f>
        <v/>
      </c>
      <c r="E546" s="17">
        <f>IF(ISBLANK(YENI_TEKLIFLER!$A546),"",$C546-$D546)</f>
        <v/>
      </c>
      <c r="F546" s="17">
        <f>IF(ISBLANK(YENI_TEKLIFLER!$A546),"",MAX(0,$E546))</f>
        <v/>
      </c>
      <c r="G546" s="17">
        <f>IF(ISBLANK(YENI_TEKLIFLER!$A546),"",YENI_TEKLIFLER!$J546)</f>
        <v/>
      </c>
      <c r="H546" s="17">
        <f>IF(ISBLANK(YENI_TEKLIFLER!$A546),"",INDEX(KREDILER!$H$6:$H$1000,MATCH(YENI_TEKLIFLER!$B546,KREDILER!$A$6:$A$1000,0)))</f>
        <v/>
      </c>
      <c r="I546" s="14">
        <f>IF(ISBLANK(YENI_TEKLIFLER!$A546),"",IF($E546&gt;0,"ADAY","DEĞİL"))</f>
        <v/>
      </c>
      <c r="J546" s="14">
        <f>IF(ISBLANK(YENI_TEKLIFLER!$A546),"",IF(OR(ISBLANK($B546),ISBLANK($C546),ISBLANK($D546),ISBLANK($E546),ISBLANK($F546),ISBLANK($G546),ISBLANK($H546)),"EKSİK","OK"))</f>
        <v/>
      </c>
    </row>
    <row r="547">
      <c r="A547" s="14">
        <f>IF(ISBLANK(YENI_TEKLIFLER!$A547),"",YENI_TEKLIFLER!$A547)</f>
        <v/>
      </c>
      <c r="B547" s="14">
        <f>IF(ISBLANK(YENI_TEKLIFLER!$A547),"",YENI_TEKLIFLER!$B547)</f>
        <v/>
      </c>
      <c r="C547" s="17">
        <f>IF(ISBLANK(YENI_TEKLIFLER!$A547),"",SUMIFS(TAKSIT_PLANI!$I$6:$I$1000,TAKSIT_PLANI!$B$6:$B$1000,YENI_TEKLIFLER!$B547,TAKSIT_PLANI!$C$6:$C$1000,1))</f>
        <v/>
      </c>
      <c r="D547" s="17">
        <f>IF(ISBLANK(YENI_TEKLIFLER!$A547),"",YENI_TEKLIFLER!$I547)</f>
        <v/>
      </c>
      <c r="E547" s="17">
        <f>IF(ISBLANK(YENI_TEKLIFLER!$A547),"",$C547-$D547)</f>
        <v/>
      </c>
      <c r="F547" s="17">
        <f>IF(ISBLANK(YENI_TEKLIFLER!$A547),"",MAX(0,$E547))</f>
        <v/>
      </c>
      <c r="G547" s="17">
        <f>IF(ISBLANK(YENI_TEKLIFLER!$A547),"",YENI_TEKLIFLER!$J547)</f>
        <v/>
      </c>
      <c r="H547" s="17">
        <f>IF(ISBLANK(YENI_TEKLIFLER!$A547),"",INDEX(KREDILER!$H$6:$H$1000,MATCH(YENI_TEKLIFLER!$B547,KREDILER!$A$6:$A$1000,0)))</f>
        <v/>
      </c>
      <c r="I547" s="14">
        <f>IF(ISBLANK(YENI_TEKLIFLER!$A547),"",IF($E547&gt;0,"ADAY","DEĞİL"))</f>
        <v/>
      </c>
      <c r="J547" s="14">
        <f>IF(ISBLANK(YENI_TEKLIFLER!$A547),"",IF(OR(ISBLANK($B547),ISBLANK($C547),ISBLANK($D547),ISBLANK($E547),ISBLANK($F547),ISBLANK($G547),ISBLANK($H547)),"EKSİK","OK"))</f>
        <v/>
      </c>
    </row>
    <row r="548">
      <c r="A548" s="14">
        <f>IF(ISBLANK(YENI_TEKLIFLER!$A548),"",YENI_TEKLIFLER!$A548)</f>
        <v/>
      </c>
      <c r="B548" s="14">
        <f>IF(ISBLANK(YENI_TEKLIFLER!$A548),"",YENI_TEKLIFLER!$B548)</f>
        <v/>
      </c>
      <c r="C548" s="17">
        <f>IF(ISBLANK(YENI_TEKLIFLER!$A548),"",SUMIFS(TAKSIT_PLANI!$I$6:$I$1000,TAKSIT_PLANI!$B$6:$B$1000,YENI_TEKLIFLER!$B548,TAKSIT_PLANI!$C$6:$C$1000,1))</f>
        <v/>
      </c>
      <c r="D548" s="17">
        <f>IF(ISBLANK(YENI_TEKLIFLER!$A548),"",YENI_TEKLIFLER!$I548)</f>
        <v/>
      </c>
      <c r="E548" s="17">
        <f>IF(ISBLANK(YENI_TEKLIFLER!$A548),"",$C548-$D548)</f>
        <v/>
      </c>
      <c r="F548" s="17">
        <f>IF(ISBLANK(YENI_TEKLIFLER!$A548),"",MAX(0,$E548))</f>
        <v/>
      </c>
      <c r="G548" s="17">
        <f>IF(ISBLANK(YENI_TEKLIFLER!$A548),"",YENI_TEKLIFLER!$J548)</f>
        <v/>
      </c>
      <c r="H548" s="17">
        <f>IF(ISBLANK(YENI_TEKLIFLER!$A548),"",INDEX(KREDILER!$H$6:$H$1000,MATCH(YENI_TEKLIFLER!$B548,KREDILER!$A$6:$A$1000,0)))</f>
        <v/>
      </c>
      <c r="I548" s="14">
        <f>IF(ISBLANK(YENI_TEKLIFLER!$A548),"",IF($E548&gt;0,"ADAY","DEĞİL"))</f>
        <v/>
      </c>
      <c r="J548" s="14">
        <f>IF(ISBLANK(YENI_TEKLIFLER!$A548),"",IF(OR(ISBLANK($B548),ISBLANK($C548),ISBLANK($D548),ISBLANK($E548),ISBLANK($F548),ISBLANK($G548),ISBLANK($H548)),"EKSİK","OK"))</f>
        <v/>
      </c>
    </row>
    <row r="549">
      <c r="A549" s="14">
        <f>IF(ISBLANK(YENI_TEKLIFLER!$A549),"",YENI_TEKLIFLER!$A549)</f>
        <v/>
      </c>
      <c r="B549" s="14">
        <f>IF(ISBLANK(YENI_TEKLIFLER!$A549),"",YENI_TEKLIFLER!$B549)</f>
        <v/>
      </c>
      <c r="C549" s="17">
        <f>IF(ISBLANK(YENI_TEKLIFLER!$A549),"",SUMIFS(TAKSIT_PLANI!$I$6:$I$1000,TAKSIT_PLANI!$B$6:$B$1000,YENI_TEKLIFLER!$B549,TAKSIT_PLANI!$C$6:$C$1000,1))</f>
        <v/>
      </c>
      <c r="D549" s="17">
        <f>IF(ISBLANK(YENI_TEKLIFLER!$A549),"",YENI_TEKLIFLER!$I549)</f>
        <v/>
      </c>
      <c r="E549" s="17">
        <f>IF(ISBLANK(YENI_TEKLIFLER!$A549),"",$C549-$D549)</f>
        <v/>
      </c>
      <c r="F549" s="17">
        <f>IF(ISBLANK(YENI_TEKLIFLER!$A549),"",MAX(0,$E549))</f>
        <v/>
      </c>
      <c r="G549" s="17">
        <f>IF(ISBLANK(YENI_TEKLIFLER!$A549),"",YENI_TEKLIFLER!$J549)</f>
        <v/>
      </c>
      <c r="H549" s="17">
        <f>IF(ISBLANK(YENI_TEKLIFLER!$A549),"",INDEX(KREDILER!$H$6:$H$1000,MATCH(YENI_TEKLIFLER!$B549,KREDILER!$A$6:$A$1000,0)))</f>
        <v/>
      </c>
      <c r="I549" s="14">
        <f>IF(ISBLANK(YENI_TEKLIFLER!$A549),"",IF($E549&gt;0,"ADAY","DEĞİL"))</f>
        <v/>
      </c>
      <c r="J549" s="14">
        <f>IF(ISBLANK(YENI_TEKLIFLER!$A549),"",IF(OR(ISBLANK($B549),ISBLANK($C549),ISBLANK($D549),ISBLANK($E549),ISBLANK($F549),ISBLANK($G549),ISBLANK($H549)),"EKSİK","OK"))</f>
        <v/>
      </c>
    </row>
    <row r="550">
      <c r="A550" s="14">
        <f>IF(ISBLANK(YENI_TEKLIFLER!$A550),"",YENI_TEKLIFLER!$A550)</f>
        <v/>
      </c>
      <c r="B550" s="14">
        <f>IF(ISBLANK(YENI_TEKLIFLER!$A550),"",YENI_TEKLIFLER!$B550)</f>
        <v/>
      </c>
      <c r="C550" s="17">
        <f>IF(ISBLANK(YENI_TEKLIFLER!$A550),"",SUMIFS(TAKSIT_PLANI!$I$6:$I$1000,TAKSIT_PLANI!$B$6:$B$1000,YENI_TEKLIFLER!$B550,TAKSIT_PLANI!$C$6:$C$1000,1))</f>
        <v/>
      </c>
      <c r="D550" s="17">
        <f>IF(ISBLANK(YENI_TEKLIFLER!$A550),"",YENI_TEKLIFLER!$I550)</f>
        <v/>
      </c>
      <c r="E550" s="17">
        <f>IF(ISBLANK(YENI_TEKLIFLER!$A550),"",$C550-$D550)</f>
        <v/>
      </c>
      <c r="F550" s="17">
        <f>IF(ISBLANK(YENI_TEKLIFLER!$A550),"",MAX(0,$E550))</f>
        <v/>
      </c>
      <c r="G550" s="17">
        <f>IF(ISBLANK(YENI_TEKLIFLER!$A550),"",YENI_TEKLIFLER!$J550)</f>
        <v/>
      </c>
      <c r="H550" s="17">
        <f>IF(ISBLANK(YENI_TEKLIFLER!$A550),"",INDEX(KREDILER!$H$6:$H$1000,MATCH(YENI_TEKLIFLER!$B550,KREDILER!$A$6:$A$1000,0)))</f>
        <v/>
      </c>
      <c r="I550" s="14">
        <f>IF(ISBLANK(YENI_TEKLIFLER!$A550),"",IF($E550&gt;0,"ADAY","DEĞİL"))</f>
        <v/>
      </c>
      <c r="J550" s="14">
        <f>IF(ISBLANK(YENI_TEKLIFLER!$A550),"",IF(OR(ISBLANK($B550),ISBLANK($C550),ISBLANK($D550),ISBLANK($E550),ISBLANK($F550),ISBLANK($G550),ISBLANK($H550)),"EKSİK","OK"))</f>
        <v/>
      </c>
    </row>
    <row r="551">
      <c r="A551" s="14">
        <f>IF(ISBLANK(YENI_TEKLIFLER!$A551),"",YENI_TEKLIFLER!$A551)</f>
        <v/>
      </c>
      <c r="B551" s="14">
        <f>IF(ISBLANK(YENI_TEKLIFLER!$A551),"",YENI_TEKLIFLER!$B551)</f>
        <v/>
      </c>
      <c r="C551" s="17">
        <f>IF(ISBLANK(YENI_TEKLIFLER!$A551),"",SUMIFS(TAKSIT_PLANI!$I$6:$I$1000,TAKSIT_PLANI!$B$6:$B$1000,YENI_TEKLIFLER!$B551,TAKSIT_PLANI!$C$6:$C$1000,1))</f>
        <v/>
      </c>
      <c r="D551" s="17">
        <f>IF(ISBLANK(YENI_TEKLIFLER!$A551),"",YENI_TEKLIFLER!$I551)</f>
        <v/>
      </c>
      <c r="E551" s="17">
        <f>IF(ISBLANK(YENI_TEKLIFLER!$A551),"",$C551-$D551)</f>
        <v/>
      </c>
      <c r="F551" s="17">
        <f>IF(ISBLANK(YENI_TEKLIFLER!$A551),"",MAX(0,$E551))</f>
        <v/>
      </c>
      <c r="G551" s="17">
        <f>IF(ISBLANK(YENI_TEKLIFLER!$A551),"",YENI_TEKLIFLER!$J551)</f>
        <v/>
      </c>
      <c r="H551" s="17">
        <f>IF(ISBLANK(YENI_TEKLIFLER!$A551),"",INDEX(KREDILER!$H$6:$H$1000,MATCH(YENI_TEKLIFLER!$B551,KREDILER!$A$6:$A$1000,0)))</f>
        <v/>
      </c>
      <c r="I551" s="14">
        <f>IF(ISBLANK(YENI_TEKLIFLER!$A551),"",IF($E551&gt;0,"ADAY","DEĞİL"))</f>
        <v/>
      </c>
      <c r="J551" s="14">
        <f>IF(ISBLANK(YENI_TEKLIFLER!$A551),"",IF(OR(ISBLANK($B551),ISBLANK($C551),ISBLANK($D551),ISBLANK($E551),ISBLANK($F551),ISBLANK($G551),ISBLANK($H551)),"EKSİK","OK"))</f>
        <v/>
      </c>
    </row>
    <row r="552">
      <c r="A552" s="14">
        <f>IF(ISBLANK(YENI_TEKLIFLER!$A552),"",YENI_TEKLIFLER!$A552)</f>
        <v/>
      </c>
      <c r="B552" s="14">
        <f>IF(ISBLANK(YENI_TEKLIFLER!$A552),"",YENI_TEKLIFLER!$B552)</f>
        <v/>
      </c>
      <c r="C552" s="17">
        <f>IF(ISBLANK(YENI_TEKLIFLER!$A552),"",SUMIFS(TAKSIT_PLANI!$I$6:$I$1000,TAKSIT_PLANI!$B$6:$B$1000,YENI_TEKLIFLER!$B552,TAKSIT_PLANI!$C$6:$C$1000,1))</f>
        <v/>
      </c>
      <c r="D552" s="17">
        <f>IF(ISBLANK(YENI_TEKLIFLER!$A552),"",YENI_TEKLIFLER!$I552)</f>
        <v/>
      </c>
      <c r="E552" s="17">
        <f>IF(ISBLANK(YENI_TEKLIFLER!$A552),"",$C552-$D552)</f>
        <v/>
      </c>
      <c r="F552" s="17">
        <f>IF(ISBLANK(YENI_TEKLIFLER!$A552),"",MAX(0,$E552))</f>
        <v/>
      </c>
      <c r="G552" s="17">
        <f>IF(ISBLANK(YENI_TEKLIFLER!$A552),"",YENI_TEKLIFLER!$J552)</f>
        <v/>
      </c>
      <c r="H552" s="17">
        <f>IF(ISBLANK(YENI_TEKLIFLER!$A552),"",INDEX(KREDILER!$H$6:$H$1000,MATCH(YENI_TEKLIFLER!$B552,KREDILER!$A$6:$A$1000,0)))</f>
        <v/>
      </c>
      <c r="I552" s="14">
        <f>IF(ISBLANK(YENI_TEKLIFLER!$A552),"",IF($E552&gt;0,"ADAY","DEĞİL"))</f>
        <v/>
      </c>
      <c r="J552" s="14">
        <f>IF(ISBLANK(YENI_TEKLIFLER!$A552),"",IF(OR(ISBLANK($B552),ISBLANK($C552),ISBLANK($D552),ISBLANK($E552),ISBLANK($F552),ISBLANK($G552),ISBLANK($H552)),"EKSİK","OK"))</f>
        <v/>
      </c>
    </row>
    <row r="553">
      <c r="A553" s="14">
        <f>IF(ISBLANK(YENI_TEKLIFLER!$A553),"",YENI_TEKLIFLER!$A553)</f>
        <v/>
      </c>
      <c r="B553" s="14">
        <f>IF(ISBLANK(YENI_TEKLIFLER!$A553),"",YENI_TEKLIFLER!$B553)</f>
        <v/>
      </c>
      <c r="C553" s="17">
        <f>IF(ISBLANK(YENI_TEKLIFLER!$A553),"",SUMIFS(TAKSIT_PLANI!$I$6:$I$1000,TAKSIT_PLANI!$B$6:$B$1000,YENI_TEKLIFLER!$B553,TAKSIT_PLANI!$C$6:$C$1000,1))</f>
        <v/>
      </c>
      <c r="D553" s="17">
        <f>IF(ISBLANK(YENI_TEKLIFLER!$A553),"",YENI_TEKLIFLER!$I553)</f>
        <v/>
      </c>
      <c r="E553" s="17">
        <f>IF(ISBLANK(YENI_TEKLIFLER!$A553),"",$C553-$D553)</f>
        <v/>
      </c>
      <c r="F553" s="17">
        <f>IF(ISBLANK(YENI_TEKLIFLER!$A553),"",MAX(0,$E553))</f>
        <v/>
      </c>
      <c r="G553" s="17">
        <f>IF(ISBLANK(YENI_TEKLIFLER!$A553),"",YENI_TEKLIFLER!$J553)</f>
        <v/>
      </c>
      <c r="H553" s="17">
        <f>IF(ISBLANK(YENI_TEKLIFLER!$A553),"",INDEX(KREDILER!$H$6:$H$1000,MATCH(YENI_TEKLIFLER!$B553,KREDILER!$A$6:$A$1000,0)))</f>
        <v/>
      </c>
      <c r="I553" s="14">
        <f>IF(ISBLANK(YENI_TEKLIFLER!$A553),"",IF($E553&gt;0,"ADAY","DEĞİL"))</f>
        <v/>
      </c>
      <c r="J553" s="14">
        <f>IF(ISBLANK(YENI_TEKLIFLER!$A553),"",IF(OR(ISBLANK($B553),ISBLANK($C553),ISBLANK($D553),ISBLANK($E553),ISBLANK($F553),ISBLANK($G553),ISBLANK($H553)),"EKSİK","OK"))</f>
        <v/>
      </c>
    </row>
    <row r="554">
      <c r="A554" s="14">
        <f>IF(ISBLANK(YENI_TEKLIFLER!$A554),"",YENI_TEKLIFLER!$A554)</f>
        <v/>
      </c>
      <c r="B554" s="14">
        <f>IF(ISBLANK(YENI_TEKLIFLER!$A554),"",YENI_TEKLIFLER!$B554)</f>
        <v/>
      </c>
      <c r="C554" s="17">
        <f>IF(ISBLANK(YENI_TEKLIFLER!$A554),"",SUMIFS(TAKSIT_PLANI!$I$6:$I$1000,TAKSIT_PLANI!$B$6:$B$1000,YENI_TEKLIFLER!$B554,TAKSIT_PLANI!$C$6:$C$1000,1))</f>
        <v/>
      </c>
      <c r="D554" s="17">
        <f>IF(ISBLANK(YENI_TEKLIFLER!$A554),"",YENI_TEKLIFLER!$I554)</f>
        <v/>
      </c>
      <c r="E554" s="17">
        <f>IF(ISBLANK(YENI_TEKLIFLER!$A554),"",$C554-$D554)</f>
        <v/>
      </c>
      <c r="F554" s="17">
        <f>IF(ISBLANK(YENI_TEKLIFLER!$A554),"",MAX(0,$E554))</f>
        <v/>
      </c>
      <c r="G554" s="17">
        <f>IF(ISBLANK(YENI_TEKLIFLER!$A554),"",YENI_TEKLIFLER!$J554)</f>
        <v/>
      </c>
      <c r="H554" s="17">
        <f>IF(ISBLANK(YENI_TEKLIFLER!$A554),"",INDEX(KREDILER!$H$6:$H$1000,MATCH(YENI_TEKLIFLER!$B554,KREDILER!$A$6:$A$1000,0)))</f>
        <v/>
      </c>
      <c r="I554" s="14">
        <f>IF(ISBLANK(YENI_TEKLIFLER!$A554),"",IF($E554&gt;0,"ADAY","DEĞİL"))</f>
        <v/>
      </c>
      <c r="J554" s="14">
        <f>IF(ISBLANK(YENI_TEKLIFLER!$A554),"",IF(OR(ISBLANK($B554),ISBLANK($C554),ISBLANK($D554),ISBLANK($E554),ISBLANK($F554),ISBLANK($G554),ISBLANK($H554)),"EKSİK","OK"))</f>
        <v/>
      </c>
    </row>
    <row r="555">
      <c r="A555" s="14">
        <f>IF(ISBLANK(YENI_TEKLIFLER!$A555),"",YENI_TEKLIFLER!$A555)</f>
        <v/>
      </c>
      <c r="B555" s="14">
        <f>IF(ISBLANK(YENI_TEKLIFLER!$A555),"",YENI_TEKLIFLER!$B555)</f>
        <v/>
      </c>
      <c r="C555" s="17">
        <f>IF(ISBLANK(YENI_TEKLIFLER!$A555),"",SUMIFS(TAKSIT_PLANI!$I$6:$I$1000,TAKSIT_PLANI!$B$6:$B$1000,YENI_TEKLIFLER!$B555,TAKSIT_PLANI!$C$6:$C$1000,1))</f>
        <v/>
      </c>
      <c r="D555" s="17">
        <f>IF(ISBLANK(YENI_TEKLIFLER!$A555),"",YENI_TEKLIFLER!$I555)</f>
        <v/>
      </c>
      <c r="E555" s="17">
        <f>IF(ISBLANK(YENI_TEKLIFLER!$A555),"",$C555-$D555)</f>
        <v/>
      </c>
      <c r="F555" s="17">
        <f>IF(ISBLANK(YENI_TEKLIFLER!$A555),"",MAX(0,$E555))</f>
        <v/>
      </c>
      <c r="G555" s="17">
        <f>IF(ISBLANK(YENI_TEKLIFLER!$A555),"",YENI_TEKLIFLER!$J555)</f>
        <v/>
      </c>
      <c r="H555" s="17">
        <f>IF(ISBLANK(YENI_TEKLIFLER!$A555),"",INDEX(KREDILER!$H$6:$H$1000,MATCH(YENI_TEKLIFLER!$B555,KREDILER!$A$6:$A$1000,0)))</f>
        <v/>
      </c>
      <c r="I555" s="14">
        <f>IF(ISBLANK(YENI_TEKLIFLER!$A555),"",IF($E555&gt;0,"ADAY","DEĞİL"))</f>
        <v/>
      </c>
      <c r="J555" s="14">
        <f>IF(ISBLANK(YENI_TEKLIFLER!$A555),"",IF(OR(ISBLANK($B555),ISBLANK($C555),ISBLANK($D555),ISBLANK($E555),ISBLANK($F555),ISBLANK($G555),ISBLANK($H555)),"EKSİK","OK"))</f>
        <v/>
      </c>
    </row>
    <row r="556">
      <c r="A556" s="14">
        <f>IF(ISBLANK(YENI_TEKLIFLER!$A556),"",YENI_TEKLIFLER!$A556)</f>
        <v/>
      </c>
      <c r="B556" s="14">
        <f>IF(ISBLANK(YENI_TEKLIFLER!$A556),"",YENI_TEKLIFLER!$B556)</f>
        <v/>
      </c>
      <c r="C556" s="17">
        <f>IF(ISBLANK(YENI_TEKLIFLER!$A556),"",SUMIFS(TAKSIT_PLANI!$I$6:$I$1000,TAKSIT_PLANI!$B$6:$B$1000,YENI_TEKLIFLER!$B556,TAKSIT_PLANI!$C$6:$C$1000,1))</f>
        <v/>
      </c>
      <c r="D556" s="17">
        <f>IF(ISBLANK(YENI_TEKLIFLER!$A556),"",YENI_TEKLIFLER!$I556)</f>
        <v/>
      </c>
      <c r="E556" s="17">
        <f>IF(ISBLANK(YENI_TEKLIFLER!$A556),"",$C556-$D556)</f>
        <v/>
      </c>
      <c r="F556" s="17">
        <f>IF(ISBLANK(YENI_TEKLIFLER!$A556),"",MAX(0,$E556))</f>
        <v/>
      </c>
      <c r="G556" s="17">
        <f>IF(ISBLANK(YENI_TEKLIFLER!$A556),"",YENI_TEKLIFLER!$J556)</f>
        <v/>
      </c>
      <c r="H556" s="17">
        <f>IF(ISBLANK(YENI_TEKLIFLER!$A556),"",INDEX(KREDILER!$H$6:$H$1000,MATCH(YENI_TEKLIFLER!$B556,KREDILER!$A$6:$A$1000,0)))</f>
        <v/>
      </c>
      <c r="I556" s="14">
        <f>IF(ISBLANK(YENI_TEKLIFLER!$A556),"",IF($E556&gt;0,"ADAY","DEĞİL"))</f>
        <v/>
      </c>
      <c r="J556" s="14">
        <f>IF(ISBLANK(YENI_TEKLIFLER!$A556),"",IF(OR(ISBLANK($B556),ISBLANK($C556),ISBLANK($D556),ISBLANK($E556),ISBLANK($F556),ISBLANK($G556),ISBLANK($H556)),"EKSİK","OK"))</f>
        <v/>
      </c>
    </row>
    <row r="557">
      <c r="A557" s="14">
        <f>IF(ISBLANK(YENI_TEKLIFLER!$A557),"",YENI_TEKLIFLER!$A557)</f>
        <v/>
      </c>
      <c r="B557" s="14">
        <f>IF(ISBLANK(YENI_TEKLIFLER!$A557),"",YENI_TEKLIFLER!$B557)</f>
        <v/>
      </c>
      <c r="C557" s="17">
        <f>IF(ISBLANK(YENI_TEKLIFLER!$A557),"",SUMIFS(TAKSIT_PLANI!$I$6:$I$1000,TAKSIT_PLANI!$B$6:$B$1000,YENI_TEKLIFLER!$B557,TAKSIT_PLANI!$C$6:$C$1000,1))</f>
        <v/>
      </c>
      <c r="D557" s="17">
        <f>IF(ISBLANK(YENI_TEKLIFLER!$A557),"",YENI_TEKLIFLER!$I557)</f>
        <v/>
      </c>
      <c r="E557" s="17">
        <f>IF(ISBLANK(YENI_TEKLIFLER!$A557),"",$C557-$D557)</f>
        <v/>
      </c>
      <c r="F557" s="17">
        <f>IF(ISBLANK(YENI_TEKLIFLER!$A557),"",MAX(0,$E557))</f>
        <v/>
      </c>
      <c r="G557" s="17">
        <f>IF(ISBLANK(YENI_TEKLIFLER!$A557),"",YENI_TEKLIFLER!$J557)</f>
        <v/>
      </c>
      <c r="H557" s="17">
        <f>IF(ISBLANK(YENI_TEKLIFLER!$A557),"",INDEX(KREDILER!$H$6:$H$1000,MATCH(YENI_TEKLIFLER!$B557,KREDILER!$A$6:$A$1000,0)))</f>
        <v/>
      </c>
      <c r="I557" s="14">
        <f>IF(ISBLANK(YENI_TEKLIFLER!$A557),"",IF($E557&gt;0,"ADAY","DEĞİL"))</f>
        <v/>
      </c>
      <c r="J557" s="14">
        <f>IF(ISBLANK(YENI_TEKLIFLER!$A557),"",IF(OR(ISBLANK($B557),ISBLANK($C557),ISBLANK($D557),ISBLANK($E557),ISBLANK($F557),ISBLANK($G557),ISBLANK($H557)),"EKSİK","OK"))</f>
        <v/>
      </c>
    </row>
    <row r="558">
      <c r="A558" s="14">
        <f>IF(ISBLANK(YENI_TEKLIFLER!$A558),"",YENI_TEKLIFLER!$A558)</f>
        <v/>
      </c>
      <c r="B558" s="14">
        <f>IF(ISBLANK(YENI_TEKLIFLER!$A558),"",YENI_TEKLIFLER!$B558)</f>
        <v/>
      </c>
      <c r="C558" s="17">
        <f>IF(ISBLANK(YENI_TEKLIFLER!$A558),"",SUMIFS(TAKSIT_PLANI!$I$6:$I$1000,TAKSIT_PLANI!$B$6:$B$1000,YENI_TEKLIFLER!$B558,TAKSIT_PLANI!$C$6:$C$1000,1))</f>
        <v/>
      </c>
      <c r="D558" s="17">
        <f>IF(ISBLANK(YENI_TEKLIFLER!$A558),"",YENI_TEKLIFLER!$I558)</f>
        <v/>
      </c>
      <c r="E558" s="17">
        <f>IF(ISBLANK(YENI_TEKLIFLER!$A558),"",$C558-$D558)</f>
        <v/>
      </c>
      <c r="F558" s="17">
        <f>IF(ISBLANK(YENI_TEKLIFLER!$A558),"",MAX(0,$E558))</f>
        <v/>
      </c>
      <c r="G558" s="17">
        <f>IF(ISBLANK(YENI_TEKLIFLER!$A558),"",YENI_TEKLIFLER!$J558)</f>
        <v/>
      </c>
      <c r="H558" s="17">
        <f>IF(ISBLANK(YENI_TEKLIFLER!$A558),"",INDEX(KREDILER!$H$6:$H$1000,MATCH(YENI_TEKLIFLER!$B558,KREDILER!$A$6:$A$1000,0)))</f>
        <v/>
      </c>
      <c r="I558" s="14">
        <f>IF(ISBLANK(YENI_TEKLIFLER!$A558),"",IF($E558&gt;0,"ADAY","DEĞİL"))</f>
        <v/>
      </c>
      <c r="J558" s="14">
        <f>IF(ISBLANK(YENI_TEKLIFLER!$A558),"",IF(OR(ISBLANK($B558),ISBLANK($C558),ISBLANK($D558),ISBLANK($E558),ISBLANK($F558),ISBLANK($G558),ISBLANK($H558)),"EKSİK","OK"))</f>
        <v/>
      </c>
    </row>
    <row r="559">
      <c r="A559" s="14">
        <f>IF(ISBLANK(YENI_TEKLIFLER!$A559),"",YENI_TEKLIFLER!$A559)</f>
        <v/>
      </c>
      <c r="B559" s="14">
        <f>IF(ISBLANK(YENI_TEKLIFLER!$A559),"",YENI_TEKLIFLER!$B559)</f>
        <v/>
      </c>
      <c r="C559" s="17">
        <f>IF(ISBLANK(YENI_TEKLIFLER!$A559),"",SUMIFS(TAKSIT_PLANI!$I$6:$I$1000,TAKSIT_PLANI!$B$6:$B$1000,YENI_TEKLIFLER!$B559,TAKSIT_PLANI!$C$6:$C$1000,1))</f>
        <v/>
      </c>
      <c r="D559" s="17">
        <f>IF(ISBLANK(YENI_TEKLIFLER!$A559),"",YENI_TEKLIFLER!$I559)</f>
        <v/>
      </c>
      <c r="E559" s="17">
        <f>IF(ISBLANK(YENI_TEKLIFLER!$A559),"",$C559-$D559)</f>
        <v/>
      </c>
      <c r="F559" s="17">
        <f>IF(ISBLANK(YENI_TEKLIFLER!$A559),"",MAX(0,$E559))</f>
        <v/>
      </c>
      <c r="G559" s="17">
        <f>IF(ISBLANK(YENI_TEKLIFLER!$A559),"",YENI_TEKLIFLER!$J559)</f>
        <v/>
      </c>
      <c r="H559" s="17">
        <f>IF(ISBLANK(YENI_TEKLIFLER!$A559),"",INDEX(KREDILER!$H$6:$H$1000,MATCH(YENI_TEKLIFLER!$B559,KREDILER!$A$6:$A$1000,0)))</f>
        <v/>
      </c>
      <c r="I559" s="14">
        <f>IF(ISBLANK(YENI_TEKLIFLER!$A559),"",IF($E559&gt;0,"ADAY","DEĞİL"))</f>
        <v/>
      </c>
      <c r="J559" s="14">
        <f>IF(ISBLANK(YENI_TEKLIFLER!$A559),"",IF(OR(ISBLANK($B559),ISBLANK($C559),ISBLANK($D559),ISBLANK($E559),ISBLANK($F559),ISBLANK($G559),ISBLANK($H559)),"EKSİK","OK"))</f>
        <v/>
      </c>
    </row>
    <row r="560">
      <c r="A560" s="14">
        <f>IF(ISBLANK(YENI_TEKLIFLER!$A560),"",YENI_TEKLIFLER!$A560)</f>
        <v/>
      </c>
      <c r="B560" s="14">
        <f>IF(ISBLANK(YENI_TEKLIFLER!$A560),"",YENI_TEKLIFLER!$B560)</f>
        <v/>
      </c>
      <c r="C560" s="17">
        <f>IF(ISBLANK(YENI_TEKLIFLER!$A560),"",SUMIFS(TAKSIT_PLANI!$I$6:$I$1000,TAKSIT_PLANI!$B$6:$B$1000,YENI_TEKLIFLER!$B560,TAKSIT_PLANI!$C$6:$C$1000,1))</f>
        <v/>
      </c>
      <c r="D560" s="17">
        <f>IF(ISBLANK(YENI_TEKLIFLER!$A560),"",YENI_TEKLIFLER!$I560)</f>
        <v/>
      </c>
      <c r="E560" s="17">
        <f>IF(ISBLANK(YENI_TEKLIFLER!$A560),"",$C560-$D560)</f>
        <v/>
      </c>
      <c r="F560" s="17">
        <f>IF(ISBLANK(YENI_TEKLIFLER!$A560),"",MAX(0,$E560))</f>
        <v/>
      </c>
      <c r="G560" s="17">
        <f>IF(ISBLANK(YENI_TEKLIFLER!$A560),"",YENI_TEKLIFLER!$J560)</f>
        <v/>
      </c>
      <c r="H560" s="17">
        <f>IF(ISBLANK(YENI_TEKLIFLER!$A560),"",INDEX(KREDILER!$H$6:$H$1000,MATCH(YENI_TEKLIFLER!$B560,KREDILER!$A$6:$A$1000,0)))</f>
        <v/>
      </c>
      <c r="I560" s="14">
        <f>IF(ISBLANK(YENI_TEKLIFLER!$A560),"",IF($E560&gt;0,"ADAY","DEĞİL"))</f>
        <v/>
      </c>
      <c r="J560" s="14">
        <f>IF(ISBLANK(YENI_TEKLIFLER!$A560),"",IF(OR(ISBLANK($B560),ISBLANK($C560),ISBLANK($D560),ISBLANK($E560),ISBLANK($F560),ISBLANK($G560),ISBLANK($H560)),"EKSİK","OK"))</f>
        <v/>
      </c>
    </row>
    <row r="561">
      <c r="A561" s="14">
        <f>IF(ISBLANK(YENI_TEKLIFLER!$A561),"",YENI_TEKLIFLER!$A561)</f>
        <v/>
      </c>
      <c r="B561" s="14">
        <f>IF(ISBLANK(YENI_TEKLIFLER!$A561),"",YENI_TEKLIFLER!$B561)</f>
        <v/>
      </c>
      <c r="C561" s="17">
        <f>IF(ISBLANK(YENI_TEKLIFLER!$A561),"",SUMIFS(TAKSIT_PLANI!$I$6:$I$1000,TAKSIT_PLANI!$B$6:$B$1000,YENI_TEKLIFLER!$B561,TAKSIT_PLANI!$C$6:$C$1000,1))</f>
        <v/>
      </c>
      <c r="D561" s="17">
        <f>IF(ISBLANK(YENI_TEKLIFLER!$A561),"",YENI_TEKLIFLER!$I561)</f>
        <v/>
      </c>
      <c r="E561" s="17">
        <f>IF(ISBLANK(YENI_TEKLIFLER!$A561),"",$C561-$D561)</f>
        <v/>
      </c>
      <c r="F561" s="17">
        <f>IF(ISBLANK(YENI_TEKLIFLER!$A561),"",MAX(0,$E561))</f>
        <v/>
      </c>
      <c r="G561" s="17">
        <f>IF(ISBLANK(YENI_TEKLIFLER!$A561),"",YENI_TEKLIFLER!$J561)</f>
        <v/>
      </c>
      <c r="H561" s="17">
        <f>IF(ISBLANK(YENI_TEKLIFLER!$A561),"",INDEX(KREDILER!$H$6:$H$1000,MATCH(YENI_TEKLIFLER!$B561,KREDILER!$A$6:$A$1000,0)))</f>
        <v/>
      </c>
      <c r="I561" s="14">
        <f>IF(ISBLANK(YENI_TEKLIFLER!$A561),"",IF($E561&gt;0,"ADAY","DEĞİL"))</f>
        <v/>
      </c>
      <c r="J561" s="14">
        <f>IF(ISBLANK(YENI_TEKLIFLER!$A561),"",IF(OR(ISBLANK($B561),ISBLANK($C561),ISBLANK($D561),ISBLANK($E561),ISBLANK($F561),ISBLANK($G561),ISBLANK($H561)),"EKSİK","OK"))</f>
        <v/>
      </c>
    </row>
    <row r="562">
      <c r="A562" s="14">
        <f>IF(ISBLANK(YENI_TEKLIFLER!$A562),"",YENI_TEKLIFLER!$A562)</f>
        <v/>
      </c>
      <c r="B562" s="14">
        <f>IF(ISBLANK(YENI_TEKLIFLER!$A562),"",YENI_TEKLIFLER!$B562)</f>
        <v/>
      </c>
      <c r="C562" s="17">
        <f>IF(ISBLANK(YENI_TEKLIFLER!$A562),"",SUMIFS(TAKSIT_PLANI!$I$6:$I$1000,TAKSIT_PLANI!$B$6:$B$1000,YENI_TEKLIFLER!$B562,TAKSIT_PLANI!$C$6:$C$1000,1))</f>
        <v/>
      </c>
      <c r="D562" s="17">
        <f>IF(ISBLANK(YENI_TEKLIFLER!$A562),"",YENI_TEKLIFLER!$I562)</f>
        <v/>
      </c>
      <c r="E562" s="17">
        <f>IF(ISBLANK(YENI_TEKLIFLER!$A562),"",$C562-$D562)</f>
        <v/>
      </c>
      <c r="F562" s="17">
        <f>IF(ISBLANK(YENI_TEKLIFLER!$A562),"",MAX(0,$E562))</f>
        <v/>
      </c>
      <c r="G562" s="17">
        <f>IF(ISBLANK(YENI_TEKLIFLER!$A562),"",YENI_TEKLIFLER!$J562)</f>
        <v/>
      </c>
      <c r="H562" s="17">
        <f>IF(ISBLANK(YENI_TEKLIFLER!$A562),"",INDEX(KREDILER!$H$6:$H$1000,MATCH(YENI_TEKLIFLER!$B562,KREDILER!$A$6:$A$1000,0)))</f>
        <v/>
      </c>
      <c r="I562" s="14">
        <f>IF(ISBLANK(YENI_TEKLIFLER!$A562),"",IF($E562&gt;0,"ADAY","DEĞİL"))</f>
        <v/>
      </c>
      <c r="J562" s="14">
        <f>IF(ISBLANK(YENI_TEKLIFLER!$A562),"",IF(OR(ISBLANK($B562),ISBLANK($C562),ISBLANK($D562),ISBLANK($E562),ISBLANK($F562),ISBLANK($G562),ISBLANK($H562)),"EKSİK","OK"))</f>
        <v/>
      </c>
    </row>
    <row r="563">
      <c r="A563" s="14">
        <f>IF(ISBLANK(YENI_TEKLIFLER!$A563),"",YENI_TEKLIFLER!$A563)</f>
        <v/>
      </c>
      <c r="B563" s="14">
        <f>IF(ISBLANK(YENI_TEKLIFLER!$A563),"",YENI_TEKLIFLER!$B563)</f>
        <v/>
      </c>
      <c r="C563" s="17">
        <f>IF(ISBLANK(YENI_TEKLIFLER!$A563),"",SUMIFS(TAKSIT_PLANI!$I$6:$I$1000,TAKSIT_PLANI!$B$6:$B$1000,YENI_TEKLIFLER!$B563,TAKSIT_PLANI!$C$6:$C$1000,1))</f>
        <v/>
      </c>
      <c r="D563" s="17">
        <f>IF(ISBLANK(YENI_TEKLIFLER!$A563),"",YENI_TEKLIFLER!$I563)</f>
        <v/>
      </c>
      <c r="E563" s="17">
        <f>IF(ISBLANK(YENI_TEKLIFLER!$A563),"",$C563-$D563)</f>
        <v/>
      </c>
      <c r="F563" s="17">
        <f>IF(ISBLANK(YENI_TEKLIFLER!$A563),"",MAX(0,$E563))</f>
        <v/>
      </c>
      <c r="G563" s="17">
        <f>IF(ISBLANK(YENI_TEKLIFLER!$A563),"",YENI_TEKLIFLER!$J563)</f>
        <v/>
      </c>
      <c r="H563" s="17">
        <f>IF(ISBLANK(YENI_TEKLIFLER!$A563),"",INDEX(KREDILER!$H$6:$H$1000,MATCH(YENI_TEKLIFLER!$B563,KREDILER!$A$6:$A$1000,0)))</f>
        <v/>
      </c>
      <c r="I563" s="14">
        <f>IF(ISBLANK(YENI_TEKLIFLER!$A563),"",IF($E563&gt;0,"ADAY","DEĞİL"))</f>
        <v/>
      </c>
      <c r="J563" s="14">
        <f>IF(ISBLANK(YENI_TEKLIFLER!$A563),"",IF(OR(ISBLANK($B563),ISBLANK($C563),ISBLANK($D563),ISBLANK($E563),ISBLANK($F563),ISBLANK($G563),ISBLANK($H563)),"EKSİK","OK"))</f>
        <v/>
      </c>
    </row>
    <row r="564">
      <c r="A564" s="14">
        <f>IF(ISBLANK(YENI_TEKLIFLER!$A564),"",YENI_TEKLIFLER!$A564)</f>
        <v/>
      </c>
      <c r="B564" s="14">
        <f>IF(ISBLANK(YENI_TEKLIFLER!$A564),"",YENI_TEKLIFLER!$B564)</f>
        <v/>
      </c>
      <c r="C564" s="17">
        <f>IF(ISBLANK(YENI_TEKLIFLER!$A564),"",SUMIFS(TAKSIT_PLANI!$I$6:$I$1000,TAKSIT_PLANI!$B$6:$B$1000,YENI_TEKLIFLER!$B564,TAKSIT_PLANI!$C$6:$C$1000,1))</f>
        <v/>
      </c>
      <c r="D564" s="17">
        <f>IF(ISBLANK(YENI_TEKLIFLER!$A564),"",YENI_TEKLIFLER!$I564)</f>
        <v/>
      </c>
      <c r="E564" s="17">
        <f>IF(ISBLANK(YENI_TEKLIFLER!$A564),"",$C564-$D564)</f>
        <v/>
      </c>
      <c r="F564" s="17">
        <f>IF(ISBLANK(YENI_TEKLIFLER!$A564),"",MAX(0,$E564))</f>
        <v/>
      </c>
      <c r="G564" s="17">
        <f>IF(ISBLANK(YENI_TEKLIFLER!$A564),"",YENI_TEKLIFLER!$J564)</f>
        <v/>
      </c>
      <c r="H564" s="17">
        <f>IF(ISBLANK(YENI_TEKLIFLER!$A564),"",INDEX(KREDILER!$H$6:$H$1000,MATCH(YENI_TEKLIFLER!$B564,KREDILER!$A$6:$A$1000,0)))</f>
        <v/>
      </c>
      <c r="I564" s="14">
        <f>IF(ISBLANK(YENI_TEKLIFLER!$A564),"",IF($E564&gt;0,"ADAY","DEĞİL"))</f>
        <v/>
      </c>
      <c r="J564" s="14">
        <f>IF(ISBLANK(YENI_TEKLIFLER!$A564),"",IF(OR(ISBLANK($B564),ISBLANK($C564),ISBLANK($D564),ISBLANK($E564),ISBLANK($F564),ISBLANK($G564),ISBLANK($H564)),"EKSİK","OK"))</f>
        <v/>
      </c>
    </row>
    <row r="565">
      <c r="A565" s="14">
        <f>IF(ISBLANK(YENI_TEKLIFLER!$A565),"",YENI_TEKLIFLER!$A565)</f>
        <v/>
      </c>
      <c r="B565" s="14">
        <f>IF(ISBLANK(YENI_TEKLIFLER!$A565),"",YENI_TEKLIFLER!$B565)</f>
        <v/>
      </c>
      <c r="C565" s="17">
        <f>IF(ISBLANK(YENI_TEKLIFLER!$A565),"",SUMIFS(TAKSIT_PLANI!$I$6:$I$1000,TAKSIT_PLANI!$B$6:$B$1000,YENI_TEKLIFLER!$B565,TAKSIT_PLANI!$C$6:$C$1000,1))</f>
        <v/>
      </c>
      <c r="D565" s="17">
        <f>IF(ISBLANK(YENI_TEKLIFLER!$A565),"",YENI_TEKLIFLER!$I565)</f>
        <v/>
      </c>
      <c r="E565" s="17">
        <f>IF(ISBLANK(YENI_TEKLIFLER!$A565),"",$C565-$D565)</f>
        <v/>
      </c>
      <c r="F565" s="17">
        <f>IF(ISBLANK(YENI_TEKLIFLER!$A565),"",MAX(0,$E565))</f>
        <v/>
      </c>
      <c r="G565" s="17">
        <f>IF(ISBLANK(YENI_TEKLIFLER!$A565),"",YENI_TEKLIFLER!$J565)</f>
        <v/>
      </c>
      <c r="H565" s="17">
        <f>IF(ISBLANK(YENI_TEKLIFLER!$A565),"",INDEX(KREDILER!$H$6:$H$1000,MATCH(YENI_TEKLIFLER!$B565,KREDILER!$A$6:$A$1000,0)))</f>
        <v/>
      </c>
      <c r="I565" s="14">
        <f>IF(ISBLANK(YENI_TEKLIFLER!$A565),"",IF($E565&gt;0,"ADAY","DEĞİL"))</f>
        <v/>
      </c>
      <c r="J565" s="14">
        <f>IF(ISBLANK(YENI_TEKLIFLER!$A565),"",IF(OR(ISBLANK($B565),ISBLANK($C565),ISBLANK($D565),ISBLANK($E565),ISBLANK($F565),ISBLANK($G565),ISBLANK($H565)),"EKSİK","OK"))</f>
        <v/>
      </c>
    </row>
    <row r="566">
      <c r="A566" s="14">
        <f>IF(ISBLANK(YENI_TEKLIFLER!$A566),"",YENI_TEKLIFLER!$A566)</f>
        <v/>
      </c>
      <c r="B566" s="14">
        <f>IF(ISBLANK(YENI_TEKLIFLER!$A566),"",YENI_TEKLIFLER!$B566)</f>
        <v/>
      </c>
      <c r="C566" s="17">
        <f>IF(ISBLANK(YENI_TEKLIFLER!$A566),"",SUMIFS(TAKSIT_PLANI!$I$6:$I$1000,TAKSIT_PLANI!$B$6:$B$1000,YENI_TEKLIFLER!$B566,TAKSIT_PLANI!$C$6:$C$1000,1))</f>
        <v/>
      </c>
      <c r="D566" s="17">
        <f>IF(ISBLANK(YENI_TEKLIFLER!$A566),"",YENI_TEKLIFLER!$I566)</f>
        <v/>
      </c>
      <c r="E566" s="17">
        <f>IF(ISBLANK(YENI_TEKLIFLER!$A566),"",$C566-$D566)</f>
        <v/>
      </c>
      <c r="F566" s="17">
        <f>IF(ISBLANK(YENI_TEKLIFLER!$A566),"",MAX(0,$E566))</f>
        <v/>
      </c>
      <c r="G566" s="17">
        <f>IF(ISBLANK(YENI_TEKLIFLER!$A566),"",YENI_TEKLIFLER!$J566)</f>
        <v/>
      </c>
      <c r="H566" s="17">
        <f>IF(ISBLANK(YENI_TEKLIFLER!$A566),"",INDEX(KREDILER!$H$6:$H$1000,MATCH(YENI_TEKLIFLER!$B566,KREDILER!$A$6:$A$1000,0)))</f>
        <v/>
      </c>
      <c r="I566" s="14">
        <f>IF(ISBLANK(YENI_TEKLIFLER!$A566),"",IF($E566&gt;0,"ADAY","DEĞİL"))</f>
        <v/>
      </c>
      <c r="J566" s="14">
        <f>IF(ISBLANK(YENI_TEKLIFLER!$A566),"",IF(OR(ISBLANK($B566),ISBLANK($C566),ISBLANK($D566),ISBLANK($E566),ISBLANK($F566),ISBLANK($G566),ISBLANK($H566)),"EKSİK","OK"))</f>
        <v/>
      </c>
    </row>
    <row r="567">
      <c r="A567" s="14">
        <f>IF(ISBLANK(YENI_TEKLIFLER!$A567),"",YENI_TEKLIFLER!$A567)</f>
        <v/>
      </c>
      <c r="B567" s="14">
        <f>IF(ISBLANK(YENI_TEKLIFLER!$A567),"",YENI_TEKLIFLER!$B567)</f>
        <v/>
      </c>
      <c r="C567" s="17">
        <f>IF(ISBLANK(YENI_TEKLIFLER!$A567),"",SUMIFS(TAKSIT_PLANI!$I$6:$I$1000,TAKSIT_PLANI!$B$6:$B$1000,YENI_TEKLIFLER!$B567,TAKSIT_PLANI!$C$6:$C$1000,1))</f>
        <v/>
      </c>
      <c r="D567" s="17">
        <f>IF(ISBLANK(YENI_TEKLIFLER!$A567),"",YENI_TEKLIFLER!$I567)</f>
        <v/>
      </c>
      <c r="E567" s="17">
        <f>IF(ISBLANK(YENI_TEKLIFLER!$A567),"",$C567-$D567)</f>
        <v/>
      </c>
      <c r="F567" s="17">
        <f>IF(ISBLANK(YENI_TEKLIFLER!$A567),"",MAX(0,$E567))</f>
        <v/>
      </c>
      <c r="G567" s="17">
        <f>IF(ISBLANK(YENI_TEKLIFLER!$A567),"",YENI_TEKLIFLER!$J567)</f>
        <v/>
      </c>
      <c r="H567" s="17">
        <f>IF(ISBLANK(YENI_TEKLIFLER!$A567),"",INDEX(KREDILER!$H$6:$H$1000,MATCH(YENI_TEKLIFLER!$B567,KREDILER!$A$6:$A$1000,0)))</f>
        <v/>
      </c>
      <c r="I567" s="14">
        <f>IF(ISBLANK(YENI_TEKLIFLER!$A567),"",IF($E567&gt;0,"ADAY","DEĞİL"))</f>
        <v/>
      </c>
      <c r="J567" s="14">
        <f>IF(ISBLANK(YENI_TEKLIFLER!$A567),"",IF(OR(ISBLANK($B567),ISBLANK($C567),ISBLANK($D567),ISBLANK($E567),ISBLANK($F567),ISBLANK($G567),ISBLANK($H567)),"EKSİK","OK"))</f>
        <v/>
      </c>
    </row>
    <row r="568">
      <c r="A568" s="14">
        <f>IF(ISBLANK(YENI_TEKLIFLER!$A568),"",YENI_TEKLIFLER!$A568)</f>
        <v/>
      </c>
      <c r="B568" s="14">
        <f>IF(ISBLANK(YENI_TEKLIFLER!$A568),"",YENI_TEKLIFLER!$B568)</f>
        <v/>
      </c>
      <c r="C568" s="17">
        <f>IF(ISBLANK(YENI_TEKLIFLER!$A568),"",SUMIFS(TAKSIT_PLANI!$I$6:$I$1000,TAKSIT_PLANI!$B$6:$B$1000,YENI_TEKLIFLER!$B568,TAKSIT_PLANI!$C$6:$C$1000,1))</f>
        <v/>
      </c>
      <c r="D568" s="17">
        <f>IF(ISBLANK(YENI_TEKLIFLER!$A568),"",YENI_TEKLIFLER!$I568)</f>
        <v/>
      </c>
      <c r="E568" s="17">
        <f>IF(ISBLANK(YENI_TEKLIFLER!$A568),"",$C568-$D568)</f>
        <v/>
      </c>
      <c r="F568" s="17">
        <f>IF(ISBLANK(YENI_TEKLIFLER!$A568),"",MAX(0,$E568))</f>
        <v/>
      </c>
      <c r="G568" s="17">
        <f>IF(ISBLANK(YENI_TEKLIFLER!$A568),"",YENI_TEKLIFLER!$J568)</f>
        <v/>
      </c>
      <c r="H568" s="17">
        <f>IF(ISBLANK(YENI_TEKLIFLER!$A568),"",INDEX(KREDILER!$H$6:$H$1000,MATCH(YENI_TEKLIFLER!$B568,KREDILER!$A$6:$A$1000,0)))</f>
        <v/>
      </c>
      <c r="I568" s="14">
        <f>IF(ISBLANK(YENI_TEKLIFLER!$A568),"",IF($E568&gt;0,"ADAY","DEĞİL"))</f>
        <v/>
      </c>
      <c r="J568" s="14">
        <f>IF(ISBLANK(YENI_TEKLIFLER!$A568),"",IF(OR(ISBLANK($B568),ISBLANK($C568),ISBLANK($D568),ISBLANK($E568),ISBLANK($F568),ISBLANK($G568),ISBLANK($H568)),"EKSİK","OK"))</f>
        <v/>
      </c>
    </row>
    <row r="569">
      <c r="A569" s="14">
        <f>IF(ISBLANK(YENI_TEKLIFLER!$A569),"",YENI_TEKLIFLER!$A569)</f>
        <v/>
      </c>
      <c r="B569" s="14">
        <f>IF(ISBLANK(YENI_TEKLIFLER!$A569),"",YENI_TEKLIFLER!$B569)</f>
        <v/>
      </c>
      <c r="C569" s="17">
        <f>IF(ISBLANK(YENI_TEKLIFLER!$A569),"",SUMIFS(TAKSIT_PLANI!$I$6:$I$1000,TAKSIT_PLANI!$B$6:$B$1000,YENI_TEKLIFLER!$B569,TAKSIT_PLANI!$C$6:$C$1000,1))</f>
        <v/>
      </c>
      <c r="D569" s="17">
        <f>IF(ISBLANK(YENI_TEKLIFLER!$A569),"",YENI_TEKLIFLER!$I569)</f>
        <v/>
      </c>
      <c r="E569" s="17">
        <f>IF(ISBLANK(YENI_TEKLIFLER!$A569),"",$C569-$D569)</f>
        <v/>
      </c>
      <c r="F569" s="17">
        <f>IF(ISBLANK(YENI_TEKLIFLER!$A569),"",MAX(0,$E569))</f>
        <v/>
      </c>
      <c r="G569" s="17">
        <f>IF(ISBLANK(YENI_TEKLIFLER!$A569),"",YENI_TEKLIFLER!$J569)</f>
        <v/>
      </c>
      <c r="H569" s="17">
        <f>IF(ISBLANK(YENI_TEKLIFLER!$A569),"",INDEX(KREDILER!$H$6:$H$1000,MATCH(YENI_TEKLIFLER!$B569,KREDILER!$A$6:$A$1000,0)))</f>
        <v/>
      </c>
      <c r="I569" s="14">
        <f>IF(ISBLANK(YENI_TEKLIFLER!$A569),"",IF($E569&gt;0,"ADAY","DEĞİL"))</f>
        <v/>
      </c>
      <c r="J569" s="14">
        <f>IF(ISBLANK(YENI_TEKLIFLER!$A569),"",IF(OR(ISBLANK($B569),ISBLANK($C569),ISBLANK($D569),ISBLANK($E569),ISBLANK($F569),ISBLANK($G569),ISBLANK($H569)),"EKSİK","OK"))</f>
        <v/>
      </c>
    </row>
    <row r="570">
      <c r="A570" s="14">
        <f>IF(ISBLANK(YENI_TEKLIFLER!$A570),"",YENI_TEKLIFLER!$A570)</f>
        <v/>
      </c>
      <c r="B570" s="14">
        <f>IF(ISBLANK(YENI_TEKLIFLER!$A570),"",YENI_TEKLIFLER!$B570)</f>
        <v/>
      </c>
      <c r="C570" s="17">
        <f>IF(ISBLANK(YENI_TEKLIFLER!$A570),"",SUMIFS(TAKSIT_PLANI!$I$6:$I$1000,TAKSIT_PLANI!$B$6:$B$1000,YENI_TEKLIFLER!$B570,TAKSIT_PLANI!$C$6:$C$1000,1))</f>
        <v/>
      </c>
      <c r="D570" s="17">
        <f>IF(ISBLANK(YENI_TEKLIFLER!$A570),"",YENI_TEKLIFLER!$I570)</f>
        <v/>
      </c>
      <c r="E570" s="17">
        <f>IF(ISBLANK(YENI_TEKLIFLER!$A570),"",$C570-$D570)</f>
        <v/>
      </c>
      <c r="F570" s="17">
        <f>IF(ISBLANK(YENI_TEKLIFLER!$A570),"",MAX(0,$E570))</f>
        <v/>
      </c>
      <c r="G570" s="17">
        <f>IF(ISBLANK(YENI_TEKLIFLER!$A570),"",YENI_TEKLIFLER!$J570)</f>
        <v/>
      </c>
      <c r="H570" s="17">
        <f>IF(ISBLANK(YENI_TEKLIFLER!$A570),"",INDEX(KREDILER!$H$6:$H$1000,MATCH(YENI_TEKLIFLER!$B570,KREDILER!$A$6:$A$1000,0)))</f>
        <v/>
      </c>
      <c r="I570" s="14">
        <f>IF(ISBLANK(YENI_TEKLIFLER!$A570),"",IF($E570&gt;0,"ADAY","DEĞİL"))</f>
        <v/>
      </c>
      <c r="J570" s="14">
        <f>IF(ISBLANK(YENI_TEKLIFLER!$A570),"",IF(OR(ISBLANK($B570),ISBLANK($C570),ISBLANK($D570),ISBLANK($E570),ISBLANK($F570),ISBLANK($G570),ISBLANK($H570)),"EKSİK","OK"))</f>
        <v/>
      </c>
    </row>
    <row r="571">
      <c r="A571" s="14">
        <f>IF(ISBLANK(YENI_TEKLIFLER!$A571),"",YENI_TEKLIFLER!$A571)</f>
        <v/>
      </c>
      <c r="B571" s="14">
        <f>IF(ISBLANK(YENI_TEKLIFLER!$A571),"",YENI_TEKLIFLER!$B571)</f>
        <v/>
      </c>
      <c r="C571" s="17">
        <f>IF(ISBLANK(YENI_TEKLIFLER!$A571),"",SUMIFS(TAKSIT_PLANI!$I$6:$I$1000,TAKSIT_PLANI!$B$6:$B$1000,YENI_TEKLIFLER!$B571,TAKSIT_PLANI!$C$6:$C$1000,1))</f>
        <v/>
      </c>
      <c r="D571" s="17">
        <f>IF(ISBLANK(YENI_TEKLIFLER!$A571),"",YENI_TEKLIFLER!$I571)</f>
        <v/>
      </c>
      <c r="E571" s="17">
        <f>IF(ISBLANK(YENI_TEKLIFLER!$A571),"",$C571-$D571)</f>
        <v/>
      </c>
      <c r="F571" s="17">
        <f>IF(ISBLANK(YENI_TEKLIFLER!$A571),"",MAX(0,$E571))</f>
        <v/>
      </c>
      <c r="G571" s="17">
        <f>IF(ISBLANK(YENI_TEKLIFLER!$A571),"",YENI_TEKLIFLER!$J571)</f>
        <v/>
      </c>
      <c r="H571" s="17">
        <f>IF(ISBLANK(YENI_TEKLIFLER!$A571),"",INDEX(KREDILER!$H$6:$H$1000,MATCH(YENI_TEKLIFLER!$B571,KREDILER!$A$6:$A$1000,0)))</f>
        <v/>
      </c>
      <c r="I571" s="14">
        <f>IF(ISBLANK(YENI_TEKLIFLER!$A571),"",IF($E571&gt;0,"ADAY","DEĞİL"))</f>
        <v/>
      </c>
      <c r="J571" s="14">
        <f>IF(ISBLANK(YENI_TEKLIFLER!$A571),"",IF(OR(ISBLANK($B571),ISBLANK($C571),ISBLANK($D571),ISBLANK($E571),ISBLANK($F571),ISBLANK($G571),ISBLANK($H571)),"EKSİK","OK"))</f>
        <v/>
      </c>
    </row>
    <row r="572">
      <c r="A572" s="14">
        <f>IF(ISBLANK(YENI_TEKLIFLER!$A572),"",YENI_TEKLIFLER!$A572)</f>
        <v/>
      </c>
      <c r="B572" s="14">
        <f>IF(ISBLANK(YENI_TEKLIFLER!$A572),"",YENI_TEKLIFLER!$B572)</f>
        <v/>
      </c>
      <c r="C572" s="17">
        <f>IF(ISBLANK(YENI_TEKLIFLER!$A572),"",SUMIFS(TAKSIT_PLANI!$I$6:$I$1000,TAKSIT_PLANI!$B$6:$B$1000,YENI_TEKLIFLER!$B572,TAKSIT_PLANI!$C$6:$C$1000,1))</f>
        <v/>
      </c>
      <c r="D572" s="17">
        <f>IF(ISBLANK(YENI_TEKLIFLER!$A572),"",YENI_TEKLIFLER!$I572)</f>
        <v/>
      </c>
      <c r="E572" s="17">
        <f>IF(ISBLANK(YENI_TEKLIFLER!$A572),"",$C572-$D572)</f>
        <v/>
      </c>
      <c r="F572" s="17">
        <f>IF(ISBLANK(YENI_TEKLIFLER!$A572),"",MAX(0,$E572))</f>
        <v/>
      </c>
      <c r="G572" s="17">
        <f>IF(ISBLANK(YENI_TEKLIFLER!$A572),"",YENI_TEKLIFLER!$J572)</f>
        <v/>
      </c>
      <c r="H572" s="17">
        <f>IF(ISBLANK(YENI_TEKLIFLER!$A572),"",INDEX(KREDILER!$H$6:$H$1000,MATCH(YENI_TEKLIFLER!$B572,KREDILER!$A$6:$A$1000,0)))</f>
        <v/>
      </c>
      <c r="I572" s="14">
        <f>IF(ISBLANK(YENI_TEKLIFLER!$A572),"",IF($E572&gt;0,"ADAY","DEĞİL"))</f>
        <v/>
      </c>
      <c r="J572" s="14">
        <f>IF(ISBLANK(YENI_TEKLIFLER!$A572),"",IF(OR(ISBLANK($B572),ISBLANK($C572),ISBLANK($D572),ISBLANK($E572),ISBLANK($F572),ISBLANK($G572),ISBLANK($H572)),"EKSİK","OK"))</f>
        <v/>
      </c>
    </row>
    <row r="573">
      <c r="A573" s="14">
        <f>IF(ISBLANK(YENI_TEKLIFLER!$A573),"",YENI_TEKLIFLER!$A573)</f>
        <v/>
      </c>
      <c r="B573" s="14">
        <f>IF(ISBLANK(YENI_TEKLIFLER!$A573),"",YENI_TEKLIFLER!$B573)</f>
        <v/>
      </c>
      <c r="C573" s="17">
        <f>IF(ISBLANK(YENI_TEKLIFLER!$A573),"",SUMIFS(TAKSIT_PLANI!$I$6:$I$1000,TAKSIT_PLANI!$B$6:$B$1000,YENI_TEKLIFLER!$B573,TAKSIT_PLANI!$C$6:$C$1000,1))</f>
        <v/>
      </c>
      <c r="D573" s="17">
        <f>IF(ISBLANK(YENI_TEKLIFLER!$A573),"",YENI_TEKLIFLER!$I573)</f>
        <v/>
      </c>
      <c r="E573" s="17">
        <f>IF(ISBLANK(YENI_TEKLIFLER!$A573),"",$C573-$D573)</f>
        <v/>
      </c>
      <c r="F573" s="17">
        <f>IF(ISBLANK(YENI_TEKLIFLER!$A573),"",MAX(0,$E573))</f>
        <v/>
      </c>
      <c r="G573" s="17">
        <f>IF(ISBLANK(YENI_TEKLIFLER!$A573),"",YENI_TEKLIFLER!$J573)</f>
        <v/>
      </c>
      <c r="H573" s="17">
        <f>IF(ISBLANK(YENI_TEKLIFLER!$A573),"",INDEX(KREDILER!$H$6:$H$1000,MATCH(YENI_TEKLIFLER!$B573,KREDILER!$A$6:$A$1000,0)))</f>
        <v/>
      </c>
      <c r="I573" s="14">
        <f>IF(ISBLANK(YENI_TEKLIFLER!$A573),"",IF($E573&gt;0,"ADAY","DEĞİL"))</f>
        <v/>
      </c>
      <c r="J573" s="14">
        <f>IF(ISBLANK(YENI_TEKLIFLER!$A573),"",IF(OR(ISBLANK($B573),ISBLANK($C573),ISBLANK($D573),ISBLANK($E573),ISBLANK($F573),ISBLANK($G573),ISBLANK($H573)),"EKSİK","OK"))</f>
        <v/>
      </c>
    </row>
    <row r="574">
      <c r="A574" s="14">
        <f>IF(ISBLANK(YENI_TEKLIFLER!$A574),"",YENI_TEKLIFLER!$A574)</f>
        <v/>
      </c>
      <c r="B574" s="14">
        <f>IF(ISBLANK(YENI_TEKLIFLER!$A574),"",YENI_TEKLIFLER!$B574)</f>
        <v/>
      </c>
      <c r="C574" s="17">
        <f>IF(ISBLANK(YENI_TEKLIFLER!$A574),"",SUMIFS(TAKSIT_PLANI!$I$6:$I$1000,TAKSIT_PLANI!$B$6:$B$1000,YENI_TEKLIFLER!$B574,TAKSIT_PLANI!$C$6:$C$1000,1))</f>
        <v/>
      </c>
      <c r="D574" s="17">
        <f>IF(ISBLANK(YENI_TEKLIFLER!$A574),"",YENI_TEKLIFLER!$I574)</f>
        <v/>
      </c>
      <c r="E574" s="17">
        <f>IF(ISBLANK(YENI_TEKLIFLER!$A574),"",$C574-$D574)</f>
        <v/>
      </c>
      <c r="F574" s="17">
        <f>IF(ISBLANK(YENI_TEKLIFLER!$A574),"",MAX(0,$E574))</f>
        <v/>
      </c>
      <c r="G574" s="17">
        <f>IF(ISBLANK(YENI_TEKLIFLER!$A574),"",YENI_TEKLIFLER!$J574)</f>
        <v/>
      </c>
      <c r="H574" s="17">
        <f>IF(ISBLANK(YENI_TEKLIFLER!$A574),"",INDEX(KREDILER!$H$6:$H$1000,MATCH(YENI_TEKLIFLER!$B574,KREDILER!$A$6:$A$1000,0)))</f>
        <v/>
      </c>
      <c r="I574" s="14">
        <f>IF(ISBLANK(YENI_TEKLIFLER!$A574),"",IF($E574&gt;0,"ADAY","DEĞİL"))</f>
        <v/>
      </c>
      <c r="J574" s="14">
        <f>IF(ISBLANK(YENI_TEKLIFLER!$A574),"",IF(OR(ISBLANK($B574),ISBLANK($C574),ISBLANK($D574),ISBLANK($E574),ISBLANK($F574),ISBLANK($G574),ISBLANK($H574)),"EKSİK","OK"))</f>
        <v/>
      </c>
    </row>
    <row r="575">
      <c r="A575" s="14">
        <f>IF(ISBLANK(YENI_TEKLIFLER!$A575),"",YENI_TEKLIFLER!$A575)</f>
        <v/>
      </c>
      <c r="B575" s="14">
        <f>IF(ISBLANK(YENI_TEKLIFLER!$A575),"",YENI_TEKLIFLER!$B575)</f>
        <v/>
      </c>
      <c r="C575" s="17">
        <f>IF(ISBLANK(YENI_TEKLIFLER!$A575),"",SUMIFS(TAKSIT_PLANI!$I$6:$I$1000,TAKSIT_PLANI!$B$6:$B$1000,YENI_TEKLIFLER!$B575,TAKSIT_PLANI!$C$6:$C$1000,1))</f>
        <v/>
      </c>
      <c r="D575" s="17">
        <f>IF(ISBLANK(YENI_TEKLIFLER!$A575),"",YENI_TEKLIFLER!$I575)</f>
        <v/>
      </c>
      <c r="E575" s="17">
        <f>IF(ISBLANK(YENI_TEKLIFLER!$A575),"",$C575-$D575)</f>
        <v/>
      </c>
      <c r="F575" s="17">
        <f>IF(ISBLANK(YENI_TEKLIFLER!$A575),"",MAX(0,$E575))</f>
        <v/>
      </c>
      <c r="G575" s="17">
        <f>IF(ISBLANK(YENI_TEKLIFLER!$A575),"",YENI_TEKLIFLER!$J575)</f>
        <v/>
      </c>
      <c r="H575" s="17">
        <f>IF(ISBLANK(YENI_TEKLIFLER!$A575),"",INDEX(KREDILER!$H$6:$H$1000,MATCH(YENI_TEKLIFLER!$B575,KREDILER!$A$6:$A$1000,0)))</f>
        <v/>
      </c>
      <c r="I575" s="14">
        <f>IF(ISBLANK(YENI_TEKLIFLER!$A575),"",IF($E575&gt;0,"ADAY","DEĞİL"))</f>
        <v/>
      </c>
      <c r="J575" s="14">
        <f>IF(ISBLANK(YENI_TEKLIFLER!$A575),"",IF(OR(ISBLANK($B575),ISBLANK($C575),ISBLANK($D575),ISBLANK($E575),ISBLANK($F575),ISBLANK($G575),ISBLANK($H575)),"EKSİK","OK"))</f>
        <v/>
      </c>
    </row>
    <row r="576">
      <c r="A576" s="14">
        <f>IF(ISBLANK(YENI_TEKLIFLER!$A576),"",YENI_TEKLIFLER!$A576)</f>
        <v/>
      </c>
      <c r="B576" s="14">
        <f>IF(ISBLANK(YENI_TEKLIFLER!$A576),"",YENI_TEKLIFLER!$B576)</f>
        <v/>
      </c>
      <c r="C576" s="17">
        <f>IF(ISBLANK(YENI_TEKLIFLER!$A576),"",SUMIFS(TAKSIT_PLANI!$I$6:$I$1000,TAKSIT_PLANI!$B$6:$B$1000,YENI_TEKLIFLER!$B576,TAKSIT_PLANI!$C$6:$C$1000,1))</f>
        <v/>
      </c>
      <c r="D576" s="17">
        <f>IF(ISBLANK(YENI_TEKLIFLER!$A576),"",YENI_TEKLIFLER!$I576)</f>
        <v/>
      </c>
      <c r="E576" s="17">
        <f>IF(ISBLANK(YENI_TEKLIFLER!$A576),"",$C576-$D576)</f>
        <v/>
      </c>
      <c r="F576" s="17">
        <f>IF(ISBLANK(YENI_TEKLIFLER!$A576),"",MAX(0,$E576))</f>
        <v/>
      </c>
      <c r="G576" s="17">
        <f>IF(ISBLANK(YENI_TEKLIFLER!$A576),"",YENI_TEKLIFLER!$J576)</f>
        <v/>
      </c>
      <c r="H576" s="17">
        <f>IF(ISBLANK(YENI_TEKLIFLER!$A576),"",INDEX(KREDILER!$H$6:$H$1000,MATCH(YENI_TEKLIFLER!$B576,KREDILER!$A$6:$A$1000,0)))</f>
        <v/>
      </c>
      <c r="I576" s="14">
        <f>IF(ISBLANK(YENI_TEKLIFLER!$A576),"",IF($E576&gt;0,"ADAY","DEĞİL"))</f>
        <v/>
      </c>
      <c r="J576" s="14">
        <f>IF(ISBLANK(YENI_TEKLIFLER!$A576),"",IF(OR(ISBLANK($B576),ISBLANK($C576),ISBLANK($D576),ISBLANK($E576),ISBLANK($F576),ISBLANK($G576),ISBLANK($H576)),"EKSİK","OK"))</f>
        <v/>
      </c>
    </row>
    <row r="577">
      <c r="A577" s="14">
        <f>IF(ISBLANK(YENI_TEKLIFLER!$A577),"",YENI_TEKLIFLER!$A577)</f>
        <v/>
      </c>
      <c r="B577" s="14">
        <f>IF(ISBLANK(YENI_TEKLIFLER!$A577),"",YENI_TEKLIFLER!$B577)</f>
        <v/>
      </c>
      <c r="C577" s="17">
        <f>IF(ISBLANK(YENI_TEKLIFLER!$A577),"",SUMIFS(TAKSIT_PLANI!$I$6:$I$1000,TAKSIT_PLANI!$B$6:$B$1000,YENI_TEKLIFLER!$B577,TAKSIT_PLANI!$C$6:$C$1000,1))</f>
        <v/>
      </c>
      <c r="D577" s="17">
        <f>IF(ISBLANK(YENI_TEKLIFLER!$A577),"",YENI_TEKLIFLER!$I577)</f>
        <v/>
      </c>
      <c r="E577" s="17">
        <f>IF(ISBLANK(YENI_TEKLIFLER!$A577),"",$C577-$D577)</f>
        <v/>
      </c>
      <c r="F577" s="17">
        <f>IF(ISBLANK(YENI_TEKLIFLER!$A577),"",MAX(0,$E577))</f>
        <v/>
      </c>
      <c r="G577" s="17">
        <f>IF(ISBLANK(YENI_TEKLIFLER!$A577),"",YENI_TEKLIFLER!$J577)</f>
        <v/>
      </c>
      <c r="H577" s="17">
        <f>IF(ISBLANK(YENI_TEKLIFLER!$A577),"",INDEX(KREDILER!$H$6:$H$1000,MATCH(YENI_TEKLIFLER!$B577,KREDILER!$A$6:$A$1000,0)))</f>
        <v/>
      </c>
      <c r="I577" s="14">
        <f>IF(ISBLANK(YENI_TEKLIFLER!$A577),"",IF($E577&gt;0,"ADAY","DEĞİL"))</f>
        <v/>
      </c>
      <c r="J577" s="14">
        <f>IF(ISBLANK(YENI_TEKLIFLER!$A577),"",IF(OR(ISBLANK($B577),ISBLANK($C577),ISBLANK($D577),ISBLANK($E577),ISBLANK($F577),ISBLANK($G577),ISBLANK($H577)),"EKSİK","OK"))</f>
        <v/>
      </c>
    </row>
    <row r="578">
      <c r="A578" s="14">
        <f>IF(ISBLANK(YENI_TEKLIFLER!$A578),"",YENI_TEKLIFLER!$A578)</f>
        <v/>
      </c>
      <c r="B578" s="14">
        <f>IF(ISBLANK(YENI_TEKLIFLER!$A578),"",YENI_TEKLIFLER!$B578)</f>
        <v/>
      </c>
      <c r="C578" s="17">
        <f>IF(ISBLANK(YENI_TEKLIFLER!$A578),"",SUMIFS(TAKSIT_PLANI!$I$6:$I$1000,TAKSIT_PLANI!$B$6:$B$1000,YENI_TEKLIFLER!$B578,TAKSIT_PLANI!$C$6:$C$1000,1))</f>
        <v/>
      </c>
      <c r="D578" s="17">
        <f>IF(ISBLANK(YENI_TEKLIFLER!$A578),"",YENI_TEKLIFLER!$I578)</f>
        <v/>
      </c>
      <c r="E578" s="17">
        <f>IF(ISBLANK(YENI_TEKLIFLER!$A578),"",$C578-$D578)</f>
        <v/>
      </c>
      <c r="F578" s="17">
        <f>IF(ISBLANK(YENI_TEKLIFLER!$A578),"",MAX(0,$E578))</f>
        <v/>
      </c>
      <c r="G578" s="17">
        <f>IF(ISBLANK(YENI_TEKLIFLER!$A578),"",YENI_TEKLIFLER!$J578)</f>
        <v/>
      </c>
      <c r="H578" s="17">
        <f>IF(ISBLANK(YENI_TEKLIFLER!$A578),"",INDEX(KREDILER!$H$6:$H$1000,MATCH(YENI_TEKLIFLER!$B578,KREDILER!$A$6:$A$1000,0)))</f>
        <v/>
      </c>
      <c r="I578" s="14">
        <f>IF(ISBLANK(YENI_TEKLIFLER!$A578),"",IF($E578&gt;0,"ADAY","DEĞİL"))</f>
        <v/>
      </c>
      <c r="J578" s="14">
        <f>IF(ISBLANK(YENI_TEKLIFLER!$A578),"",IF(OR(ISBLANK($B578),ISBLANK($C578),ISBLANK($D578),ISBLANK($E578),ISBLANK($F578),ISBLANK($G578),ISBLANK($H578)),"EKSİK","OK"))</f>
        <v/>
      </c>
    </row>
    <row r="579">
      <c r="A579" s="14">
        <f>IF(ISBLANK(YENI_TEKLIFLER!$A579),"",YENI_TEKLIFLER!$A579)</f>
        <v/>
      </c>
      <c r="B579" s="14">
        <f>IF(ISBLANK(YENI_TEKLIFLER!$A579),"",YENI_TEKLIFLER!$B579)</f>
        <v/>
      </c>
      <c r="C579" s="17">
        <f>IF(ISBLANK(YENI_TEKLIFLER!$A579),"",SUMIFS(TAKSIT_PLANI!$I$6:$I$1000,TAKSIT_PLANI!$B$6:$B$1000,YENI_TEKLIFLER!$B579,TAKSIT_PLANI!$C$6:$C$1000,1))</f>
        <v/>
      </c>
      <c r="D579" s="17">
        <f>IF(ISBLANK(YENI_TEKLIFLER!$A579),"",YENI_TEKLIFLER!$I579)</f>
        <v/>
      </c>
      <c r="E579" s="17">
        <f>IF(ISBLANK(YENI_TEKLIFLER!$A579),"",$C579-$D579)</f>
        <v/>
      </c>
      <c r="F579" s="17">
        <f>IF(ISBLANK(YENI_TEKLIFLER!$A579),"",MAX(0,$E579))</f>
        <v/>
      </c>
      <c r="G579" s="17">
        <f>IF(ISBLANK(YENI_TEKLIFLER!$A579),"",YENI_TEKLIFLER!$J579)</f>
        <v/>
      </c>
      <c r="H579" s="17">
        <f>IF(ISBLANK(YENI_TEKLIFLER!$A579),"",INDEX(KREDILER!$H$6:$H$1000,MATCH(YENI_TEKLIFLER!$B579,KREDILER!$A$6:$A$1000,0)))</f>
        <v/>
      </c>
      <c r="I579" s="14">
        <f>IF(ISBLANK(YENI_TEKLIFLER!$A579),"",IF($E579&gt;0,"ADAY","DEĞİL"))</f>
        <v/>
      </c>
      <c r="J579" s="14">
        <f>IF(ISBLANK(YENI_TEKLIFLER!$A579),"",IF(OR(ISBLANK($B579),ISBLANK($C579),ISBLANK($D579),ISBLANK($E579),ISBLANK($F579),ISBLANK($G579),ISBLANK($H579)),"EKSİK","OK"))</f>
        <v/>
      </c>
    </row>
    <row r="580">
      <c r="A580" s="14">
        <f>IF(ISBLANK(YENI_TEKLIFLER!$A580),"",YENI_TEKLIFLER!$A580)</f>
        <v/>
      </c>
      <c r="B580" s="14">
        <f>IF(ISBLANK(YENI_TEKLIFLER!$A580),"",YENI_TEKLIFLER!$B580)</f>
        <v/>
      </c>
      <c r="C580" s="17">
        <f>IF(ISBLANK(YENI_TEKLIFLER!$A580),"",SUMIFS(TAKSIT_PLANI!$I$6:$I$1000,TAKSIT_PLANI!$B$6:$B$1000,YENI_TEKLIFLER!$B580,TAKSIT_PLANI!$C$6:$C$1000,1))</f>
        <v/>
      </c>
      <c r="D580" s="17">
        <f>IF(ISBLANK(YENI_TEKLIFLER!$A580),"",YENI_TEKLIFLER!$I580)</f>
        <v/>
      </c>
      <c r="E580" s="17">
        <f>IF(ISBLANK(YENI_TEKLIFLER!$A580),"",$C580-$D580)</f>
        <v/>
      </c>
      <c r="F580" s="17">
        <f>IF(ISBLANK(YENI_TEKLIFLER!$A580),"",MAX(0,$E580))</f>
        <v/>
      </c>
      <c r="G580" s="17">
        <f>IF(ISBLANK(YENI_TEKLIFLER!$A580),"",YENI_TEKLIFLER!$J580)</f>
        <v/>
      </c>
      <c r="H580" s="17">
        <f>IF(ISBLANK(YENI_TEKLIFLER!$A580),"",INDEX(KREDILER!$H$6:$H$1000,MATCH(YENI_TEKLIFLER!$B580,KREDILER!$A$6:$A$1000,0)))</f>
        <v/>
      </c>
      <c r="I580" s="14">
        <f>IF(ISBLANK(YENI_TEKLIFLER!$A580),"",IF($E580&gt;0,"ADAY","DEĞİL"))</f>
        <v/>
      </c>
      <c r="J580" s="14">
        <f>IF(ISBLANK(YENI_TEKLIFLER!$A580),"",IF(OR(ISBLANK($B580),ISBLANK($C580),ISBLANK($D580),ISBLANK($E580),ISBLANK($F580),ISBLANK($G580),ISBLANK($H580)),"EKSİK","OK"))</f>
        <v/>
      </c>
    </row>
    <row r="581">
      <c r="A581" s="14">
        <f>IF(ISBLANK(YENI_TEKLIFLER!$A581),"",YENI_TEKLIFLER!$A581)</f>
        <v/>
      </c>
      <c r="B581" s="14">
        <f>IF(ISBLANK(YENI_TEKLIFLER!$A581),"",YENI_TEKLIFLER!$B581)</f>
        <v/>
      </c>
      <c r="C581" s="17">
        <f>IF(ISBLANK(YENI_TEKLIFLER!$A581),"",SUMIFS(TAKSIT_PLANI!$I$6:$I$1000,TAKSIT_PLANI!$B$6:$B$1000,YENI_TEKLIFLER!$B581,TAKSIT_PLANI!$C$6:$C$1000,1))</f>
        <v/>
      </c>
      <c r="D581" s="17">
        <f>IF(ISBLANK(YENI_TEKLIFLER!$A581),"",YENI_TEKLIFLER!$I581)</f>
        <v/>
      </c>
      <c r="E581" s="17">
        <f>IF(ISBLANK(YENI_TEKLIFLER!$A581),"",$C581-$D581)</f>
        <v/>
      </c>
      <c r="F581" s="17">
        <f>IF(ISBLANK(YENI_TEKLIFLER!$A581),"",MAX(0,$E581))</f>
        <v/>
      </c>
      <c r="G581" s="17">
        <f>IF(ISBLANK(YENI_TEKLIFLER!$A581),"",YENI_TEKLIFLER!$J581)</f>
        <v/>
      </c>
      <c r="H581" s="17">
        <f>IF(ISBLANK(YENI_TEKLIFLER!$A581),"",INDEX(KREDILER!$H$6:$H$1000,MATCH(YENI_TEKLIFLER!$B581,KREDILER!$A$6:$A$1000,0)))</f>
        <v/>
      </c>
      <c r="I581" s="14">
        <f>IF(ISBLANK(YENI_TEKLIFLER!$A581),"",IF($E581&gt;0,"ADAY","DEĞİL"))</f>
        <v/>
      </c>
      <c r="J581" s="14">
        <f>IF(ISBLANK(YENI_TEKLIFLER!$A581),"",IF(OR(ISBLANK($B581),ISBLANK($C581),ISBLANK($D581),ISBLANK($E581),ISBLANK($F581),ISBLANK($G581),ISBLANK($H581)),"EKSİK","OK"))</f>
        <v/>
      </c>
    </row>
    <row r="582">
      <c r="A582" s="14">
        <f>IF(ISBLANK(YENI_TEKLIFLER!$A582),"",YENI_TEKLIFLER!$A582)</f>
        <v/>
      </c>
      <c r="B582" s="14">
        <f>IF(ISBLANK(YENI_TEKLIFLER!$A582),"",YENI_TEKLIFLER!$B582)</f>
        <v/>
      </c>
      <c r="C582" s="17">
        <f>IF(ISBLANK(YENI_TEKLIFLER!$A582),"",SUMIFS(TAKSIT_PLANI!$I$6:$I$1000,TAKSIT_PLANI!$B$6:$B$1000,YENI_TEKLIFLER!$B582,TAKSIT_PLANI!$C$6:$C$1000,1))</f>
        <v/>
      </c>
      <c r="D582" s="17">
        <f>IF(ISBLANK(YENI_TEKLIFLER!$A582),"",YENI_TEKLIFLER!$I582)</f>
        <v/>
      </c>
      <c r="E582" s="17">
        <f>IF(ISBLANK(YENI_TEKLIFLER!$A582),"",$C582-$D582)</f>
        <v/>
      </c>
      <c r="F582" s="17">
        <f>IF(ISBLANK(YENI_TEKLIFLER!$A582),"",MAX(0,$E582))</f>
        <v/>
      </c>
      <c r="G582" s="17">
        <f>IF(ISBLANK(YENI_TEKLIFLER!$A582),"",YENI_TEKLIFLER!$J582)</f>
        <v/>
      </c>
      <c r="H582" s="17">
        <f>IF(ISBLANK(YENI_TEKLIFLER!$A582),"",INDEX(KREDILER!$H$6:$H$1000,MATCH(YENI_TEKLIFLER!$B582,KREDILER!$A$6:$A$1000,0)))</f>
        <v/>
      </c>
      <c r="I582" s="14">
        <f>IF(ISBLANK(YENI_TEKLIFLER!$A582),"",IF($E582&gt;0,"ADAY","DEĞİL"))</f>
        <v/>
      </c>
      <c r="J582" s="14">
        <f>IF(ISBLANK(YENI_TEKLIFLER!$A582),"",IF(OR(ISBLANK($B582),ISBLANK($C582),ISBLANK($D582),ISBLANK($E582),ISBLANK($F582),ISBLANK($G582),ISBLANK($H582)),"EKSİK","OK"))</f>
        <v/>
      </c>
    </row>
    <row r="583">
      <c r="A583" s="14">
        <f>IF(ISBLANK(YENI_TEKLIFLER!$A583),"",YENI_TEKLIFLER!$A583)</f>
        <v/>
      </c>
      <c r="B583" s="14">
        <f>IF(ISBLANK(YENI_TEKLIFLER!$A583),"",YENI_TEKLIFLER!$B583)</f>
        <v/>
      </c>
      <c r="C583" s="17">
        <f>IF(ISBLANK(YENI_TEKLIFLER!$A583),"",SUMIFS(TAKSIT_PLANI!$I$6:$I$1000,TAKSIT_PLANI!$B$6:$B$1000,YENI_TEKLIFLER!$B583,TAKSIT_PLANI!$C$6:$C$1000,1))</f>
        <v/>
      </c>
      <c r="D583" s="17">
        <f>IF(ISBLANK(YENI_TEKLIFLER!$A583),"",YENI_TEKLIFLER!$I583)</f>
        <v/>
      </c>
      <c r="E583" s="17">
        <f>IF(ISBLANK(YENI_TEKLIFLER!$A583),"",$C583-$D583)</f>
        <v/>
      </c>
      <c r="F583" s="17">
        <f>IF(ISBLANK(YENI_TEKLIFLER!$A583),"",MAX(0,$E583))</f>
        <v/>
      </c>
      <c r="G583" s="17">
        <f>IF(ISBLANK(YENI_TEKLIFLER!$A583),"",YENI_TEKLIFLER!$J583)</f>
        <v/>
      </c>
      <c r="H583" s="17">
        <f>IF(ISBLANK(YENI_TEKLIFLER!$A583),"",INDEX(KREDILER!$H$6:$H$1000,MATCH(YENI_TEKLIFLER!$B583,KREDILER!$A$6:$A$1000,0)))</f>
        <v/>
      </c>
      <c r="I583" s="14">
        <f>IF(ISBLANK(YENI_TEKLIFLER!$A583),"",IF($E583&gt;0,"ADAY","DEĞİL"))</f>
        <v/>
      </c>
      <c r="J583" s="14">
        <f>IF(ISBLANK(YENI_TEKLIFLER!$A583),"",IF(OR(ISBLANK($B583),ISBLANK($C583),ISBLANK($D583),ISBLANK($E583),ISBLANK($F583),ISBLANK($G583),ISBLANK($H583)),"EKSİK","OK"))</f>
        <v/>
      </c>
    </row>
    <row r="584">
      <c r="A584" s="14">
        <f>IF(ISBLANK(YENI_TEKLIFLER!$A584),"",YENI_TEKLIFLER!$A584)</f>
        <v/>
      </c>
      <c r="B584" s="14">
        <f>IF(ISBLANK(YENI_TEKLIFLER!$A584),"",YENI_TEKLIFLER!$B584)</f>
        <v/>
      </c>
      <c r="C584" s="17">
        <f>IF(ISBLANK(YENI_TEKLIFLER!$A584),"",SUMIFS(TAKSIT_PLANI!$I$6:$I$1000,TAKSIT_PLANI!$B$6:$B$1000,YENI_TEKLIFLER!$B584,TAKSIT_PLANI!$C$6:$C$1000,1))</f>
        <v/>
      </c>
      <c r="D584" s="17">
        <f>IF(ISBLANK(YENI_TEKLIFLER!$A584),"",YENI_TEKLIFLER!$I584)</f>
        <v/>
      </c>
      <c r="E584" s="17">
        <f>IF(ISBLANK(YENI_TEKLIFLER!$A584),"",$C584-$D584)</f>
        <v/>
      </c>
      <c r="F584" s="17">
        <f>IF(ISBLANK(YENI_TEKLIFLER!$A584),"",MAX(0,$E584))</f>
        <v/>
      </c>
      <c r="G584" s="17">
        <f>IF(ISBLANK(YENI_TEKLIFLER!$A584),"",YENI_TEKLIFLER!$J584)</f>
        <v/>
      </c>
      <c r="H584" s="17">
        <f>IF(ISBLANK(YENI_TEKLIFLER!$A584),"",INDEX(KREDILER!$H$6:$H$1000,MATCH(YENI_TEKLIFLER!$B584,KREDILER!$A$6:$A$1000,0)))</f>
        <v/>
      </c>
      <c r="I584" s="14">
        <f>IF(ISBLANK(YENI_TEKLIFLER!$A584),"",IF($E584&gt;0,"ADAY","DEĞİL"))</f>
        <v/>
      </c>
      <c r="J584" s="14">
        <f>IF(ISBLANK(YENI_TEKLIFLER!$A584),"",IF(OR(ISBLANK($B584),ISBLANK($C584),ISBLANK($D584),ISBLANK($E584),ISBLANK($F584),ISBLANK($G584),ISBLANK($H584)),"EKSİK","OK"))</f>
        <v/>
      </c>
    </row>
    <row r="585">
      <c r="A585" s="14">
        <f>IF(ISBLANK(YENI_TEKLIFLER!$A585),"",YENI_TEKLIFLER!$A585)</f>
        <v/>
      </c>
      <c r="B585" s="14">
        <f>IF(ISBLANK(YENI_TEKLIFLER!$A585),"",YENI_TEKLIFLER!$B585)</f>
        <v/>
      </c>
      <c r="C585" s="17">
        <f>IF(ISBLANK(YENI_TEKLIFLER!$A585),"",SUMIFS(TAKSIT_PLANI!$I$6:$I$1000,TAKSIT_PLANI!$B$6:$B$1000,YENI_TEKLIFLER!$B585,TAKSIT_PLANI!$C$6:$C$1000,1))</f>
        <v/>
      </c>
      <c r="D585" s="17">
        <f>IF(ISBLANK(YENI_TEKLIFLER!$A585),"",YENI_TEKLIFLER!$I585)</f>
        <v/>
      </c>
      <c r="E585" s="17">
        <f>IF(ISBLANK(YENI_TEKLIFLER!$A585),"",$C585-$D585)</f>
        <v/>
      </c>
      <c r="F585" s="17">
        <f>IF(ISBLANK(YENI_TEKLIFLER!$A585),"",MAX(0,$E585))</f>
        <v/>
      </c>
      <c r="G585" s="17">
        <f>IF(ISBLANK(YENI_TEKLIFLER!$A585),"",YENI_TEKLIFLER!$J585)</f>
        <v/>
      </c>
      <c r="H585" s="17">
        <f>IF(ISBLANK(YENI_TEKLIFLER!$A585),"",INDEX(KREDILER!$H$6:$H$1000,MATCH(YENI_TEKLIFLER!$B585,KREDILER!$A$6:$A$1000,0)))</f>
        <v/>
      </c>
      <c r="I585" s="14">
        <f>IF(ISBLANK(YENI_TEKLIFLER!$A585),"",IF($E585&gt;0,"ADAY","DEĞİL"))</f>
        <v/>
      </c>
      <c r="J585" s="14">
        <f>IF(ISBLANK(YENI_TEKLIFLER!$A585),"",IF(OR(ISBLANK($B585),ISBLANK($C585),ISBLANK($D585),ISBLANK($E585),ISBLANK($F585),ISBLANK($G585),ISBLANK($H585)),"EKSİK","OK"))</f>
        <v/>
      </c>
    </row>
    <row r="586">
      <c r="A586" s="14">
        <f>IF(ISBLANK(YENI_TEKLIFLER!$A586),"",YENI_TEKLIFLER!$A586)</f>
        <v/>
      </c>
      <c r="B586" s="14">
        <f>IF(ISBLANK(YENI_TEKLIFLER!$A586),"",YENI_TEKLIFLER!$B586)</f>
        <v/>
      </c>
      <c r="C586" s="17">
        <f>IF(ISBLANK(YENI_TEKLIFLER!$A586),"",SUMIFS(TAKSIT_PLANI!$I$6:$I$1000,TAKSIT_PLANI!$B$6:$B$1000,YENI_TEKLIFLER!$B586,TAKSIT_PLANI!$C$6:$C$1000,1))</f>
        <v/>
      </c>
      <c r="D586" s="17">
        <f>IF(ISBLANK(YENI_TEKLIFLER!$A586),"",YENI_TEKLIFLER!$I586)</f>
        <v/>
      </c>
      <c r="E586" s="17">
        <f>IF(ISBLANK(YENI_TEKLIFLER!$A586),"",$C586-$D586)</f>
        <v/>
      </c>
      <c r="F586" s="17">
        <f>IF(ISBLANK(YENI_TEKLIFLER!$A586),"",MAX(0,$E586))</f>
        <v/>
      </c>
      <c r="G586" s="17">
        <f>IF(ISBLANK(YENI_TEKLIFLER!$A586),"",YENI_TEKLIFLER!$J586)</f>
        <v/>
      </c>
      <c r="H586" s="17">
        <f>IF(ISBLANK(YENI_TEKLIFLER!$A586),"",INDEX(KREDILER!$H$6:$H$1000,MATCH(YENI_TEKLIFLER!$B586,KREDILER!$A$6:$A$1000,0)))</f>
        <v/>
      </c>
      <c r="I586" s="14">
        <f>IF(ISBLANK(YENI_TEKLIFLER!$A586),"",IF($E586&gt;0,"ADAY","DEĞİL"))</f>
        <v/>
      </c>
      <c r="J586" s="14">
        <f>IF(ISBLANK(YENI_TEKLIFLER!$A586),"",IF(OR(ISBLANK($B586),ISBLANK($C586),ISBLANK($D586),ISBLANK($E586),ISBLANK($F586),ISBLANK($G586),ISBLANK($H586)),"EKSİK","OK"))</f>
        <v/>
      </c>
    </row>
    <row r="587">
      <c r="A587" s="14">
        <f>IF(ISBLANK(YENI_TEKLIFLER!$A587),"",YENI_TEKLIFLER!$A587)</f>
        <v/>
      </c>
      <c r="B587" s="14">
        <f>IF(ISBLANK(YENI_TEKLIFLER!$A587),"",YENI_TEKLIFLER!$B587)</f>
        <v/>
      </c>
      <c r="C587" s="17">
        <f>IF(ISBLANK(YENI_TEKLIFLER!$A587),"",SUMIFS(TAKSIT_PLANI!$I$6:$I$1000,TAKSIT_PLANI!$B$6:$B$1000,YENI_TEKLIFLER!$B587,TAKSIT_PLANI!$C$6:$C$1000,1))</f>
        <v/>
      </c>
      <c r="D587" s="17">
        <f>IF(ISBLANK(YENI_TEKLIFLER!$A587),"",YENI_TEKLIFLER!$I587)</f>
        <v/>
      </c>
      <c r="E587" s="17">
        <f>IF(ISBLANK(YENI_TEKLIFLER!$A587),"",$C587-$D587)</f>
        <v/>
      </c>
      <c r="F587" s="17">
        <f>IF(ISBLANK(YENI_TEKLIFLER!$A587),"",MAX(0,$E587))</f>
        <v/>
      </c>
      <c r="G587" s="17">
        <f>IF(ISBLANK(YENI_TEKLIFLER!$A587),"",YENI_TEKLIFLER!$J587)</f>
        <v/>
      </c>
      <c r="H587" s="17">
        <f>IF(ISBLANK(YENI_TEKLIFLER!$A587),"",INDEX(KREDILER!$H$6:$H$1000,MATCH(YENI_TEKLIFLER!$B587,KREDILER!$A$6:$A$1000,0)))</f>
        <v/>
      </c>
      <c r="I587" s="14">
        <f>IF(ISBLANK(YENI_TEKLIFLER!$A587),"",IF($E587&gt;0,"ADAY","DEĞİL"))</f>
        <v/>
      </c>
      <c r="J587" s="14">
        <f>IF(ISBLANK(YENI_TEKLIFLER!$A587),"",IF(OR(ISBLANK($B587),ISBLANK($C587),ISBLANK($D587),ISBLANK($E587),ISBLANK($F587),ISBLANK($G587),ISBLANK($H587)),"EKSİK","OK"))</f>
        <v/>
      </c>
    </row>
    <row r="588">
      <c r="A588" s="14">
        <f>IF(ISBLANK(YENI_TEKLIFLER!$A588),"",YENI_TEKLIFLER!$A588)</f>
        <v/>
      </c>
      <c r="B588" s="14">
        <f>IF(ISBLANK(YENI_TEKLIFLER!$A588),"",YENI_TEKLIFLER!$B588)</f>
        <v/>
      </c>
      <c r="C588" s="17">
        <f>IF(ISBLANK(YENI_TEKLIFLER!$A588),"",SUMIFS(TAKSIT_PLANI!$I$6:$I$1000,TAKSIT_PLANI!$B$6:$B$1000,YENI_TEKLIFLER!$B588,TAKSIT_PLANI!$C$6:$C$1000,1))</f>
        <v/>
      </c>
      <c r="D588" s="17">
        <f>IF(ISBLANK(YENI_TEKLIFLER!$A588),"",YENI_TEKLIFLER!$I588)</f>
        <v/>
      </c>
      <c r="E588" s="17">
        <f>IF(ISBLANK(YENI_TEKLIFLER!$A588),"",$C588-$D588)</f>
        <v/>
      </c>
      <c r="F588" s="17">
        <f>IF(ISBLANK(YENI_TEKLIFLER!$A588),"",MAX(0,$E588))</f>
        <v/>
      </c>
      <c r="G588" s="17">
        <f>IF(ISBLANK(YENI_TEKLIFLER!$A588),"",YENI_TEKLIFLER!$J588)</f>
        <v/>
      </c>
      <c r="H588" s="17">
        <f>IF(ISBLANK(YENI_TEKLIFLER!$A588),"",INDEX(KREDILER!$H$6:$H$1000,MATCH(YENI_TEKLIFLER!$B588,KREDILER!$A$6:$A$1000,0)))</f>
        <v/>
      </c>
      <c r="I588" s="14">
        <f>IF(ISBLANK(YENI_TEKLIFLER!$A588),"",IF($E588&gt;0,"ADAY","DEĞİL"))</f>
        <v/>
      </c>
      <c r="J588" s="14">
        <f>IF(ISBLANK(YENI_TEKLIFLER!$A588),"",IF(OR(ISBLANK($B588),ISBLANK($C588),ISBLANK($D588),ISBLANK($E588),ISBLANK($F588),ISBLANK($G588),ISBLANK($H588)),"EKSİK","OK"))</f>
        <v/>
      </c>
    </row>
    <row r="589">
      <c r="A589" s="14">
        <f>IF(ISBLANK(YENI_TEKLIFLER!$A589),"",YENI_TEKLIFLER!$A589)</f>
        <v/>
      </c>
      <c r="B589" s="14">
        <f>IF(ISBLANK(YENI_TEKLIFLER!$A589),"",YENI_TEKLIFLER!$B589)</f>
        <v/>
      </c>
      <c r="C589" s="17">
        <f>IF(ISBLANK(YENI_TEKLIFLER!$A589),"",SUMIFS(TAKSIT_PLANI!$I$6:$I$1000,TAKSIT_PLANI!$B$6:$B$1000,YENI_TEKLIFLER!$B589,TAKSIT_PLANI!$C$6:$C$1000,1))</f>
        <v/>
      </c>
      <c r="D589" s="17">
        <f>IF(ISBLANK(YENI_TEKLIFLER!$A589),"",YENI_TEKLIFLER!$I589)</f>
        <v/>
      </c>
      <c r="E589" s="17">
        <f>IF(ISBLANK(YENI_TEKLIFLER!$A589),"",$C589-$D589)</f>
        <v/>
      </c>
      <c r="F589" s="17">
        <f>IF(ISBLANK(YENI_TEKLIFLER!$A589),"",MAX(0,$E589))</f>
        <v/>
      </c>
      <c r="G589" s="17">
        <f>IF(ISBLANK(YENI_TEKLIFLER!$A589),"",YENI_TEKLIFLER!$J589)</f>
        <v/>
      </c>
      <c r="H589" s="17">
        <f>IF(ISBLANK(YENI_TEKLIFLER!$A589),"",INDEX(KREDILER!$H$6:$H$1000,MATCH(YENI_TEKLIFLER!$B589,KREDILER!$A$6:$A$1000,0)))</f>
        <v/>
      </c>
      <c r="I589" s="14">
        <f>IF(ISBLANK(YENI_TEKLIFLER!$A589),"",IF($E589&gt;0,"ADAY","DEĞİL"))</f>
        <v/>
      </c>
      <c r="J589" s="14">
        <f>IF(ISBLANK(YENI_TEKLIFLER!$A589),"",IF(OR(ISBLANK($B589),ISBLANK($C589),ISBLANK($D589),ISBLANK($E589),ISBLANK($F589),ISBLANK($G589),ISBLANK($H589)),"EKSİK","OK"))</f>
        <v/>
      </c>
    </row>
    <row r="590">
      <c r="A590" s="14">
        <f>IF(ISBLANK(YENI_TEKLIFLER!$A590),"",YENI_TEKLIFLER!$A590)</f>
        <v/>
      </c>
      <c r="B590" s="14">
        <f>IF(ISBLANK(YENI_TEKLIFLER!$A590),"",YENI_TEKLIFLER!$B590)</f>
        <v/>
      </c>
      <c r="C590" s="17">
        <f>IF(ISBLANK(YENI_TEKLIFLER!$A590),"",SUMIFS(TAKSIT_PLANI!$I$6:$I$1000,TAKSIT_PLANI!$B$6:$B$1000,YENI_TEKLIFLER!$B590,TAKSIT_PLANI!$C$6:$C$1000,1))</f>
        <v/>
      </c>
      <c r="D590" s="17">
        <f>IF(ISBLANK(YENI_TEKLIFLER!$A590),"",YENI_TEKLIFLER!$I590)</f>
        <v/>
      </c>
      <c r="E590" s="17">
        <f>IF(ISBLANK(YENI_TEKLIFLER!$A590),"",$C590-$D590)</f>
        <v/>
      </c>
      <c r="F590" s="17">
        <f>IF(ISBLANK(YENI_TEKLIFLER!$A590),"",MAX(0,$E590))</f>
        <v/>
      </c>
      <c r="G590" s="17">
        <f>IF(ISBLANK(YENI_TEKLIFLER!$A590),"",YENI_TEKLIFLER!$J590)</f>
        <v/>
      </c>
      <c r="H590" s="17">
        <f>IF(ISBLANK(YENI_TEKLIFLER!$A590),"",INDEX(KREDILER!$H$6:$H$1000,MATCH(YENI_TEKLIFLER!$B590,KREDILER!$A$6:$A$1000,0)))</f>
        <v/>
      </c>
      <c r="I590" s="14">
        <f>IF(ISBLANK(YENI_TEKLIFLER!$A590),"",IF($E590&gt;0,"ADAY","DEĞİL"))</f>
        <v/>
      </c>
      <c r="J590" s="14">
        <f>IF(ISBLANK(YENI_TEKLIFLER!$A590),"",IF(OR(ISBLANK($B590),ISBLANK($C590),ISBLANK($D590),ISBLANK($E590),ISBLANK($F590),ISBLANK($G590),ISBLANK($H590)),"EKSİK","OK"))</f>
        <v/>
      </c>
    </row>
    <row r="591">
      <c r="A591" s="14">
        <f>IF(ISBLANK(YENI_TEKLIFLER!$A591),"",YENI_TEKLIFLER!$A591)</f>
        <v/>
      </c>
      <c r="B591" s="14">
        <f>IF(ISBLANK(YENI_TEKLIFLER!$A591),"",YENI_TEKLIFLER!$B591)</f>
        <v/>
      </c>
      <c r="C591" s="17">
        <f>IF(ISBLANK(YENI_TEKLIFLER!$A591),"",SUMIFS(TAKSIT_PLANI!$I$6:$I$1000,TAKSIT_PLANI!$B$6:$B$1000,YENI_TEKLIFLER!$B591,TAKSIT_PLANI!$C$6:$C$1000,1))</f>
        <v/>
      </c>
      <c r="D591" s="17">
        <f>IF(ISBLANK(YENI_TEKLIFLER!$A591),"",YENI_TEKLIFLER!$I591)</f>
        <v/>
      </c>
      <c r="E591" s="17">
        <f>IF(ISBLANK(YENI_TEKLIFLER!$A591),"",$C591-$D591)</f>
        <v/>
      </c>
      <c r="F591" s="17">
        <f>IF(ISBLANK(YENI_TEKLIFLER!$A591),"",MAX(0,$E591))</f>
        <v/>
      </c>
      <c r="G591" s="17">
        <f>IF(ISBLANK(YENI_TEKLIFLER!$A591),"",YENI_TEKLIFLER!$J591)</f>
        <v/>
      </c>
      <c r="H591" s="17">
        <f>IF(ISBLANK(YENI_TEKLIFLER!$A591),"",INDEX(KREDILER!$H$6:$H$1000,MATCH(YENI_TEKLIFLER!$B591,KREDILER!$A$6:$A$1000,0)))</f>
        <v/>
      </c>
      <c r="I591" s="14">
        <f>IF(ISBLANK(YENI_TEKLIFLER!$A591),"",IF($E591&gt;0,"ADAY","DEĞİL"))</f>
        <v/>
      </c>
      <c r="J591" s="14">
        <f>IF(ISBLANK(YENI_TEKLIFLER!$A591),"",IF(OR(ISBLANK($B591),ISBLANK($C591),ISBLANK($D591),ISBLANK($E591),ISBLANK($F591),ISBLANK($G591),ISBLANK($H591)),"EKSİK","OK"))</f>
        <v/>
      </c>
    </row>
    <row r="592">
      <c r="A592" s="14">
        <f>IF(ISBLANK(YENI_TEKLIFLER!$A592),"",YENI_TEKLIFLER!$A592)</f>
        <v/>
      </c>
      <c r="B592" s="14">
        <f>IF(ISBLANK(YENI_TEKLIFLER!$A592),"",YENI_TEKLIFLER!$B592)</f>
        <v/>
      </c>
      <c r="C592" s="17">
        <f>IF(ISBLANK(YENI_TEKLIFLER!$A592),"",SUMIFS(TAKSIT_PLANI!$I$6:$I$1000,TAKSIT_PLANI!$B$6:$B$1000,YENI_TEKLIFLER!$B592,TAKSIT_PLANI!$C$6:$C$1000,1))</f>
        <v/>
      </c>
      <c r="D592" s="17">
        <f>IF(ISBLANK(YENI_TEKLIFLER!$A592),"",YENI_TEKLIFLER!$I592)</f>
        <v/>
      </c>
      <c r="E592" s="17">
        <f>IF(ISBLANK(YENI_TEKLIFLER!$A592),"",$C592-$D592)</f>
        <v/>
      </c>
      <c r="F592" s="17">
        <f>IF(ISBLANK(YENI_TEKLIFLER!$A592),"",MAX(0,$E592))</f>
        <v/>
      </c>
      <c r="G592" s="17">
        <f>IF(ISBLANK(YENI_TEKLIFLER!$A592),"",YENI_TEKLIFLER!$J592)</f>
        <v/>
      </c>
      <c r="H592" s="17">
        <f>IF(ISBLANK(YENI_TEKLIFLER!$A592),"",INDEX(KREDILER!$H$6:$H$1000,MATCH(YENI_TEKLIFLER!$B592,KREDILER!$A$6:$A$1000,0)))</f>
        <v/>
      </c>
      <c r="I592" s="14">
        <f>IF(ISBLANK(YENI_TEKLIFLER!$A592),"",IF($E592&gt;0,"ADAY","DEĞİL"))</f>
        <v/>
      </c>
      <c r="J592" s="14">
        <f>IF(ISBLANK(YENI_TEKLIFLER!$A592),"",IF(OR(ISBLANK($B592),ISBLANK($C592),ISBLANK($D592),ISBLANK($E592),ISBLANK($F592),ISBLANK($G592),ISBLANK($H592)),"EKSİK","OK"))</f>
        <v/>
      </c>
    </row>
    <row r="593">
      <c r="A593" s="14">
        <f>IF(ISBLANK(YENI_TEKLIFLER!$A593),"",YENI_TEKLIFLER!$A593)</f>
        <v/>
      </c>
      <c r="B593" s="14">
        <f>IF(ISBLANK(YENI_TEKLIFLER!$A593),"",YENI_TEKLIFLER!$B593)</f>
        <v/>
      </c>
      <c r="C593" s="17">
        <f>IF(ISBLANK(YENI_TEKLIFLER!$A593),"",SUMIFS(TAKSIT_PLANI!$I$6:$I$1000,TAKSIT_PLANI!$B$6:$B$1000,YENI_TEKLIFLER!$B593,TAKSIT_PLANI!$C$6:$C$1000,1))</f>
        <v/>
      </c>
      <c r="D593" s="17">
        <f>IF(ISBLANK(YENI_TEKLIFLER!$A593),"",YENI_TEKLIFLER!$I593)</f>
        <v/>
      </c>
      <c r="E593" s="17">
        <f>IF(ISBLANK(YENI_TEKLIFLER!$A593),"",$C593-$D593)</f>
        <v/>
      </c>
      <c r="F593" s="17">
        <f>IF(ISBLANK(YENI_TEKLIFLER!$A593),"",MAX(0,$E593))</f>
        <v/>
      </c>
      <c r="G593" s="17">
        <f>IF(ISBLANK(YENI_TEKLIFLER!$A593),"",YENI_TEKLIFLER!$J593)</f>
        <v/>
      </c>
      <c r="H593" s="17">
        <f>IF(ISBLANK(YENI_TEKLIFLER!$A593),"",INDEX(KREDILER!$H$6:$H$1000,MATCH(YENI_TEKLIFLER!$B593,KREDILER!$A$6:$A$1000,0)))</f>
        <v/>
      </c>
      <c r="I593" s="14">
        <f>IF(ISBLANK(YENI_TEKLIFLER!$A593),"",IF($E593&gt;0,"ADAY","DEĞİL"))</f>
        <v/>
      </c>
      <c r="J593" s="14">
        <f>IF(ISBLANK(YENI_TEKLIFLER!$A593),"",IF(OR(ISBLANK($B593),ISBLANK($C593),ISBLANK($D593),ISBLANK($E593),ISBLANK($F593),ISBLANK($G593),ISBLANK($H593)),"EKSİK","OK"))</f>
        <v/>
      </c>
    </row>
    <row r="594">
      <c r="A594" s="14">
        <f>IF(ISBLANK(YENI_TEKLIFLER!$A594),"",YENI_TEKLIFLER!$A594)</f>
        <v/>
      </c>
      <c r="B594" s="14">
        <f>IF(ISBLANK(YENI_TEKLIFLER!$A594),"",YENI_TEKLIFLER!$B594)</f>
        <v/>
      </c>
      <c r="C594" s="17">
        <f>IF(ISBLANK(YENI_TEKLIFLER!$A594),"",SUMIFS(TAKSIT_PLANI!$I$6:$I$1000,TAKSIT_PLANI!$B$6:$B$1000,YENI_TEKLIFLER!$B594,TAKSIT_PLANI!$C$6:$C$1000,1))</f>
        <v/>
      </c>
      <c r="D594" s="17">
        <f>IF(ISBLANK(YENI_TEKLIFLER!$A594),"",YENI_TEKLIFLER!$I594)</f>
        <v/>
      </c>
      <c r="E594" s="17">
        <f>IF(ISBLANK(YENI_TEKLIFLER!$A594),"",$C594-$D594)</f>
        <v/>
      </c>
      <c r="F594" s="17">
        <f>IF(ISBLANK(YENI_TEKLIFLER!$A594),"",MAX(0,$E594))</f>
        <v/>
      </c>
      <c r="G594" s="17">
        <f>IF(ISBLANK(YENI_TEKLIFLER!$A594),"",YENI_TEKLIFLER!$J594)</f>
        <v/>
      </c>
      <c r="H594" s="17">
        <f>IF(ISBLANK(YENI_TEKLIFLER!$A594),"",INDEX(KREDILER!$H$6:$H$1000,MATCH(YENI_TEKLIFLER!$B594,KREDILER!$A$6:$A$1000,0)))</f>
        <v/>
      </c>
      <c r="I594" s="14">
        <f>IF(ISBLANK(YENI_TEKLIFLER!$A594),"",IF($E594&gt;0,"ADAY","DEĞİL"))</f>
        <v/>
      </c>
      <c r="J594" s="14">
        <f>IF(ISBLANK(YENI_TEKLIFLER!$A594),"",IF(OR(ISBLANK($B594),ISBLANK($C594),ISBLANK($D594),ISBLANK($E594),ISBLANK($F594),ISBLANK($G594),ISBLANK($H594)),"EKSİK","OK"))</f>
        <v/>
      </c>
    </row>
    <row r="595">
      <c r="A595" s="14">
        <f>IF(ISBLANK(YENI_TEKLIFLER!$A595),"",YENI_TEKLIFLER!$A595)</f>
        <v/>
      </c>
      <c r="B595" s="14">
        <f>IF(ISBLANK(YENI_TEKLIFLER!$A595),"",YENI_TEKLIFLER!$B595)</f>
        <v/>
      </c>
      <c r="C595" s="17">
        <f>IF(ISBLANK(YENI_TEKLIFLER!$A595),"",SUMIFS(TAKSIT_PLANI!$I$6:$I$1000,TAKSIT_PLANI!$B$6:$B$1000,YENI_TEKLIFLER!$B595,TAKSIT_PLANI!$C$6:$C$1000,1))</f>
        <v/>
      </c>
      <c r="D595" s="17">
        <f>IF(ISBLANK(YENI_TEKLIFLER!$A595),"",YENI_TEKLIFLER!$I595)</f>
        <v/>
      </c>
      <c r="E595" s="17">
        <f>IF(ISBLANK(YENI_TEKLIFLER!$A595),"",$C595-$D595)</f>
        <v/>
      </c>
      <c r="F595" s="17">
        <f>IF(ISBLANK(YENI_TEKLIFLER!$A595),"",MAX(0,$E595))</f>
        <v/>
      </c>
      <c r="G595" s="17">
        <f>IF(ISBLANK(YENI_TEKLIFLER!$A595),"",YENI_TEKLIFLER!$J595)</f>
        <v/>
      </c>
      <c r="H595" s="17">
        <f>IF(ISBLANK(YENI_TEKLIFLER!$A595),"",INDEX(KREDILER!$H$6:$H$1000,MATCH(YENI_TEKLIFLER!$B595,KREDILER!$A$6:$A$1000,0)))</f>
        <v/>
      </c>
      <c r="I595" s="14">
        <f>IF(ISBLANK(YENI_TEKLIFLER!$A595),"",IF($E595&gt;0,"ADAY","DEĞİL"))</f>
        <v/>
      </c>
      <c r="J595" s="14">
        <f>IF(ISBLANK(YENI_TEKLIFLER!$A595),"",IF(OR(ISBLANK($B595),ISBLANK($C595),ISBLANK($D595),ISBLANK($E595),ISBLANK($F595),ISBLANK($G595),ISBLANK($H595)),"EKSİK","OK"))</f>
        <v/>
      </c>
    </row>
    <row r="596">
      <c r="A596" s="14">
        <f>IF(ISBLANK(YENI_TEKLIFLER!$A596),"",YENI_TEKLIFLER!$A596)</f>
        <v/>
      </c>
      <c r="B596" s="14">
        <f>IF(ISBLANK(YENI_TEKLIFLER!$A596),"",YENI_TEKLIFLER!$B596)</f>
        <v/>
      </c>
      <c r="C596" s="17">
        <f>IF(ISBLANK(YENI_TEKLIFLER!$A596),"",SUMIFS(TAKSIT_PLANI!$I$6:$I$1000,TAKSIT_PLANI!$B$6:$B$1000,YENI_TEKLIFLER!$B596,TAKSIT_PLANI!$C$6:$C$1000,1))</f>
        <v/>
      </c>
      <c r="D596" s="17">
        <f>IF(ISBLANK(YENI_TEKLIFLER!$A596),"",YENI_TEKLIFLER!$I596)</f>
        <v/>
      </c>
      <c r="E596" s="17">
        <f>IF(ISBLANK(YENI_TEKLIFLER!$A596),"",$C596-$D596)</f>
        <v/>
      </c>
      <c r="F596" s="17">
        <f>IF(ISBLANK(YENI_TEKLIFLER!$A596),"",MAX(0,$E596))</f>
        <v/>
      </c>
      <c r="G596" s="17">
        <f>IF(ISBLANK(YENI_TEKLIFLER!$A596),"",YENI_TEKLIFLER!$J596)</f>
        <v/>
      </c>
      <c r="H596" s="17">
        <f>IF(ISBLANK(YENI_TEKLIFLER!$A596),"",INDEX(KREDILER!$H$6:$H$1000,MATCH(YENI_TEKLIFLER!$B596,KREDILER!$A$6:$A$1000,0)))</f>
        <v/>
      </c>
      <c r="I596" s="14">
        <f>IF(ISBLANK(YENI_TEKLIFLER!$A596),"",IF($E596&gt;0,"ADAY","DEĞİL"))</f>
        <v/>
      </c>
      <c r="J596" s="14">
        <f>IF(ISBLANK(YENI_TEKLIFLER!$A596),"",IF(OR(ISBLANK($B596),ISBLANK($C596),ISBLANK($D596),ISBLANK($E596),ISBLANK($F596),ISBLANK($G596),ISBLANK($H596)),"EKSİK","OK"))</f>
        <v/>
      </c>
    </row>
    <row r="597">
      <c r="A597" s="14">
        <f>IF(ISBLANK(YENI_TEKLIFLER!$A597),"",YENI_TEKLIFLER!$A597)</f>
        <v/>
      </c>
      <c r="B597" s="14">
        <f>IF(ISBLANK(YENI_TEKLIFLER!$A597),"",YENI_TEKLIFLER!$B597)</f>
        <v/>
      </c>
      <c r="C597" s="17">
        <f>IF(ISBLANK(YENI_TEKLIFLER!$A597),"",SUMIFS(TAKSIT_PLANI!$I$6:$I$1000,TAKSIT_PLANI!$B$6:$B$1000,YENI_TEKLIFLER!$B597,TAKSIT_PLANI!$C$6:$C$1000,1))</f>
        <v/>
      </c>
      <c r="D597" s="17">
        <f>IF(ISBLANK(YENI_TEKLIFLER!$A597),"",YENI_TEKLIFLER!$I597)</f>
        <v/>
      </c>
      <c r="E597" s="17">
        <f>IF(ISBLANK(YENI_TEKLIFLER!$A597),"",$C597-$D597)</f>
        <v/>
      </c>
      <c r="F597" s="17">
        <f>IF(ISBLANK(YENI_TEKLIFLER!$A597),"",MAX(0,$E597))</f>
        <v/>
      </c>
      <c r="G597" s="17">
        <f>IF(ISBLANK(YENI_TEKLIFLER!$A597),"",YENI_TEKLIFLER!$J597)</f>
        <v/>
      </c>
      <c r="H597" s="17">
        <f>IF(ISBLANK(YENI_TEKLIFLER!$A597),"",INDEX(KREDILER!$H$6:$H$1000,MATCH(YENI_TEKLIFLER!$B597,KREDILER!$A$6:$A$1000,0)))</f>
        <v/>
      </c>
      <c r="I597" s="14">
        <f>IF(ISBLANK(YENI_TEKLIFLER!$A597),"",IF($E597&gt;0,"ADAY","DEĞİL"))</f>
        <v/>
      </c>
      <c r="J597" s="14">
        <f>IF(ISBLANK(YENI_TEKLIFLER!$A597),"",IF(OR(ISBLANK($B597),ISBLANK($C597),ISBLANK($D597),ISBLANK($E597),ISBLANK($F597),ISBLANK($G597),ISBLANK($H597)),"EKSİK","OK"))</f>
        <v/>
      </c>
    </row>
    <row r="598">
      <c r="A598" s="14">
        <f>IF(ISBLANK(YENI_TEKLIFLER!$A598),"",YENI_TEKLIFLER!$A598)</f>
        <v/>
      </c>
      <c r="B598" s="14">
        <f>IF(ISBLANK(YENI_TEKLIFLER!$A598),"",YENI_TEKLIFLER!$B598)</f>
        <v/>
      </c>
      <c r="C598" s="17">
        <f>IF(ISBLANK(YENI_TEKLIFLER!$A598),"",SUMIFS(TAKSIT_PLANI!$I$6:$I$1000,TAKSIT_PLANI!$B$6:$B$1000,YENI_TEKLIFLER!$B598,TAKSIT_PLANI!$C$6:$C$1000,1))</f>
        <v/>
      </c>
      <c r="D598" s="17">
        <f>IF(ISBLANK(YENI_TEKLIFLER!$A598),"",YENI_TEKLIFLER!$I598)</f>
        <v/>
      </c>
      <c r="E598" s="17">
        <f>IF(ISBLANK(YENI_TEKLIFLER!$A598),"",$C598-$D598)</f>
        <v/>
      </c>
      <c r="F598" s="17">
        <f>IF(ISBLANK(YENI_TEKLIFLER!$A598),"",MAX(0,$E598))</f>
        <v/>
      </c>
      <c r="G598" s="17">
        <f>IF(ISBLANK(YENI_TEKLIFLER!$A598),"",YENI_TEKLIFLER!$J598)</f>
        <v/>
      </c>
      <c r="H598" s="17">
        <f>IF(ISBLANK(YENI_TEKLIFLER!$A598),"",INDEX(KREDILER!$H$6:$H$1000,MATCH(YENI_TEKLIFLER!$B598,KREDILER!$A$6:$A$1000,0)))</f>
        <v/>
      </c>
      <c r="I598" s="14">
        <f>IF(ISBLANK(YENI_TEKLIFLER!$A598),"",IF($E598&gt;0,"ADAY","DEĞİL"))</f>
        <v/>
      </c>
      <c r="J598" s="14">
        <f>IF(ISBLANK(YENI_TEKLIFLER!$A598),"",IF(OR(ISBLANK($B598),ISBLANK($C598),ISBLANK($D598),ISBLANK($E598),ISBLANK($F598),ISBLANK($G598),ISBLANK($H598)),"EKSİK","OK"))</f>
        <v/>
      </c>
    </row>
    <row r="599">
      <c r="A599" s="14">
        <f>IF(ISBLANK(YENI_TEKLIFLER!$A599),"",YENI_TEKLIFLER!$A599)</f>
        <v/>
      </c>
      <c r="B599" s="14">
        <f>IF(ISBLANK(YENI_TEKLIFLER!$A599),"",YENI_TEKLIFLER!$B599)</f>
        <v/>
      </c>
      <c r="C599" s="17">
        <f>IF(ISBLANK(YENI_TEKLIFLER!$A599),"",SUMIFS(TAKSIT_PLANI!$I$6:$I$1000,TAKSIT_PLANI!$B$6:$B$1000,YENI_TEKLIFLER!$B599,TAKSIT_PLANI!$C$6:$C$1000,1))</f>
        <v/>
      </c>
      <c r="D599" s="17">
        <f>IF(ISBLANK(YENI_TEKLIFLER!$A599),"",YENI_TEKLIFLER!$I599)</f>
        <v/>
      </c>
      <c r="E599" s="17">
        <f>IF(ISBLANK(YENI_TEKLIFLER!$A599),"",$C599-$D599)</f>
        <v/>
      </c>
      <c r="F599" s="17">
        <f>IF(ISBLANK(YENI_TEKLIFLER!$A599),"",MAX(0,$E599))</f>
        <v/>
      </c>
      <c r="G599" s="17">
        <f>IF(ISBLANK(YENI_TEKLIFLER!$A599),"",YENI_TEKLIFLER!$J599)</f>
        <v/>
      </c>
      <c r="H599" s="17">
        <f>IF(ISBLANK(YENI_TEKLIFLER!$A599),"",INDEX(KREDILER!$H$6:$H$1000,MATCH(YENI_TEKLIFLER!$B599,KREDILER!$A$6:$A$1000,0)))</f>
        <v/>
      </c>
      <c r="I599" s="14">
        <f>IF(ISBLANK(YENI_TEKLIFLER!$A599),"",IF($E599&gt;0,"ADAY","DEĞİL"))</f>
        <v/>
      </c>
      <c r="J599" s="14">
        <f>IF(ISBLANK(YENI_TEKLIFLER!$A599),"",IF(OR(ISBLANK($B599),ISBLANK($C599),ISBLANK($D599),ISBLANK($E599),ISBLANK($F599),ISBLANK($G599),ISBLANK($H599)),"EKSİK","OK"))</f>
        <v/>
      </c>
    </row>
    <row r="600">
      <c r="A600" s="14">
        <f>IF(ISBLANK(YENI_TEKLIFLER!$A600),"",YENI_TEKLIFLER!$A600)</f>
        <v/>
      </c>
      <c r="B600" s="14">
        <f>IF(ISBLANK(YENI_TEKLIFLER!$A600),"",YENI_TEKLIFLER!$B600)</f>
        <v/>
      </c>
      <c r="C600" s="17">
        <f>IF(ISBLANK(YENI_TEKLIFLER!$A600),"",SUMIFS(TAKSIT_PLANI!$I$6:$I$1000,TAKSIT_PLANI!$B$6:$B$1000,YENI_TEKLIFLER!$B600,TAKSIT_PLANI!$C$6:$C$1000,1))</f>
        <v/>
      </c>
      <c r="D600" s="17">
        <f>IF(ISBLANK(YENI_TEKLIFLER!$A600),"",YENI_TEKLIFLER!$I600)</f>
        <v/>
      </c>
      <c r="E600" s="17">
        <f>IF(ISBLANK(YENI_TEKLIFLER!$A600),"",$C600-$D600)</f>
        <v/>
      </c>
      <c r="F600" s="17">
        <f>IF(ISBLANK(YENI_TEKLIFLER!$A600),"",MAX(0,$E600))</f>
        <v/>
      </c>
      <c r="G600" s="17">
        <f>IF(ISBLANK(YENI_TEKLIFLER!$A600),"",YENI_TEKLIFLER!$J600)</f>
        <v/>
      </c>
      <c r="H600" s="17">
        <f>IF(ISBLANK(YENI_TEKLIFLER!$A600),"",INDEX(KREDILER!$H$6:$H$1000,MATCH(YENI_TEKLIFLER!$B600,KREDILER!$A$6:$A$1000,0)))</f>
        <v/>
      </c>
      <c r="I600" s="14">
        <f>IF(ISBLANK(YENI_TEKLIFLER!$A600),"",IF($E600&gt;0,"ADAY","DEĞİL"))</f>
        <v/>
      </c>
      <c r="J600" s="14">
        <f>IF(ISBLANK(YENI_TEKLIFLER!$A600),"",IF(OR(ISBLANK($B600),ISBLANK($C600),ISBLANK($D600),ISBLANK($E600),ISBLANK($F600),ISBLANK($G600),ISBLANK($H600)),"EKSİK","OK"))</f>
        <v/>
      </c>
    </row>
    <row r="601">
      <c r="A601" s="14">
        <f>IF(ISBLANK(YENI_TEKLIFLER!$A601),"",YENI_TEKLIFLER!$A601)</f>
        <v/>
      </c>
      <c r="B601" s="14">
        <f>IF(ISBLANK(YENI_TEKLIFLER!$A601),"",YENI_TEKLIFLER!$B601)</f>
        <v/>
      </c>
      <c r="C601" s="17">
        <f>IF(ISBLANK(YENI_TEKLIFLER!$A601),"",SUMIFS(TAKSIT_PLANI!$I$6:$I$1000,TAKSIT_PLANI!$B$6:$B$1000,YENI_TEKLIFLER!$B601,TAKSIT_PLANI!$C$6:$C$1000,1))</f>
        <v/>
      </c>
      <c r="D601" s="17">
        <f>IF(ISBLANK(YENI_TEKLIFLER!$A601),"",YENI_TEKLIFLER!$I601)</f>
        <v/>
      </c>
      <c r="E601" s="17">
        <f>IF(ISBLANK(YENI_TEKLIFLER!$A601),"",$C601-$D601)</f>
        <v/>
      </c>
      <c r="F601" s="17">
        <f>IF(ISBLANK(YENI_TEKLIFLER!$A601),"",MAX(0,$E601))</f>
        <v/>
      </c>
      <c r="G601" s="17">
        <f>IF(ISBLANK(YENI_TEKLIFLER!$A601),"",YENI_TEKLIFLER!$J601)</f>
        <v/>
      </c>
      <c r="H601" s="17">
        <f>IF(ISBLANK(YENI_TEKLIFLER!$A601),"",INDEX(KREDILER!$H$6:$H$1000,MATCH(YENI_TEKLIFLER!$B601,KREDILER!$A$6:$A$1000,0)))</f>
        <v/>
      </c>
      <c r="I601" s="14">
        <f>IF(ISBLANK(YENI_TEKLIFLER!$A601),"",IF($E601&gt;0,"ADAY","DEĞİL"))</f>
        <v/>
      </c>
      <c r="J601" s="14">
        <f>IF(ISBLANK(YENI_TEKLIFLER!$A601),"",IF(OR(ISBLANK($B601),ISBLANK($C601),ISBLANK($D601),ISBLANK($E601),ISBLANK($F601),ISBLANK($G601),ISBLANK($H601)),"EKSİK","OK"))</f>
        <v/>
      </c>
    </row>
    <row r="602">
      <c r="A602" s="14">
        <f>IF(ISBLANK(YENI_TEKLIFLER!$A602),"",YENI_TEKLIFLER!$A602)</f>
        <v/>
      </c>
      <c r="B602" s="14">
        <f>IF(ISBLANK(YENI_TEKLIFLER!$A602),"",YENI_TEKLIFLER!$B602)</f>
        <v/>
      </c>
      <c r="C602" s="17">
        <f>IF(ISBLANK(YENI_TEKLIFLER!$A602),"",SUMIFS(TAKSIT_PLANI!$I$6:$I$1000,TAKSIT_PLANI!$B$6:$B$1000,YENI_TEKLIFLER!$B602,TAKSIT_PLANI!$C$6:$C$1000,1))</f>
        <v/>
      </c>
      <c r="D602" s="17">
        <f>IF(ISBLANK(YENI_TEKLIFLER!$A602),"",YENI_TEKLIFLER!$I602)</f>
        <v/>
      </c>
      <c r="E602" s="17">
        <f>IF(ISBLANK(YENI_TEKLIFLER!$A602),"",$C602-$D602)</f>
        <v/>
      </c>
      <c r="F602" s="17">
        <f>IF(ISBLANK(YENI_TEKLIFLER!$A602),"",MAX(0,$E602))</f>
        <v/>
      </c>
      <c r="G602" s="17">
        <f>IF(ISBLANK(YENI_TEKLIFLER!$A602),"",YENI_TEKLIFLER!$J602)</f>
        <v/>
      </c>
      <c r="H602" s="17">
        <f>IF(ISBLANK(YENI_TEKLIFLER!$A602),"",INDEX(KREDILER!$H$6:$H$1000,MATCH(YENI_TEKLIFLER!$B602,KREDILER!$A$6:$A$1000,0)))</f>
        <v/>
      </c>
      <c r="I602" s="14">
        <f>IF(ISBLANK(YENI_TEKLIFLER!$A602),"",IF($E602&gt;0,"ADAY","DEĞİL"))</f>
        <v/>
      </c>
      <c r="J602" s="14">
        <f>IF(ISBLANK(YENI_TEKLIFLER!$A602),"",IF(OR(ISBLANK($B602),ISBLANK($C602),ISBLANK($D602),ISBLANK($E602),ISBLANK($F602),ISBLANK($G602),ISBLANK($H602)),"EKSİK","OK"))</f>
        <v/>
      </c>
    </row>
    <row r="603">
      <c r="A603" s="14">
        <f>IF(ISBLANK(YENI_TEKLIFLER!$A603),"",YENI_TEKLIFLER!$A603)</f>
        <v/>
      </c>
      <c r="B603" s="14">
        <f>IF(ISBLANK(YENI_TEKLIFLER!$A603),"",YENI_TEKLIFLER!$B603)</f>
        <v/>
      </c>
      <c r="C603" s="17">
        <f>IF(ISBLANK(YENI_TEKLIFLER!$A603),"",SUMIFS(TAKSIT_PLANI!$I$6:$I$1000,TAKSIT_PLANI!$B$6:$B$1000,YENI_TEKLIFLER!$B603,TAKSIT_PLANI!$C$6:$C$1000,1))</f>
        <v/>
      </c>
      <c r="D603" s="17">
        <f>IF(ISBLANK(YENI_TEKLIFLER!$A603),"",YENI_TEKLIFLER!$I603)</f>
        <v/>
      </c>
      <c r="E603" s="17">
        <f>IF(ISBLANK(YENI_TEKLIFLER!$A603),"",$C603-$D603)</f>
        <v/>
      </c>
      <c r="F603" s="17">
        <f>IF(ISBLANK(YENI_TEKLIFLER!$A603),"",MAX(0,$E603))</f>
        <v/>
      </c>
      <c r="G603" s="17">
        <f>IF(ISBLANK(YENI_TEKLIFLER!$A603),"",YENI_TEKLIFLER!$J603)</f>
        <v/>
      </c>
      <c r="H603" s="17">
        <f>IF(ISBLANK(YENI_TEKLIFLER!$A603),"",INDEX(KREDILER!$H$6:$H$1000,MATCH(YENI_TEKLIFLER!$B603,KREDILER!$A$6:$A$1000,0)))</f>
        <v/>
      </c>
      <c r="I603" s="14">
        <f>IF(ISBLANK(YENI_TEKLIFLER!$A603),"",IF($E603&gt;0,"ADAY","DEĞİL"))</f>
        <v/>
      </c>
      <c r="J603" s="14">
        <f>IF(ISBLANK(YENI_TEKLIFLER!$A603),"",IF(OR(ISBLANK($B603),ISBLANK($C603),ISBLANK($D603),ISBLANK($E603),ISBLANK($F603),ISBLANK($G603),ISBLANK($H603)),"EKSİK","OK"))</f>
        <v/>
      </c>
    </row>
    <row r="604">
      <c r="A604" s="14">
        <f>IF(ISBLANK(YENI_TEKLIFLER!$A604),"",YENI_TEKLIFLER!$A604)</f>
        <v/>
      </c>
      <c r="B604" s="14">
        <f>IF(ISBLANK(YENI_TEKLIFLER!$A604),"",YENI_TEKLIFLER!$B604)</f>
        <v/>
      </c>
      <c r="C604" s="17">
        <f>IF(ISBLANK(YENI_TEKLIFLER!$A604),"",SUMIFS(TAKSIT_PLANI!$I$6:$I$1000,TAKSIT_PLANI!$B$6:$B$1000,YENI_TEKLIFLER!$B604,TAKSIT_PLANI!$C$6:$C$1000,1))</f>
        <v/>
      </c>
      <c r="D604" s="17">
        <f>IF(ISBLANK(YENI_TEKLIFLER!$A604),"",YENI_TEKLIFLER!$I604)</f>
        <v/>
      </c>
      <c r="E604" s="17">
        <f>IF(ISBLANK(YENI_TEKLIFLER!$A604),"",$C604-$D604)</f>
        <v/>
      </c>
      <c r="F604" s="17">
        <f>IF(ISBLANK(YENI_TEKLIFLER!$A604),"",MAX(0,$E604))</f>
        <v/>
      </c>
      <c r="G604" s="17">
        <f>IF(ISBLANK(YENI_TEKLIFLER!$A604),"",YENI_TEKLIFLER!$J604)</f>
        <v/>
      </c>
      <c r="H604" s="17">
        <f>IF(ISBLANK(YENI_TEKLIFLER!$A604),"",INDEX(KREDILER!$H$6:$H$1000,MATCH(YENI_TEKLIFLER!$B604,KREDILER!$A$6:$A$1000,0)))</f>
        <v/>
      </c>
      <c r="I604" s="14">
        <f>IF(ISBLANK(YENI_TEKLIFLER!$A604),"",IF($E604&gt;0,"ADAY","DEĞİL"))</f>
        <v/>
      </c>
      <c r="J604" s="14">
        <f>IF(ISBLANK(YENI_TEKLIFLER!$A604),"",IF(OR(ISBLANK($B604),ISBLANK($C604),ISBLANK($D604),ISBLANK($E604),ISBLANK($F604),ISBLANK($G604),ISBLANK($H604)),"EKSİK","OK"))</f>
        <v/>
      </c>
    </row>
    <row r="605">
      <c r="A605" s="14">
        <f>IF(ISBLANK(YENI_TEKLIFLER!$A605),"",YENI_TEKLIFLER!$A605)</f>
        <v/>
      </c>
      <c r="B605" s="14">
        <f>IF(ISBLANK(YENI_TEKLIFLER!$A605),"",YENI_TEKLIFLER!$B605)</f>
        <v/>
      </c>
      <c r="C605" s="17">
        <f>IF(ISBLANK(YENI_TEKLIFLER!$A605),"",SUMIFS(TAKSIT_PLANI!$I$6:$I$1000,TAKSIT_PLANI!$B$6:$B$1000,YENI_TEKLIFLER!$B605,TAKSIT_PLANI!$C$6:$C$1000,1))</f>
        <v/>
      </c>
      <c r="D605" s="17">
        <f>IF(ISBLANK(YENI_TEKLIFLER!$A605),"",YENI_TEKLIFLER!$I605)</f>
        <v/>
      </c>
      <c r="E605" s="17">
        <f>IF(ISBLANK(YENI_TEKLIFLER!$A605),"",$C605-$D605)</f>
        <v/>
      </c>
      <c r="F605" s="17">
        <f>IF(ISBLANK(YENI_TEKLIFLER!$A605),"",MAX(0,$E605))</f>
        <v/>
      </c>
      <c r="G605" s="17">
        <f>IF(ISBLANK(YENI_TEKLIFLER!$A605),"",YENI_TEKLIFLER!$J605)</f>
        <v/>
      </c>
      <c r="H605" s="17">
        <f>IF(ISBLANK(YENI_TEKLIFLER!$A605),"",INDEX(KREDILER!$H$6:$H$1000,MATCH(YENI_TEKLIFLER!$B605,KREDILER!$A$6:$A$1000,0)))</f>
        <v/>
      </c>
      <c r="I605" s="14">
        <f>IF(ISBLANK(YENI_TEKLIFLER!$A605),"",IF($E605&gt;0,"ADAY","DEĞİL"))</f>
        <v/>
      </c>
      <c r="J605" s="14">
        <f>IF(ISBLANK(YENI_TEKLIFLER!$A605),"",IF(OR(ISBLANK($B605),ISBLANK($C605),ISBLANK($D605),ISBLANK($E605),ISBLANK($F605),ISBLANK($G605),ISBLANK($H605)),"EKSİK","OK"))</f>
        <v/>
      </c>
    </row>
    <row r="606">
      <c r="A606" s="14">
        <f>IF(ISBLANK(YENI_TEKLIFLER!$A606),"",YENI_TEKLIFLER!$A606)</f>
        <v/>
      </c>
      <c r="B606" s="14">
        <f>IF(ISBLANK(YENI_TEKLIFLER!$A606),"",YENI_TEKLIFLER!$B606)</f>
        <v/>
      </c>
      <c r="C606" s="17">
        <f>IF(ISBLANK(YENI_TEKLIFLER!$A606),"",SUMIFS(TAKSIT_PLANI!$I$6:$I$1000,TAKSIT_PLANI!$B$6:$B$1000,YENI_TEKLIFLER!$B606,TAKSIT_PLANI!$C$6:$C$1000,1))</f>
        <v/>
      </c>
      <c r="D606" s="17">
        <f>IF(ISBLANK(YENI_TEKLIFLER!$A606),"",YENI_TEKLIFLER!$I606)</f>
        <v/>
      </c>
      <c r="E606" s="17">
        <f>IF(ISBLANK(YENI_TEKLIFLER!$A606),"",$C606-$D606)</f>
        <v/>
      </c>
      <c r="F606" s="17">
        <f>IF(ISBLANK(YENI_TEKLIFLER!$A606),"",MAX(0,$E606))</f>
        <v/>
      </c>
      <c r="G606" s="17">
        <f>IF(ISBLANK(YENI_TEKLIFLER!$A606),"",YENI_TEKLIFLER!$J606)</f>
        <v/>
      </c>
      <c r="H606" s="17">
        <f>IF(ISBLANK(YENI_TEKLIFLER!$A606),"",INDEX(KREDILER!$H$6:$H$1000,MATCH(YENI_TEKLIFLER!$B606,KREDILER!$A$6:$A$1000,0)))</f>
        <v/>
      </c>
      <c r="I606" s="14">
        <f>IF(ISBLANK(YENI_TEKLIFLER!$A606),"",IF($E606&gt;0,"ADAY","DEĞİL"))</f>
        <v/>
      </c>
      <c r="J606" s="14">
        <f>IF(ISBLANK(YENI_TEKLIFLER!$A606),"",IF(OR(ISBLANK($B606),ISBLANK($C606),ISBLANK($D606),ISBLANK($E606),ISBLANK($F606),ISBLANK($G606),ISBLANK($H606)),"EKSİK","OK"))</f>
        <v/>
      </c>
    </row>
    <row r="607">
      <c r="A607" s="14">
        <f>IF(ISBLANK(YENI_TEKLIFLER!$A607),"",YENI_TEKLIFLER!$A607)</f>
        <v/>
      </c>
      <c r="B607" s="14">
        <f>IF(ISBLANK(YENI_TEKLIFLER!$A607),"",YENI_TEKLIFLER!$B607)</f>
        <v/>
      </c>
      <c r="C607" s="17">
        <f>IF(ISBLANK(YENI_TEKLIFLER!$A607),"",SUMIFS(TAKSIT_PLANI!$I$6:$I$1000,TAKSIT_PLANI!$B$6:$B$1000,YENI_TEKLIFLER!$B607,TAKSIT_PLANI!$C$6:$C$1000,1))</f>
        <v/>
      </c>
      <c r="D607" s="17">
        <f>IF(ISBLANK(YENI_TEKLIFLER!$A607),"",YENI_TEKLIFLER!$I607)</f>
        <v/>
      </c>
      <c r="E607" s="17">
        <f>IF(ISBLANK(YENI_TEKLIFLER!$A607),"",$C607-$D607)</f>
        <v/>
      </c>
      <c r="F607" s="17">
        <f>IF(ISBLANK(YENI_TEKLIFLER!$A607),"",MAX(0,$E607))</f>
        <v/>
      </c>
      <c r="G607" s="17">
        <f>IF(ISBLANK(YENI_TEKLIFLER!$A607),"",YENI_TEKLIFLER!$J607)</f>
        <v/>
      </c>
      <c r="H607" s="17">
        <f>IF(ISBLANK(YENI_TEKLIFLER!$A607),"",INDEX(KREDILER!$H$6:$H$1000,MATCH(YENI_TEKLIFLER!$B607,KREDILER!$A$6:$A$1000,0)))</f>
        <v/>
      </c>
      <c r="I607" s="14">
        <f>IF(ISBLANK(YENI_TEKLIFLER!$A607),"",IF($E607&gt;0,"ADAY","DEĞİL"))</f>
        <v/>
      </c>
      <c r="J607" s="14">
        <f>IF(ISBLANK(YENI_TEKLIFLER!$A607),"",IF(OR(ISBLANK($B607),ISBLANK($C607),ISBLANK($D607),ISBLANK($E607),ISBLANK($F607),ISBLANK($G607),ISBLANK($H607)),"EKSİK","OK"))</f>
        <v/>
      </c>
    </row>
    <row r="608">
      <c r="A608" s="14">
        <f>IF(ISBLANK(YENI_TEKLIFLER!$A608),"",YENI_TEKLIFLER!$A608)</f>
        <v/>
      </c>
      <c r="B608" s="14">
        <f>IF(ISBLANK(YENI_TEKLIFLER!$A608),"",YENI_TEKLIFLER!$B608)</f>
        <v/>
      </c>
      <c r="C608" s="17">
        <f>IF(ISBLANK(YENI_TEKLIFLER!$A608),"",SUMIFS(TAKSIT_PLANI!$I$6:$I$1000,TAKSIT_PLANI!$B$6:$B$1000,YENI_TEKLIFLER!$B608,TAKSIT_PLANI!$C$6:$C$1000,1))</f>
        <v/>
      </c>
      <c r="D608" s="17">
        <f>IF(ISBLANK(YENI_TEKLIFLER!$A608),"",YENI_TEKLIFLER!$I608)</f>
        <v/>
      </c>
      <c r="E608" s="17">
        <f>IF(ISBLANK(YENI_TEKLIFLER!$A608),"",$C608-$D608)</f>
        <v/>
      </c>
      <c r="F608" s="17">
        <f>IF(ISBLANK(YENI_TEKLIFLER!$A608),"",MAX(0,$E608))</f>
        <v/>
      </c>
      <c r="G608" s="17">
        <f>IF(ISBLANK(YENI_TEKLIFLER!$A608),"",YENI_TEKLIFLER!$J608)</f>
        <v/>
      </c>
      <c r="H608" s="17">
        <f>IF(ISBLANK(YENI_TEKLIFLER!$A608),"",INDEX(KREDILER!$H$6:$H$1000,MATCH(YENI_TEKLIFLER!$B608,KREDILER!$A$6:$A$1000,0)))</f>
        <v/>
      </c>
      <c r="I608" s="14">
        <f>IF(ISBLANK(YENI_TEKLIFLER!$A608),"",IF($E608&gt;0,"ADAY","DEĞİL"))</f>
        <v/>
      </c>
      <c r="J608" s="14">
        <f>IF(ISBLANK(YENI_TEKLIFLER!$A608),"",IF(OR(ISBLANK($B608),ISBLANK($C608),ISBLANK($D608),ISBLANK($E608),ISBLANK($F608),ISBLANK($G608),ISBLANK($H608)),"EKSİK","OK"))</f>
        <v/>
      </c>
    </row>
    <row r="609">
      <c r="A609" s="14">
        <f>IF(ISBLANK(YENI_TEKLIFLER!$A609),"",YENI_TEKLIFLER!$A609)</f>
        <v/>
      </c>
      <c r="B609" s="14">
        <f>IF(ISBLANK(YENI_TEKLIFLER!$A609),"",YENI_TEKLIFLER!$B609)</f>
        <v/>
      </c>
      <c r="C609" s="17">
        <f>IF(ISBLANK(YENI_TEKLIFLER!$A609),"",SUMIFS(TAKSIT_PLANI!$I$6:$I$1000,TAKSIT_PLANI!$B$6:$B$1000,YENI_TEKLIFLER!$B609,TAKSIT_PLANI!$C$6:$C$1000,1))</f>
        <v/>
      </c>
      <c r="D609" s="17">
        <f>IF(ISBLANK(YENI_TEKLIFLER!$A609),"",YENI_TEKLIFLER!$I609)</f>
        <v/>
      </c>
      <c r="E609" s="17">
        <f>IF(ISBLANK(YENI_TEKLIFLER!$A609),"",$C609-$D609)</f>
        <v/>
      </c>
      <c r="F609" s="17">
        <f>IF(ISBLANK(YENI_TEKLIFLER!$A609),"",MAX(0,$E609))</f>
        <v/>
      </c>
      <c r="G609" s="17">
        <f>IF(ISBLANK(YENI_TEKLIFLER!$A609),"",YENI_TEKLIFLER!$J609)</f>
        <v/>
      </c>
      <c r="H609" s="17">
        <f>IF(ISBLANK(YENI_TEKLIFLER!$A609),"",INDEX(KREDILER!$H$6:$H$1000,MATCH(YENI_TEKLIFLER!$B609,KREDILER!$A$6:$A$1000,0)))</f>
        <v/>
      </c>
      <c r="I609" s="14">
        <f>IF(ISBLANK(YENI_TEKLIFLER!$A609),"",IF($E609&gt;0,"ADAY","DEĞİL"))</f>
        <v/>
      </c>
      <c r="J609" s="14">
        <f>IF(ISBLANK(YENI_TEKLIFLER!$A609),"",IF(OR(ISBLANK($B609),ISBLANK($C609),ISBLANK($D609),ISBLANK($E609),ISBLANK($F609),ISBLANK($G609),ISBLANK($H609)),"EKSİK","OK"))</f>
        <v/>
      </c>
    </row>
    <row r="610">
      <c r="A610" s="14">
        <f>IF(ISBLANK(YENI_TEKLIFLER!$A610),"",YENI_TEKLIFLER!$A610)</f>
        <v/>
      </c>
      <c r="B610" s="14">
        <f>IF(ISBLANK(YENI_TEKLIFLER!$A610),"",YENI_TEKLIFLER!$B610)</f>
        <v/>
      </c>
      <c r="C610" s="17">
        <f>IF(ISBLANK(YENI_TEKLIFLER!$A610),"",SUMIFS(TAKSIT_PLANI!$I$6:$I$1000,TAKSIT_PLANI!$B$6:$B$1000,YENI_TEKLIFLER!$B610,TAKSIT_PLANI!$C$6:$C$1000,1))</f>
        <v/>
      </c>
      <c r="D610" s="17">
        <f>IF(ISBLANK(YENI_TEKLIFLER!$A610),"",YENI_TEKLIFLER!$I610)</f>
        <v/>
      </c>
      <c r="E610" s="17">
        <f>IF(ISBLANK(YENI_TEKLIFLER!$A610),"",$C610-$D610)</f>
        <v/>
      </c>
      <c r="F610" s="17">
        <f>IF(ISBLANK(YENI_TEKLIFLER!$A610),"",MAX(0,$E610))</f>
        <v/>
      </c>
      <c r="G610" s="17">
        <f>IF(ISBLANK(YENI_TEKLIFLER!$A610),"",YENI_TEKLIFLER!$J610)</f>
        <v/>
      </c>
      <c r="H610" s="17">
        <f>IF(ISBLANK(YENI_TEKLIFLER!$A610),"",INDEX(KREDILER!$H$6:$H$1000,MATCH(YENI_TEKLIFLER!$B610,KREDILER!$A$6:$A$1000,0)))</f>
        <v/>
      </c>
      <c r="I610" s="14">
        <f>IF(ISBLANK(YENI_TEKLIFLER!$A610),"",IF($E610&gt;0,"ADAY","DEĞİL"))</f>
        <v/>
      </c>
      <c r="J610" s="14">
        <f>IF(ISBLANK(YENI_TEKLIFLER!$A610),"",IF(OR(ISBLANK($B610),ISBLANK($C610),ISBLANK($D610),ISBLANK($E610),ISBLANK($F610),ISBLANK($G610),ISBLANK($H610)),"EKSİK","OK"))</f>
        <v/>
      </c>
    </row>
    <row r="611">
      <c r="A611" s="14">
        <f>IF(ISBLANK(YENI_TEKLIFLER!$A611),"",YENI_TEKLIFLER!$A611)</f>
        <v/>
      </c>
      <c r="B611" s="14">
        <f>IF(ISBLANK(YENI_TEKLIFLER!$A611),"",YENI_TEKLIFLER!$B611)</f>
        <v/>
      </c>
      <c r="C611" s="17">
        <f>IF(ISBLANK(YENI_TEKLIFLER!$A611),"",SUMIFS(TAKSIT_PLANI!$I$6:$I$1000,TAKSIT_PLANI!$B$6:$B$1000,YENI_TEKLIFLER!$B611,TAKSIT_PLANI!$C$6:$C$1000,1))</f>
        <v/>
      </c>
      <c r="D611" s="17">
        <f>IF(ISBLANK(YENI_TEKLIFLER!$A611),"",YENI_TEKLIFLER!$I611)</f>
        <v/>
      </c>
      <c r="E611" s="17">
        <f>IF(ISBLANK(YENI_TEKLIFLER!$A611),"",$C611-$D611)</f>
        <v/>
      </c>
      <c r="F611" s="17">
        <f>IF(ISBLANK(YENI_TEKLIFLER!$A611),"",MAX(0,$E611))</f>
        <v/>
      </c>
      <c r="G611" s="17">
        <f>IF(ISBLANK(YENI_TEKLIFLER!$A611),"",YENI_TEKLIFLER!$J611)</f>
        <v/>
      </c>
      <c r="H611" s="17">
        <f>IF(ISBLANK(YENI_TEKLIFLER!$A611),"",INDEX(KREDILER!$H$6:$H$1000,MATCH(YENI_TEKLIFLER!$B611,KREDILER!$A$6:$A$1000,0)))</f>
        <v/>
      </c>
      <c r="I611" s="14">
        <f>IF(ISBLANK(YENI_TEKLIFLER!$A611),"",IF($E611&gt;0,"ADAY","DEĞİL"))</f>
        <v/>
      </c>
      <c r="J611" s="14">
        <f>IF(ISBLANK(YENI_TEKLIFLER!$A611),"",IF(OR(ISBLANK($B611),ISBLANK($C611),ISBLANK($D611),ISBLANK($E611),ISBLANK($F611),ISBLANK($G611),ISBLANK($H611)),"EKSİK","OK"))</f>
        <v/>
      </c>
    </row>
    <row r="612">
      <c r="A612" s="14">
        <f>IF(ISBLANK(YENI_TEKLIFLER!$A612),"",YENI_TEKLIFLER!$A612)</f>
        <v/>
      </c>
      <c r="B612" s="14">
        <f>IF(ISBLANK(YENI_TEKLIFLER!$A612),"",YENI_TEKLIFLER!$B612)</f>
        <v/>
      </c>
      <c r="C612" s="17">
        <f>IF(ISBLANK(YENI_TEKLIFLER!$A612),"",SUMIFS(TAKSIT_PLANI!$I$6:$I$1000,TAKSIT_PLANI!$B$6:$B$1000,YENI_TEKLIFLER!$B612,TAKSIT_PLANI!$C$6:$C$1000,1))</f>
        <v/>
      </c>
      <c r="D612" s="17">
        <f>IF(ISBLANK(YENI_TEKLIFLER!$A612),"",YENI_TEKLIFLER!$I612)</f>
        <v/>
      </c>
      <c r="E612" s="17">
        <f>IF(ISBLANK(YENI_TEKLIFLER!$A612),"",$C612-$D612)</f>
        <v/>
      </c>
      <c r="F612" s="17">
        <f>IF(ISBLANK(YENI_TEKLIFLER!$A612),"",MAX(0,$E612))</f>
        <v/>
      </c>
      <c r="G612" s="17">
        <f>IF(ISBLANK(YENI_TEKLIFLER!$A612),"",YENI_TEKLIFLER!$J612)</f>
        <v/>
      </c>
      <c r="H612" s="17">
        <f>IF(ISBLANK(YENI_TEKLIFLER!$A612),"",INDEX(KREDILER!$H$6:$H$1000,MATCH(YENI_TEKLIFLER!$B612,KREDILER!$A$6:$A$1000,0)))</f>
        <v/>
      </c>
      <c r="I612" s="14">
        <f>IF(ISBLANK(YENI_TEKLIFLER!$A612),"",IF($E612&gt;0,"ADAY","DEĞİL"))</f>
        <v/>
      </c>
      <c r="J612" s="14">
        <f>IF(ISBLANK(YENI_TEKLIFLER!$A612),"",IF(OR(ISBLANK($B612),ISBLANK($C612),ISBLANK($D612),ISBLANK($E612),ISBLANK($F612),ISBLANK($G612),ISBLANK($H612)),"EKSİK","OK"))</f>
        <v/>
      </c>
    </row>
    <row r="613">
      <c r="A613" s="14">
        <f>IF(ISBLANK(YENI_TEKLIFLER!$A613),"",YENI_TEKLIFLER!$A613)</f>
        <v/>
      </c>
      <c r="B613" s="14">
        <f>IF(ISBLANK(YENI_TEKLIFLER!$A613),"",YENI_TEKLIFLER!$B613)</f>
        <v/>
      </c>
      <c r="C613" s="17">
        <f>IF(ISBLANK(YENI_TEKLIFLER!$A613),"",SUMIFS(TAKSIT_PLANI!$I$6:$I$1000,TAKSIT_PLANI!$B$6:$B$1000,YENI_TEKLIFLER!$B613,TAKSIT_PLANI!$C$6:$C$1000,1))</f>
        <v/>
      </c>
      <c r="D613" s="17">
        <f>IF(ISBLANK(YENI_TEKLIFLER!$A613),"",YENI_TEKLIFLER!$I613)</f>
        <v/>
      </c>
      <c r="E613" s="17">
        <f>IF(ISBLANK(YENI_TEKLIFLER!$A613),"",$C613-$D613)</f>
        <v/>
      </c>
      <c r="F613" s="17">
        <f>IF(ISBLANK(YENI_TEKLIFLER!$A613),"",MAX(0,$E613))</f>
        <v/>
      </c>
      <c r="G613" s="17">
        <f>IF(ISBLANK(YENI_TEKLIFLER!$A613),"",YENI_TEKLIFLER!$J613)</f>
        <v/>
      </c>
      <c r="H613" s="17">
        <f>IF(ISBLANK(YENI_TEKLIFLER!$A613),"",INDEX(KREDILER!$H$6:$H$1000,MATCH(YENI_TEKLIFLER!$B613,KREDILER!$A$6:$A$1000,0)))</f>
        <v/>
      </c>
      <c r="I613" s="14">
        <f>IF(ISBLANK(YENI_TEKLIFLER!$A613),"",IF($E613&gt;0,"ADAY","DEĞİL"))</f>
        <v/>
      </c>
      <c r="J613" s="14">
        <f>IF(ISBLANK(YENI_TEKLIFLER!$A613),"",IF(OR(ISBLANK($B613),ISBLANK($C613),ISBLANK($D613),ISBLANK($E613),ISBLANK($F613),ISBLANK($G613),ISBLANK($H613)),"EKSİK","OK"))</f>
        <v/>
      </c>
    </row>
    <row r="614">
      <c r="A614" s="14">
        <f>IF(ISBLANK(YENI_TEKLIFLER!$A614),"",YENI_TEKLIFLER!$A614)</f>
        <v/>
      </c>
      <c r="B614" s="14">
        <f>IF(ISBLANK(YENI_TEKLIFLER!$A614),"",YENI_TEKLIFLER!$B614)</f>
        <v/>
      </c>
      <c r="C614" s="17">
        <f>IF(ISBLANK(YENI_TEKLIFLER!$A614),"",SUMIFS(TAKSIT_PLANI!$I$6:$I$1000,TAKSIT_PLANI!$B$6:$B$1000,YENI_TEKLIFLER!$B614,TAKSIT_PLANI!$C$6:$C$1000,1))</f>
        <v/>
      </c>
      <c r="D614" s="17">
        <f>IF(ISBLANK(YENI_TEKLIFLER!$A614),"",YENI_TEKLIFLER!$I614)</f>
        <v/>
      </c>
      <c r="E614" s="17">
        <f>IF(ISBLANK(YENI_TEKLIFLER!$A614),"",$C614-$D614)</f>
        <v/>
      </c>
      <c r="F614" s="17">
        <f>IF(ISBLANK(YENI_TEKLIFLER!$A614),"",MAX(0,$E614))</f>
        <v/>
      </c>
      <c r="G614" s="17">
        <f>IF(ISBLANK(YENI_TEKLIFLER!$A614),"",YENI_TEKLIFLER!$J614)</f>
        <v/>
      </c>
      <c r="H614" s="17">
        <f>IF(ISBLANK(YENI_TEKLIFLER!$A614),"",INDEX(KREDILER!$H$6:$H$1000,MATCH(YENI_TEKLIFLER!$B614,KREDILER!$A$6:$A$1000,0)))</f>
        <v/>
      </c>
      <c r="I614" s="14">
        <f>IF(ISBLANK(YENI_TEKLIFLER!$A614),"",IF($E614&gt;0,"ADAY","DEĞİL"))</f>
        <v/>
      </c>
      <c r="J614" s="14">
        <f>IF(ISBLANK(YENI_TEKLIFLER!$A614),"",IF(OR(ISBLANK($B614),ISBLANK($C614),ISBLANK($D614),ISBLANK($E614),ISBLANK($F614),ISBLANK($G614),ISBLANK($H614)),"EKSİK","OK"))</f>
        <v/>
      </c>
    </row>
    <row r="615">
      <c r="A615" s="14">
        <f>IF(ISBLANK(YENI_TEKLIFLER!$A615),"",YENI_TEKLIFLER!$A615)</f>
        <v/>
      </c>
      <c r="B615" s="14">
        <f>IF(ISBLANK(YENI_TEKLIFLER!$A615),"",YENI_TEKLIFLER!$B615)</f>
        <v/>
      </c>
      <c r="C615" s="17">
        <f>IF(ISBLANK(YENI_TEKLIFLER!$A615),"",SUMIFS(TAKSIT_PLANI!$I$6:$I$1000,TAKSIT_PLANI!$B$6:$B$1000,YENI_TEKLIFLER!$B615,TAKSIT_PLANI!$C$6:$C$1000,1))</f>
        <v/>
      </c>
      <c r="D615" s="17">
        <f>IF(ISBLANK(YENI_TEKLIFLER!$A615),"",YENI_TEKLIFLER!$I615)</f>
        <v/>
      </c>
      <c r="E615" s="17">
        <f>IF(ISBLANK(YENI_TEKLIFLER!$A615),"",$C615-$D615)</f>
        <v/>
      </c>
      <c r="F615" s="17">
        <f>IF(ISBLANK(YENI_TEKLIFLER!$A615),"",MAX(0,$E615))</f>
        <v/>
      </c>
      <c r="G615" s="17">
        <f>IF(ISBLANK(YENI_TEKLIFLER!$A615),"",YENI_TEKLIFLER!$J615)</f>
        <v/>
      </c>
      <c r="H615" s="17">
        <f>IF(ISBLANK(YENI_TEKLIFLER!$A615),"",INDEX(KREDILER!$H$6:$H$1000,MATCH(YENI_TEKLIFLER!$B615,KREDILER!$A$6:$A$1000,0)))</f>
        <v/>
      </c>
      <c r="I615" s="14">
        <f>IF(ISBLANK(YENI_TEKLIFLER!$A615),"",IF($E615&gt;0,"ADAY","DEĞİL"))</f>
        <v/>
      </c>
      <c r="J615" s="14">
        <f>IF(ISBLANK(YENI_TEKLIFLER!$A615),"",IF(OR(ISBLANK($B615),ISBLANK($C615),ISBLANK($D615),ISBLANK($E615),ISBLANK($F615),ISBLANK($G615),ISBLANK($H615)),"EKSİK","OK"))</f>
        <v/>
      </c>
    </row>
    <row r="616">
      <c r="A616" s="14">
        <f>IF(ISBLANK(YENI_TEKLIFLER!$A616),"",YENI_TEKLIFLER!$A616)</f>
        <v/>
      </c>
      <c r="B616" s="14">
        <f>IF(ISBLANK(YENI_TEKLIFLER!$A616),"",YENI_TEKLIFLER!$B616)</f>
        <v/>
      </c>
      <c r="C616" s="17">
        <f>IF(ISBLANK(YENI_TEKLIFLER!$A616),"",SUMIFS(TAKSIT_PLANI!$I$6:$I$1000,TAKSIT_PLANI!$B$6:$B$1000,YENI_TEKLIFLER!$B616,TAKSIT_PLANI!$C$6:$C$1000,1))</f>
        <v/>
      </c>
      <c r="D616" s="17">
        <f>IF(ISBLANK(YENI_TEKLIFLER!$A616),"",YENI_TEKLIFLER!$I616)</f>
        <v/>
      </c>
      <c r="E616" s="17">
        <f>IF(ISBLANK(YENI_TEKLIFLER!$A616),"",$C616-$D616)</f>
        <v/>
      </c>
      <c r="F616" s="17">
        <f>IF(ISBLANK(YENI_TEKLIFLER!$A616),"",MAX(0,$E616))</f>
        <v/>
      </c>
      <c r="G616" s="17">
        <f>IF(ISBLANK(YENI_TEKLIFLER!$A616),"",YENI_TEKLIFLER!$J616)</f>
        <v/>
      </c>
      <c r="H616" s="17">
        <f>IF(ISBLANK(YENI_TEKLIFLER!$A616),"",INDEX(KREDILER!$H$6:$H$1000,MATCH(YENI_TEKLIFLER!$B616,KREDILER!$A$6:$A$1000,0)))</f>
        <v/>
      </c>
      <c r="I616" s="14">
        <f>IF(ISBLANK(YENI_TEKLIFLER!$A616),"",IF($E616&gt;0,"ADAY","DEĞİL"))</f>
        <v/>
      </c>
      <c r="J616" s="14">
        <f>IF(ISBLANK(YENI_TEKLIFLER!$A616),"",IF(OR(ISBLANK($B616),ISBLANK($C616),ISBLANK($D616),ISBLANK($E616),ISBLANK($F616),ISBLANK($G616),ISBLANK($H616)),"EKSİK","OK"))</f>
        <v/>
      </c>
    </row>
    <row r="617">
      <c r="A617" s="14">
        <f>IF(ISBLANK(YENI_TEKLIFLER!$A617),"",YENI_TEKLIFLER!$A617)</f>
        <v/>
      </c>
      <c r="B617" s="14">
        <f>IF(ISBLANK(YENI_TEKLIFLER!$A617),"",YENI_TEKLIFLER!$B617)</f>
        <v/>
      </c>
      <c r="C617" s="17">
        <f>IF(ISBLANK(YENI_TEKLIFLER!$A617),"",SUMIFS(TAKSIT_PLANI!$I$6:$I$1000,TAKSIT_PLANI!$B$6:$B$1000,YENI_TEKLIFLER!$B617,TAKSIT_PLANI!$C$6:$C$1000,1))</f>
        <v/>
      </c>
      <c r="D617" s="17">
        <f>IF(ISBLANK(YENI_TEKLIFLER!$A617),"",YENI_TEKLIFLER!$I617)</f>
        <v/>
      </c>
      <c r="E617" s="17">
        <f>IF(ISBLANK(YENI_TEKLIFLER!$A617),"",$C617-$D617)</f>
        <v/>
      </c>
      <c r="F617" s="17">
        <f>IF(ISBLANK(YENI_TEKLIFLER!$A617),"",MAX(0,$E617))</f>
        <v/>
      </c>
      <c r="G617" s="17">
        <f>IF(ISBLANK(YENI_TEKLIFLER!$A617),"",YENI_TEKLIFLER!$J617)</f>
        <v/>
      </c>
      <c r="H617" s="17">
        <f>IF(ISBLANK(YENI_TEKLIFLER!$A617),"",INDEX(KREDILER!$H$6:$H$1000,MATCH(YENI_TEKLIFLER!$B617,KREDILER!$A$6:$A$1000,0)))</f>
        <v/>
      </c>
      <c r="I617" s="14">
        <f>IF(ISBLANK(YENI_TEKLIFLER!$A617),"",IF($E617&gt;0,"ADAY","DEĞİL"))</f>
        <v/>
      </c>
      <c r="J617" s="14">
        <f>IF(ISBLANK(YENI_TEKLIFLER!$A617),"",IF(OR(ISBLANK($B617),ISBLANK($C617),ISBLANK($D617),ISBLANK($E617),ISBLANK($F617),ISBLANK($G617),ISBLANK($H617)),"EKSİK","OK"))</f>
        <v/>
      </c>
    </row>
    <row r="618">
      <c r="A618" s="14">
        <f>IF(ISBLANK(YENI_TEKLIFLER!$A618),"",YENI_TEKLIFLER!$A618)</f>
        <v/>
      </c>
      <c r="B618" s="14">
        <f>IF(ISBLANK(YENI_TEKLIFLER!$A618),"",YENI_TEKLIFLER!$B618)</f>
        <v/>
      </c>
      <c r="C618" s="17">
        <f>IF(ISBLANK(YENI_TEKLIFLER!$A618),"",SUMIFS(TAKSIT_PLANI!$I$6:$I$1000,TAKSIT_PLANI!$B$6:$B$1000,YENI_TEKLIFLER!$B618,TAKSIT_PLANI!$C$6:$C$1000,1))</f>
        <v/>
      </c>
      <c r="D618" s="17">
        <f>IF(ISBLANK(YENI_TEKLIFLER!$A618),"",YENI_TEKLIFLER!$I618)</f>
        <v/>
      </c>
      <c r="E618" s="17">
        <f>IF(ISBLANK(YENI_TEKLIFLER!$A618),"",$C618-$D618)</f>
        <v/>
      </c>
      <c r="F618" s="17">
        <f>IF(ISBLANK(YENI_TEKLIFLER!$A618),"",MAX(0,$E618))</f>
        <v/>
      </c>
      <c r="G618" s="17">
        <f>IF(ISBLANK(YENI_TEKLIFLER!$A618),"",YENI_TEKLIFLER!$J618)</f>
        <v/>
      </c>
      <c r="H618" s="17">
        <f>IF(ISBLANK(YENI_TEKLIFLER!$A618),"",INDEX(KREDILER!$H$6:$H$1000,MATCH(YENI_TEKLIFLER!$B618,KREDILER!$A$6:$A$1000,0)))</f>
        <v/>
      </c>
      <c r="I618" s="14">
        <f>IF(ISBLANK(YENI_TEKLIFLER!$A618),"",IF($E618&gt;0,"ADAY","DEĞİL"))</f>
        <v/>
      </c>
      <c r="J618" s="14">
        <f>IF(ISBLANK(YENI_TEKLIFLER!$A618),"",IF(OR(ISBLANK($B618),ISBLANK($C618),ISBLANK($D618),ISBLANK($E618),ISBLANK($F618),ISBLANK($G618),ISBLANK($H618)),"EKSİK","OK"))</f>
        <v/>
      </c>
    </row>
    <row r="619">
      <c r="A619" s="14">
        <f>IF(ISBLANK(YENI_TEKLIFLER!$A619),"",YENI_TEKLIFLER!$A619)</f>
        <v/>
      </c>
      <c r="B619" s="14">
        <f>IF(ISBLANK(YENI_TEKLIFLER!$A619),"",YENI_TEKLIFLER!$B619)</f>
        <v/>
      </c>
      <c r="C619" s="17">
        <f>IF(ISBLANK(YENI_TEKLIFLER!$A619),"",SUMIFS(TAKSIT_PLANI!$I$6:$I$1000,TAKSIT_PLANI!$B$6:$B$1000,YENI_TEKLIFLER!$B619,TAKSIT_PLANI!$C$6:$C$1000,1))</f>
        <v/>
      </c>
      <c r="D619" s="17">
        <f>IF(ISBLANK(YENI_TEKLIFLER!$A619),"",YENI_TEKLIFLER!$I619)</f>
        <v/>
      </c>
      <c r="E619" s="17">
        <f>IF(ISBLANK(YENI_TEKLIFLER!$A619),"",$C619-$D619)</f>
        <v/>
      </c>
      <c r="F619" s="17">
        <f>IF(ISBLANK(YENI_TEKLIFLER!$A619),"",MAX(0,$E619))</f>
        <v/>
      </c>
      <c r="G619" s="17">
        <f>IF(ISBLANK(YENI_TEKLIFLER!$A619),"",YENI_TEKLIFLER!$J619)</f>
        <v/>
      </c>
      <c r="H619" s="17">
        <f>IF(ISBLANK(YENI_TEKLIFLER!$A619),"",INDEX(KREDILER!$H$6:$H$1000,MATCH(YENI_TEKLIFLER!$B619,KREDILER!$A$6:$A$1000,0)))</f>
        <v/>
      </c>
      <c r="I619" s="14">
        <f>IF(ISBLANK(YENI_TEKLIFLER!$A619),"",IF($E619&gt;0,"ADAY","DEĞİL"))</f>
        <v/>
      </c>
      <c r="J619" s="14">
        <f>IF(ISBLANK(YENI_TEKLIFLER!$A619),"",IF(OR(ISBLANK($B619),ISBLANK($C619),ISBLANK($D619),ISBLANK($E619),ISBLANK($F619),ISBLANK($G619),ISBLANK($H619)),"EKSİK","OK"))</f>
        <v/>
      </c>
    </row>
    <row r="620">
      <c r="A620" s="14">
        <f>IF(ISBLANK(YENI_TEKLIFLER!$A620),"",YENI_TEKLIFLER!$A620)</f>
        <v/>
      </c>
      <c r="B620" s="14">
        <f>IF(ISBLANK(YENI_TEKLIFLER!$A620),"",YENI_TEKLIFLER!$B620)</f>
        <v/>
      </c>
      <c r="C620" s="17">
        <f>IF(ISBLANK(YENI_TEKLIFLER!$A620),"",SUMIFS(TAKSIT_PLANI!$I$6:$I$1000,TAKSIT_PLANI!$B$6:$B$1000,YENI_TEKLIFLER!$B620,TAKSIT_PLANI!$C$6:$C$1000,1))</f>
        <v/>
      </c>
      <c r="D620" s="17">
        <f>IF(ISBLANK(YENI_TEKLIFLER!$A620),"",YENI_TEKLIFLER!$I620)</f>
        <v/>
      </c>
      <c r="E620" s="17">
        <f>IF(ISBLANK(YENI_TEKLIFLER!$A620),"",$C620-$D620)</f>
        <v/>
      </c>
      <c r="F620" s="17">
        <f>IF(ISBLANK(YENI_TEKLIFLER!$A620),"",MAX(0,$E620))</f>
        <v/>
      </c>
      <c r="G620" s="17">
        <f>IF(ISBLANK(YENI_TEKLIFLER!$A620),"",YENI_TEKLIFLER!$J620)</f>
        <v/>
      </c>
      <c r="H620" s="17">
        <f>IF(ISBLANK(YENI_TEKLIFLER!$A620),"",INDEX(KREDILER!$H$6:$H$1000,MATCH(YENI_TEKLIFLER!$B620,KREDILER!$A$6:$A$1000,0)))</f>
        <v/>
      </c>
      <c r="I620" s="14">
        <f>IF(ISBLANK(YENI_TEKLIFLER!$A620),"",IF($E620&gt;0,"ADAY","DEĞİL"))</f>
        <v/>
      </c>
      <c r="J620" s="14">
        <f>IF(ISBLANK(YENI_TEKLIFLER!$A620),"",IF(OR(ISBLANK($B620),ISBLANK($C620),ISBLANK($D620),ISBLANK($E620),ISBLANK($F620),ISBLANK($G620),ISBLANK($H620)),"EKSİK","OK"))</f>
        <v/>
      </c>
    </row>
    <row r="621">
      <c r="A621" s="14">
        <f>IF(ISBLANK(YENI_TEKLIFLER!$A621),"",YENI_TEKLIFLER!$A621)</f>
        <v/>
      </c>
      <c r="B621" s="14">
        <f>IF(ISBLANK(YENI_TEKLIFLER!$A621),"",YENI_TEKLIFLER!$B621)</f>
        <v/>
      </c>
      <c r="C621" s="17">
        <f>IF(ISBLANK(YENI_TEKLIFLER!$A621),"",SUMIFS(TAKSIT_PLANI!$I$6:$I$1000,TAKSIT_PLANI!$B$6:$B$1000,YENI_TEKLIFLER!$B621,TAKSIT_PLANI!$C$6:$C$1000,1))</f>
        <v/>
      </c>
      <c r="D621" s="17">
        <f>IF(ISBLANK(YENI_TEKLIFLER!$A621),"",YENI_TEKLIFLER!$I621)</f>
        <v/>
      </c>
      <c r="E621" s="17">
        <f>IF(ISBLANK(YENI_TEKLIFLER!$A621),"",$C621-$D621)</f>
        <v/>
      </c>
      <c r="F621" s="17">
        <f>IF(ISBLANK(YENI_TEKLIFLER!$A621),"",MAX(0,$E621))</f>
        <v/>
      </c>
      <c r="G621" s="17">
        <f>IF(ISBLANK(YENI_TEKLIFLER!$A621),"",YENI_TEKLIFLER!$J621)</f>
        <v/>
      </c>
      <c r="H621" s="17">
        <f>IF(ISBLANK(YENI_TEKLIFLER!$A621),"",INDEX(KREDILER!$H$6:$H$1000,MATCH(YENI_TEKLIFLER!$B621,KREDILER!$A$6:$A$1000,0)))</f>
        <v/>
      </c>
      <c r="I621" s="14">
        <f>IF(ISBLANK(YENI_TEKLIFLER!$A621),"",IF($E621&gt;0,"ADAY","DEĞİL"))</f>
        <v/>
      </c>
      <c r="J621" s="14">
        <f>IF(ISBLANK(YENI_TEKLIFLER!$A621),"",IF(OR(ISBLANK($B621),ISBLANK($C621),ISBLANK($D621),ISBLANK($E621),ISBLANK($F621),ISBLANK($G621),ISBLANK($H621)),"EKSİK","OK"))</f>
        <v/>
      </c>
    </row>
    <row r="622">
      <c r="A622" s="14">
        <f>IF(ISBLANK(YENI_TEKLIFLER!$A622),"",YENI_TEKLIFLER!$A622)</f>
        <v/>
      </c>
      <c r="B622" s="14">
        <f>IF(ISBLANK(YENI_TEKLIFLER!$A622),"",YENI_TEKLIFLER!$B622)</f>
        <v/>
      </c>
      <c r="C622" s="17">
        <f>IF(ISBLANK(YENI_TEKLIFLER!$A622),"",SUMIFS(TAKSIT_PLANI!$I$6:$I$1000,TAKSIT_PLANI!$B$6:$B$1000,YENI_TEKLIFLER!$B622,TAKSIT_PLANI!$C$6:$C$1000,1))</f>
        <v/>
      </c>
      <c r="D622" s="17">
        <f>IF(ISBLANK(YENI_TEKLIFLER!$A622),"",YENI_TEKLIFLER!$I622)</f>
        <v/>
      </c>
      <c r="E622" s="17">
        <f>IF(ISBLANK(YENI_TEKLIFLER!$A622),"",$C622-$D622)</f>
        <v/>
      </c>
      <c r="F622" s="17">
        <f>IF(ISBLANK(YENI_TEKLIFLER!$A622),"",MAX(0,$E622))</f>
        <v/>
      </c>
      <c r="G622" s="17">
        <f>IF(ISBLANK(YENI_TEKLIFLER!$A622),"",YENI_TEKLIFLER!$J622)</f>
        <v/>
      </c>
      <c r="H622" s="17">
        <f>IF(ISBLANK(YENI_TEKLIFLER!$A622),"",INDEX(KREDILER!$H$6:$H$1000,MATCH(YENI_TEKLIFLER!$B622,KREDILER!$A$6:$A$1000,0)))</f>
        <v/>
      </c>
      <c r="I622" s="14">
        <f>IF(ISBLANK(YENI_TEKLIFLER!$A622),"",IF($E622&gt;0,"ADAY","DEĞİL"))</f>
        <v/>
      </c>
      <c r="J622" s="14">
        <f>IF(ISBLANK(YENI_TEKLIFLER!$A622),"",IF(OR(ISBLANK($B622),ISBLANK($C622),ISBLANK($D622),ISBLANK($E622),ISBLANK($F622),ISBLANK($G622),ISBLANK($H622)),"EKSİK","OK"))</f>
        <v/>
      </c>
    </row>
    <row r="623">
      <c r="A623" s="14">
        <f>IF(ISBLANK(YENI_TEKLIFLER!$A623),"",YENI_TEKLIFLER!$A623)</f>
        <v/>
      </c>
      <c r="B623" s="14">
        <f>IF(ISBLANK(YENI_TEKLIFLER!$A623),"",YENI_TEKLIFLER!$B623)</f>
        <v/>
      </c>
      <c r="C623" s="17">
        <f>IF(ISBLANK(YENI_TEKLIFLER!$A623),"",SUMIFS(TAKSIT_PLANI!$I$6:$I$1000,TAKSIT_PLANI!$B$6:$B$1000,YENI_TEKLIFLER!$B623,TAKSIT_PLANI!$C$6:$C$1000,1))</f>
        <v/>
      </c>
      <c r="D623" s="17">
        <f>IF(ISBLANK(YENI_TEKLIFLER!$A623),"",YENI_TEKLIFLER!$I623)</f>
        <v/>
      </c>
      <c r="E623" s="17">
        <f>IF(ISBLANK(YENI_TEKLIFLER!$A623),"",$C623-$D623)</f>
        <v/>
      </c>
      <c r="F623" s="17">
        <f>IF(ISBLANK(YENI_TEKLIFLER!$A623),"",MAX(0,$E623))</f>
        <v/>
      </c>
      <c r="G623" s="17">
        <f>IF(ISBLANK(YENI_TEKLIFLER!$A623),"",YENI_TEKLIFLER!$J623)</f>
        <v/>
      </c>
      <c r="H623" s="17">
        <f>IF(ISBLANK(YENI_TEKLIFLER!$A623),"",INDEX(KREDILER!$H$6:$H$1000,MATCH(YENI_TEKLIFLER!$B623,KREDILER!$A$6:$A$1000,0)))</f>
        <v/>
      </c>
      <c r="I623" s="14">
        <f>IF(ISBLANK(YENI_TEKLIFLER!$A623),"",IF($E623&gt;0,"ADAY","DEĞİL"))</f>
        <v/>
      </c>
      <c r="J623" s="14">
        <f>IF(ISBLANK(YENI_TEKLIFLER!$A623),"",IF(OR(ISBLANK($B623),ISBLANK($C623),ISBLANK($D623),ISBLANK($E623),ISBLANK($F623),ISBLANK($G623),ISBLANK($H623)),"EKSİK","OK"))</f>
        <v/>
      </c>
    </row>
    <row r="624">
      <c r="A624" s="14">
        <f>IF(ISBLANK(YENI_TEKLIFLER!$A624),"",YENI_TEKLIFLER!$A624)</f>
        <v/>
      </c>
      <c r="B624" s="14">
        <f>IF(ISBLANK(YENI_TEKLIFLER!$A624),"",YENI_TEKLIFLER!$B624)</f>
        <v/>
      </c>
      <c r="C624" s="17">
        <f>IF(ISBLANK(YENI_TEKLIFLER!$A624),"",SUMIFS(TAKSIT_PLANI!$I$6:$I$1000,TAKSIT_PLANI!$B$6:$B$1000,YENI_TEKLIFLER!$B624,TAKSIT_PLANI!$C$6:$C$1000,1))</f>
        <v/>
      </c>
      <c r="D624" s="17">
        <f>IF(ISBLANK(YENI_TEKLIFLER!$A624),"",YENI_TEKLIFLER!$I624)</f>
        <v/>
      </c>
      <c r="E624" s="17">
        <f>IF(ISBLANK(YENI_TEKLIFLER!$A624),"",$C624-$D624)</f>
        <v/>
      </c>
      <c r="F624" s="17">
        <f>IF(ISBLANK(YENI_TEKLIFLER!$A624),"",MAX(0,$E624))</f>
        <v/>
      </c>
      <c r="G624" s="17">
        <f>IF(ISBLANK(YENI_TEKLIFLER!$A624),"",YENI_TEKLIFLER!$J624)</f>
        <v/>
      </c>
      <c r="H624" s="17">
        <f>IF(ISBLANK(YENI_TEKLIFLER!$A624),"",INDEX(KREDILER!$H$6:$H$1000,MATCH(YENI_TEKLIFLER!$B624,KREDILER!$A$6:$A$1000,0)))</f>
        <v/>
      </c>
      <c r="I624" s="14">
        <f>IF(ISBLANK(YENI_TEKLIFLER!$A624),"",IF($E624&gt;0,"ADAY","DEĞİL"))</f>
        <v/>
      </c>
      <c r="J624" s="14">
        <f>IF(ISBLANK(YENI_TEKLIFLER!$A624),"",IF(OR(ISBLANK($B624),ISBLANK($C624),ISBLANK($D624),ISBLANK($E624),ISBLANK($F624),ISBLANK($G624),ISBLANK($H624)),"EKSİK","OK"))</f>
        <v/>
      </c>
    </row>
    <row r="625">
      <c r="A625" s="14">
        <f>IF(ISBLANK(YENI_TEKLIFLER!$A625),"",YENI_TEKLIFLER!$A625)</f>
        <v/>
      </c>
      <c r="B625" s="14">
        <f>IF(ISBLANK(YENI_TEKLIFLER!$A625),"",YENI_TEKLIFLER!$B625)</f>
        <v/>
      </c>
      <c r="C625" s="17">
        <f>IF(ISBLANK(YENI_TEKLIFLER!$A625),"",SUMIFS(TAKSIT_PLANI!$I$6:$I$1000,TAKSIT_PLANI!$B$6:$B$1000,YENI_TEKLIFLER!$B625,TAKSIT_PLANI!$C$6:$C$1000,1))</f>
        <v/>
      </c>
      <c r="D625" s="17">
        <f>IF(ISBLANK(YENI_TEKLIFLER!$A625),"",YENI_TEKLIFLER!$I625)</f>
        <v/>
      </c>
      <c r="E625" s="17">
        <f>IF(ISBLANK(YENI_TEKLIFLER!$A625),"",$C625-$D625)</f>
        <v/>
      </c>
      <c r="F625" s="17">
        <f>IF(ISBLANK(YENI_TEKLIFLER!$A625),"",MAX(0,$E625))</f>
        <v/>
      </c>
      <c r="G625" s="17">
        <f>IF(ISBLANK(YENI_TEKLIFLER!$A625),"",YENI_TEKLIFLER!$J625)</f>
        <v/>
      </c>
      <c r="H625" s="17">
        <f>IF(ISBLANK(YENI_TEKLIFLER!$A625),"",INDEX(KREDILER!$H$6:$H$1000,MATCH(YENI_TEKLIFLER!$B625,KREDILER!$A$6:$A$1000,0)))</f>
        <v/>
      </c>
      <c r="I625" s="14">
        <f>IF(ISBLANK(YENI_TEKLIFLER!$A625),"",IF($E625&gt;0,"ADAY","DEĞİL"))</f>
        <v/>
      </c>
      <c r="J625" s="14">
        <f>IF(ISBLANK(YENI_TEKLIFLER!$A625),"",IF(OR(ISBLANK($B625),ISBLANK($C625),ISBLANK($D625),ISBLANK($E625),ISBLANK($F625),ISBLANK($G625),ISBLANK($H625)),"EKSİK","OK"))</f>
        <v/>
      </c>
    </row>
    <row r="626">
      <c r="A626" s="14">
        <f>IF(ISBLANK(YENI_TEKLIFLER!$A626),"",YENI_TEKLIFLER!$A626)</f>
        <v/>
      </c>
      <c r="B626" s="14">
        <f>IF(ISBLANK(YENI_TEKLIFLER!$A626),"",YENI_TEKLIFLER!$B626)</f>
        <v/>
      </c>
      <c r="C626" s="17">
        <f>IF(ISBLANK(YENI_TEKLIFLER!$A626),"",SUMIFS(TAKSIT_PLANI!$I$6:$I$1000,TAKSIT_PLANI!$B$6:$B$1000,YENI_TEKLIFLER!$B626,TAKSIT_PLANI!$C$6:$C$1000,1))</f>
        <v/>
      </c>
      <c r="D626" s="17">
        <f>IF(ISBLANK(YENI_TEKLIFLER!$A626),"",YENI_TEKLIFLER!$I626)</f>
        <v/>
      </c>
      <c r="E626" s="17">
        <f>IF(ISBLANK(YENI_TEKLIFLER!$A626),"",$C626-$D626)</f>
        <v/>
      </c>
      <c r="F626" s="17">
        <f>IF(ISBLANK(YENI_TEKLIFLER!$A626),"",MAX(0,$E626))</f>
        <v/>
      </c>
      <c r="G626" s="17">
        <f>IF(ISBLANK(YENI_TEKLIFLER!$A626),"",YENI_TEKLIFLER!$J626)</f>
        <v/>
      </c>
      <c r="H626" s="17">
        <f>IF(ISBLANK(YENI_TEKLIFLER!$A626),"",INDEX(KREDILER!$H$6:$H$1000,MATCH(YENI_TEKLIFLER!$B626,KREDILER!$A$6:$A$1000,0)))</f>
        <v/>
      </c>
      <c r="I626" s="14">
        <f>IF(ISBLANK(YENI_TEKLIFLER!$A626),"",IF($E626&gt;0,"ADAY","DEĞİL"))</f>
        <v/>
      </c>
      <c r="J626" s="14">
        <f>IF(ISBLANK(YENI_TEKLIFLER!$A626),"",IF(OR(ISBLANK($B626),ISBLANK($C626),ISBLANK($D626),ISBLANK($E626),ISBLANK($F626),ISBLANK($G626),ISBLANK($H626)),"EKSİK","OK"))</f>
        <v/>
      </c>
    </row>
    <row r="627">
      <c r="A627" s="14">
        <f>IF(ISBLANK(YENI_TEKLIFLER!$A627),"",YENI_TEKLIFLER!$A627)</f>
        <v/>
      </c>
      <c r="B627" s="14">
        <f>IF(ISBLANK(YENI_TEKLIFLER!$A627),"",YENI_TEKLIFLER!$B627)</f>
        <v/>
      </c>
      <c r="C627" s="17">
        <f>IF(ISBLANK(YENI_TEKLIFLER!$A627),"",SUMIFS(TAKSIT_PLANI!$I$6:$I$1000,TAKSIT_PLANI!$B$6:$B$1000,YENI_TEKLIFLER!$B627,TAKSIT_PLANI!$C$6:$C$1000,1))</f>
        <v/>
      </c>
      <c r="D627" s="17">
        <f>IF(ISBLANK(YENI_TEKLIFLER!$A627),"",YENI_TEKLIFLER!$I627)</f>
        <v/>
      </c>
      <c r="E627" s="17">
        <f>IF(ISBLANK(YENI_TEKLIFLER!$A627),"",$C627-$D627)</f>
        <v/>
      </c>
      <c r="F627" s="17">
        <f>IF(ISBLANK(YENI_TEKLIFLER!$A627),"",MAX(0,$E627))</f>
        <v/>
      </c>
      <c r="G627" s="17">
        <f>IF(ISBLANK(YENI_TEKLIFLER!$A627),"",YENI_TEKLIFLER!$J627)</f>
        <v/>
      </c>
      <c r="H627" s="17">
        <f>IF(ISBLANK(YENI_TEKLIFLER!$A627),"",INDEX(KREDILER!$H$6:$H$1000,MATCH(YENI_TEKLIFLER!$B627,KREDILER!$A$6:$A$1000,0)))</f>
        <v/>
      </c>
      <c r="I627" s="14">
        <f>IF(ISBLANK(YENI_TEKLIFLER!$A627),"",IF($E627&gt;0,"ADAY","DEĞİL"))</f>
        <v/>
      </c>
      <c r="J627" s="14">
        <f>IF(ISBLANK(YENI_TEKLIFLER!$A627),"",IF(OR(ISBLANK($B627),ISBLANK($C627),ISBLANK($D627),ISBLANK($E627),ISBLANK($F627),ISBLANK($G627),ISBLANK($H627)),"EKSİK","OK"))</f>
        <v/>
      </c>
    </row>
    <row r="628">
      <c r="A628" s="14">
        <f>IF(ISBLANK(YENI_TEKLIFLER!$A628),"",YENI_TEKLIFLER!$A628)</f>
        <v/>
      </c>
      <c r="B628" s="14">
        <f>IF(ISBLANK(YENI_TEKLIFLER!$A628),"",YENI_TEKLIFLER!$B628)</f>
        <v/>
      </c>
      <c r="C628" s="17">
        <f>IF(ISBLANK(YENI_TEKLIFLER!$A628),"",SUMIFS(TAKSIT_PLANI!$I$6:$I$1000,TAKSIT_PLANI!$B$6:$B$1000,YENI_TEKLIFLER!$B628,TAKSIT_PLANI!$C$6:$C$1000,1))</f>
        <v/>
      </c>
      <c r="D628" s="17">
        <f>IF(ISBLANK(YENI_TEKLIFLER!$A628),"",YENI_TEKLIFLER!$I628)</f>
        <v/>
      </c>
      <c r="E628" s="17">
        <f>IF(ISBLANK(YENI_TEKLIFLER!$A628),"",$C628-$D628)</f>
        <v/>
      </c>
      <c r="F628" s="17">
        <f>IF(ISBLANK(YENI_TEKLIFLER!$A628),"",MAX(0,$E628))</f>
        <v/>
      </c>
      <c r="G628" s="17">
        <f>IF(ISBLANK(YENI_TEKLIFLER!$A628),"",YENI_TEKLIFLER!$J628)</f>
        <v/>
      </c>
      <c r="H628" s="17">
        <f>IF(ISBLANK(YENI_TEKLIFLER!$A628),"",INDEX(KREDILER!$H$6:$H$1000,MATCH(YENI_TEKLIFLER!$B628,KREDILER!$A$6:$A$1000,0)))</f>
        <v/>
      </c>
      <c r="I628" s="14">
        <f>IF(ISBLANK(YENI_TEKLIFLER!$A628),"",IF($E628&gt;0,"ADAY","DEĞİL"))</f>
        <v/>
      </c>
      <c r="J628" s="14">
        <f>IF(ISBLANK(YENI_TEKLIFLER!$A628),"",IF(OR(ISBLANK($B628),ISBLANK($C628),ISBLANK($D628),ISBLANK($E628),ISBLANK($F628),ISBLANK($G628),ISBLANK($H628)),"EKSİK","OK"))</f>
        <v/>
      </c>
    </row>
    <row r="629">
      <c r="A629" s="14">
        <f>IF(ISBLANK(YENI_TEKLIFLER!$A629),"",YENI_TEKLIFLER!$A629)</f>
        <v/>
      </c>
      <c r="B629" s="14">
        <f>IF(ISBLANK(YENI_TEKLIFLER!$A629),"",YENI_TEKLIFLER!$B629)</f>
        <v/>
      </c>
      <c r="C629" s="17">
        <f>IF(ISBLANK(YENI_TEKLIFLER!$A629),"",SUMIFS(TAKSIT_PLANI!$I$6:$I$1000,TAKSIT_PLANI!$B$6:$B$1000,YENI_TEKLIFLER!$B629,TAKSIT_PLANI!$C$6:$C$1000,1))</f>
        <v/>
      </c>
      <c r="D629" s="17">
        <f>IF(ISBLANK(YENI_TEKLIFLER!$A629),"",YENI_TEKLIFLER!$I629)</f>
        <v/>
      </c>
      <c r="E629" s="17">
        <f>IF(ISBLANK(YENI_TEKLIFLER!$A629),"",$C629-$D629)</f>
        <v/>
      </c>
      <c r="F629" s="17">
        <f>IF(ISBLANK(YENI_TEKLIFLER!$A629),"",MAX(0,$E629))</f>
        <v/>
      </c>
      <c r="G629" s="17">
        <f>IF(ISBLANK(YENI_TEKLIFLER!$A629),"",YENI_TEKLIFLER!$J629)</f>
        <v/>
      </c>
      <c r="H629" s="17">
        <f>IF(ISBLANK(YENI_TEKLIFLER!$A629),"",INDEX(KREDILER!$H$6:$H$1000,MATCH(YENI_TEKLIFLER!$B629,KREDILER!$A$6:$A$1000,0)))</f>
        <v/>
      </c>
      <c r="I629" s="14">
        <f>IF(ISBLANK(YENI_TEKLIFLER!$A629),"",IF($E629&gt;0,"ADAY","DEĞİL"))</f>
        <v/>
      </c>
      <c r="J629" s="14">
        <f>IF(ISBLANK(YENI_TEKLIFLER!$A629),"",IF(OR(ISBLANK($B629),ISBLANK($C629),ISBLANK($D629),ISBLANK($E629),ISBLANK($F629),ISBLANK($G629),ISBLANK($H629)),"EKSİK","OK"))</f>
        <v/>
      </c>
    </row>
    <row r="630">
      <c r="A630" s="14">
        <f>IF(ISBLANK(YENI_TEKLIFLER!$A630),"",YENI_TEKLIFLER!$A630)</f>
        <v/>
      </c>
      <c r="B630" s="14">
        <f>IF(ISBLANK(YENI_TEKLIFLER!$A630),"",YENI_TEKLIFLER!$B630)</f>
        <v/>
      </c>
      <c r="C630" s="17">
        <f>IF(ISBLANK(YENI_TEKLIFLER!$A630),"",SUMIFS(TAKSIT_PLANI!$I$6:$I$1000,TAKSIT_PLANI!$B$6:$B$1000,YENI_TEKLIFLER!$B630,TAKSIT_PLANI!$C$6:$C$1000,1))</f>
        <v/>
      </c>
      <c r="D630" s="17">
        <f>IF(ISBLANK(YENI_TEKLIFLER!$A630),"",YENI_TEKLIFLER!$I630)</f>
        <v/>
      </c>
      <c r="E630" s="17">
        <f>IF(ISBLANK(YENI_TEKLIFLER!$A630),"",$C630-$D630)</f>
        <v/>
      </c>
      <c r="F630" s="17">
        <f>IF(ISBLANK(YENI_TEKLIFLER!$A630),"",MAX(0,$E630))</f>
        <v/>
      </c>
      <c r="G630" s="17">
        <f>IF(ISBLANK(YENI_TEKLIFLER!$A630),"",YENI_TEKLIFLER!$J630)</f>
        <v/>
      </c>
      <c r="H630" s="17">
        <f>IF(ISBLANK(YENI_TEKLIFLER!$A630),"",INDEX(KREDILER!$H$6:$H$1000,MATCH(YENI_TEKLIFLER!$B630,KREDILER!$A$6:$A$1000,0)))</f>
        <v/>
      </c>
      <c r="I630" s="14">
        <f>IF(ISBLANK(YENI_TEKLIFLER!$A630),"",IF($E630&gt;0,"ADAY","DEĞİL"))</f>
        <v/>
      </c>
      <c r="J630" s="14">
        <f>IF(ISBLANK(YENI_TEKLIFLER!$A630),"",IF(OR(ISBLANK($B630),ISBLANK($C630),ISBLANK($D630),ISBLANK($E630),ISBLANK($F630),ISBLANK($G630),ISBLANK($H630)),"EKSİK","OK"))</f>
        <v/>
      </c>
    </row>
    <row r="631">
      <c r="A631" s="14">
        <f>IF(ISBLANK(YENI_TEKLIFLER!$A631),"",YENI_TEKLIFLER!$A631)</f>
        <v/>
      </c>
      <c r="B631" s="14">
        <f>IF(ISBLANK(YENI_TEKLIFLER!$A631),"",YENI_TEKLIFLER!$B631)</f>
        <v/>
      </c>
      <c r="C631" s="17">
        <f>IF(ISBLANK(YENI_TEKLIFLER!$A631),"",SUMIFS(TAKSIT_PLANI!$I$6:$I$1000,TAKSIT_PLANI!$B$6:$B$1000,YENI_TEKLIFLER!$B631,TAKSIT_PLANI!$C$6:$C$1000,1))</f>
        <v/>
      </c>
      <c r="D631" s="17">
        <f>IF(ISBLANK(YENI_TEKLIFLER!$A631),"",YENI_TEKLIFLER!$I631)</f>
        <v/>
      </c>
      <c r="E631" s="17">
        <f>IF(ISBLANK(YENI_TEKLIFLER!$A631),"",$C631-$D631)</f>
        <v/>
      </c>
      <c r="F631" s="17">
        <f>IF(ISBLANK(YENI_TEKLIFLER!$A631),"",MAX(0,$E631))</f>
        <v/>
      </c>
      <c r="G631" s="17">
        <f>IF(ISBLANK(YENI_TEKLIFLER!$A631),"",YENI_TEKLIFLER!$J631)</f>
        <v/>
      </c>
      <c r="H631" s="17">
        <f>IF(ISBLANK(YENI_TEKLIFLER!$A631),"",INDEX(KREDILER!$H$6:$H$1000,MATCH(YENI_TEKLIFLER!$B631,KREDILER!$A$6:$A$1000,0)))</f>
        <v/>
      </c>
      <c r="I631" s="14">
        <f>IF(ISBLANK(YENI_TEKLIFLER!$A631),"",IF($E631&gt;0,"ADAY","DEĞİL"))</f>
        <v/>
      </c>
      <c r="J631" s="14">
        <f>IF(ISBLANK(YENI_TEKLIFLER!$A631),"",IF(OR(ISBLANK($B631),ISBLANK($C631),ISBLANK($D631),ISBLANK($E631),ISBLANK($F631),ISBLANK($G631),ISBLANK($H631)),"EKSİK","OK"))</f>
        <v/>
      </c>
    </row>
    <row r="632">
      <c r="A632" s="14">
        <f>IF(ISBLANK(YENI_TEKLIFLER!$A632),"",YENI_TEKLIFLER!$A632)</f>
        <v/>
      </c>
      <c r="B632" s="14">
        <f>IF(ISBLANK(YENI_TEKLIFLER!$A632),"",YENI_TEKLIFLER!$B632)</f>
        <v/>
      </c>
      <c r="C632" s="17">
        <f>IF(ISBLANK(YENI_TEKLIFLER!$A632),"",SUMIFS(TAKSIT_PLANI!$I$6:$I$1000,TAKSIT_PLANI!$B$6:$B$1000,YENI_TEKLIFLER!$B632,TAKSIT_PLANI!$C$6:$C$1000,1))</f>
        <v/>
      </c>
      <c r="D632" s="17">
        <f>IF(ISBLANK(YENI_TEKLIFLER!$A632),"",YENI_TEKLIFLER!$I632)</f>
        <v/>
      </c>
      <c r="E632" s="17">
        <f>IF(ISBLANK(YENI_TEKLIFLER!$A632),"",$C632-$D632)</f>
        <v/>
      </c>
      <c r="F632" s="17">
        <f>IF(ISBLANK(YENI_TEKLIFLER!$A632),"",MAX(0,$E632))</f>
        <v/>
      </c>
      <c r="G632" s="17">
        <f>IF(ISBLANK(YENI_TEKLIFLER!$A632),"",YENI_TEKLIFLER!$J632)</f>
        <v/>
      </c>
      <c r="H632" s="17">
        <f>IF(ISBLANK(YENI_TEKLIFLER!$A632),"",INDEX(KREDILER!$H$6:$H$1000,MATCH(YENI_TEKLIFLER!$B632,KREDILER!$A$6:$A$1000,0)))</f>
        <v/>
      </c>
      <c r="I632" s="14">
        <f>IF(ISBLANK(YENI_TEKLIFLER!$A632),"",IF($E632&gt;0,"ADAY","DEĞİL"))</f>
        <v/>
      </c>
      <c r="J632" s="14">
        <f>IF(ISBLANK(YENI_TEKLIFLER!$A632),"",IF(OR(ISBLANK($B632),ISBLANK($C632),ISBLANK($D632),ISBLANK($E632),ISBLANK($F632),ISBLANK($G632),ISBLANK($H632)),"EKSİK","OK"))</f>
        <v/>
      </c>
    </row>
    <row r="633">
      <c r="A633" s="14">
        <f>IF(ISBLANK(YENI_TEKLIFLER!$A633),"",YENI_TEKLIFLER!$A633)</f>
        <v/>
      </c>
      <c r="B633" s="14">
        <f>IF(ISBLANK(YENI_TEKLIFLER!$A633),"",YENI_TEKLIFLER!$B633)</f>
        <v/>
      </c>
      <c r="C633" s="17">
        <f>IF(ISBLANK(YENI_TEKLIFLER!$A633),"",SUMIFS(TAKSIT_PLANI!$I$6:$I$1000,TAKSIT_PLANI!$B$6:$B$1000,YENI_TEKLIFLER!$B633,TAKSIT_PLANI!$C$6:$C$1000,1))</f>
        <v/>
      </c>
      <c r="D633" s="17">
        <f>IF(ISBLANK(YENI_TEKLIFLER!$A633),"",YENI_TEKLIFLER!$I633)</f>
        <v/>
      </c>
      <c r="E633" s="17">
        <f>IF(ISBLANK(YENI_TEKLIFLER!$A633),"",$C633-$D633)</f>
        <v/>
      </c>
      <c r="F633" s="17">
        <f>IF(ISBLANK(YENI_TEKLIFLER!$A633),"",MAX(0,$E633))</f>
        <v/>
      </c>
      <c r="G633" s="17">
        <f>IF(ISBLANK(YENI_TEKLIFLER!$A633),"",YENI_TEKLIFLER!$J633)</f>
        <v/>
      </c>
      <c r="H633" s="17">
        <f>IF(ISBLANK(YENI_TEKLIFLER!$A633),"",INDEX(KREDILER!$H$6:$H$1000,MATCH(YENI_TEKLIFLER!$B633,KREDILER!$A$6:$A$1000,0)))</f>
        <v/>
      </c>
      <c r="I633" s="14">
        <f>IF(ISBLANK(YENI_TEKLIFLER!$A633),"",IF($E633&gt;0,"ADAY","DEĞİL"))</f>
        <v/>
      </c>
      <c r="J633" s="14">
        <f>IF(ISBLANK(YENI_TEKLIFLER!$A633),"",IF(OR(ISBLANK($B633),ISBLANK($C633),ISBLANK($D633),ISBLANK($E633),ISBLANK($F633),ISBLANK($G633),ISBLANK($H633)),"EKSİK","OK"))</f>
        <v/>
      </c>
    </row>
    <row r="634">
      <c r="A634" s="14">
        <f>IF(ISBLANK(YENI_TEKLIFLER!$A634),"",YENI_TEKLIFLER!$A634)</f>
        <v/>
      </c>
      <c r="B634" s="14">
        <f>IF(ISBLANK(YENI_TEKLIFLER!$A634),"",YENI_TEKLIFLER!$B634)</f>
        <v/>
      </c>
      <c r="C634" s="17">
        <f>IF(ISBLANK(YENI_TEKLIFLER!$A634),"",SUMIFS(TAKSIT_PLANI!$I$6:$I$1000,TAKSIT_PLANI!$B$6:$B$1000,YENI_TEKLIFLER!$B634,TAKSIT_PLANI!$C$6:$C$1000,1))</f>
        <v/>
      </c>
      <c r="D634" s="17">
        <f>IF(ISBLANK(YENI_TEKLIFLER!$A634),"",YENI_TEKLIFLER!$I634)</f>
        <v/>
      </c>
      <c r="E634" s="17">
        <f>IF(ISBLANK(YENI_TEKLIFLER!$A634),"",$C634-$D634)</f>
        <v/>
      </c>
      <c r="F634" s="17">
        <f>IF(ISBLANK(YENI_TEKLIFLER!$A634),"",MAX(0,$E634))</f>
        <v/>
      </c>
      <c r="G634" s="17">
        <f>IF(ISBLANK(YENI_TEKLIFLER!$A634),"",YENI_TEKLIFLER!$J634)</f>
        <v/>
      </c>
      <c r="H634" s="17">
        <f>IF(ISBLANK(YENI_TEKLIFLER!$A634),"",INDEX(KREDILER!$H$6:$H$1000,MATCH(YENI_TEKLIFLER!$B634,KREDILER!$A$6:$A$1000,0)))</f>
        <v/>
      </c>
      <c r="I634" s="14">
        <f>IF(ISBLANK(YENI_TEKLIFLER!$A634),"",IF($E634&gt;0,"ADAY","DEĞİL"))</f>
        <v/>
      </c>
      <c r="J634" s="14">
        <f>IF(ISBLANK(YENI_TEKLIFLER!$A634),"",IF(OR(ISBLANK($B634),ISBLANK($C634),ISBLANK($D634),ISBLANK($E634),ISBLANK($F634),ISBLANK($G634),ISBLANK($H634)),"EKSİK","OK"))</f>
        <v/>
      </c>
    </row>
    <row r="635">
      <c r="A635" s="14">
        <f>IF(ISBLANK(YENI_TEKLIFLER!$A635),"",YENI_TEKLIFLER!$A635)</f>
        <v/>
      </c>
      <c r="B635" s="14">
        <f>IF(ISBLANK(YENI_TEKLIFLER!$A635),"",YENI_TEKLIFLER!$B635)</f>
        <v/>
      </c>
      <c r="C635" s="17">
        <f>IF(ISBLANK(YENI_TEKLIFLER!$A635),"",SUMIFS(TAKSIT_PLANI!$I$6:$I$1000,TAKSIT_PLANI!$B$6:$B$1000,YENI_TEKLIFLER!$B635,TAKSIT_PLANI!$C$6:$C$1000,1))</f>
        <v/>
      </c>
      <c r="D635" s="17">
        <f>IF(ISBLANK(YENI_TEKLIFLER!$A635),"",YENI_TEKLIFLER!$I635)</f>
        <v/>
      </c>
      <c r="E635" s="17">
        <f>IF(ISBLANK(YENI_TEKLIFLER!$A635),"",$C635-$D635)</f>
        <v/>
      </c>
      <c r="F635" s="17">
        <f>IF(ISBLANK(YENI_TEKLIFLER!$A635),"",MAX(0,$E635))</f>
        <v/>
      </c>
      <c r="G635" s="17">
        <f>IF(ISBLANK(YENI_TEKLIFLER!$A635),"",YENI_TEKLIFLER!$J635)</f>
        <v/>
      </c>
      <c r="H635" s="17">
        <f>IF(ISBLANK(YENI_TEKLIFLER!$A635),"",INDEX(KREDILER!$H$6:$H$1000,MATCH(YENI_TEKLIFLER!$B635,KREDILER!$A$6:$A$1000,0)))</f>
        <v/>
      </c>
      <c r="I635" s="14">
        <f>IF(ISBLANK(YENI_TEKLIFLER!$A635),"",IF($E635&gt;0,"ADAY","DEĞİL"))</f>
        <v/>
      </c>
      <c r="J635" s="14">
        <f>IF(ISBLANK(YENI_TEKLIFLER!$A635),"",IF(OR(ISBLANK($B635),ISBLANK($C635),ISBLANK($D635),ISBLANK($E635),ISBLANK($F635),ISBLANK($G635),ISBLANK($H635)),"EKSİK","OK"))</f>
        <v/>
      </c>
    </row>
    <row r="636">
      <c r="A636" s="14">
        <f>IF(ISBLANK(YENI_TEKLIFLER!$A636),"",YENI_TEKLIFLER!$A636)</f>
        <v/>
      </c>
      <c r="B636" s="14">
        <f>IF(ISBLANK(YENI_TEKLIFLER!$A636),"",YENI_TEKLIFLER!$B636)</f>
        <v/>
      </c>
      <c r="C636" s="17">
        <f>IF(ISBLANK(YENI_TEKLIFLER!$A636),"",SUMIFS(TAKSIT_PLANI!$I$6:$I$1000,TAKSIT_PLANI!$B$6:$B$1000,YENI_TEKLIFLER!$B636,TAKSIT_PLANI!$C$6:$C$1000,1))</f>
        <v/>
      </c>
      <c r="D636" s="17">
        <f>IF(ISBLANK(YENI_TEKLIFLER!$A636),"",YENI_TEKLIFLER!$I636)</f>
        <v/>
      </c>
      <c r="E636" s="17">
        <f>IF(ISBLANK(YENI_TEKLIFLER!$A636),"",$C636-$D636)</f>
        <v/>
      </c>
      <c r="F636" s="17">
        <f>IF(ISBLANK(YENI_TEKLIFLER!$A636),"",MAX(0,$E636))</f>
        <v/>
      </c>
      <c r="G636" s="17">
        <f>IF(ISBLANK(YENI_TEKLIFLER!$A636),"",YENI_TEKLIFLER!$J636)</f>
        <v/>
      </c>
      <c r="H636" s="17">
        <f>IF(ISBLANK(YENI_TEKLIFLER!$A636),"",INDEX(KREDILER!$H$6:$H$1000,MATCH(YENI_TEKLIFLER!$B636,KREDILER!$A$6:$A$1000,0)))</f>
        <v/>
      </c>
      <c r="I636" s="14">
        <f>IF(ISBLANK(YENI_TEKLIFLER!$A636),"",IF($E636&gt;0,"ADAY","DEĞİL"))</f>
        <v/>
      </c>
      <c r="J636" s="14">
        <f>IF(ISBLANK(YENI_TEKLIFLER!$A636),"",IF(OR(ISBLANK($B636),ISBLANK($C636),ISBLANK($D636),ISBLANK($E636),ISBLANK($F636),ISBLANK($G636),ISBLANK($H636)),"EKSİK","OK"))</f>
        <v/>
      </c>
    </row>
    <row r="637">
      <c r="A637" s="14">
        <f>IF(ISBLANK(YENI_TEKLIFLER!$A637),"",YENI_TEKLIFLER!$A637)</f>
        <v/>
      </c>
      <c r="B637" s="14">
        <f>IF(ISBLANK(YENI_TEKLIFLER!$A637),"",YENI_TEKLIFLER!$B637)</f>
        <v/>
      </c>
      <c r="C637" s="17">
        <f>IF(ISBLANK(YENI_TEKLIFLER!$A637),"",SUMIFS(TAKSIT_PLANI!$I$6:$I$1000,TAKSIT_PLANI!$B$6:$B$1000,YENI_TEKLIFLER!$B637,TAKSIT_PLANI!$C$6:$C$1000,1))</f>
        <v/>
      </c>
      <c r="D637" s="17">
        <f>IF(ISBLANK(YENI_TEKLIFLER!$A637),"",YENI_TEKLIFLER!$I637)</f>
        <v/>
      </c>
      <c r="E637" s="17">
        <f>IF(ISBLANK(YENI_TEKLIFLER!$A637),"",$C637-$D637)</f>
        <v/>
      </c>
      <c r="F637" s="17">
        <f>IF(ISBLANK(YENI_TEKLIFLER!$A637),"",MAX(0,$E637))</f>
        <v/>
      </c>
      <c r="G637" s="17">
        <f>IF(ISBLANK(YENI_TEKLIFLER!$A637),"",YENI_TEKLIFLER!$J637)</f>
        <v/>
      </c>
      <c r="H637" s="17">
        <f>IF(ISBLANK(YENI_TEKLIFLER!$A637),"",INDEX(KREDILER!$H$6:$H$1000,MATCH(YENI_TEKLIFLER!$B637,KREDILER!$A$6:$A$1000,0)))</f>
        <v/>
      </c>
      <c r="I637" s="14">
        <f>IF(ISBLANK(YENI_TEKLIFLER!$A637),"",IF($E637&gt;0,"ADAY","DEĞİL"))</f>
        <v/>
      </c>
      <c r="J637" s="14">
        <f>IF(ISBLANK(YENI_TEKLIFLER!$A637),"",IF(OR(ISBLANK($B637),ISBLANK($C637),ISBLANK($D637),ISBLANK($E637),ISBLANK($F637),ISBLANK($G637),ISBLANK($H637)),"EKSİK","OK"))</f>
        <v/>
      </c>
    </row>
    <row r="638">
      <c r="A638" s="14">
        <f>IF(ISBLANK(YENI_TEKLIFLER!$A638),"",YENI_TEKLIFLER!$A638)</f>
        <v/>
      </c>
      <c r="B638" s="14">
        <f>IF(ISBLANK(YENI_TEKLIFLER!$A638),"",YENI_TEKLIFLER!$B638)</f>
        <v/>
      </c>
      <c r="C638" s="17">
        <f>IF(ISBLANK(YENI_TEKLIFLER!$A638),"",SUMIFS(TAKSIT_PLANI!$I$6:$I$1000,TAKSIT_PLANI!$B$6:$B$1000,YENI_TEKLIFLER!$B638,TAKSIT_PLANI!$C$6:$C$1000,1))</f>
        <v/>
      </c>
      <c r="D638" s="17">
        <f>IF(ISBLANK(YENI_TEKLIFLER!$A638),"",YENI_TEKLIFLER!$I638)</f>
        <v/>
      </c>
      <c r="E638" s="17">
        <f>IF(ISBLANK(YENI_TEKLIFLER!$A638),"",$C638-$D638)</f>
        <v/>
      </c>
      <c r="F638" s="17">
        <f>IF(ISBLANK(YENI_TEKLIFLER!$A638),"",MAX(0,$E638))</f>
        <v/>
      </c>
      <c r="G638" s="17">
        <f>IF(ISBLANK(YENI_TEKLIFLER!$A638),"",YENI_TEKLIFLER!$J638)</f>
        <v/>
      </c>
      <c r="H638" s="17">
        <f>IF(ISBLANK(YENI_TEKLIFLER!$A638),"",INDEX(KREDILER!$H$6:$H$1000,MATCH(YENI_TEKLIFLER!$B638,KREDILER!$A$6:$A$1000,0)))</f>
        <v/>
      </c>
      <c r="I638" s="14">
        <f>IF(ISBLANK(YENI_TEKLIFLER!$A638),"",IF($E638&gt;0,"ADAY","DEĞİL"))</f>
        <v/>
      </c>
      <c r="J638" s="14">
        <f>IF(ISBLANK(YENI_TEKLIFLER!$A638),"",IF(OR(ISBLANK($B638),ISBLANK($C638),ISBLANK($D638),ISBLANK($E638),ISBLANK($F638),ISBLANK($G638),ISBLANK($H638)),"EKSİK","OK"))</f>
        <v/>
      </c>
    </row>
    <row r="639">
      <c r="A639" s="14">
        <f>IF(ISBLANK(YENI_TEKLIFLER!$A639),"",YENI_TEKLIFLER!$A639)</f>
        <v/>
      </c>
      <c r="B639" s="14">
        <f>IF(ISBLANK(YENI_TEKLIFLER!$A639),"",YENI_TEKLIFLER!$B639)</f>
        <v/>
      </c>
      <c r="C639" s="17">
        <f>IF(ISBLANK(YENI_TEKLIFLER!$A639),"",SUMIFS(TAKSIT_PLANI!$I$6:$I$1000,TAKSIT_PLANI!$B$6:$B$1000,YENI_TEKLIFLER!$B639,TAKSIT_PLANI!$C$6:$C$1000,1))</f>
        <v/>
      </c>
      <c r="D639" s="17">
        <f>IF(ISBLANK(YENI_TEKLIFLER!$A639),"",YENI_TEKLIFLER!$I639)</f>
        <v/>
      </c>
      <c r="E639" s="17">
        <f>IF(ISBLANK(YENI_TEKLIFLER!$A639),"",$C639-$D639)</f>
        <v/>
      </c>
      <c r="F639" s="17">
        <f>IF(ISBLANK(YENI_TEKLIFLER!$A639),"",MAX(0,$E639))</f>
        <v/>
      </c>
      <c r="G639" s="17">
        <f>IF(ISBLANK(YENI_TEKLIFLER!$A639),"",YENI_TEKLIFLER!$J639)</f>
        <v/>
      </c>
      <c r="H639" s="17">
        <f>IF(ISBLANK(YENI_TEKLIFLER!$A639),"",INDEX(KREDILER!$H$6:$H$1000,MATCH(YENI_TEKLIFLER!$B639,KREDILER!$A$6:$A$1000,0)))</f>
        <v/>
      </c>
      <c r="I639" s="14">
        <f>IF(ISBLANK(YENI_TEKLIFLER!$A639),"",IF($E639&gt;0,"ADAY","DEĞİL"))</f>
        <v/>
      </c>
      <c r="J639" s="14">
        <f>IF(ISBLANK(YENI_TEKLIFLER!$A639),"",IF(OR(ISBLANK($B639),ISBLANK($C639),ISBLANK($D639),ISBLANK($E639),ISBLANK($F639),ISBLANK($G639),ISBLANK($H639)),"EKSİK","OK"))</f>
        <v/>
      </c>
    </row>
    <row r="640">
      <c r="A640" s="14">
        <f>IF(ISBLANK(YENI_TEKLIFLER!$A640),"",YENI_TEKLIFLER!$A640)</f>
        <v/>
      </c>
      <c r="B640" s="14">
        <f>IF(ISBLANK(YENI_TEKLIFLER!$A640),"",YENI_TEKLIFLER!$B640)</f>
        <v/>
      </c>
      <c r="C640" s="17">
        <f>IF(ISBLANK(YENI_TEKLIFLER!$A640),"",SUMIFS(TAKSIT_PLANI!$I$6:$I$1000,TAKSIT_PLANI!$B$6:$B$1000,YENI_TEKLIFLER!$B640,TAKSIT_PLANI!$C$6:$C$1000,1))</f>
        <v/>
      </c>
      <c r="D640" s="17">
        <f>IF(ISBLANK(YENI_TEKLIFLER!$A640),"",YENI_TEKLIFLER!$I640)</f>
        <v/>
      </c>
      <c r="E640" s="17">
        <f>IF(ISBLANK(YENI_TEKLIFLER!$A640),"",$C640-$D640)</f>
        <v/>
      </c>
      <c r="F640" s="17">
        <f>IF(ISBLANK(YENI_TEKLIFLER!$A640),"",MAX(0,$E640))</f>
        <v/>
      </c>
      <c r="G640" s="17">
        <f>IF(ISBLANK(YENI_TEKLIFLER!$A640),"",YENI_TEKLIFLER!$J640)</f>
        <v/>
      </c>
      <c r="H640" s="17">
        <f>IF(ISBLANK(YENI_TEKLIFLER!$A640),"",INDEX(KREDILER!$H$6:$H$1000,MATCH(YENI_TEKLIFLER!$B640,KREDILER!$A$6:$A$1000,0)))</f>
        <v/>
      </c>
      <c r="I640" s="14">
        <f>IF(ISBLANK(YENI_TEKLIFLER!$A640),"",IF($E640&gt;0,"ADAY","DEĞİL"))</f>
        <v/>
      </c>
      <c r="J640" s="14">
        <f>IF(ISBLANK(YENI_TEKLIFLER!$A640),"",IF(OR(ISBLANK($B640),ISBLANK($C640),ISBLANK($D640),ISBLANK($E640),ISBLANK($F640),ISBLANK($G640),ISBLANK($H640)),"EKSİK","OK"))</f>
        <v/>
      </c>
    </row>
    <row r="641">
      <c r="A641" s="14">
        <f>IF(ISBLANK(YENI_TEKLIFLER!$A641),"",YENI_TEKLIFLER!$A641)</f>
        <v/>
      </c>
      <c r="B641" s="14">
        <f>IF(ISBLANK(YENI_TEKLIFLER!$A641),"",YENI_TEKLIFLER!$B641)</f>
        <v/>
      </c>
      <c r="C641" s="17">
        <f>IF(ISBLANK(YENI_TEKLIFLER!$A641),"",SUMIFS(TAKSIT_PLANI!$I$6:$I$1000,TAKSIT_PLANI!$B$6:$B$1000,YENI_TEKLIFLER!$B641,TAKSIT_PLANI!$C$6:$C$1000,1))</f>
        <v/>
      </c>
      <c r="D641" s="17">
        <f>IF(ISBLANK(YENI_TEKLIFLER!$A641),"",YENI_TEKLIFLER!$I641)</f>
        <v/>
      </c>
      <c r="E641" s="17">
        <f>IF(ISBLANK(YENI_TEKLIFLER!$A641),"",$C641-$D641)</f>
        <v/>
      </c>
      <c r="F641" s="17">
        <f>IF(ISBLANK(YENI_TEKLIFLER!$A641),"",MAX(0,$E641))</f>
        <v/>
      </c>
      <c r="G641" s="17">
        <f>IF(ISBLANK(YENI_TEKLIFLER!$A641),"",YENI_TEKLIFLER!$J641)</f>
        <v/>
      </c>
      <c r="H641" s="17">
        <f>IF(ISBLANK(YENI_TEKLIFLER!$A641),"",INDEX(KREDILER!$H$6:$H$1000,MATCH(YENI_TEKLIFLER!$B641,KREDILER!$A$6:$A$1000,0)))</f>
        <v/>
      </c>
      <c r="I641" s="14">
        <f>IF(ISBLANK(YENI_TEKLIFLER!$A641),"",IF($E641&gt;0,"ADAY","DEĞİL"))</f>
        <v/>
      </c>
      <c r="J641" s="14">
        <f>IF(ISBLANK(YENI_TEKLIFLER!$A641),"",IF(OR(ISBLANK($B641),ISBLANK($C641),ISBLANK($D641),ISBLANK($E641),ISBLANK($F641),ISBLANK($G641),ISBLANK($H641)),"EKSİK","OK"))</f>
        <v/>
      </c>
    </row>
    <row r="642">
      <c r="A642" s="14">
        <f>IF(ISBLANK(YENI_TEKLIFLER!$A642),"",YENI_TEKLIFLER!$A642)</f>
        <v/>
      </c>
      <c r="B642" s="14">
        <f>IF(ISBLANK(YENI_TEKLIFLER!$A642),"",YENI_TEKLIFLER!$B642)</f>
        <v/>
      </c>
      <c r="C642" s="17">
        <f>IF(ISBLANK(YENI_TEKLIFLER!$A642),"",SUMIFS(TAKSIT_PLANI!$I$6:$I$1000,TAKSIT_PLANI!$B$6:$B$1000,YENI_TEKLIFLER!$B642,TAKSIT_PLANI!$C$6:$C$1000,1))</f>
        <v/>
      </c>
      <c r="D642" s="17">
        <f>IF(ISBLANK(YENI_TEKLIFLER!$A642),"",YENI_TEKLIFLER!$I642)</f>
        <v/>
      </c>
      <c r="E642" s="17">
        <f>IF(ISBLANK(YENI_TEKLIFLER!$A642),"",$C642-$D642)</f>
        <v/>
      </c>
      <c r="F642" s="17">
        <f>IF(ISBLANK(YENI_TEKLIFLER!$A642),"",MAX(0,$E642))</f>
        <v/>
      </c>
      <c r="G642" s="17">
        <f>IF(ISBLANK(YENI_TEKLIFLER!$A642),"",YENI_TEKLIFLER!$J642)</f>
        <v/>
      </c>
      <c r="H642" s="17">
        <f>IF(ISBLANK(YENI_TEKLIFLER!$A642),"",INDEX(KREDILER!$H$6:$H$1000,MATCH(YENI_TEKLIFLER!$B642,KREDILER!$A$6:$A$1000,0)))</f>
        <v/>
      </c>
      <c r="I642" s="14">
        <f>IF(ISBLANK(YENI_TEKLIFLER!$A642),"",IF($E642&gt;0,"ADAY","DEĞİL"))</f>
        <v/>
      </c>
      <c r="J642" s="14">
        <f>IF(ISBLANK(YENI_TEKLIFLER!$A642),"",IF(OR(ISBLANK($B642),ISBLANK($C642),ISBLANK($D642),ISBLANK($E642),ISBLANK($F642),ISBLANK($G642),ISBLANK($H642)),"EKSİK","OK"))</f>
        <v/>
      </c>
    </row>
    <row r="643">
      <c r="A643" s="14">
        <f>IF(ISBLANK(YENI_TEKLIFLER!$A643),"",YENI_TEKLIFLER!$A643)</f>
        <v/>
      </c>
      <c r="B643" s="14">
        <f>IF(ISBLANK(YENI_TEKLIFLER!$A643),"",YENI_TEKLIFLER!$B643)</f>
        <v/>
      </c>
      <c r="C643" s="17">
        <f>IF(ISBLANK(YENI_TEKLIFLER!$A643),"",SUMIFS(TAKSIT_PLANI!$I$6:$I$1000,TAKSIT_PLANI!$B$6:$B$1000,YENI_TEKLIFLER!$B643,TAKSIT_PLANI!$C$6:$C$1000,1))</f>
        <v/>
      </c>
      <c r="D643" s="17">
        <f>IF(ISBLANK(YENI_TEKLIFLER!$A643),"",YENI_TEKLIFLER!$I643)</f>
        <v/>
      </c>
      <c r="E643" s="17">
        <f>IF(ISBLANK(YENI_TEKLIFLER!$A643),"",$C643-$D643)</f>
        <v/>
      </c>
      <c r="F643" s="17">
        <f>IF(ISBLANK(YENI_TEKLIFLER!$A643),"",MAX(0,$E643))</f>
        <v/>
      </c>
      <c r="G643" s="17">
        <f>IF(ISBLANK(YENI_TEKLIFLER!$A643),"",YENI_TEKLIFLER!$J643)</f>
        <v/>
      </c>
      <c r="H643" s="17">
        <f>IF(ISBLANK(YENI_TEKLIFLER!$A643),"",INDEX(KREDILER!$H$6:$H$1000,MATCH(YENI_TEKLIFLER!$B643,KREDILER!$A$6:$A$1000,0)))</f>
        <v/>
      </c>
      <c r="I643" s="14">
        <f>IF(ISBLANK(YENI_TEKLIFLER!$A643),"",IF($E643&gt;0,"ADAY","DEĞİL"))</f>
        <v/>
      </c>
      <c r="J643" s="14">
        <f>IF(ISBLANK(YENI_TEKLIFLER!$A643),"",IF(OR(ISBLANK($B643),ISBLANK($C643),ISBLANK($D643),ISBLANK($E643),ISBLANK($F643),ISBLANK($G643),ISBLANK($H643)),"EKSİK","OK"))</f>
        <v/>
      </c>
    </row>
    <row r="644">
      <c r="A644" s="14">
        <f>IF(ISBLANK(YENI_TEKLIFLER!$A644),"",YENI_TEKLIFLER!$A644)</f>
        <v/>
      </c>
      <c r="B644" s="14">
        <f>IF(ISBLANK(YENI_TEKLIFLER!$A644),"",YENI_TEKLIFLER!$B644)</f>
        <v/>
      </c>
      <c r="C644" s="17">
        <f>IF(ISBLANK(YENI_TEKLIFLER!$A644),"",SUMIFS(TAKSIT_PLANI!$I$6:$I$1000,TAKSIT_PLANI!$B$6:$B$1000,YENI_TEKLIFLER!$B644,TAKSIT_PLANI!$C$6:$C$1000,1))</f>
        <v/>
      </c>
      <c r="D644" s="17">
        <f>IF(ISBLANK(YENI_TEKLIFLER!$A644),"",YENI_TEKLIFLER!$I644)</f>
        <v/>
      </c>
      <c r="E644" s="17">
        <f>IF(ISBLANK(YENI_TEKLIFLER!$A644),"",$C644-$D644)</f>
        <v/>
      </c>
      <c r="F644" s="17">
        <f>IF(ISBLANK(YENI_TEKLIFLER!$A644),"",MAX(0,$E644))</f>
        <v/>
      </c>
      <c r="G644" s="17">
        <f>IF(ISBLANK(YENI_TEKLIFLER!$A644),"",YENI_TEKLIFLER!$J644)</f>
        <v/>
      </c>
      <c r="H644" s="17">
        <f>IF(ISBLANK(YENI_TEKLIFLER!$A644),"",INDEX(KREDILER!$H$6:$H$1000,MATCH(YENI_TEKLIFLER!$B644,KREDILER!$A$6:$A$1000,0)))</f>
        <v/>
      </c>
      <c r="I644" s="14">
        <f>IF(ISBLANK(YENI_TEKLIFLER!$A644),"",IF($E644&gt;0,"ADAY","DEĞİL"))</f>
        <v/>
      </c>
      <c r="J644" s="14">
        <f>IF(ISBLANK(YENI_TEKLIFLER!$A644),"",IF(OR(ISBLANK($B644),ISBLANK($C644),ISBLANK($D644),ISBLANK($E644),ISBLANK($F644),ISBLANK($G644),ISBLANK($H644)),"EKSİK","OK"))</f>
        <v/>
      </c>
    </row>
    <row r="645">
      <c r="A645" s="14">
        <f>IF(ISBLANK(YENI_TEKLIFLER!$A645),"",YENI_TEKLIFLER!$A645)</f>
        <v/>
      </c>
      <c r="B645" s="14">
        <f>IF(ISBLANK(YENI_TEKLIFLER!$A645),"",YENI_TEKLIFLER!$B645)</f>
        <v/>
      </c>
      <c r="C645" s="17">
        <f>IF(ISBLANK(YENI_TEKLIFLER!$A645),"",SUMIFS(TAKSIT_PLANI!$I$6:$I$1000,TAKSIT_PLANI!$B$6:$B$1000,YENI_TEKLIFLER!$B645,TAKSIT_PLANI!$C$6:$C$1000,1))</f>
        <v/>
      </c>
      <c r="D645" s="17">
        <f>IF(ISBLANK(YENI_TEKLIFLER!$A645),"",YENI_TEKLIFLER!$I645)</f>
        <v/>
      </c>
      <c r="E645" s="17">
        <f>IF(ISBLANK(YENI_TEKLIFLER!$A645),"",$C645-$D645)</f>
        <v/>
      </c>
      <c r="F645" s="17">
        <f>IF(ISBLANK(YENI_TEKLIFLER!$A645),"",MAX(0,$E645))</f>
        <v/>
      </c>
      <c r="G645" s="17">
        <f>IF(ISBLANK(YENI_TEKLIFLER!$A645),"",YENI_TEKLIFLER!$J645)</f>
        <v/>
      </c>
      <c r="H645" s="17">
        <f>IF(ISBLANK(YENI_TEKLIFLER!$A645),"",INDEX(KREDILER!$H$6:$H$1000,MATCH(YENI_TEKLIFLER!$B645,KREDILER!$A$6:$A$1000,0)))</f>
        <v/>
      </c>
      <c r="I645" s="14">
        <f>IF(ISBLANK(YENI_TEKLIFLER!$A645),"",IF($E645&gt;0,"ADAY","DEĞİL"))</f>
        <v/>
      </c>
      <c r="J645" s="14">
        <f>IF(ISBLANK(YENI_TEKLIFLER!$A645),"",IF(OR(ISBLANK($B645),ISBLANK($C645),ISBLANK($D645),ISBLANK($E645),ISBLANK($F645),ISBLANK($G645),ISBLANK($H645)),"EKSİK","OK"))</f>
        <v/>
      </c>
    </row>
    <row r="646">
      <c r="A646" s="14">
        <f>IF(ISBLANK(YENI_TEKLIFLER!$A646),"",YENI_TEKLIFLER!$A646)</f>
        <v/>
      </c>
      <c r="B646" s="14">
        <f>IF(ISBLANK(YENI_TEKLIFLER!$A646),"",YENI_TEKLIFLER!$B646)</f>
        <v/>
      </c>
      <c r="C646" s="17">
        <f>IF(ISBLANK(YENI_TEKLIFLER!$A646),"",SUMIFS(TAKSIT_PLANI!$I$6:$I$1000,TAKSIT_PLANI!$B$6:$B$1000,YENI_TEKLIFLER!$B646,TAKSIT_PLANI!$C$6:$C$1000,1))</f>
        <v/>
      </c>
      <c r="D646" s="17">
        <f>IF(ISBLANK(YENI_TEKLIFLER!$A646),"",YENI_TEKLIFLER!$I646)</f>
        <v/>
      </c>
      <c r="E646" s="17">
        <f>IF(ISBLANK(YENI_TEKLIFLER!$A646),"",$C646-$D646)</f>
        <v/>
      </c>
      <c r="F646" s="17">
        <f>IF(ISBLANK(YENI_TEKLIFLER!$A646),"",MAX(0,$E646))</f>
        <v/>
      </c>
      <c r="G646" s="17">
        <f>IF(ISBLANK(YENI_TEKLIFLER!$A646),"",YENI_TEKLIFLER!$J646)</f>
        <v/>
      </c>
      <c r="H646" s="17">
        <f>IF(ISBLANK(YENI_TEKLIFLER!$A646),"",INDEX(KREDILER!$H$6:$H$1000,MATCH(YENI_TEKLIFLER!$B646,KREDILER!$A$6:$A$1000,0)))</f>
        <v/>
      </c>
      <c r="I646" s="14">
        <f>IF(ISBLANK(YENI_TEKLIFLER!$A646),"",IF($E646&gt;0,"ADAY","DEĞİL"))</f>
        <v/>
      </c>
      <c r="J646" s="14">
        <f>IF(ISBLANK(YENI_TEKLIFLER!$A646),"",IF(OR(ISBLANK($B646),ISBLANK($C646),ISBLANK($D646),ISBLANK($E646),ISBLANK($F646),ISBLANK($G646),ISBLANK($H646)),"EKSİK","OK"))</f>
        <v/>
      </c>
    </row>
    <row r="647">
      <c r="A647" s="14">
        <f>IF(ISBLANK(YENI_TEKLIFLER!$A647),"",YENI_TEKLIFLER!$A647)</f>
        <v/>
      </c>
      <c r="B647" s="14">
        <f>IF(ISBLANK(YENI_TEKLIFLER!$A647),"",YENI_TEKLIFLER!$B647)</f>
        <v/>
      </c>
      <c r="C647" s="17">
        <f>IF(ISBLANK(YENI_TEKLIFLER!$A647),"",SUMIFS(TAKSIT_PLANI!$I$6:$I$1000,TAKSIT_PLANI!$B$6:$B$1000,YENI_TEKLIFLER!$B647,TAKSIT_PLANI!$C$6:$C$1000,1))</f>
        <v/>
      </c>
      <c r="D647" s="17">
        <f>IF(ISBLANK(YENI_TEKLIFLER!$A647),"",YENI_TEKLIFLER!$I647)</f>
        <v/>
      </c>
      <c r="E647" s="17">
        <f>IF(ISBLANK(YENI_TEKLIFLER!$A647),"",$C647-$D647)</f>
        <v/>
      </c>
      <c r="F647" s="17">
        <f>IF(ISBLANK(YENI_TEKLIFLER!$A647),"",MAX(0,$E647))</f>
        <v/>
      </c>
      <c r="G647" s="17">
        <f>IF(ISBLANK(YENI_TEKLIFLER!$A647),"",YENI_TEKLIFLER!$J647)</f>
        <v/>
      </c>
      <c r="H647" s="17">
        <f>IF(ISBLANK(YENI_TEKLIFLER!$A647),"",INDEX(KREDILER!$H$6:$H$1000,MATCH(YENI_TEKLIFLER!$B647,KREDILER!$A$6:$A$1000,0)))</f>
        <v/>
      </c>
      <c r="I647" s="14">
        <f>IF(ISBLANK(YENI_TEKLIFLER!$A647),"",IF($E647&gt;0,"ADAY","DEĞİL"))</f>
        <v/>
      </c>
      <c r="J647" s="14">
        <f>IF(ISBLANK(YENI_TEKLIFLER!$A647),"",IF(OR(ISBLANK($B647),ISBLANK($C647),ISBLANK($D647),ISBLANK($E647),ISBLANK($F647),ISBLANK($G647),ISBLANK($H647)),"EKSİK","OK"))</f>
        <v/>
      </c>
    </row>
    <row r="648">
      <c r="A648" s="14">
        <f>IF(ISBLANK(YENI_TEKLIFLER!$A648),"",YENI_TEKLIFLER!$A648)</f>
        <v/>
      </c>
      <c r="B648" s="14">
        <f>IF(ISBLANK(YENI_TEKLIFLER!$A648),"",YENI_TEKLIFLER!$B648)</f>
        <v/>
      </c>
      <c r="C648" s="17">
        <f>IF(ISBLANK(YENI_TEKLIFLER!$A648),"",SUMIFS(TAKSIT_PLANI!$I$6:$I$1000,TAKSIT_PLANI!$B$6:$B$1000,YENI_TEKLIFLER!$B648,TAKSIT_PLANI!$C$6:$C$1000,1))</f>
        <v/>
      </c>
      <c r="D648" s="17">
        <f>IF(ISBLANK(YENI_TEKLIFLER!$A648),"",YENI_TEKLIFLER!$I648)</f>
        <v/>
      </c>
      <c r="E648" s="17">
        <f>IF(ISBLANK(YENI_TEKLIFLER!$A648),"",$C648-$D648)</f>
        <v/>
      </c>
      <c r="F648" s="17">
        <f>IF(ISBLANK(YENI_TEKLIFLER!$A648),"",MAX(0,$E648))</f>
        <v/>
      </c>
      <c r="G648" s="17">
        <f>IF(ISBLANK(YENI_TEKLIFLER!$A648),"",YENI_TEKLIFLER!$J648)</f>
        <v/>
      </c>
      <c r="H648" s="17">
        <f>IF(ISBLANK(YENI_TEKLIFLER!$A648),"",INDEX(KREDILER!$H$6:$H$1000,MATCH(YENI_TEKLIFLER!$B648,KREDILER!$A$6:$A$1000,0)))</f>
        <v/>
      </c>
      <c r="I648" s="14">
        <f>IF(ISBLANK(YENI_TEKLIFLER!$A648),"",IF($E648&gt;0,"ADAY","DEĞİL"))</f>
        <v/>
      </c>
      <c r="J648" s="14">
        <f>IF(ISBLANK(YENI_TEKLIFLER!$A648),"",IF(OR(ISBLANK($B648),ISBLANK($C648),ISBLANK($D648),ISBLANK($E648),ISBLANK($F648),ISBLANK($G648),ISBLANK($H648)),"EKSİK","OK"))</f>
        <v/>
      </c>
    </row>
    <row r="649">
      <c r="A649" s="14">
        <f>IF(ISBLANK(YENI_TEKLIFLER!$A649),"",YENI_TEKLIFLER!$A649)</f>
        <v/>
      </c>
      <c r="B649" s="14">
        <f>IF(ISBLANK(YENI_TEKLIFLER!$A649),"",YENI_TEKLIFLER!$B649)</f>
        <v/>
      </c>
      <c r="C649" s="17">
        <f>IF(ISBLANK(YENI_TEKLIFLER!$A649),"",SUMIFS(TAKSIT_PLANI!$I$6:$I$1000,TAKSIT_PLANI!$B$6:$B$1000,YENI_TEKLIFLER!$B649,TAKSIT_PLANI!$C$6:$C$1000,1))</f>
        <v/>
      </c>
      <c r="D649" s="17">
        <f>IF(ISBLANK(YENI_TEKLIFLER!$A649),"",YENI_TEKLIFLER!$I649)</f>
        <v/>
      </c>
      <c r="E649" s="17">
        <f>IF(ISBLANK(YENI_TEKLIFLER!$A649),"",$C649-$D649)</f>
        <v/>
      </c>
      <c r="F649" s="17">
        <f>IF(ISBLANK(YENI_TEKLIFLER!$A649),"",MAX(0,$E649))</f>
        <v/>
      </c>
      <c r="G649" s="17">
        <f>IF(ISBLANK(YENI_TEKLIFLER!$A649),"",YENI_TEKLIFLER!$J649)</f>
        <v/>
      </c>
      <c r="H649" s="17">
        <f>IF(ISBLANK(YENI_TEKLIFLER!$A649),"",INDEX(KREDILER!$H$6:$H$1000,MATCH(YENI_TEKLIFLER!$B649,KREDILER!$A$6:$A$1000,0)))</f>
        <v/>
      </c>
      <c r="I649" s="14">
        <f>IF(ISBLANK(YENI_TEKLIFLER!$A649),"",IF($E649&gt;0,"ADAY","DEĞİL"))</f>
        <v/>
      </c>
      <c r="J649" s="14">
        <f>IF(ISBLANK(YENI_TEKLIFLER!$A649),"",IF(OR(ISBLANK($B649),ISBLANK($C649),ISBLANK($D649),ISBLANK($E649),ISBLANK($F649),ISBLANK($G649),ISBLANK($H649)),"EKSİK","OK"))</f>
        <v/>
      </c>
    </row>
    <row r="650">
      <c r="A650" s="14">
        <f>IF(ISBLANK(YENI_TEKLIFLER!$A650),"",YENI_TEKLIFLER!$A650)</f>
        <v/>
      </c>
      <c r="B650" s="14">
        <f>IF(ISBLANK(YENI_TEKLIFLER!$A650),"",YENI_TEKLIFLER!$B650)</f>
        <v/>
      </c>
      <c r="C650" s="17">
        <f>IF(ISBLANK(YENI_TEKLIFLER!$A650),"",SUMIFS(TAKSIT_PLANI!$I$6:$I$1000,TAKSIT_PLANI!$B$6:$B$1000,YENI_TEKLIFLER!$B650,TAKSIT_PLANI!$C$6:$C$1000,1))</f>
        <v/>
      </c>
      <c r="D650" s="17">
        <f>IF(ISBLANK(YENI_TEKLIFLER!$A650),"",YENI_TEKLIFLER!$I650)</f>
        <v/>
      </c>
      <c r="E650" s="17">
        <f>IF(ISBLANK(YENI_TEKLIFLER!$A650),"",$C650-$D650)</f>
        <v/>
      </c>
      <c r="F650" s="17">
        <f>IF(ISBLANK(YENI_TEKLIFLER!$A650),"",MAX(0,$E650))</f>
        <v/>
      </c>
      <c r="G650" s="17">
        <f>IF(ISBLANK(YENI_TEKLIFLER!$A650),"",YENI_TEKLIFLER!$J650)</f>
        <v/>
      </c>
      <c r="H650" s="17">
        <f>IF(ISBLANK(YENI_TEKLIFLER!$A650),"",INDEX(KREDILER!$H$6:$H$1000,MATCH(YENI_TEKLIFLER!$B650,KREDILER!$A$6:$A$1000,0)))</f>
        <v/>
      </c>
      <c r="I650" s="14">
        <f>IF(ISBLANK(YENI_TEKLIFLER!$A650),"",IF($E650&gt;0,"ADAY","DEĞİL"))</f>
        <v/>
      </c>
      <c r="J650" s="14">
        <f>IF(ISBLANK(YENI_TEKLIFLER!$A650),"",IF(OR(ISBLANK($B650),ISBLANK($C650),ISBLANK($D650),ISBLANK($E650),ISBLANK($F650),ISBLANK($G650),ISBLANK($H650)),"EKSİK","OK"))</f>
        <v/>
      </c>
    </row>
    <row r="651">
      <c r="A651" s="14">
        <f>IF(ISBLANK(YENI_TEKLIFLER!$A651),"",YENI_TEKLIFLER!$A651)</f>
        <v/>
      </c>
      <c r="B651" s="14">
        <f>IF(ISBLANK(YENI_TEKLIFLER!$A651),"",YENI_TEKLIFLER!$B651)</f>
        <v/>
      </c>
      <c r="C651" s="17">
        <f>IF(ISBLANK(YENI_TEKLIFLER!$A651),"",SUMIFS(TAKSIT_PLANI!$I$6:$I$1000,TAKSIT_PLANI!$B$6:$B$1000,YENI_TEKLIFLER!$B651,TAKSIT_PLANI!$C$6:$C$1000,1))</f>
        <v/>
      </c>
      <c r="D651" s="17">
        <f>IF(ISBLANK(YENI_TEKLIFLER!$A651),"",YENI_TEKLIFLER!$I651)</f>
        <v/>
      </c>
      <c r="E651" s="17">
        <f>IF(ISBLANK(YENI_TEKLIFLER!$A651),"",$C651-$D651)</f>
        <v/>
      </c>
      <c r="F651" s="17">
        <f>IF(ISBLANK(YENI_TEKLIFLER!$A651),"",MAX(0,$E651))</f>
        <v/>
      </c>
      <c r="G651" s="17">
        <f>IF(ISBLANK(YENI_TEKLIFLER!$A651),"",YENI_TEKLIFLER!$J651)</f>
        <v/>
      </c>
      <c r="H651" s="17">
        <f>IF(ISBLANK(YENI_TEKLIFLER!$A651),"",INDEX(KREDILER!$H$6:$H$1000,MATCH(YENI_TEKLIFLER!$B651,KREDILER!$A$6:$A$1000,0)))</f>
        <v/>
      </c>
      <c r="I651" s="14">
        <f>IF(ISBLANK(YENI_TEKLIFLER!$A651),"",IF($E651&gt;0,"ADAY","DEĞİL"))</f>
        <v/>
      </c>
      <c r="J651" s="14">
        <f>IF(ISBLANK(YENI_TEKLIFLER!$A651),"",IF(OR(ISBLANK($B651),ISBLANK($C651),ISBLANK($D651),ISBLANK($E651),ISBLANK($F651),ISBLANK($G651),ISBLANK($H651)),"EKSİK","OK"))</f>
        <v/>
      </c>
    </row>
    <row r="652">
      <c r="A652" s="14">
        <f>IF(ISBLANK(YENI_TEKLIFLER!$A652),"",YENI_TEKLIFLER!$A652)</f>
        <v/>
      </c>
      <c r="B652" s="14">
        <f>IF(ISBLANK(YENI_TEKLIFLER!$A652),"",YENI_TEKLIFLER!$B652)</f>
        <v/>
      </c>
      <c r="C652" s="17">
        <f>IF(ISBLANK(YENI_TEKLIFLER!$A652),"",SUMIFS(TAKSIT_PLANI!$I$6:$I$1000,TAKSIT_PLANI!$B$6:$B$1000,YENI_TEKLIFLER!$B652,TAKSIT_PLANI!$C$6:$C$1000,1))</f>
        <v/>
      </c>
      <c r="D652" s="17">
        <f>IF(ISBLANK(YENI_TEKLIFLER!$A652),"",YENI_TEKLIFLER!$I652)</f>
        <v/>
      </c>
      <c r="E652" s="17">
        <f>IF(ISBLANK(YENI_TEKLIFLER!$A652),"",$C652-$D652)</f>
        <v/>
      </c>
      <c r="F652" s="17">
        <f>IF(ISBLANK(YENI_TEKLIFLER!$A652),"",MAX(0,$E652))</f>
        <v/>
      </c>
      <c r="G652" s="17">
        <f>IF(ISBLANK(YENI_TEKLIFLER!$A652),"",YENI_TEKLIFLER!$J652)</f>
        <v/>
      </c>
      <c r="H652" s="17">
        <f>IF(ISBLANK(YENI_TEKLIFLER!$A652),"",INDEX(KREDILER!$H$6:$H$1000,MATCH(YENI_TEKLIFLER!$B652,KREDILER!$A$6:$A$1000,0)))</f>
        <v/>
      </c>
      <c r="I652" s="14">
        <f>IF(ISBLANK(YENI_TEKLIFLER!$A652),"",IF($E652&gt;0,"ADAY","DEĞİL"))</f>
        <v/>
      </c>
      <c r="J652" s="14">
        <f>IF(ISBLANK(YENI_TEKLIFLER!$A652),"",IF(OR(ISBLANK($B652),ISBLANK($C652),ISBLANK($D652),ISBLANK($E652),ISBLANK($F652),ISBLANK($G652),ISBLANK($H652)),"EKSİK","OK"))</f>
        <v/>
      </c>
    </row>
    <row r="653">
      <c r="A653" s="14">
        <f>IF(ISBLANK(YENI_TEKLIFLER!$A653),"",YENI_TEKLIFLER!$A653)</f>
        <v/>
      </c>
      <c r="B653" s="14">
        <f>IF(ISBLANK(YENI_TEKLIFLER!$A653),"",YENI_TEKLIFLER!$B653)</f>
        <v/>
      </c>
      <c r="C653" s="17">
        <f>IF(ISBLANK(YENI_TEKLIFLER!$A653),"",SUMIFS(TAKSIT_PLANI!$I$6:$I$1000,TAKSIT_PLANI!$B$6:$B$1000,YENI_TEKLIFLER!$B653,TAKSIT_PLANI!$C$6:$C$1000,1))</f>
        <v/>
      </c>
      <c r="D653" s="17">
        <f>IF(ISBLANK(YENI_TEKLIFLER!$A653),"",YENI_TEKLIFLER!$I653)</f>
        <v/>
      </c>
      <c r="E653" s="17">
        <f>IF(ISBLANK(YENI_TEKLIFLER!$A653),"",$C653-$D653)</f>
        <v/>
      </c>
      <c r="F653" s="17">
        <f>IF(ISBLANK(YENI_TEKLIFLER!$A653),"",MAX(0,$E653))</f>
        <v/>
      </c>
      <c r="G653" s="17">
        <f>IF(ISBLANK(YENI_TEKLIFLER!$A653),"",YENI_TEKLIFLER!$J653)</f>
        <v/>
      </c>
      <c r="H653" s="17">
        <f>IF(ISBLANK(YENI_TEKLIFLER!$A653),"",INDEX(KREDILER!$H$6:$H$1000,MATCH(YENI_TEKLIFLER!$B653,KREDILER!$A$6:$A$1000,0)))</f>
        <v/>
      </c>
      <c r="I653" s="14">
        <f>IF(ISBLANK(YENI_TEKLIFLER!$A653),"",IF($E653&gt;0,"ADAY","DEĞİL"))</f>
        <v/>
      </c>
      <c r="J653" s="14">
        <f>IF(ISBLANK(YENI_TEKLIFLER!$A653),"",IF(OR(ISBLANK($B653),ISBLANK($C653),ISBLANK($D653),ISBLANK($E653),ISBLANK($F653),ISBLANK($G653),ISBLANK($H653)),"EKSİK","OK"))</f>
        <v/>
      </c>
    </row>
    <row r="654">
      <c r="A654" s="14">
        <f>IF(ISBLANK(YENI_TEKLIFLER!$A654),"",YENI_TEKLIFLER!$A654)</f>
        <v/>
      </c>
      <c r="B654" s="14">
        <f>IF(ISBLANK(YENI_TEKLIFLER!$A654),"",YENI_TEKLIFLER!$B654)</f>
        <v/>
      </c>
      <c r="C654" s="17">
        <f>IF(ISBLANK(YENI_TEKLIFLER!$A654),"",SUMIFS(TAKSIT_PLANI!$I$6:$I$1000,TAKSIT_PLANI!$B$6:$B$1000,YENI_TEKLIFLER!$B654,TAKSIT_PLANI!$C$6:$C$1000,1))</f>
        <v/>
      </c>
      <c r="D654" s="17">
        <f>IF(ISBLANK(YENI_TEKLIFLER!$A654),"",YENI_TEKLIFLER!$I654)</f>
        <v/>
      </c>
      <c r="E654" s="17">
        <f>IF(ISBLANK(YENI_TEKLIFLER!$A654),"",$C654-$D654)</f>
        <v/>
      </c>
      <c r="F654" s="17">
        <f>IF(ISBLANK(YENI_TEKLIFLER!$A654),"",MAX(0,$E654))</f>
        <v/>
      </c>
      <c r="G654" s="17">
        <f>IF(ISBLANK(YENI_TEKLIFLER!$A654),"",YENI_TEKLIFLER!$J654)</f>
        <v/>
      </c>
      <c r="H654" s="17">
        <f>IF(ISBLANK(YENI_TEKLIFLER!$A654),"",INDEX(KREDILER!$H$6:$H$1000,MATCH(YENI_TEKLIFLER!$B654,KREDILER!$A$6:$A$1000,0)))</f>
        <v/>
      </c>
      <c r="I654" s="14">
        <f>IF(ISBLANK(YENI_TEKLIFLER!$A654),"",IF($E654&gt;0,"ADAY","DEĞİL"))</f>
        <v/>
      </c>
      <c r="J654" s="14">
        <f>IF(ISBLANK(YENI_TEKLIFLER!$A654),"",IF(OR(ISBLANK($B654),ISBLANK($C654),ISBLANK($D654),ISBLANK($E654),ISBLANK($F654),ISBLANK($G654),ISBLANK($H654)),"EKSİK","OK"))</f>
        <v/>
      </c>
    </row>
    <row r="655">
      <c r="A655" s="14">
        <f>IF(ISBLANK(YENI_TEKLIFLER!$A655),"",YENI_TEKLIFLER!$A655)</f>
        <v/>
      </c>
      <c r="B655" s="14">
        <f>IF(ISBLANK(YENI_TEKLIFLER!$A655),"",YENI_TEKLIFLER!$B655)</f>
        <v/>
      </c>
      <c r="C655" s="17">
        <f>IF(ISBLANK(YENI_TEKLIFLER!$A655),"",SUMIFS(TAKSIT_PLANI!$I$6:$I$1000,TAKSIT_PLANI!$B$6:$B$1000,YENI_TEKLIFLER!$B655,TAKSIT_PLANI!$C$6:$C$1000,1))</f>
        <v/>
      </c>
      <c r="D655" s="17">
        <f>IF(ISBLANK(YENI_TEKLIFLER!$A655),"",YENI_TEKLIFLER!$I655)</f>
        <v/>
      </c>
      <c r="E655" s="17">
        <f>IF(ISBLANK(YENI_TEKLIFLER!$A655),"",$C655-$D655)</f>
        <v/>
      </c>
      <c r="F655" s="17">
        <f>IF(ISBLANK(YENI_TEKLIFLER!$A655),"",MAX(0,$E655))</f>
        <v/>
      </c>
      <c r="G655" s="17">
        <f>IF(ISBLANK(YENI_TEKLIFLER!$A655),"",YENI_TEKLIFLER!$J655)</f>
        <v/>
      </c>
      <c r="H655" s="17">
        <f>IF(ISBLANK(YENI_TEKLIFLER!$A655),"",INDEX(KREDILER!$H$6:$H$1000,MATCH(YENI_TEKLIFLER!$B655,KREDILER!$A$6:$A$1000,0)))</f>
        <v/>
      </c>
      <c r="I655" s="14">
        <f>IF(ISBLANK(YENI_TEKLIFLER!$A655),"",IF($E655&gt;0,"ADAY","DEĞİL"))</f>
        <v/>
      </c>
      <c r="J655" s="14">
        <f>IF(ISBLANK(YENI_TEKLIFLER!$A655),"",IF(OR(ISBLANK($B655),ISBLANK($C655),ISBLANK($D655),ISBLANK($E655),ISBLANK($F655),ISBLANK($G655),ISBLANK($H655)),"EKSİK","OK"))</f>
        <v/>
      </c>
    </row>
    <row r="656">
      <c r="A656" s="14">
        <f>IF(ISBLANK(YENI_TEKLIFLER!$A656),"",YENI_TEKLIFLER!$A656)</f>
        <v/>
      </c>
      <c r="B656" s="14">
        <f>IF(ISBLANK(YENI_TEKLIFLER!$A656),"",YENI_TEKLIFLER!$B656)</f>
        <v/>
      </c>
      <c r="C656" s="17">
        <f>IF(ISBLANK(YENI_TEKLIFLER!$A656),"",SUMIFS(TAKSIT_PLANI!$I$6:$I$1000,TAKSIT_PLANI!$B$6:$B$1000,YENI_TEKLIFLER!$B656,TAKSIT_PLANI!$C$6:$C$1000,1))</f>
        <v/>
      </c>
      <c r="D656" s="17">
        <f>IF(ISBLANK(YENI_TEKLIFLER!$A656),"",YENI_TEKLIFLER!$I656)</f>
        <v/>
      </c>
      <c r="E656" s="17">
        <f>IF(ISBLANK(YENI_TEKLIFLER!$A656),"",$C656-$D656)</f>
        <v/>
      </c>
      <c r="F656" s="17">
        <f>IF(ISBLANK(YENI_TEKLIFLER!$A656),"",MAX(0,$E656))</f>
        <v/>
      </c>
      <c r="G656" s="17">
        <f>IF(ISBLANK(YENI_TEKLIFLER!$A656),"",YENI_TEKLIFLER!$J656)</f>
        <v/>
      </c>
      <c r="H656" s="17">
        <f>IF(ISBLANK(YENI_TEKLIFLER!$A656),"",INDEX(KREDILER!$H$6:$H$1000,MATCH(YENI_TEKLIFLER!$B656,KREDILER!$A$6:$A$1000,0)))</f>
        <v/>
      </c>
      <c r="I656" s="14">
        <f>IF(ISBLANK(YENI_TEKLIFLER!$A656),"",IF($E656&gt;0,"ADAY","DEĞİL"))</f>
        <v/>
      </c>
      <c r="J656" s="14">
        <f>IF(ISBLANK(YENI_TEKLIFLER!$A656),"",IF(OR(ISBLANK($B656),ISBLANK($C656),ISBLANK($D656),ISBLANK($E656),ISBLANK($F656),ISBLANK($G656),ISBLANK($H656)),"EKSİK","OK"))</f>
        <v/>
      </c>
    </row>
    <row r="657">
      <c r="A657" s="14">
        <f>IF(ISBLANK(YENI_TEKLIFLER!$A657),"",YENI_TEKLIFLER!$A657)</f>
        <v/>
      </c>
      <c r="B657" s="14">
        <f>IF(ISBLANK(YENI_TEKLIFLER!$A657),"",YENI_TEKLIFLER!$B657)</f>
        <v/>
      </c>
      <c r="C657" s="17">
        <f>IF(ISBLANK(YENI_TEKLIFLER!$A657),"",SUMIFS(TAKSIT_PLANI!$I$6:$I$1000,TAKSIT_PLANI!$B$6:$B$1000,YENI_TEKLIFLER!$B657,TAKSIT_PLANI!$C$6:$C$1000,1))</f>
        <v/>
      </c>
      <c r="D657" s="17">
        <f>IF(ISBLANK(YENI_TEKLIFLER!$A657),"",YENI_TEKLIFLER!$I657)</f>
        <v/>
      </c>
      <c r="E657" s="17">
        <f>IF(ISBLANK(YENI_TEKLIFLER!$A657),"",$C657-$D657)</f>
        <v/>
      </c>
      <c r="F657" s="17">
        <f>IF(ISBLANK(YENI_TEKLIFLER!$A657),"",MAX(0,$E657))</f>
        <v/>
      </c>
      <c r="G657" s="17">
        <f>IF(ISBLANK(YENI_TEKLIFLER!$A657),"",YENI_TEKLIFLER!$J657)</f>
        <v/>
      </c>
      <c r="H657" s="17">
        <f>IF(ISBLANK(YENI_TEKLIFLER!$A657),"",INDEX(KREDILER!$H$6:$H$1000,MATCH(YENI_TEKLIFLER!$B657,KREDILER!$A$6:$A$1000,0)))</f>
        <v/>
      </c>
      <c r="I657" s="14">
        <f>IF(ISBLANK(YENI_TEKLIFLER!$A657),"",IF($E657&gt;0,"ADAY","DEĞİL"))</f>
        <v/>
      </c>
      <c r="J657" s="14">
        <f>IF(ISBLANK(YENI_TEKLIFLER!$A657),"",IF(OR(ISBLANK($B657),ISBLANK($C657),ISBLANK($D657),ISBLANK($E657),ISBLANK($F657),ISBLANK($G657),ISBLANK($H657)),"EKSİK","OK"))</f>
        <v/>
      </c>
    </row>
    <row r="658">
      <c r="A658" s="14">
        <f>IF(ISBLANK(YENI_TEKLIFLER!$A658),"",YENI_TEKLIFLER!$A658)</f>
        <v/>
      </c>
      <c r="B658" s="14">
        <f>IF(ISBLANK(YENI_TEKLIFLER!$A658),"",YENI_TEKLIFLER!$B658)</f>
        <v/>
      </c>
      <c r="C658" s="17">
        <f>IF(ISBLANK(YENI_TEKLIFLER!$A658),"",SUMIFS(TAKSIT_PLANI!$I$6:$I$1000,TAKSIT_PLANI!$B$6:$B$1000,YENI_TEKLIFLER!$B658,TAKSIT_PLANI!$C$6:$C$1000,1))</f>
        <v/>
      </c>
      <c r="D658" s="17">
        <f>IF(ISBLANK(YENI_TEKLIFLER!$A658),"",YENI_TEKLIFLER!$I658)</f>
        <v/>
      </c>
      <c r="E658" s="17">
        <f>IF(ISBLANK(YENI_TEKLIFLER!$A658),"",$C658-$D658)</f>
        <v/>
      </c>
      <c r="F658" s="17">
        <f>IF(ISBLANK(YENI_TEKLIFLER!$A658),"",MAX(0,$E658))</f>
        <v/>
      </c>
      <c r="G658" s="17">
        <f>IF(ISBLANK(YENI_TEKLIFLER!$A658),"",YENI_TEKLIFLER!$J658)</f>
        <v/>
      </c>
      <c r="H658" s="17">
        <f>IF(ISBLANK(YENI_TEKLIFLER!$A658),"",INDEX(KREDILER!$H$6:$H$1000,MATCH(YENI_TEKLIFLER!$B658,KREDILER!$A$6:$A$1000,0)))</f>
        <v/>
      </c>
      <c r="I658" s="14">
        <f>IF(ISBLANK(YENI_TEKLIFLER!$A658),"",IF($E658&gt;0,"ADAY","DEĞİL"))</f>
        <v/>
      </c>
      <c r="J658" s="14">
        <f>IF(ISBLANK(YENI_TEKLIFLER!$A658),"",IF(OR(ISBLANK($B658),ISBLANK($C658),ISBLANK($D658),ISBLANK($E658),ISBLANK($F658),ISBLANK($G658),ISBLANK($H658)),"EKSİK","OK"))</f>
        <v/>
      </c>
    </row>
    <row r="659">
      <c r="A659" s="14">
        <f>IF(ISBLANK(YENI_TEKLIFLER!$A659),"",YENI_TEKLIFLER!$A659)</f>
        <v/>
      </c>
      <c r="B659" s="14">
        <f>IF(ISBLANK(YENI_TEKLIFLER!$A659),"",YENI_TEKLIFLER!$B659)</f>
        <v/>
      </c>
      <c r="C659" s="17">
        <f>IF(ISBLANK(YENI_TEKLIFLER!$A659),"",SUMIFS(TAKSIT_PLANI!$I$6:$I$1000,TAKSIT_PLANI!$B$6:$B$1000,YENI_TEKLIFLER!$B659,TAKSIT_PLANI!$C$6:$C$1000,1))</f>
        <v/>
      </c>
      <c r="D659" s="17">
        <f>IF(ISBLANK(YENI_TEKLIFLER!$A659),"",YENI_TEKLIFLER!$I659)</f>
        <v/>
      </c>
      <c r="E659" s="17">
        <f>IF(ISBLANK(YENI_TEKLIFLER!$A659),"",$C659-$D659)</f>
        <v/>
      </c>
      <c r="F659" s="17">
        <f>IF(ISBLANK(YENI_TEKLIFLER!$A659),"",MAX(0,$E659))</f>
        <v/>
      </c>
      <c r="G659" s="17">
        <f>IF(ISBLANK(YENI_TEKLIFLER!$A659),"",YENI_TEKLIFLER!$J659)</f>
        <v/>
      </c>
      <c r="H659" s="17">
        <f>IF(ISBLANK(YENI_TEKLIFLER!$A659),"",INDEX(KREDILER!$H$6:$H$1000,MATCH(YENI_TEKLIFLER!$B659,KREDILER!$A$6:$A$1000,0)))</f>
        <v/>
      </c>
      <c r="I659" s="14">
        <f>IF(ISBLANK(YENI_TEKLIFLER!$A659),"",IF($E659&gt;0,"ADAY","DEĞİL"))</f>
        <v/>
      </c>
      <c r="J659" s="14">
        <f>IF(ISBLANK(YENI_TEKLIFLER!$A659),"",IF(OR(ISBLANK($B659),ISBLANK($C659),ISBLANK($D659),ISBLANK($E659),ISBLANK($F659),ISBLANK($G659),ISBLANK($H659)),"EKSİK","OK"))</f>
        <v/>
      </c>
    </row>
    <row r="660">
      <c r="A660" s="14">
        <f>IF(ISBLANK(YENI_TEKLIFLER!$A660),"",YENI_TEKLIFLER!$A660)</f>
        <v/>
      </c>
      <c r="B660" s="14">
        <f>IF(ISBLANK(YENI_TEKLIFLER!$A660),"",YENI_TEKLIFLER!$B660)</f>
        <v/>
      </c>
      <c r="C660" s="17">
        <f>IF(ISBLANK(YENI_TEKLIFLER!$A660),"",SUMIFS(TAKSIT_PLANI!$I$6:$I$1000,TAKSIT_PLANI!$B$6:$B$1000,YENI_TEKLIFLER!$B660,TAKSIT_PLANI!$C$6:$C$1000,1))</f>
        <v/>
      </c>
      <c r="D660" s="17">
        <f>IF(ISBLANK(YENI_TEKLIFLER!$A660),"",YENI_TEKLIFLER!$I660)</f>
        <v/>
      </c>
      <c r="E660" s="17">
        <f>IF(ISBLANK(YENI_TEKLIFLER!$A660),"",$C660-$D660)</f>
        <v/>
      </c>
      <c r="F660" s="17">
        <f>IF(ISBLANK(YENI_TEKLIFLER!$A660),"",MAX(0,$E660))</f>
        <v/>
      </c>
      <c r="G660" s="17">
        <f>IF(ISBLANK(YENI_TEKLIFLER!$A660),"",YENI_TEKLIFLER!$J660)</f>
        <v/>
      </c>
      <c r="H660" s="17">
        <f>IF(ISBLANK(YENI_TEKLIFLER!$A660),"",INDEX(KREDILER!$H$6:$H$1000,MATCH(YENI_TEKLIFLER!$B660,KREDILER!$A$6:$A$1000,0)))</f>
        <v/>
      </c>
      <c r="I660" s="14">
        <f>IF(ISBLANK(YENI_TEKLIFLER!$A660),"",IF($E660&gt;0,"ADAY","DEĞİL"))</f>
        <v/>
      </c>
      <c r="J660" s="14">
        <f>IF(ISBLANK(YENI_TEKLIFLER!$A660),"",IF(OR(ISBLANK($B660),ISBLANK($C660),ISBLANK($D660),ISBLANK($E660),ISBLANK($F660),ISBLANK($G660),ISBLANK($H660)),"EKSİK","OK"))</f>
        <v/>
      </c>
    </row>
    <row r="661">
      <c r="A661" s="14">
        <f>IF(ISBLANK(YENI_TEKLIFLER!$A661),"",YENI_TEKLIFLER!$A661)</f>
        <v/>
      </c>
      <c r="B661" s="14">
        <f>IF(ISBLANK(YENI_TEKLIFLER!$A661),"",YENI_TEKLIFLER!$B661)</f>
        <v/>
      </c>
      <c r="C661" s="17">
        <f>IF(ISBLANK(YENI_TEKLIFLER!$A661),"",SUMIFS(TAKSIT_PLANI!$I$6:$I$1000,TAKSIT_PLANI!$B$6:$B$1000,YENI_TEKLIFLER!$B661,TAKSIT_PLANI!$C$6:$C$1000,1))</f>
        <v/>
      </c>
      <c r="D661" s="17">
        <f>IF(ISBLANK(YENI_TEKLIFLER!$A661),"",YENI_TEKLIFLER!$I661)</f>
        <v/>
      </c>
      <c r="E661" s="17">
        <f>IF(ISBLANK(YENI_TEKLIFLER!$A661),"",$C661-$D661)</f>
        <v/>
      </c>
      <c r="F661" s="17">
        <f>IF(ISBLANK(YENI_TEKLIFLER!$A661),"",MAX(0,$E661))</f>
        <v/>
      </c>
      <c r="G661" s="17">
        <f>IF(ISBLANK(YENI_TEKLIFLER!$A661),"",YENI_TEKLIFLER!$J661)</f>
        <v/>
      </c>
      <c r="H661" s="17">
        <f>IF(ISBLANK(YENI_TEKLIFLER!$A661),"",INDEX(KREDILER!$H$6:$H$1000,MATCH(YENI_TEKLIFLER!$B661,KREDILER!$A$6:$A$1000,0)))</f>
        <v/>
      </c>
      <c r="I661" s="14">
        <f>IF(ISBLANK(YENI_TEKLIFLER!$A661),"",IF($E661&gt;0,"ADAY","DEĞİL"))</f>
        <v/>
      </c>
      <c r="J661" s="14">
        <f>IF(ISBLANK(YENI_TEKLIFLER!$A661),"",IF(OR(ISBLANK($B661),ISBLANK($C661),ISBLANK($D661),ISBLANK($E661),ISBLANK($F661),ISBLANK($G661),ISBLANK($H661)),"EKSİK","OK"))</f>
        <v/>
      </c>
    </row>
    <row r="662">
      <c r="A662" s="14">
        <f>IF(ISBLANK(YENI_TEKLIFLER!$A662),"",YENI_TEKLIFLER!$A662)</f>
        <v/>
      </c>
      <c r="B662" s="14">
        <f>IF(ISBLANK(YENI_TEKLIFLER!$A662),"",YENI_TEKLIFLER!$B662)</f>
        <v/>
      </c>
      <c r="C662" s="17">
        <f>IF(ISBLANK(YENI_TEKLIFLER!$A662),"",SUMIFS(TAKSIT_PLANI!$I$6:$I$1000,TAKSIT_PLANI!$B$6:$B$1000,YENI_TEKLIFLER!$B662,TAKSIT_PLANI!$C$6:$C$1000,1))</f>
        <v/>
      </c>
      <c r="D662" s="17">
        <f>IF(ISBLANK(YENI_TEKLIFLER!$A662),"",YENI_TEKLIFLER!$I662)</f>
        <v/>
      </c>
      <c r="E662" s="17">
        <f>IF(ISBLANK(YENI_TEKLIFLER!$A662),"",$C662-$D662)</f>
        <v/>
      </c>
      <c r="F662" s="17">
        <f>IF(ISBLANK(YENI_TEKLIFLER!$A662),"",MAX(0,$E662))</f>
        <v/>
      </c>
      <c r="G662" s="17">
        <f>IF(ISBLANK(YENI_TEKLIFLER!$A662),"",YENI_TEKLIFLER!$J662)</f>
        <v/>
      </c>
      <c r="H662" s="17">
        <f>IF(ISBLANK(YENI_TEKLIFLER!$A662),"",INDEX(KREDILER!$H$6:$H$1000,MATCH(YENI_TEKLIFLER!$B662,KREDILER!$A$6:$A$1000,0)))</f>
        <v/>
      </c>
      <c r="I662" s="14">
        <f>IF(ISBLANK(YENI_TEKLIFLER!$A662),"",IF($E662&gt;0,"ADAY","DEĞİL"))</f>
        <v/>
      </c>
      <c r="J662" s="14">
        <f>IF(ISBLANK(YENI_TEKLIFLER!$A662),"",IF(OR(ISBLANK($B662),ISBLANK($C662),ISBLANK($D662),ISBLANK($E662),ISBLANK($F662),ISBLANK($G662),ISBLANK($H662)),"EKSİK","OK"))</f>
        <v/>
      </c>
    </row>
    <row r="663">
      <c r="A663" s="14">
        <f>IF(ISBLANK(YENI_TEKLIFLER!$A663),"",YENI_TEKLIFLER!$A663)</f>
        <v/>
      </c>
      <c r="B663" s="14">
        <f>IF(ISBLANK(YENI_TEKLIFLER!$A663),"",YENI_TEKLIFLER!$B663)</f>
        <v/>
      </c>
      <c r="C663" s="17">
        <f>IF(ISBLANK(YENI_TEKLIFLER!$A663),"",SUMIFS(TAKSIT_PLANI!$I$6:$I$1000,TAKSIT_PLANI!$B$6:$B$1000,YENI_TEKLIFLER!$B663,TAKSIT_PLANI!$C$6:$C$1000,1))</f>
        <v/>
      </c>
      <c r="D663" s="17">
        <f>IF(ISBLANK(YENI_TEKLIFLER!$A663),"",YENI_TEKLIFLER!$I663)</f>
        <v/>
      </c>
      <c r="E663" s="17">
        <f>IF(ISBLANK(YENI_TEKLIFLER!$A663),"",$C663-$D663)</f>
        <v/>
      </c>
      <c r="F663" s="17">
        <f>IF(ISBLANK(YENI_TEKLIFLER!$A663),"",MAX(0,$E663))</f>
        <v/>
      </c>
      <c r="G663" s="17">
        <f>IF(ISBLANK(YENI_TEKLIFLER!$A663),"",YENI_TEKLIFLER!$J663)</f>
        <v/>
      </c>
      <c r="H663" s="17">
        <f>IF(ISBLANK(YENI_TEKLIFLER!$A663),"",INDEX(KREDILER!$H$6:$H$1000,MATCH(YENI_TEKLIFLER!$B663,KREDILER!$A$6:$A$1000,0)))</f>
        <v/>
      </c>
      <c r="I663" s="14">
        <f>IF(ISBLANK(YENI_TEKLIFLER!$A663),"",IF($E663&gt;0,"ADAY","DEĞİL"))</f>
        <v/>
      </c>
      <c r="J663" s="14">
        <f>IF(ISBLANK(YENI_TEKLIFLER!$A663),"",IF(OR(ISBLANK($B663),ISBLANK($C663),ISBLANK($D663),ISBLANK($E663),ISBLANK($F663),ISBLANK($G663),ISBLANK($H663)),"EKSİK","OK"))</f>
        <v/>
      </c>
    </row>
    <row r="664">
      <c r="A664" s="14">
        <f>IF(ISBLANK(YENI_TEKLIFLER!$A664),"",YENI_TEKLIFLER!$A664)</f>
        <v/>
      </c>
      <c r="B664" s="14">
        <f>IF(ISBLANK(YENI_TEKLIFLER!$A664),"",YENI_TEKLIFLER!$B664)</f>
        <v/>
      </c>
      <c r="C664" s="17">
        <f>IF(ISBLANK(YENI_TEKLIFLER!$A664),"",SUMIFS(TAKSIT_PLANI!$I$6:$I$1000,TAKSIT_PLANI!$B$6:$B$1000,YENI_TEKLIFLER!$B664,TAKSIT_PLANI!$C$6:$C$1000,1))</f>
        <v/>
      </c>
      <c r="D664" s="17">
        <f>IF(ISBLANK(YENI_TEKLIFLER!$A664),"",YENI_TEKLIFLER!$I664)</f>
        <v/>
      </c>
      <c r="E664" s="17">
        <f>IF(ISBLANK(YENI_TEKLIFLER!$A664),"",$C664-$D664)</f>
        <v/>
      </c>
      <c r="F664" s="17">
        <f>IF(ISBLANK(YENI_TEKLIFLER!$A664),"",MAX(0,$E664))</f>
        <v/>
      </c>
      <c r="G664" s="17">
        <f>IF(ISBLANK(YENI_TEKLIFLER!$A664),"",YENI_TEKLIFLER!$J664)</f>
        <v/>
      </c>
      <c r="H664" s="17">
        <f>IF(ISBLANK(YENI_TEKLIFLER!$A664),"",INDEX(KREDILER!$H$6:$H$1000,MATCH(YENI_TEKLIFLER!$B664,KREDILER!$A$6:$A$1000,0)))</f>
        <v/>
      </c>
      <c r="I664" s="14">
        <f>IF(ISBLANK(YENI_TEKLIFLER!$A664),"",IF($E664&gt;0,"ADAY","DEĞİL"))</f>
        <v/>
      </c>
      <c r="J664" s="14">
        <f>IF(ISBLANK(YENI_TEKLIFLER!$A664),"",IF(OR(ISBLANK($B664),ISBLANK($C664),ISBLANK($D664),ISBLANK($E664),ISBLANK($F664),ISBLANK($G664),ISBLANK($H664)),"EKSİK","OK"))</f>
        <v/>
      </c>
    </row>
    <row r="665">
      <c r="A665" s="14">
        <f>IF(ISBLANK(YENI_TEKLIFLER!$A665),"",YENI_TEKLIFLER!$A665)</f>
        <v/>
      </c>
      <c r="B665" s="14">
        <f>IF(ISBLANK(YENI_TEKLIFLER!$A665),"",YENI_TEKLIFLER!$B665)</f>
        <v/>
      </c>
      <c r="C665" s="17">
        <f>IF(ISBLANK(YENI_TEKLIFLER!$A665),"",SUMIFS(TAKSIT_PLANI!$I$6:$I$1000,TAKSIT_PLANI!$B$6:$B$1000,YENI_TEKLIFLER!$B665,TAKSIT_PLANI!$C$6:$C$1000,1))</f>
        <v/>
      </c>
      <c r="D665" s="17">
        <f>IF(ISBLANK(YENI_TEKLIFLER!$A665),"",YENI_TEKLIFLER!$I665)</f>
        <v/>
      </c>
      <c r="E665" s="17">
        <f>IF(ISBLANK(YENI_TEKLIFLER!$A665),"",$C665-$D665)</f>
        <v/>
      </c>
      <c r="F665" s="17">
        <f>IF(ISBLANK(YENI_TEKLIFLER!$A665),"",MAX(0,$E665))</f>
        <v/>
      </c>
      <c r="G665" s="17">
        <f>IF(ISBLANK(YENI_TEKLIFLER!$A665),"",YENI_TEKLIFLER!$J665)</f>
        <v/>
      </c>
      <c r="H665" s="17">
        <f>IF(ISBLANK(YENI_TEKLIFLER!$A665),"",INDEX(KREDILER!$H$6:$H$1000,MATCH(YENI_TEKLIFLER!$B665,KREDILER!$A$6:$A$1000,0)))</f>
        <v/>
      </c>
      <c r="I665" s="14">
        <f>IF(ISBLANK(YENI_TEKLIFLER!$A665),"",IF($E665&gt;0,"ADAY","DEĞİL"))</f>
        <v/>
      </c>
      <c r="J665" s="14">
        <f>IF(ISBLANK(YENI_TEKLIFLER!$A665),"",IF(OR(ISBLANK($B665),ISBLANK($C665),ISBLANK($D665),ISBLANK($E665),ISBLANK($F665),ISBLANK($G665),ISBLANK($H665)),"EKSİK","OK"))</f>
        <v/>
      </c>
    </row>
    <row r="666">
      <c r="A666" s="14">
        <f>IF(ISBLANK(YENI_TEKLIFLER!$A666),"",YENI_TEKLIFLER!$A666)</f>
        <v/>
      </c>
      <c r="B666" s="14">
        <f>IF(ISBLANK(YENI_TEKLIFLER!$A666),"",YENI_TEKLIFLER!$B666)</f>
        <v/>
      </c>
      <c r="C666" s="17">
        <f>IF(ISBLANK(YENI_TEKLIFLER!$A666),"",SUMIFS(TAKSIT_PLANI!$I$6:$I$1000,TAKSIT_PLANI!$B$6:$B$1000,YENI_TEKLIFLER!$B666,TAKSIT_PLANI!$C$6:$C$1000,1))</f>
        <v/>
      </c>
      <c r="D666" s="17">
        <f>IF(ISBLANK(YENI_TEKLIFLER!$A666),"",YENI_TEKLIFLER!$I666)</f>
        <v/>
      </c>
      <c r="E666" s="17">
        <f>IF(ISBLANK(YENI_TEKLIFLER!$A666),"",$C666-$D666)</f>
        <v/>
      </c>
      <c r="F666" s="17">
        <f>IF(ISBLANK(YENI_TEKLIFLER!$A666),"",MAX(0,$E666))</f>
        <v/>
      </c>
      <c r="G666" s="17">
        <f>IF(ISBLANK(YENI_TEKLIFLER!$A666),"",YENI_TEKLIFLER!$J666)</f>
        <v/>
      </c>
      <c r="H666" s="17">
        <f>IF(ISBLANK(YENI_TEKLIFLER!$A666),"",INDEX(KREDILER!$H$6:$H$1000,MATCH(YENI_TEKLIFLER!$B666,KREDILER!$A$6:$A$1000,0)))</f>
        <v/>
      </c>
      <c r="I666" s="14">
        <f>IF(ISBLANK(YENI_TEKLIFLER!$A666),"",IF($E666&gt;0,"ADAY","DEĞİL"))</f>
        <v/>
      </c>
      <c r="J666" s="14">
        <f>IF(ISBLANK(YENI_TEKLIFLER!$A666),"",IF(OR(ISBLANK($B666),ISBLANK($C666),ISBLANK($D666),ISBLANK($E666),ISBLANK($F666),ISBLANK($G666),ISBLANK($H666)),"EKSİK","OK"))</f>
        <v/>
      </c>
    </row>
    <row r="667">
      <c r="A667" s="14">
        <f>IF(ISBLANK(YENI_TEKLIFLER!$A667),"",YENI_TEKLIFLER!$A667)</f>
        <v/>
      </c>
      <c r="B667" s="14">
        <f>IF(ISBLANK(YENI_TEKLIFLER!$A667),"",YENI_TEKLIFLER!$B667)</f>
        <v/>
      </c>
      <c r="C667" s="17">
        <f>IF(ISBLANK(YENI_TEKLIFLER!$A667),"",SUMIFS(TAKSIT_PLANI!$I$6:$I$1000,TAKSIT_PLANI!$B$6:$B$1000,YENI_TEKLIFLER!$B667,TAKSIT_PLANI!$C$6:$C$1000,1))</f>
        <v/>
      </c>
      <c r="D667" s="17">
        <f>IF(ISBLANK(YENI_TEKLIFLER!$A667),"",YENI_TEKLIFLER!$I667)</f>
        <v/>
      </c>
      <c r="E667" s="17">
        <f>IF(ISBLANK(YENI_TEKLIFLER!$A667),"",$C667-$D667)</f>
        <v/>
      </c>
      <c r="F667" s="17">
        <f>IF(ISBLANK(YENI_TEKLIFLER!$A667),"",MAX(0,$E667))</f>
        <v/>
      </c>
      <c r="G667" s="17">
        <f>IF(ISBLANK(YENI_TEKLIFLER!$A667),"",YENI_TEKLIFLER!$J667)</f>
        <v/>
      </c>
      <c r="H667" s="17">
        <f>IF(ISBLANK(YENI_TEKLIFLER!$A667),"",INDEX(KREDILER!$H$6:$H$1000,MATCH(YENI_TEKLIFLER!$B667,KREDILER!$A$6:$A$1000,0)))</f>
        <v/>
      </c>
      <c r="I667" s="14">
        <f>IF(ISBLANK(YENI_TEKLIFLER!$A667),"",IF($E667&gt;0,"ADAY","DEĞİL"))</f>
        <v/>
      </c>
      <c r="J667" s="14">
        <f>IF(ISBLANK(YENI_TEKLIFLER!$A667),"",IF(OR(ISBLANK($B667),ISBLANK($C667),ISBLANK($D667),ISBLANK($E667),ISBLANK($F667),ISBLANK($G667),ISBLANK($H667)),"EKSİK","OK"))</f>
        <v/>
      </c>
    </row>
    <row r="668">
      <c r="A668" s="14">
        <f>IF(ISBLANK(YENI_TEKLIFLER!$A668),"",YENI_TEKLIFLER!$A668)</f>
        <v/>
      </c>
      <c r="B668" s="14">
        <f>IF(ISBLANK(YENI_TEKLIFLER!$A668),"",YENI_TEKLIFLER!$B668)</f>
        <v/>
      </c>
      <c r="C668" s="17">
        <f>IF(ISBLANK(YENI_TEKLIFLER!$A668),"",SUMIFS(TAKSIT_PLANI!$I$6:$I$1000,TAKSIT_PLANI!$B$6:$B$1000,YENI_TEKLIFLER!$B668,TAKSIT_PLANI!$C$6:$C$1000,1))</f>
        <v/>
      </c>
      <c r="D668" s="17">
        <f>IF(ISBLANK(YENI_TEKLIFLER!$A668),"",YENI_TEKLIFLER!$I668)</f>
        <v/>
      </c>
      <c r="E668" s="17">
        <f>IF(ISBLANK(YENI_TEKLIFLER!$A668),"",$C668-$D668)</f>
        <v/>
      </c>
      <c r="F668" s="17">
        <f>IF(ISBLANK(YENI_TEKLIFLER!$A668),"",MAX(0,$E668))</f>
        <v/>
      </c>
      <c r="G668" s="17">
        <f>IF(ISBLANK(YENI_TEKLIFLER!$A668),"",YENI_TEKLIFLER!$J668)</f>
        <v/>
      </c>
      <c r="H668" s="17">
        <f>IF(ISBLANK(YENI_TEKLIFLER!$A668),"",INDEX(KREDILER!$H$6:$H$1000,MATCH(YENI_TEKLIFLER!$B668,KREDILER!$A$6:$A$1000,0)))</f>
        <v/>
      </c>
      <c r="I668" s="14">
        <f>IF(ISBLANK(YENI_TEKLIFLER!$A668),"",IF($E668&gt;0,"ADAY","DEĞİL"))</f>
        <v/>
      </c>
      <c r="J668" s="14">
        <f>IF(ISBLANK(YENI_TEKLIFLER!$A668),"",IF(OR(ISBLANK($B668),ISBLANK($C668),ISBLANK($D668),ISBLANK($E668),ISBLANK($F668),ISBLANK($G668),ISBLANK($H668)),"EKSİK","OK"))</f>
        <v/>
      </c>
    </row>
    <row r="669">
      <c r="A669" s="14">
        <f>IF(ISBLANK(YENI_TEKLIFLER!$A669),"",YENI_TEKLIFLER!$A669)</f>
        <v/>
      </c>
      <c r="B669" s="14">
        <f>IF(ISBLANK(YENI_TEKLIFLER!$A669),"",YENI_TEKLIFLER!$B669)</f>
        <v/>
      </c>
      <c r="C669" s="17">
        <f>IF(ISBLANK(YENI_TEKLIFLER!$A669),"",SUMIFS(TAKSIT_PLANI!$I$6:$I$1000,TAKSIT_PLANI!$B$6:$B$1000,YENI_TEKLIFLER!$B669,TAKSIT_PLANI!$C$6:$C$1000,1))</f>
        <v/>
      </c>
      <c r="D669" s="17">
        <f>IF(ISBLANK(YENI_TEKLIFLER!$A669),"",YENI_TEKLIFLER!$I669)</f>
        <v/>
      </c>
      <c r="E669" s="17">
        <f>IF(ISBLANK(YENI_TEKLIFLER!$A669),"",$C669-$D669)</f>
        <v/>
      </c>
      <c r="F669" s="17">
        <f>IF(ISBLANK(YENI_TEKLIFLER!$A669),"",MAX(0,$E669))</f>
        <v/>
      </c>
      <c r="G669" s="17">
        <f>IF(ISBLANK(YENI_TEKLIFLER!$A669),"",YENI_TEKLIFLER!$J669)</f>
        <v/>
      </c>
      <c r="H669" s="17">
        <f>IF(ISBLANK(YENI_TEKLIFLER!$A669),"",INDEX(KREDILER!$H$6:$H$1000,MATCH(YENI_TEKLIFLER!$B669,KREDILER!$A$6:$A$1000,0)))</f>
        <v/>
      </c>
      <c r="I669" s="14">
        <f>IF(ISBLANK(YENI_TEKLIFLER!$A669),"",IF($E669&gt;0,"ADAY","DEĞİL"))</f>
        <v/>
      </c>
      <c r="J669" s="14">
        <f>IF(ISBLANK(YENI_TEKLIFLER!$A669),"",IF(OR(ISBLANK($B669),ISBLANK($C669),ISBLANK($D669),ISBLANK($E669),ISBLANK($F669),ISBLANK($G669),ISBLANK($H669)),"EKSİK","OK"))</f>
        <v/>
      </c>
    </row>
    <row r="670">
      <c r="A670" s="14">
        <f>IF(ISBLANK(YENI_TEKLIFLER!$A670),"",YENI_TEKLIFLER!$A670)</f>
        <v/>
      </c>
      <c r="B670" s="14">
        <f>IF(ISBLANK(YENI_TEKLIFLER!$A670),"",YENI_TEKLIFLER!$B670)</f>
        <v/>
      </c>
      <c r="C670" s="17">
        <f>IF(ISBLANK(YENI_TEKLIFLER!$A670),"",SUMIFS(TAKSIT_PLANI!$I$6:$I$1000,TAKSIT_PLANI!$B$6:$B$1000,YENI_TEKLIFLER!$B670,TAKSIT_PLANI!$C$6:$C$1000,1))</f>
        <v/>
      </c>
      <c r="D670" s="17">
        <f>IF(ISBLANK(YENI_TEKLIFLER!$A670),"",YENI_TEKLIFLER!$I670)</f>
        <v/>
      </c>
      <c r="E670" s="17">
        <f>IF(ISBLANK(YENI_TEKLIFLER!$A670),"",$C670-$D670)</f>
        <v/>
      </c>
      <c r="F670" s="17">
        <f>IF(ISBLANK(YENI_TEKLIFLER!$A670),"",MAX(0,$E670))</f>
        <v/>
      </c>
      <c r="G670" s="17">
        <f>IF(ISBLANK(YENI_TEKLIFLER!$A670),"",YENI_TEKLIFLER!$J670)</f>
        <v/>
      </c>
      <c r="H670" s="17">
        <f>IF(ISBLANK(YENI_TEKLIFLER!$A670),"",INDEX(KREDILER!$H$6:$H$1000,MATCH(YENI_TEKLIFLER!$B670,KREDILER!$A$6:$A$1000,0)))</f>
        <v/>
      </c>
      <c r="I670" s="14">
        <f>IF(ISBLANK(YENI_TEKLIFLER!$A670),"",IF($E670&gt;0,"ADAY","DEĞİL"))</f>
        <v/>
      </c>
      <c r="J670" s="14">
        <f>IF(ISBLANK(YENI_TEKLIFLER!$A670),"",IF(OR(ISBLANK($B670),ISBLANK($C670),ISBLANK($D670),ISBLANK($E670),ISBLANK($F670),ISBLANK($G670),ISBLANK($H670)),"EKSİK","OK"))</f>
        <v/>
      </c>
    </row>
    <row r="671">
      <c r="A671" s="14">
        <f>IF(ISBLANK(YENI_TEKLIFLER!$A671),"",YENI_TEKLIFLER!$A671)</f>
        <v/>
      </c>
      <c r="B671" s="14">
        <f>IF(ISBLANK(YENI_TEKLIFLER!$A671),"",YENI_TEKLIFLER!$B671)</f>
        <v/>
      </c>
      <c r="C671" s="17">
        <f>IF(ISBLANK(YENI_TEKLIFLER!$A671),"",SUMIFS(TAKSIT_PLANI!$I$6:$I$1000,TAKSIT_PLANI!$B$6:$B$1000,YENI_TEKLIFLER!$B671,TAKSIT_PLANI!$C$6:$C$1000,1))</f>
        <v/>
      </c>
      <c r="D671" s="17">
        <f>IF(ISBLANK(YENI_TEKLIFLER!$A671),"",YENI_TEKLIFLER!$I671)</f>
        <v/>
      </c>
      <c r="E671" s="17">
        <f>IF(ISBLANK(YENI_TEKLIFLER!$A671),"",$C671-$D671)</f>
        <v/>
      </c>
      <c r="F671" s="17">
        <f>IF(ISBLANK(YENI_TEKLIFLER!$A671),"",MAX(0,$E671))</f>
        <v/>
      </c>
      <c r="G671" s="17">
        <f>IF(ISBLANK(YENI_TEKLIFLER!$A671),"",YENI_TEKLIFLER!$J671)</f>
        <v/>
      </c>
      <c r="H671" s="17">
        <f>IF(ISBLANK(YENI_TEKLIFLER!$A671),"",INDEX(KREDILER!$H$6:$H$1000,MATCH(YENI_TEKLIFLER!$B671,KREDILER!$A$6:$A$1000,0)))</f>
        <v/>
      </c>
      <c r="I671" s="14">
        <f>IF(ISBLANK(YENI_TEKLIFLER!$A671),"",IF($E671&gt;0,"ADAY","DEĞİL"))</f>
        <v/>
      </c>
      <c r="J671" s="14">
        <f>IF(ISBLANK(YENI_TEKLIFLER!$A671),"",IF(OR(ISBLANK($B671),ISBLANK($C671),ISBLANK($D671),ISBLANK($E671),ISBLANK($F671),ISBLANK($G671),ISBLANK($H671)),"EKSİK","OK"))</f>
        <v/>
      </c>
    </row>
    <row r="672">
      <c r="A672" s="14">
        <f>IF(ISBLANK(YENI_TEKLIFLER!$A672),"",YENI_TEKLIFLER!$A672)</f>
        <v/>
      </c>
      <c r="B672" s="14">
        <f>IF(ISBLANK(YENI_TEKLIFLER!$A672),"",YENI_TEKLIFLER!$B672)</f>
        <v/>
      </c>
      <c r="C672" s="17">
        <f>IF(ISBLANK(YENI_TEKLIFLER!$A672),"",SUMIFS(TAKSIT_PLANI!$I$6:$I$1000,TAKSIT_PLANI!$B$6:$B$1000,YENI_TEKLIFLER!$B672,TAKSIT_PLANI!$C$6:$C$1000,1))</f>
        <v/>
      </c>
      <c r="D672" s="17">
        <f>IF(ISBLANK(YENI_TEKLIFLER!$A672),"",YENI_TEKLIFLER!$I672)</f>
        <v/>
      </c>
      <c r="E672" s="17">
        <f>IF(ISBLANK(YENI_TEKLIFLER!$A672),"",$C672-$D672)</f>
        <v/>
      </c>
      <c r="F672" s="17">
        <f>IF(ISBLANK(YENI_TEKLIFLER!$A672),"",MAX(0,$E672))</f>
        <v/>
      </c>
      <c r="G672" s="17">
        <f>IF(ISBLANK(YENI_TEKLIFLER!$A672),"",YENI_TEKLIFLER!$J672)</f>
        <v/>
      </c>
      <c r="H672" s="17">
        <f>IF(ISBLANK(YENI_TEKLIFLER!$A672),"",INDEX(KREDILER!$H$6:$H$1000,MATCH(YENI_TEKLIFLER!$B672,KREDILER!$A$6:$A$1000,0)))</f>
        <v/>
      </c>
      <c r="I672" s="14">
        <f>IF(ISBLANK(YENI_TEKLIFLER!$A672),"",IF($E672&gt;0,"ADAY","DEĞİL"))</f>
        <v/>
      </c>
      <c r="J672" s="14">
        <f>IF(ISBLANK(YENI_TEKLIFLER!$A672),"",IF(OR(ISBLANK($B672),ISBLANK($C672),ISBLANK($D672),ISBLANK($E672),ISBLANK($F672),ISBLANK($G672),ISBLANK($H672)),"EKSİK","OK"))</f>
        <v/>
      </c>
    </row>
    <row r="673">
      <c r="A673" s="14">
        <f>IF(ISBLANK(YENI_TEKLIFLER!$A673),"",YENI_TEKLIFLER!$A673)</f>
        <v/>
      </c>
      <c r="B673" s="14">
        <f>IF(ISBLANK(YENI_TEKLIFLER!$A673),"",YENI_TEKLIFLER!$B673)</f>
        <v/>
      </c>
      <c r="C673" s="17">
        <f>IF(ISBLANK(YENI_TEKLIFLER!$A673),"",SUMIFS(TAKSIT_PLANI!$I$6:$I$1000,TAKSIT_PLANI!$B$6:$B$1000,YENI_TEKLIFLER!$B673,TAKSIT_PLANI!$C$6:$C$1000,1))</f>
        <v/>
      </c>
      <c r="D673" s="17">
        <f>IF(ISBLANK(YENI_TEKLIFLER!$A673),"",YENI_TEKLIFLER!$I673)</f>
        <v/>
      </c>
      <c r="E673" s="17">
        <f>IF(ISBLANK(YENI_TEKLIFLER!$A673),"",$C673-$D673)</f>
        <v/>
      </c>
      <c r="F673" s="17">
        <f>IF(ISBLANK(YENI_TEKLIFLER!$A673),"",MAX(0,$E673))</f>
        <v/>
      </c>
      <c r="G673" s="17">
        <f>IF(ISBLANK(YENI_TEKLIFLER!$A673),"",YENI_TEKLIFLER!$J673)</f>
        <v/>
      </c>
      <c r="H673" s="17">
        <f>IF(ISBLANK(YENI_TEKLIFLER!$A673),"",INDEX(KREDILER!$H$6:$H$1000,MATCH(YENI_TEKLIFLER!$B673,KREDILER!$A$6:$A$1000,0)))</f>
        <v/>
      </c>
      <c r="I673" s="14">
        <f>IF(ISBLANK(YENI_TEKLIFLER!$A673),"",IF($E673&gt;0,"ADAY","DEĞİL"))</f>
        <v/>
      </c>
      <c r="J673" s="14">
        <f>IF(ISBLANK(YENI_TEKLIFLER!$A673),"",IF(OR(ISBLANK($B673),ISBLANK($C673),ISBLANK($D673),ISBLANK($E673),ISBLANK($F673),ISBLANK($G673),ISBLANK($H673)),"EKSİK","OK"))</f>
        <v/>
      </c>
    </row>
    <row r="674">
      <c r="A674" s="14">
        <f>IF(ISBLANK(YENI_TEKLIFLER!$A674),"",YENI_TEKLIFLER!$A674)</f>
        <v/>
      </c>
      <c r="B674" s="14">
        <f>IF(ISBLANK(YENI_TEKLIFLER!$A674),"",YENI_TEKLIFLER!$B674)</f>
        <v/>
      </c>
      <c r="C674" s="17">
        <f>IF(ISBLANK(YENI_TEKLIFLER!$A674),"",SUMIFS(TAKSIT_PLANI!$I$6:$I$1000,TAKSIT_PLANI!$B$6:$B$1000,YENI_TEKLIFLER!$B674,TAKSIT_PLANI!$C$6:$C$1000,1))</f>
        <v/>
      </c>
      <c r="D674" s="17">
        <f>IF(ISBLANK(YENI_TEKLIFLER!$A674),"",YENI_TEKLIFLER!$I674)</f>
        <v/>
      </c>
      <c r="E674" s="17">
        <f>IF(ISBLANK(YENI_TEKLIFLER!$A674),"",$C674-$D674)</f>
        <v/>
      </c>
      <c r="F674" s="17">
        <f>IF(ISBLANK(YENI_TEKLIFLER!$A674),"",MAX(0,$E674))</f>
        <v/>
      </c>
      <c r="G674" s="17">
        <f>IF(ISBLANK(YENI_TEKLIFLER!$A674),"",YENI_TEKLIFLER!$J674)</f>
        <v/>
      </c>
      <c r="H674" s="17">
        <f>IF(ISBLANK(YENI_TEKLIFLER!$A674),"",INDEX(KREDILER!$H$6:$H$1000,MATCH(YENI_TEKLIFLER!$B674,KREDILER!$A$6:$A$1000,0)))</f>
        <v/>
      </c>
      <c r="I674" s="14">
        <f>IF(ISBLANK(YENI_TEKLIFLER!$A674),"",IF($E674&gt;0,"ADAY","DEĞİL"))</f>
        <v/>
      </c>
      <c r="J674" s="14">
        <f>IF(ISBLANK(YENI_TEKLIFLER!$A674),"",IF(OR(ISBLANK($B674),ISBLANK($C674),ISBLANK($D674),ISBLANK($E674),ISBLANK($F674),ISBLANK($G674),ISBLANK($H674)),"EKSİK","OK"))</f>
        <v/>
      </c>
    </row>
    <row r="675">
      <c r="A675" s="14">
        <f>IF(ISBLANK(YENI_TEKLIFLER!$A675),"",YENI_TEKLIFLER!$A675)</f>
        <v/>
      </c>
      <c r="B675" s="14">
        <f>IF(ISBLANK(YENI_TEKLIFLER!$A675),"",YENI_TEKLIFLER!$B675)</f>
        <v/>
      </c>
      <c r="C675" s="17">
        <f>IF(ISBLANK(YENI_TEKLIFLER!$A675),"",SUMIFS(TAKSIT_PLANI!$I$6:$I$1000,TAKSIT_PLANI!$B$6:$B$1000,YENI_TEKLIFLER!$B675,TAKSIT_PLANI!$C$6:$C$1000,1))</f>
        <v/>
      </c>
      <c r="D675" s="17">
        <f>IF(ISBLANK(YENI_TEKLIFLER!$A675),"",YENI_TEKLIFLER!$I675)</f>
        <v/>
      </c>
      <c r="E675" s="17">
        <f>IF(ISBLANK(YENI_TEKLIFLER!$A675),"",$C675-$D675)</f>
        <v/>
      </c>
      <c r="F675" s="17">
        <f>IF(ISBLANK(YENI_TEKLIFLER!$A675),"",MAX(0,$E675))</f>
        <v/>
      </c>
      <c r="G675" s="17">
        <f>IF(ISBLANK(YENI_TEKLIFLER!$A675),"",YENI_TEKLIFLER!$J675)</f>
        <v/>
      </c>
      <c r="H675" s="17">
        <f>IF(ISBLANK(YENI_TEKLIFLER!$A675),"",INDEX(KREDILER!$H$6:$H$1000,MATCH(YENI_TEKLIFLER!$B675,KREDILER!$A$6:$A$1000,0)))</f>
        <v/>
      </c>
      <c r="I675" s="14">
        <f>IF(ISBLANK(YENI_TEKLIFLER!$A675),"",IF($E675&gt;0,"ADAY","DEĞİL"))</f>
        <v/>
      </c>
      <c r="J675" s="14">
        <f>IF(ISBLANK(YENI_TEKLIFLER!$A675),"",IF(OR(ISBLANK($B675),ISBLANK($C675),ISBLANK($D675),ISBLANK($E675),ISBLANK($F675),ISBLANK($G675),ISBLANK($H675)),"EKSİK","OK"))</f>
        <v/>
      </c>
    </row>
    <row r="676">
      <c r="A676" s="14">
        <f>IF(ISBLANK(YENI_TEKLIFLER!$A676),"",YENI_TEKLIFLER!$A676)</f>
        <v/>
      </c>
      <c r="B676" s="14">
        <f>IF(ISBLANK(YENI_TEKLIFLER!$A676),"",YENI_TEKLIFLER!$B676)</f>
        <v/>
      </c>
      <c r="C676" s="17">
        <f>IF(ISBLANK(YENI_TEKLIFLER!$A676),"",SUMIFS(TAKSIT_PLANI!$I$6:$I$1000,TAKSIT_PLANI!$B$6:$B$1000,YENI_TEKLIFLER!$B676,TAKSIT_PLANI!$C$6:$C$1000,1))</f>
        <v/>
      </c>
      <c r="D676" s="17">
        <f>IF(ISBLANK(YENI_TEKLIFLER!$A676),"",YENI_TEKLIFLER!$I676)</f>
        <v/>
      </c>
      <c r="E676" s="17">
        <f>IF(ISBLANK(YENI_TEKLIFLER!$A676),"",$C676-$D676)</f>
        <v/>
      </c>
      <c r="F676" s="17">
        <f>IF(ISBLANK(YENI_TEKLIFLER!$A676),"",MAX(0,$E676))</f>
        <v/>
      </c>
      <c r="G676" s="17">
        <f>IF(ISBLANK(YENI_TEKLIFLER!$A676),"",YENI_TEKLIFLER!$J676)</f>
        <v/>
      </c>
      <c r="H676" s="17">
        <f>IF(ISBLANK(YENI_TEKLIFLER!$A676),"",INDEX(KREDILER!$H$6:$H$1000,MATCH(YENI_TEKLIFLER!$B676,KREDILER!$A$6:$A$1000,0)))</f>
        <v/>
      </c>
      <c r="I676" s="14">
        <f>IF(ISBLANK(YENI_TEKLIFLER!$A676),"",IF($E676&gt;0,"ADAY","DEĞİL"))</f>
        <v/>
      </c>
      <c r="J676" s="14">
        <f>IF(ISBLANK(YENI_TEKLIFLER!$A676),"",IF(OR(ISBLANK($B676),ISBLANK($C676),ISBLANK($D676),ISBLANK($E676),ISBLANK($F676),ISBLANK($G676),ISBLANK($H676)),"EKSİK","OK"))</f>
        <v/>
      </c>
    </row>
    <row r="677">
      <c r="A677" s="14">
        <f>IF(ISBLANK(YENI_TEKLIFLER!$A677),"",YENI_TEKLIFLER!$A677)</f>
        <v/>
      </c>
      <c r="B677" s="14">
        <f>IF(ISBLANK(YENI_TEKLIFLER!$A677),"",YENI_TEKLIFLER!$B677)</f>
        <v/>
      </c>
      <c r="C677" s="17">
        <f>IF(ISBLANK(YENI_TEKLIFLER!$A677),"",SUMIFS(TAKSIT_PLANI!$I$6:$I$1000,TAKSIT_PLANI!$B$6:$B$1000,YENI_TEKLIFLER!$B677,TAKSIT_PLANI!$C$6:$C$1000,1))</f>
        <v/>
      </c>
      <c r="D677" s="17">
        <f>IF(ISBLANK(YENI_TEKLIFLER!$A677),"",YENI_TEKLIFLER!$I677)</f>
        <v/>
      </c>
      <c r="E677" s="17">
        <f>IF(ISBLANK(YENI_TEKLIFLER!$A677),"",$C677-$D677)</f>
        <v/>
      </c>
      <c r="F677" s="17">
        <f>IF(ISBLANK(YENI_TEKLIFLER!$A677),"",MAX(0,$E677))</f>
        <v/>
      </c>
      <c r="G677" s="17">
        <f>IF(ISBLANK(YENI_TEKLIFLER!$A677),"",YENI_TEKLIFLER!$J677)</f>
        <v/>
      </c>
      <c r="H677" s="17">
        <f>IF(ISBLANK(YENI_TEKLIFLER!$A677),"",INDEX(KREDILER!$H$6:$H$1000,MATCH(YENI_TEKLIFLER!$B677,KREDILER!$A$6:$A$1000,0)))</f>
        <v/>
      </c>
      <c r="I677" s="14">
        <f>IF(ISBLANK(YENI_TEKLIFLER!$A677),"",IF($E677&gt;0,"ADAY","DEĞİL"))</f>
        <v/>
      </c>
      <c r="J677" s="14">
        <f>IF(ISBLANK(YENI_TEKLIFLER!$A677),"",IF(OR(ISBLANK($B677),ISBLANK($C677),ISBLANK($D677),ISBLANK($E677),ISBLANK($F677),ISBLANK($G677),ISBLANK($H677)),"EKSİK","OK"))</f>
        <v/>
      </c>
    </row>
    <row r="678">
      <c r="A678" s="14">
        <f>IF(ISBLANK(YENI_TEKLIFLER!$A678),"",YENI_TEKLIFLER!$A678)</f>
        <v/>
      </c>
      <c r="B678" s="14">
        <f>IF(ISBLANK(YENI_TEKLIFLER!$A678),"",YENI_TEKLIFLER!$B678)</f>
        <v/>
      </c>
      <c r="C678" s="17">
        <f>IF(ISBLANK(YENI_TEKLIFLER!$A678),"",SUMIFS(TAKSIT_PLANI!$I$6:$I$1000,TAKSIT_PLANI!$B$6:$B$1000,YENI_TEKLIFLER!$B678,TAKSIT_PLANI!$C$6:$C$1000,1))</f>
        <v/>
      </c>
      <c r="D678" s="17">
        <f>IF(ISBLANK(YENI_TEKLIFLER!$A678),"",YENI_TEKLIFLER!$I678)</f>
        <v/>
      </c>
      <c r="E678" s="17">
        <f>IF(ISBLANK(YENI_TEKLIFLER!$A678),"",$C678-$D678)</f>
        <v/>
      </c>
      <c r="F678" s="17">
        <f>IF(ISBLANK(YENI_TEKLIFLER!$A678),"",MAX(0,$E678))</f>
        <v/>
      </c>
      <c r="G678" s="17">
        <f>IF(ISBLANK(YENI_TEKLIFLER!$A678),"",YENI_TEKLIFLER!$J678)</f>
        <v/>
      </c>
      <c r="H678" s="17">
        <f>IF(ISBLANK(YENI_TEKLIFLER!$A678),"",INDEX(KREDILER!$H$6:$H$1000,MATCH(YENI_TEKLIFLER!$B678,KREDILER!$A$6:$A$1000,0)))</f>
        <v/>
      </c>
      <c r="I678" s="14">
        <f>IF(ISBLANK(YENI_TEKLIFLER!$A678),"",IF($E678&gt;0,"ADAY","DEĞİL"))</f>
        <v/>
      </c>
      <c r="J678" s="14">
        <f>IF(ISBLANK(YENI_TEKLIFLER!$A678),"",IF(OR(ISBLANK($B678),ISBLANK($C678),ISBLANK($D678),ISBLANK($E678),ISBLANK($F678),ISBLANK($G678),ISBLANK($H678)),"EKSİK","OK"))</f>
        <v/>
      </c>
    </row>
    <row r="679">
      <c r="A679" s="14">
        <f>IF(ISBLANK(YENI_TEKLIFLER!$A679),"",YENI_TEKLIFLER!$A679)</f>
        <v/>
      </c>
      <c r="B679" s="14">
        <f>IF(ISBLANK(YENI_TEKLIFLER!$A679),"",YENI_TEKLIFLER!$B679)</f>
        <v/>
      </c>
      <c r="C679" s="17">
        <f>IF(ISBLANK(YENI_TEKLIFLER!$A679),"",SUMIFS(TAKSIT_PLANI!$I$6:$I$1000,TAKSIT_PLANI!$B$6:$B$1000,YENI_TEKLIFLER!$B679,TAKSIT_PLANI!$C$6:$C$1000,1))</f>
        <v/>
      </c>
      <c r="D679" s="17">
        <f>IF(ISBLANK(YENI_TEKLIFLER!$A679),"",YENI_TEKLIFLER!$I679)</f>
        <v/>
      </c>
      <c r="E679" s="17">
        <f>IF(ISBLANK(YENI_TEKLIFLER!$A679),"",$C679-$D679)</f>
        <v/>
      </c>
      <c r="F679" s="17">
        <f>IF(ISBLANK(YENI_TEKLIFLER!$A679),"",MAX(0,$E679))</f>
        <v/>
      </c>
      <c r="G679" s="17">
        <f>IF(ISBLANK(YENI_TEKLIFLER!$A679),"",YENI_TEKLIFLER!$J679)</f>
        <v/>
      </c>
      <c r="H679" s="17">
        <f>IF(ISBLANK(YENI_TEKLIFLER!$A679),"",INDEX(KREDILER!$H$6:$H$1000,MATCH(YENI_TEKLIFLER!$B679,KREDILER!$A$6:$A$1000,0)))</f>
        <v/>
      </c>
      <c r="I679" s="14">
        <f>IF(ISBLANK(YENI_TEKLIFLER!$A679),"",IF($E679&gt;0,"ADAY","DEĞİL"))</f>
        <v/>
      </c>
      <c r="J679" s="14">
        <f>IF(ISBLANK(YENI_TEKLIFLER!$A679),"",IF(OR(ISBLANK($B679),ISBLANK($C679),ISBLANK($D679),ISBLANK($E679),ISBLANK($F679),ISBLANK($G679),ISBLANK($H679)),"EKSİK","OK"))</f>
        <v/>
      </c>
    </row>
    <row r="680">
      <c r="A680" s="14">
        <f>IF(ISBLANK(YENI_TEKLIFLER!$A680),"",YENI_TEKLIFLER!$A680)</f>
        <v/>
      </c>
      <c r="B680" s="14">
        <f>IF(ISBLANK(YENI_TEKLIFLER!$A680),"",YENI_TEKLIFLER!$B680)</f>
        <v/>
      </c>
      <c r="C680" s="17">
        <f>IF(ISBLANK(YENI_TEKLIFLER!$A680),"",SUMIFS(TAKSIT_PLANI!$I$6:$I$1000,TAKSIT_PLANI!$B$6:$B$1000,YENI_TEKLIFLER!$B680,TAKSIT_PLANI!$C$6:$C$1000,1))</f>
        <v/>
      </c>
      <c r="D680" s="17">
        <f>IF(ISBLANK(YENI_TEKLIFLER!$A680),"",YENI_TEKLIFLER!$I680)</f>
        <v/>
      </c>
      <c r="E680" s="17">
        <f>IF(ISBLANK(YENI_TEKLIFLER!$A680),"",$C680-$D680)</f>
        <v/>
      </c>
      <c r="F680" s="17">
        <f>IF(ISBLANK(YENI_TEKLIFLER!$A680),"",MAX(0,$E680))</f>
        <v/>
      </c>
      <c r="G680" s="17">
        <f>IF(ISBLANK(YENI_TEKLIFLER!$A680),"",YENI_TEKLIFLER!$J680)</f>
        <v/>
      </c>
      <c r="H680" s="17">
        <f>IF(ISBLANK(YENI_TEKLIFLER!$A680),"",INDEX(KREDILER!$H$6:$H$1000,MATCH(YENI_TEKLIFLER!$B680,KREDILER!$A$6:$A$1000,0)))</f>
        <v/>
      </c>
      <c r="I680" s="14">
        <f>IF(ISBLANK(YENI_TEKLIFLER!$A680),"",IF($E680&gt;0,"ADAY","DEĞİL"))</f>
        <v/>
      </c>
      <c r="J680" s="14">
        <f>IF(ISBLANK(YENI_TEKLIFLER!$A680),"",IF(OR(ISBLANK($B680),ISBLANK($C680),ISBLANK($D680),ISBLANK($E680),ISBLANK($F680),ISBLANK($G680),ISBLANK($H680)),"EKSİK","OK"))</f>
        <v/>
      </c>
    </row>
    <row r="681">
      <c r="A681" s="14">
        <f>IF(ISBLANK(YENI_TEKLIFLER!$A681),"",YENI_TEKLIFLER!$A681)</f>
        <v/>
      </c>
      <c r="B681" s="14">
        <f>IF(ISBLANK(YENI_TEKLIFLER!$A681),"",YENI_TEKLIFLER!$B681)</f>
        <v/>
      </c>
      <c r="C681" s="17">
        <f>IF(ISBLANK(YENI_TEKLIFLER!$A681),"",SUMIFS(TAKSIT_PLANI!$I$6:$I$1000,TAKSIT_PLANI!$B$6:$B$1000,YENI_TEKLIFLER!$B681,TAKSIT_PLANI!$C$6:$C$1000,1))</f>
        <v/>
      </c>
      <c r="D681" s="17">
        <f>IF(ISBLANK(YENI_TEKLIFLER!$A681),"",YENI_TEKLIFLER!$I681)</f>
        <v/>
      </c>
      <c r="E681" s="17">
        <f>IF(ISBLANK(YENI_TEKLIFLER!$A681),"",$C681-$D681)</f>
        <v/>
      </c>
      <c r="F681" s="17">
        <f>IF(ISBLANK(YENI_TEKLIFLER!$A681),"",MAX(0,$E681))</f>
        <v/>
      </c>
      <c r="G681" s="17">
        <f>IF(ISBLANK(YENI_TEKLIFLER!$A681),"",YENI_TEKLIFLER!$J681)</f>
        <v/>
      </c>
      <c r="H681" s="17">
        <f>IF(ISBLANK(YENI_TEKLIFLER!$A681),"",INDEX(KREDILER!$H$6:$H$1000,MATCH(YENI_TEKLIFLER!$B681,KREDILER!$A$6:$A$1000,0)))</f>
        <v/>
      </c>
      <c r="I681" s="14">
        <f>IF(ISBLANK(YENI_TEKLIFLER!$A681),"",IF($E681&gt;0,"ADAY","DEĞİL"))</f>
        <v/>
      </c>
      <c r="J681" s="14">
        <f>IF(ISBLANK(YENI_TEKLIFLER!$A681),"",IF(OR(ISBLANK($B681),ISBLANK($C681),ISBLANK($D681),ISBLANK($E681),ISBLANK($F681),ISBLANK($G681),ISBLANK($H681)),"EKSİK","OK"))</f>
        <v/>
      </c>
    </row>
    <row r="682">
      <c r="A682" s="14">
        <f>IF(ISBLANK(YENI_TEKLIFLER!$A682),"",YENI_TEKLIFLER!$A682)</f>
        <v/>
      </c>
      <c r="B682" s="14">
        <f>IF(ISBLANK(YENI_TEKLIFLER!$A682),"",YENI_TEKLIFLER!$B682)</f>
        <v/>
      </c>
      <c r="C682" s="17">
        <f>IF(ISBLANK(YENI_TEKLIFLER!$A682),"",SUMIFS(TAKSIT_PLANI!$I$6:$I$1000,TAKSIT_PLANI!$B$6:$B$1000,YENI_TEKLIFLER!$B682,TAKSIT_PLANI!$C$6:$C$1000,1))</f>
        <v/>
      </c>
      <c r="D682" s="17">
        <f>IF(ISBLANK(YENI_TEKLIFLER!$A682),"",YENI_TEKLIFLER!$I682)</f>
        <v/>
      </c>
      <c r="E682" s="17">
        <f>IF(ISBLANK(YENI_TEKLIFLER!$A682),"",$C682-$D682)</f>
        <v/>
      </c>
      <c r="F682" s="17">
        <f>IF(ISBLANK(YENI_TEKLIFLER!$A682),"",MAX(0,$E682))</f>
        <v/>
      </c>
      <c r="G682" s="17">
        <f>IF(ISBLANK(YENI_TEKLIFLER!$A682),"",YENI_TEKLIFLER!$J682)</f>
        <v/>
      </c>
      <c r="H682" s="17">
        <f>IF(ISBLANK(YENI_TEKLIFLER!$A682),"",INDEX(KREDILER!$H$6:$H$1000,MATCH(YENI_TEKLIFLER!$B682,KREDILER!$A$6:$A$1000,0)))</f>
        <v/>
      </c>
      <c r="I682" s="14">
        <f>IF(ISBLANK(YENI_TEKLIFLER!$A682),"",IF($E682&gt;0,"ADAY","DEĞİL"))</f>
        <v/>
      </c>
      <c r="J682" s="14">
        <f>IF(ISBLANK(YENI_TEKLIFLER!$A682),"",IF(OR(ISBLANK($B682),ISBLANK($C682),ISBLANK($D682),ISBLANK($E682),ISBLANK($F682),ISBLANK($G682),ISBLANK($H682)),"EKSİK","OK"))</f>
        <v/>
      </c>
    </row>
    <row r="683">
      <c r="A683" s="14">
        <f>IF(ISBLANK(YENI_TEKLIFLER!$A683),"",YENI_TEKLIFLER!$A683)</f>
        <v/>
      </c>
      <c r="B683" s="14">
        <f>IF(ISBLANK(YENI_TEKLIFLER!$A683),"",YENI_TEKLIFLER!$B683)</f>
        <v/>
      </c>
      <c r="C683" s="17">
        <f>IF(ISBLANK(YENI_TEKLIFLER!$A683),"",SUMIFS(TAKSIT_PLANI!$I$6:$I$1000,TAKSIT_PLANI!$B$6:$B$1000,YENI_TEKLIFLER!$B683,TAKSIT_PLANI!$C$6:$C$1000,1))</f>
        <v/>
      </c>
      <c r="D683" s="17">
        <f>IF(ISBLANK(YENI_TEKLIFLER!$A683),"",YENI_TEKLIFLER!$I683)</f>
        <v/>
      </c>
      <c r="E683" s="17">
        <f>IF(ISBLANK(YENI_TEKLIFLER!$A683),"",$C683-$D683)</f>
        <v/>
      </c>
      <c r="F683" s="17">
        <f>IF(ISBLANK(YENI_TEKLIFLER!$A683),"",MAX(0,$E683))</f>
        <v/>
      </c>
      <c r="G683" s="17">
        <f>IF(ISBLANK(YENI_TEKLIFLER!$A683),"",YENI_TEKLIFLER!$J683)</f>
        <v/>
      </c>
      <c r="H683" s="17">
        <f>IF(ISBLANK(YENI_TEKLIFLER!$A683),"",INDEX(KREDILER!$H$6:$H$1000,MATCH(YENI_TEKLIFLER!$B683,KREDILER!$A$6:$A$1000,0)))</f>
        <v/>
      </c>
      <c r="I683" s="14">
        <f>IF(ISBLANK(YENI_TEKLIFLER!$A683),"",IF($E683&gt;0,"ADAY","DEĞİL"))</f>
        <v/>
      </c>
      <c r="J683" s="14">
        <f>IF(ISBLANK(YENI_TEKLIFLER!$A683),"",IF(OR(ISBLANK($B683),ISBLANK($C683),ISBLANK($D683),ISBLANK($E683),ISBLANK($F683),ISBLANK($G683),ISBLANK($H683)),"EKSİK","OK"))</f>
        <v/>
      </c>
    </row>
    <row r="684">
      <c r="A684" s="14">
        <f>IF(ISBLANK(YENI_TEKLIFLER!$A684),"",YENI_TEKLIFLER!$A684)</f>
        <v/>
      </c>
      <c r="B684" s="14">
        <f>IF(ISBLANK(YENI_TEKLIFLER!$A684),"",YENI_TEKLIFLER!$B684)</f>
        <v/>
      </c>
      <c r="C684" s="17">
        <f>IF(ISBLANK(YENI_TEKLIFLER!$A684),"",SUMIFS(TAKSIT_PLANI!$I$6:$I$1000,TAKSIT_PLANI!$B$6:$B$1000,YENI_TEKLIFLER!$B684,TAKSIT_PLANI!$C$6:$C$1000,1))</f>
        <v/>
      </c>
      <c r="D684" s="17">
        <f>IF(ISBLANK(YENI_TEKLIFLER!$A684),"",YENI_TEKLIFLER!$I684)</f>
        <v/>
      </c>
      <c r="E684" s="17">
        <f>IF(ISBLANK(YENI_TEKLIFLER!$A684),"",$C684-$D684)</f>
        <v/>
      </c>
      <c r="F684" s="17">
        <f>IF(ISBLANK(YENI_TEKLIFLER!$A684),"",MAX(0,$E684))</f>
        <v/>
      </c>
      <c r="G684" s="17">
        <f>IF(ISBLANK(YENI_TEKLIFLER!$A684),"",YENI_TEKLIFLER!$J684)</f>
        <v/>
      </c>
      <c r="H684" s="17">
        <f>IF(ISBLANK(YENI_TEKLIFLER!$A684),"",INDEX(KREDILER!$H$6:$H$1000,MATCH(YENI_TEKLIFLER!$B684,KREDILER!$A$6:$A$1000,0)))</f>
        <v/>
      </c>
      <c r="I684" s="14">
        <f>IF(ISBLANK(YENI_TEKLIFLER!$A684),"",IF($E684&gt;0,"ADAY","DEĞİL"))</f>
        <v/>
      </c>
      <c r="J684" s="14">
        <f>IF(ISBLANK(YENI_TEKLIFLER!$A684),"",IF(OR(ISBLANK($B684),ISBLANK($C684),ISBLANK($D684),ISBLANK($E684),ISBLANK($F684),ISBLANK($G684),ISBLANK($H684)),"EKSİK","OK"))</f>
        <v/>
      </c>
    </row>
    <row r="685">
      <c r="A685" s="14">
        <f>IF(ISBLANK(YENI_TEKLIFLER!$A685),"",YENI_TEKLIFLER!$A685)</f>
        <v/>
      </c>
      <c r="B685" s="14">
        <f>IF(ISBLANK(YENI_TEKLIFLER!$A685),"",YENI_TEKLIFLER!$B685)</f>
        <v/>
      </c>
      <c r="C685" s="17">
        <f>IF(ISBLANK(YENI_TEKLIFLER!$A685),"",SUMIFS(TAKSIT_PLANI!$I$6:$I$1000,TAKSIT_PLANI!$B$6:$B$1000,YENI_TEKLIFLER!$B685,TAKSIT_PLANI!$C$6:$C$1000,1))</f>
        <v/>
      </c>
      <c r="D685" s="17">
        <f>IF(ISBLANK(YENI_TEKLIFLER!$A685),"",YENI_TEKLIFLER!$I685)</f>
        <v/>
      </c>
      <c r="E685" s="17">
        <f>IF(ISBLANK(YENI_TEKLIFLER!$A685),"",$C685-$D685)</f>
        <v/>
      </c>
      <c r="F685" s="17">
        <f>IF(ISBLANK(YENI_TEKLIFLER!$A685),"",MAX(0,$E685))</f>
        <v/>
      </c>
      <c r="G685" s="17">
        <f>IF(ISBLANK(YENI_TEKLIFLER!$A685),"",YENI_TEKLIFLER!$J685)</f>
        <v/>
      </c>
      <c r="H685" s="17">
        <f>IF(ISBLANK(YENI_TEKLIFLER!$A685),"",INDEX(KREDILER!$H$6:$H$1000,MATCH(YENI_TEKLIFLER!$B685,KREDILER!$A$6:$A$1000,0)))</f>
        <v/>
      </c>
      <c r="I685" s="14">
        <f>IF(ISBLANK(YENI_TEKLIFLER!$A685),"",IF($E685&gt;0,"ADAY","DEĞİL"))</f>
        <v/>
      </c>
      <c r="J685" s="14">
        <f>IF(ISBLANK(YENI_TEKLIFLER!$A685),"",IF(OR(ISBLANK($B685),ISBLANK($C685),ISBLANK($D685),ISBLANK($E685),ISBLANK($F685),ISBLANK($G685),ISBLANK($H685)),"EKSİK","OK"))</f>
        <v/>
      </c>
    </row>
    <row r="686">
      <c r="A686" s="14">
        <f>IF(ISBLANK(YENI_TEKLIFLER!$A686),"",YENI_TEKLIFLER!$A686)</f>
        <v/>
      </c>
      <c r="B686" s="14">
        <f>IF(ISBLANK(YENI_TEKLIFLER!$A686),"",YENI_TEKLIFLER!$B686)</f>
        <v/>
      </c>
      <c r="C686" s="17">
        <f>IF(ISBLANK(YENI_TEKLIFLER!$A686),"",SUMIFS(TAKSIT_PLANI!$I$6:$I$1000,TAKSIT_PLANI!$B$6:$B$1000,YENI_TEKLIFLER!$B686,TAKSIT_PLANI!$C$6:$C$1000,1))</f>
        <v/>
      </c>
      <c r="D686" s="17">
        <f>IF(ISBLANK(YENI_TEKLIFLER!$A686),"",YENI_TEKLIFLER!$I686)</f>
        <v/>
      </c>
      <c r="E686" s="17">
        <f>IF(ISBLANK(YENI_TEKLIFLER!$A686),"",$C686-$D686)</f>
        <v/>
      </c>
      <c r="F686" s="17">
        <f>IF(ISBLANK(YENI_TEKLIFLER!$A686),"",MAX(0,$E686))</f>
        <v/>
      </c>
      <c r="G686" s="17">
        <f>IF(ISBLANK(YENI_TEKLIFLER!$A686),"",YENI_TEKLIFLER!$J686)</f>
        <v/>
      </c>
      <c r="H686" s="17">
        <f>IF(ISBLANK(YENI_TEKLIFLER!$A686),"",INDEX(KREDILER!$H$6:$H$1000,MATCH(YENI_TEKLIFLER!$B686,KREDILER!$A$6:$A$1000,0)))</f>
        <v/>
      </c>
      <c r="I686" s="14">
        <f>IF(ISBLANK(YENI_TEKLIFLER!$A686),"",IF($E686&gt;0,"ADAY","DEĞİL"))</f>
        <v/>
      </c>
      <c r="J686" s="14">
        <f>IF(ISBLANK(YENI_TEKLIFLER!$A686),"",IF(OR(ISBLANK($B686),ISBLANK($C686),ISBLANK($D686),ISBLANK($E686),ISBLANK($F686),ISBLANK($G686),ISBLANK($H686)),"EKSİK","OK"))</f>
        <v/>
      </c>
    </row>
    <row r="687">
      <c r="A687" s="14">
        <f>IF(ISBLANK(YENI_TEKLIFLER!$A687),"",YENI_TEKLIFLER!$A687)</f>
        <v/>
      </c>
      <c r="B687" s="14">
        <f>IF(ISBLANK(YENI_TEKLIFLER!$A687),"",YENI_TEKLIFLER!$B687)</f>
        <v/>
      </c>
      <c r="C687" s="17">
        <f>IF(ISBLANK(YENI_TEKLIFLER!$A687),"",SUMIFS(TAKSIT_PLANI!$I$6:$I$1000,TAKSIT_PLANI!$B$6:$B$1000,YENI_TEKLIFLER!$B687,TAKSIT_PLANI!$C$6:$C$1000,1))</f>
        <v/>
      </c>
      <c r="D687" s="17">
        <f>IF(ISBLANK(YENI_TEKLIFLER!$A687),"",YENI_TEKLIFLER!$I687)</f>
        <v/>
      </c>
      <c r="E687" s="17">
        <f>IF(ISBLANK(YENI_TEKLIFLER!$A687),"",$C687-$D687)</f>
        <v/>
      </c>
      <c r="F687" s="17">
        <f>IF(ISBLANK(YENI_TEKLIFLER!$A687),"",MAX(0,$E687))</f>
        <v/>
      </c>
      <c r="G687" s="17">
        <f>IF(ISBLANK(YENI_TEKLIFLER!$A687),"",YENI_TEKLIFLER!$J687)</f>
        <v/>
      </c>
      <c r="H687" s="17">
        <f>IF(ISBLANK(YENI_TEKLIFLER!$A687),"",INDEX(KREDILER!$H$6:$H$1000,MATCH(YENI_TEKLIFLER!$B687,KREDILER!$A$6:$A$1000,0)))</f>
        <v/>
      </c>
      <c r="I687" s="14">
        <f>IF(ISBLANK(YENI_TEKLIFLER!$A687),"",IF($E687&gt;0,"ADAY","DEĞİL"))</f>
        <v/>
      </c>
      <c r="J687" s="14">
        <f>IF(ISBLANK(YENI_TEKLIFLER!$A687),"",IF(OR(ISBLANK($B687),ISBLANK($C687),ISBLANK($D687),ISBLANK($E687),ISBLANK($F687),ISBLANK($G687),ISBLANK($H687)),"EKSİK","OK"))</f>
        <v/>
      </c>
    </row>
    <row r="688">
      <c r="A688" s="14">
        <f>IF(ISBLANK(YENI_TEKLIFLER!$A688),"",YENI_TEKLIFLER!$A688)</f>
        <v/>
      </c>
      <c r="B688" s="14">
        <f>IF(ISBLANK(YENI_TEKLIFLER!$A688),"",YENI_TEKLIFLER!$B688)</f>
        <v/>
      </c>
      <c r="C688" s="17">
        <f>IF(ISBLANK(YENI_TEKLIFLER!$A688),"",SUMIFS(TAKSIT_PLANI!$I$6:$I$1000,TAKSIT_PLANI!$B$6:$B$1000,YENI_TEKLIFLER!$B688,TAKSIT_PLANI!$C$6:$C$1000,1))</f>
        <v/>
      </c>
      <c r="D688" s="17">
        <f>IF(ISBLANK(YENI_TEKLIFLER!$A688),"",YENI_TEKLIFLER!$I688)</f>
        <v/>
      </c>
      <c r="E688" s="17">
        <f>IF(ISBLANK(YENI_TEKLIFLER!$A688),"",$C688-$D688)</f>
        <v/>
      </c>
      <c r="F688" s="17">
        <f>IF(ISBLANK(YENI_TEKLIFLER!$A688),"",MAX(0,$E688))</f>
        <v/>
      </c>
      <c r="G688" s="17">
        <f>IF(ISBLANK(YENI_TEKLIFLER!$A688),"",YENI_TEKLIFLER!$J688)</f>
        <v/>
      </c>
      <c r="H688" s="17">
        <f>IF(ISBLANK(YENI_TEKLIFLER!$A688),"",INDEX(KREDILER!$H$6:$H$1000,MATCH(YENI_TEKLIFLER!$B688,KREDILER!$A$6:$A$1000,0)))</f>
        <v/>
      </c>
      <c r="I688" s="14">
        <f>IF(ISBLANK(YENI_TEKLIFLER!$A688),"",IF($E688&gt;0,"ADAY","DEĞİL"))</f>
        <v/>
      </c>
      <c r="J688" s="14">
        <f>IF(ISBLANK(YENI_TEKLIFLER!$A688),"",IF(OR(ISBLANK($B688),ISBLANK($C688),ISBLANK($D688),ISBLANK($E688),ISBLANK($F688),ISBLANK($G688),ISBLANK($H688)),"EKSİK","OK"))</f>
        <v/>
      </c>
    </row>
    <row r="689">
      <c r="A689" s="14">
        <f>IF(ISBLANK(YENI_TEKLIFLER!$A689),"",YENI_TEKLIFLER!$A689)</f>
        <v/>
      </c>
      <c r="B689" s="14">
        <f>IF(ISBLANK(YENI_TEKLIFLER!$A689),"",YENI_TEKLIFLER!$B689)</f>
        <v/>
      </c>
      <c r="C689" s="17">
        <f>IF(ISBLANK(YENI_TEKLIFLER!$A689),"",SUMIFS(TAKSIT_PLANI!$I$6:$I$1000,TAKSIT_PLANI!$B$6:$B$1000,YENI_TEKLIFLER!$B689,TAKSIT_PLANI!$C$6:$C$1000,1))</f>
        <v/>
      </c>
      <c r="D689" s="17">
        <f>IF(ISBLANK(YENI_TEKLIFLER!$A689),"",YENI_TEKLIFLER!$I689)</f>
        <v/>
      </c>
      <c r="E689" s="17">
        <f>IF(ISBLANK(YENI_TEKLIFLER!$A689),"",$C689-$D689)</f>
        <v/>
      </c>
      <c r="F689" s="17">
        <f>IF(ISBLANK(YENI_TEKLIFLER!$A689),"",MAX(0,$E689))</f>
        <v/>
      </c>
      <c r="G689" s="17">
        <f>IF(ISBLANK(YENI_TEKLIFLER!$A689),"",YENI_TEKLIFLER!$J689)</f>
        <v/>
      </c>
      <c r="H689" s="17">
        <f>IF(ISBLANK(YENI_TEKLIFLER!$A689),"",INDEX(KREDILER!$H$6:$H$1000,MATCH(YENI_TEKLIFLER!$B689,KREDILER!$A$6:$A$1000,0)))</f>
        <v/>
      </c>
      <c r="I689" s="14">
        <f>IF(ISBLANK(YENI_TEKLIFLER!$A689),"",IF($E689&gt;0,"ADAY","DEĞİL"))</f>
        <v/>
      </c>
      <c r="J689" s="14">
        <f>IF(ISBLANK(YENI_TEKLIFLER!$A689),"",IF(OR(ISBLANK($B689),ISBLANK($C689),ISBLANK($D689),ISBLANK($E689),ISBLANK($F689),ISBLANK($G689),ISBLANK($H689)),"EKSİK","OK"))</f>
        <v/>
      </c>
    </row>
    <row r="690">
      <c r="A690" s="14">
        <f>IF(ISBLANK(YENI_TEKLIFLER!$A690),"",YENI_TEKLIFLER!$A690)</f>
        <v/>
      </c>
      <c r="B690" s="14">
        <f>IF(ISBLANK(YENI_TEKLIFLER!$A690),"",YENI_TEKLIFLER!$B690)</f>
        <v/>
      </c>
      <c r="C690" s="17">
        <f>IF(ISBLANK(YENI_TEKLIFLER!$A690),"",SUMIFS(TAKSIT_PLANI!$I$6:$I$1000,TAKSIT_PLANI!$B$6:$B$1000,YENI_TEKLIFLER!$B690,TAKSIT_PLANI!$C$6:$C$1000,1))</f>
        <v/>
      </c>
      <c r="D690" s="17">
        <f>IF(ISBLANK(YENI_TEKLIFLER!$A690),"",YENI_TEKLIFLER!$I690)</f>
        <v/>
      </c>
      <c r="E690" s="17">
        <f>IF(ISBLANK(YENI_TEKLIFLER!$A690),"",$C690-$D690)</f>
        <v/>
      </c>
      <c r="F690" s="17">
        <f>IF(ISBLANK(YENI_TEKLIFLER!$A690),"",MAX(0,$E690))</f>
        <v/>
      </c>
      <c r="G690" s="17">
        <f>IF(ISBLANK(YENI_TEKLIFLER!$A690),"",YENI_TEKLIFLER!$J690)</f>
        <v/>
      </c>
      <c r="H690" s="17">
        <f>IF(ISBLANK(YENI_TEKLIFLER!$A690),"",INDEX(KREDILER!$H$6:$H$1000,MATCH(YENI_TEKLIFLER!$B690,KREDILER!$A$6:$A$1000,0)))</f>
        <v/>
      </c>
      <c r="I690" s="14">
        <f>IF(ISBLANK(YENI_TEKLIFLER!$A690),"",IF($E690&gt;0,"ADAY","DEĞİL"))</f>
        <v/>
      </c>
      <c r="J690" s="14">
        <f>IF(ISBLANK(YENI_TEKLIFLER!$A690),"",IF(OR(ISBLANK($B690),ISBLANK($C690),ISBLANK($D690),ISBLANK($E690),ISBLANK($F690),ISBLANK($G690),ISBLANK($H690)),"EKSİK","OK"))</f>
        <v/>
      </c>
    </row>
    <row r="691">
      <c r="A691" s="14">
        <f>IF(ISBLANK(YENI_TEKLIFLER!$A691),"",YENI_TEKLIFLER!$A691)</f>
        <v/>
      </c>
      <c r="B691" s="14">
        <f>IF(ISBLANK(YENI_TEKLIFLER!$A691),"",YENI_TEKLIFLER!$B691)</f>
        <v/>
      </c>
      <c r="C691" s="17">
        <f>IF(ISBLANK(YENI_TEKLIFLER!$A691),"",SUMIFS(TAKSIT_PLANI!$I$6:$I$1000,TAKSIT_PLANI!$B$6:$B$1000,YENI_TEKLIFLER!$B691,TAKSIT_PLANI!$C$6:$C$1000,1))</f>
        <v/>
      </c>
      <c r="D691" s="17">
        <f>IF(ISBLANK(YENI_TEKLIFLER!$A691),"",YENI_TEKLIFLER!$I691)</f>
        <v/>
      </c>
      <c r="E691" s="17">
        <f>IF(ISBLANK(YENI_TEKLIFLER!$A691),"",$C691-$D691)</f>
        <v/>
      </c>
      <c r="F691" s="17">
        <f>IF(ISBLANK(YENI_TEKLIFLER!$A691),"",MAX(0,$E691))</f>
        <v/>
      </c>
      <c r="G691" s="17">
        <f>IF(ISBLANK(YENI_TEKLIFLER!$A691),"",YENI_TEKLIFLER!$J691)</f>
        <v/>
      </c>
      <c r="H691" s="17">
        <f>IF(ISBLANK(YENI_TEKLIFLER!$A691),"",INDEX(KREDILER!$H$6:$H$1000,MATCH(YENI_TEKLIFLER!$B691,KREDILER!$A$6:$A$1000,0)))</f>
        <v/>
      </c>
      <c r="I691" s="14">
        <f>IF(ISBLANK(YENI_TEKLIFLER!$A691),"",IF($E691&gt;0,"ADAY","DEĞİL"))</f>
        <v/>
      </c>
      <c r="J691" s="14">
        <f>IF(ISBLANK(YENI_TEKLIFLER!$A691),"",IF(OR(ISBLANK($B691),ISBLANK($C691),ISBLANK($D691),ISBLANK($E691),ISBLANK($F691),ISBLANK($G691),ISBLANK($H691)),"EKSİK","OK"))</f>
        <v/>
      </c>
    </row>
    <row r="692">
      <c r="A692" s="14">
        <f>IF(ISBLANK(YENI_TEKLIFLER!$A692),"",YENI_TEKLIFLER!$A692)</f>
        <v/>
      </c>
      <c r="B692" s="14">
        <f>IF(ISBLANK(YENI_TEKLIFLER!$A692),"",YENI_TEKLIFLER!$B692)</f>
        <v/>
      </c>
      <c r="C692" s="17">
        <f>IF(ISBLANK(YENI_TEKLIFLER!$A692),"",SUMIFS(TAKSIT_PLANI!$I$6:$I$1000,TAKSIT_PLANI!$B$6:$B$1000,YENI_TEKLIFLER!$B692,TAKSIT_PLANI!$C$6:$C$1000,1))</f>
        <v/>
      </c>
      <c r="D692" s="17">
        <f>IF(ISBLANK(YENI_TEKLIFLER!$A692),"",YENI_TEKLIFLER!$I692)</f>
        <v/>
      </c>
      <c r="E692" s="17">
        <f>IF(ISBLANK(YENI_TEKLIFLER!$A692),"",$C692-$D692)</f>
        <v/>
      </c>
      <c r="F692" s="17">
        <f>IF(ISBLANK(YENI_TEKLIFLER!$A692),"",MAX(0,$E692))</f>
        <v/>
      </c>
      <c r="G692" s="17">
        <f>IF(ISBLANK(YENI_TEKLIFLER!$A692),"",YENI_TEKLIFLER!$J692)</f>
        <v/>
      </c>
      <c r="H692" s="17">
        <f>IF(ISBLANK(YENI_TEKLIFLER!$A692),"",INDEX(KREDILER!$H$6:$H$1000,MATCH(YENI_TEKLIFLER!$B692,KREDILER!$A$6:$A$1000,0)))</f>
        <v/>
      </c>
      <c r="I692" s="14">
        <f>IF(ISBLANK(YENI_TEKLIFLER!$A692),"",IF($E692&gt;0,"ADAY","DEĞİL"))</f>
        <v/>
      </c>
      <c r="J692" s="14">
        <f>IF(ISBLANK(YENI_TEKLIFLER!$A692),"",IF(OR(ISBLANK($B692),ISBLANK($C692),ISBLANK($D692),ISBLANK($E692),ISBLANK($F692),ISBLANK($G692),ISBLANK($H692)),"EKSİK","OK"))</f>
        <v/>
      </c>
    </row>
    <row r="693">
      <c r="A693" s="14">
        <f>IF(ISBLANK(YENI_TEKLIFLER!$A693),"",YENI_TEKLIFLER!$A693)</f>
        <v/>
      </c>
      <c r="B693" s="14">
        <f>IF(ISBLANK(YENI_TEKLIFLER!$A693),"",YENI_TEKLIFLER!$B693)</f>
        <v/>
      </c>
      <c r="C693" s="17">
        <f>IF(ISBLANK(YENI_TEKLIFLER!$A693),"",SUMIFS(TAKSIT_PLANI!$I$6:$I$1000,TAKSIT_PLANI!$B$6:$B$1000,YENI_TEKLIFLER!$B693,TAKSIT_PLANI!$C$6:$C$1000,1))</f>
        <v/>
      </c>
      <c r="D693" s="17">
        <f>IF(ISBLANK(YENI_TEKLIFLER!$A693),"",YENI_TEKLIFLER!$I693)</f>
        <v/>
      </c>
      <c r="E693" s="17">
        <f>IF(ISBLANK(YENI_TEKLIFLER!$A693),"",$C693-$D693)</f>
        <v/>
      </c>
      <c r="F693" s="17">
        <f>IF(ISBLANK(YENI_TEKLIFLER!$A693),"",MAX(0,$E693))</f>
        <v/>
      </c>
      <c r="G693" s="17">
        <f>IF(ISBLANK(YENI_TEKLIFLER!$A693),"",YENI_TEKLIFLER!$J693)</f>
        <v/>
      </c>
      <c r="H693" s="17">
        <f>IF(ISBLANK(YENI_TEKLIFLER!$A693),"",INDEX(KREDILER!$H$6:$H$1000,MATCH(YENI_TEKLIFLER!$B693,KREDILER!$A$6:$A$1000,0)))</f>
        <v/>
      </c>
      <c r="I693" s="14">
        <f>IF(ISBLANK(YENI_TEKLIFLER!$A693),"",IF($E693&gt;0,"ADAY","DEĞİL"))</f>
        <v/>
      </c>
      <c r="J693" s="14">
        <f>IF(ISBLANK(YENI_TEKLIFLER!$A693),"",IF(OR(ISBLANK($B693),ISBLANK($C693),ISBLANK($D693),ISBLANK($E693),ISBLANK($F693),ISBLANK($G693),ISBLANK($H693)),"EKSİK","OK"))</f>
        <v/>
      </c>
    </row>
    <row r="694">
      <c r="A694" s="14">
        <f>IF(ISBLANK(YENI_TEKLIFLER!$A694),"",YENI_TEKLIFLER!$A694)</f>
        <v/>
      </c>
      <c r="B694" s="14">
        <f>IF(ISBLANK(YENI_TEKLIFLER!$A694),"",YENI_TEKLIFLER!$B694)</f>
        <v/>
      </c>
      <c r="C694" s="17">
        <f>IF(ISBLANK(YENI_TEKLIFLER!$A694),"",SUMIFS(TAKSIT_PLANI!$I$6:$I$1000,TAKSIT_PLANI!$B$6:$B$1000,YENI_TEKLIFLER!$B694,TAKSIT_PLANI!$C$6:$C$1000,1))</f>
        <v/>
      </c>
      <c r="D694" s="17">
        <f>IF(ISBLANK(YENI_TEKLIFLER!$A694),"",YENI_TEKLIFLER!$I694)</f>
        <v/>
      </c>
      <c r="E694" s="17">
        <f>IF(ISBLANK(YENI_TEKLIFLER!$A694),"",$C694-$D694)</f>
        <v/>
      </c>
      <c r="F694" s="17">
        <f>IF(ISBLANK(YENI_TEKLIFLER!$A694),"",MAX(0,$E694))</f>
        <v/>
      </c>
      <c r="G694" s="17">
        <f>IF(ISBLANK(YENI_TEKLIFLER!$A694),"",YENI_TEKLIFLER!$J694)</f>
        <v/>
      </c>
      <c r="H694" s="17">
        <f>IF(ISBLANK(YENI_TEKLIFLER!$A694),"",INDEX(KREDILER!$H$6:$H$1000,MATCH(YENI_TEKLIFLER!$B694,KREDILER!$A$6:$A$1000,0)))</f>
        <v/>
      </c>
      <c r="I694" s="14">
        <f>IF(ISBLANK(YENI_TEKLIFLER!$A694),"",IF($E694&gt;0,"ADAY","DEĞİL"))</f>
        <v/>
      </c>
      <c r="J694" s="14">
        <f>IF(ISBLANK(YENI_TEKLIFLER!$A694),"",IF(OR(ISBLANK($B694),ISBLANK($C694),ISBLANK($D694),ISBLANK($E694),ISBLANK($F694),ISBLANK($G694),ISBLANK($H694)),"EKSİK","OK"))</f>
        <v/>
      </c>
    </row>
    <row r="695">
      <c r="A695" s="14">
        <f>IF(ISBLANK(YENI_TEKLIFLER!$A695),"",YENI_TEKLIFLER!$A695)</f>
        <v/>
      </c>
      <c r="B695" s="14">
        <f>IF(ISBLANK(YENI_TEKLIFLER!$A695),"",YENI_TEKLIFLER!$B695)</f>
        <v/>
      </c>
      <c r="C695" s="17">
        <f>IF(ISBLANK(YENI_TEKLIFLER!$A695),"",SUMIFS(TAKSIT_PLANI!$I$6:$I$1000,TAKSIT_PLANI!$B$6:$B$1000,YENI_TEKLIFLER!$B695,TAKSIT_PLANI!$C$6:$C$1000,1))</f>
        <v/>
      </c>
      <c r="D695" s="17">
        <f>IF(ISBLANK(YENI_TEKLIFLER!$A695),"",YENI_TEKLIFLER!$I695)</f>
        <v/>
      </c>
      <c r="E695" s="17">
        <f>IF(ISBLANK(YENI_TEKLIFLER!$A695),"",$C695-$D695)</f>
        <v/>
      </c>
      <c r="F695" s="17">
        <f>IF(ISBLANK(YENI_TEKLIFLER!$A695),"",MAX(0,$E695))</f>
        <v/>
      </c>
      <c r="G695" s="17">
        <f>IF(ISBLANK(YENI_TEKLIFLER!$A695),"",YENI_TEKLIFLER!$J695)</f>
        <v/>
      </c>
      <c r="H695" s="17">
        <f>IF(ISBLANK(YENI_TEKLIFLER!$A695),"",INDEX(KREDILER!$H$6:$H$1000,MATCH(YENI_TEKLIFLER!$B695,KREDILER!$A$6:$A$1000,0)))</f>
        <v/>
      </c>
      <c r="I695" s="14">
        <f>IF(ISBLANK(YENI_TEKLIFLER!$A695),"",IF($E695&gt;0,"ADAY","DEĞİL"))</f>
        <v/>
      </c>
      <c r="J695" s="14">
        <f>IF(ISBLANK(YENI_TEKLIFLER!$A695),"",IF(OR(ISBLANK($B695),ISBLANK($C695),ISBLANK($D695),ISBLANK($E695),ISBLANK($F695),ISBLANK($G695),ISBLANK($H695)),"EKSİK","OK"))</f>
        <v/>
      </c>
    </row>
    <row r="696">
      <c r="A696" s="14">
        <f>IF(ISBLANK(YENI_TEKLIFLER!$A696),"",YENI_TEKLIFLER!$A696)</f>
        <v/>
      </c>
      <c r="B696" s="14">
        <f>IF(ISBLANK(YENI_TEKLIFLER!$A696),"",YENI_TEKLIFLER!$B696)</f>
        <v/>
      </c>
      <c r="C696" s="17">
        <f>IF(ISBLANK(YENI_TEKLIFLER!$A696),"",SUMIFS(TAKSIT_PLANI!$I$6:$I$1000,TAKSIT_PLANI!$B$6:$B$1000,YENI_TEKLIFLER!$B696,TAKSIT_PLANI!$C$6:$C$1000,1))</f>
        <v/>
      </c>
      <c r="D696" s="17">
        <f>IF(ISBLANK(YENI_TEKLIFLER!$A696),"",YENI_TEKLIFLER!$I696)</f>
        <v/>
      </c>
      <c r="E696" s="17">
        <f>IF(ISBLANK(YENI_TEKLIFLER!$A696),"",$C696-$D696)</f>
        <v/>
      </c>
      <c r="F696" s="17">
        <f>IF(ISBLANK(YENI_TEKLIFLER!$A696),"",MAX(0,$E696))</f>
        <v/>
      </c>
      <c r="G696" s="17">
        <f>IF(ISBLANK(YENI_TEKLIFLER!$A696),"",YENI_TEKLIFLER!$J696)</f>
        <v/>
      </c>
      <c r="H696" s="17">
        <f>IF(ISBLANK(YENI_TEKLIFLER!$A696),"",INDEX(KREDILER!$H$6:$H$1000,MATCH(YENI_TEKLIFLER!$B696,KREDILER!$A$6:$A$1000,0)))</f>
        <v/>
      </c>
      <c r="I696" s="14">
        <f>IF(ISBLANK(YENI_TEKLIFLER!$A696),"",IF($E696&gt;0,"ADAY","DEĞİL"))</f>
        <v/>
      </c>
      <c r="J696" s="14">
        <f>IF(ISBLANK(YENI_TEKLIFLER!$A696),"",IF(OR(ISBLANK($B696),ISBLANK($C696),ISBLANK($D696),ISBLANK($E696),ISBLANK($F696),ISBLANK($G696),ISBLANK($H696)),"EKSİK","OK"))</f>
        <v/>
      </c>
    </row>
    <row r="697">
      <c r="A697" s="14">
        <f>IF(ISBLANK(YENI_TEKLIFLER!$A697),"",YENI_TEKLIFLER!$A697)</f>
        <v/>
      </c>
      <c r="B697" s="14">
        <f>IF(ISBLANK(YENI_TEKLIFLER!$A697),"",YENI_TEKLIFLER!$B697)</f>
        <v/>
      </c>
      <c r="C697" s="17">
        <f>IF(ISBLANK(YENI_TEKLIFLER!$A697),"",SUMIFS(TAKSIT_PLANI!$I$6:$I$1000,TAKSIT_PLANI!$B$6:$B$1000,YENI_TEKLIFLER!$B697,TAKSIT_PLANI!$C$6:$C$1000,1))</f>
        <v/>
      </c>
      <c r="D697" s="17">
        <f>IF(ISBLANK(YENI_TEKLIFLER!$A697),"",YENI_TEKLIFLER!$I697)</f>
        <v/>
      </c>
      <c r="E697" s="17">
        <f>IF(ISBLANK(YENI_TEKLIFLER!$A697),"",$C697-$D697)</f>
        <v/>
      </c>
      <c r="F697" s="17">
        <f>IF(ISBLANK(YENI_TEKLIFLER!$A697),"",MAX(0,$E697))</f>
        <v/>
      </c>
      <c r="G697" s="17">
        <f>IF(ISBLANK(YENI_TEKLIFLER!$A697),"",YENI_TEKLIFLER!$J697)</f>
        <v/>
      </c>
      <c r="H697" s="17">
        <f>IF(ISBLANK(YENI_TEKLIFLER!$A697),"",INDEX(KREDILER!$H$6:$H$1000,MATCH(YENI_TEKLIFLER!$B697,KREDILER!$A$6:$A$1000,0)))</f>
        <v/>
      </c>
      <c r="I697" s="14">
        <f>IF(ISBLANK(YENI_TEKLIFLER!$A697),"",IF($E697&gt;0,"ADAY","DEĞİL"))</f>
        <v/>
      </c>
      <c r="J697" s="14">
        <f>IF(ISBLANK(YENI_TEKLIFLER!$A697),"",IF(OR(ISBLANK($B697),ISBLANK($C697),ISBLANK($D697),ISBLANK($E697),ISBLANK($F697),ISBLANK($G697),ISBLANK($H697)),"EKSİK","OK"))</f>
        <v/>
      </c>
    </row>
    <row r="698">
      <c r="A698" s="14">
        <f>IF(ISBLANK(YENI_TEKLIFLER!$A698),"",YENI_TEKLIFLER!$A698)</f>
        <v/>
      </c>
      <c r="B698" s="14">
        <f>IF(ISBLANK(YENI_TEKLIFLER!$A698),"",YENI_TEKLIFLER!$B698)</f>
        <v/>
      </c>
      <c r="C698" s="17">
        <f>IF(ISBLANK(YENI_TEKLIFLER!$A698),"",SUMIFS(TAKSIT_PLANI!$I$6:$I$1000,TAKSIT_PLANI!$B$6:$B$1000,YENI_TEKLIFLER!$B698,TAKSIT_PLANI!$C$6:$C$1000,1))</f>
        <v/>
      </c>
      <c r="D698" s="17">
        <f>IF(ISBLANK(YENI_TEKLIFLER!$A698),"",YENI_TEKLIFLER!$I698)</f>
        <v/>
      </c>
      <c r="E698" s="17">
        <f>IF(ISBLANK(YENI_TEKLIFLER!$A698),"",$C698-$D698)</f>
        <v/>
      </c>
      <c r="F698" s="17">
        <f>IF(ISBLANK(YENI_TEKLIFLER!$A698),"",MAX(0,$E698))</f>
        <v/>
      </c>
      <c r="G698" s="17">
        <f>IF(ISBLANK(YENI_TEKLIFLER!$A698),"",YENI_TEKLIFLER!$J698)</f>
        <v/>
      </c>
      <c r="H698" s="17">
        <f>IF(ISBLANK(YENI_TEKLIFLER!$A698),"",INDEX(KREDILER!$H$6:$H$1000,MATCH(YENI_TEKLIFLER!$B698,KREDILER!$A$6:$A$1000,0)))</f>
        <v/>
      </c>
      <c r="I698" s="14">
        <f>IF(ISBLANK(YENI_TEKLIFLER!$A698),"",IF($E698&gt;0,"ADAY","DEĞİL"))</f>
        <v/>
      </c>
      <c r="J698" s="14">
        <f>IF(ISBLANK(YENI_TEKLIFLER!$A698),"",IF(OR(ISBLANK($B698),ISBLANK($C698),ISBLANK($D698),ISBLANK($E698),ISBLANK($F698),ISBLANK($G698),ISBLANK($H698)),"EKSİK","OK"))</f>
        <v/>
      </c>
    </row>
    <row r="699">
      <c r="A699" s="14">
        <f>IF(ISBLANK(YENI_TEKLIFLER!$A699),"",YENI_TEKLIFLER!$A699)</f>
        <v/>
      </c>
      <c r="B699" s="14">
        <f>IF(ISBLANK(YENI_TEKLIFLER!$A699),"",YENI_TEKLIFLER!$B699)</f>
        <v/>
      </c>
      <c r="C699" s="17">
        <f>IF(ISBLANK(YENI_TEKLIFLER!$A699),"",SUMIFS(TAKSIT_PLANI!$I$6:$I$1000,TAKSIT_PLANI!$B$6:$B$1000,YENI_TEKLIFLER!$B699,TAKSIT_PLANI!$C$6:$C$1000,1))</f>
        <v/>
      </c>
      <c r="D699" s="17">
        <f>IF(ISBLANK(YENI_TEKLIFLER!$A699),"",YENI_TEKLIFLER!$I699)</f>
        <v/>
      </c>
      <c r="E699" s="17">
        <f>IF(ISBLANK(YENI_TEKLIFLER!$A699),"",$C699-$D699)</f>
        <v/>
      </c>
      <c r="F699" s="17">
        <f>IF(ISBLANK(YENI_TEKLIFLER!$A699),"",MAX(0,$E699))</f>
        <v/>
      </c>
      <c r="G699" s="17">
        <f>IF(ISBLANK(YENI_TEKLIFLER!$A699),"",YENI_TEKLIFLER!$J699)</f>
        <v/>
      </c>
      <c r="H699" s="17">
        <f>IF(ISBLANK(YENI_TEKLIFLER!$A699),"",INDEX(KREDILER!$H$6:$H$1000,MATCH(YENI_TEKLIFLER!$B699,KREDILER!$A$6:$A$1000,0)))</f>
        <v/>
      </c>
      <c r="I699" s="14">
        <f>IF(ISBLANK(YENI_TEKLIFLER!$A699),"",IF($E699&gt;0,"ADAY","DEĞİL"))</f>
        <v/>
      </c>
      <c r="J699" s="14">
        <f>IF(ISBLANK(YENI_TEKLIFLER!$A699),"",IF(OR(ISBLANK($B699),ISBLANK($C699),ISBLANK($D699),ISBLANK($E699),ISBLANK($F699),ISBLANK($G699),ISBLANK($H699)),"EKSİK","OK"))</f>
        <v/>
      </c>
    </row>
    <row r="700">
      <c r="A700" s="14">
        <f>IF(ISBLANK(YENI_TEKLIFLER!$A700),"",YENI_TEKLIFLER!$A700)</f>
        <v/>
      </c>
      <c r="B700" s="14">
        <f>IF(ISBLANK(YENI_TEKLIFLER!$A700),"",YENI_TEKLIFLER!$B700)</f>
        <v/>
      </c>
      <c r="C700" s="17">
        <f>IF(ISBLANK(YENI_TEKLIFLER!$A700),"",SUMIFS(TAKSIT_PLANI!$I$6:$I$1000,TAKSIT_PLANI!$B$6:$B$1000,YENI_TEKLIFLER!$B700,TAKSIT_PLANI!$C$6:$C$1000,1))</f>
        <v/>
      </c>
      <c r="D700" s="17">
        <f>IF(ISBLANK(YENI_TEKLIFLER!$A700),"",YENI_TEKLIFLER!$I700)</f>
        <v/>
      </c>
      <c r="E700" s="17">
        <f>IF(ISBLANK(YENI_TEKLIFLER!$A700),"",$C700-$D700)</f>
        <v/>
      </c>
      <c r="F700" s="17">
        <f>IF(ISBLANK(YENI_TEKLIFLER!$A700),"",MAX(0,$E700))</f>
        <v/>
      </c>
      <c r="G700" s="17">
        <f>IF(ISBLANK(YENI_TEKLIFLER!$A700),"",YENI_TEKLIFLER!$J700)</f>
        <v/>
      </c>
      <c r="H700" s="17">
        <f>IF(ISBLANK(YENI_TEKLIFLER!$A700),"",INDEX(KREDILER!$H$6:$H$1000,MATCH(YENI_TEKLIFLER!$B700,KREDILER!$A$6:$A$1000,0)))</f>
        <v/>
      </c>
      <c r="I700" s="14">
        <f>IF(ISBLANK(YENI_TEKLIFLER!$A700),"",IF($E700&gt;0,"ADAY","DEĞİL"))</f>
        <v/>
      </c>
      <c r="J700" s="14">
        <f>IF(ISBLANK(YENI_TEKLIFLER!$A700),"",IF(OR(ISBLANK($B700),ISBLANK($C700),ISBLANK($D700),ISBLANK($E700),ISBLANK($F700),ISBLANK($G700),ISBLANK($H700)),"EKSİK","OK"))</f>
        <v/>
      </c>
    </row>
    <row r="701">
      <c r="A701" s="14">
        <f>IF(ISBLANK(YENI_TEKLIFLER!$A701),"",YENI_TEKLIFLER!$A701)</f>
        <v/>
      </c>
      <c r="B701" s="14">
        <f>IF(ISBLANK(YENI_TEKLIFLER!$A701),"",YENI_TEKLIFLER!$B701)</f>
        <v/>
      </c>
      <c r="C701" s="17">
        <f>IF(ISBLANK(YENI_TEKLIFLER!$A701),"",SUMIFS(TAKSIT_PLANI!$I$6:$I$1000,TAKSIT_PLANI!$B$6:$B$1000,YENI_TEKLIFLER!$B701,TAKSIT_PLANI!$C$6:$C$1000,1))</f>
        <v/>
      </c>
      <c r="D701" s="17">
        <f>IF(ISBLANK(YENI_TEKLIFLER!$A701),"",YENI_TEKLIFLER!$I701)</f>
        <v/>
      </c>
      <c r="E701" s="17">
        <f>IF(ISBLANK(YENI_TEKLIFLER!$A701),"",$C701-$D701)</f>
        <v/>
      </c>
      <c r="F701" s="17">
        <f>IF(ISBLANK(YENI_TEKLIFLER!$A701),"",MAX(0,$E701))</f>
        <v/>
      </c>
      <c r="G701" s="17">
        <f>IF(ISBLANK(YENI_TEKLIFLER!$A701),"",YENI_TEKLIFLER!$J701)</f>
        <v/>
      </c>
      <c r="H701" s="17">
        <f>IF(ISBLANK(YENI_TEKLIFLER!$A701),"",INDEX(KREDILER!$H$6:$H$1000,MATCH(YENI_TEKLIFLER!$B701,KREDILER!$A$6:$A$1000,0)))</f>
        <v/>
      </c>
      <c r="I701" s="14">
        <f>IF(ISBLANK(YENI_TEKLIFLER!$A701),"",IF($E701&gt;0,"ADAY","DEĞİL"))</f>
        <v/>
      </c>
      <c r="J701" s="14">
        <f>IF(ISBLANK(YENI_TEKLIFLER!$A701),"",IF(OR(ISBLANK($B701),ISBLANK($C701),ISBLANK($D701),ISBLANK($E701),ISBLANK($F701),ISBLANK($G701),ISBLANK($H701)),"EKSİK","OK"))</f>
        <v/>
      </c>
    </row>
    <row r="702">
      <c r="A702" s="14">
        <f>IF(ISBLANK(YENI_TEKLIFLER!$A702),"",YENI_TEKLIFLER!$A702)</f>
        <v/>
      </c>
      <c r="B702" s="14">
        <f>IF(ISBLANK(YENI_TEKLIFLER!$A702),"",YENI_TEKLIFLER!$B702)</f>
        <v/>
      </c>
      <c r="C702" s="17">
        <f>IF(ISBLANK(YENI_TEKLIFLER!$A702),"",SUMIFS(TAKSIT_PLANI!$I$6:$I$1000,TAKSIT_PLANI!$B$6:$B$1000,YENI_TEKLIFLER!$B702,TAKSIT_PLANI!$C$6:$C$1000,1))</f>
        <v/>
      </c>
      <c r="D702" s="17">
        <f>IF(ISBLANK(YENI_TEKLIFLER!$A702),"",YENI_TEKLIFLER!$I702)</f>
        <v/>
      </c>
      <c r="E702" s="17">
        <f>IF(ISBLANK(YENI_TEKLIFLER!$A702),"",$C702-$D702)</f>
        <v/>
      </c>
      <c r="F702" s="17">
        <f>IF(ISBLANK(YENI_TEKLIFLER!$A702),"",MAX(0,$E702))</f>
        <v/>
      </c>
      <c r="G702" s="17">
        <f>IF(ISBLANK(YENI_TEKLIFLER!$A702),"",YENI_TEKLIFLER!$J702)</f>
        <v/>
      </c>
      <c r="H702" s="17">
        <f>IF(ISBLANK(YENI_TEKLIFLER!$A702),"",INDEX(KREDILER!$H$6:$H$1000,MATCH(YENI_TEKLIFLER!$B702,KREDILER!$A$6:$A$1000,0)))</f>
        <v/>
      </c>
      <c r="I702" s="14">
        <f>IF(ISBLANK(YENI_TEKLIFLER!$A702),"",IF($E702&gt;0,"ADAY","DEĞİL"))</f>
        <v/>
      </c>
      <c r="J702" s="14">
        <f>IF(ISBLANK(YENI_TEKLIFLER!$A702),"",IF(OR(ISBLANK($B702),ISBLANK($C702),ISBLANK($D702),ISBLANK($E702),ISBLANK($F702),ISBLANK($G702),ISBLANK($H702)),"EKSİK","OK"))</f>
        <v/>
      </c>
    </row>
    <row r="703">
      <c r="A703" s="14">
        <f>IF(ISBLANK(YENI_TEKLIFLER!$A703),"",YENI_TEKLIFLER!$A703)</f>
        <v/>
      </c>
      <c r="B703" s="14">
        <f>IF(ISBLANK(YENI_TEKLIFLER!$A703),"",YENI_TEKLIFLER!$B703)</f>
        <v/>
      </c>
      <c r="C703" s="17">
        <f>IF(ISBLANK(YENI_TEKLIFLER!$A703),"",SUMIFS(TAKSIT_PLANI!$I$6:$I$1000,TAKSIT_PLANI!$B$6:$B$1000,YENI_TEKLIFLER!$B703,TAKSIT_PLANI!$C$6:$C$1000,1))</f>
        <v/>
      </c>
      <c r="D703" s="17">
        <f>IF(ISBLANK(YENI_TEKLIFLER!$A703),"",YENI_TEKLIFLER!$I703)</f>
        <v/>
      </c>
      <c r="E703" s="17">
        <f>IF(ISBLANK(YENI_TEKLIFLER!$A703),"",$C703-$D703)</f>
        <v/>
      </c>
      <c r="F703" s="17">
        <f>IF(ISBLANK(YENI_TEKLIFLER!$A703),"",MAX(0,$E703))</f>
        <v/>
      </c>
      <c r="G703" s="17">
        <f>IF(ISBLANK(YENI_TEKLIFLER!$A703),"",YENI_TEKLIFLER!$J703)</f>
        <v/>
      </c>
      <c r="H703" s="17">
        <f>IF(ISBLANK(YENI_TEKLIFLER!$A703),"",INDEX(KREDILER!$H$6:$H$1000,MATCH(YENI_TEKLIFLER!$B703,KREDILER!$A$6:$A$1000,0)))</f>
        <v/>
      </c>
      <c r="I703" s="14">
        <f>IF(ISBLANK(YENI_TEKLIFLER!$A703),"",IF($E703&gt;0,"ADAY","DEĞİL"))</f>
        <v/>
      </c>
      <c r="J703" s="14">
        <f>IF(ISBLANK(YENI_TEKLIFLER!$A703),"",IF(OR(ISBLANK($B703),ISBLANK($C703),ISBLANK($D703),ISBLANK($E703),ISBLANK($F703),ISBLANK($G703),ISBLANK($H703)),"EKSİK","OK"))</f>
        <v/>
      </c>
    </row>
    <row r="704">
      <c r="A704" s="14">
        <f>IF(ISBLANK(YENI_TEKLIFLER!$A704),"",YENI_TEKLIFLER!$A704)</f>
        <v/>
      </c>
      <c r="B704" s="14">
        <f>IF(ISBLANK(YENI_TEKLIFLER!$A704),"",YENI_TEKLIFLER!$B704)</f>
        <v/>
      </c>
      <c r="C704" s="17">
        <f>IF(ISBLANK(YENI_TEKLIFLER!$A704),"",SUMIFS(TAKSIT_PLANI!$I$6:$I$1000,TAKSIT_PLANI!$B$6:$B$1000,YENI_TEKLIFLER!$B704,TAKSIT_PLANI!$C$6:$C$1000,1))</f>
        <v/>
      </c>
      <c r="D704" s="17">
        <f>IF(ISBLANK(YENI_TEKLIFLER!$A704),"",YENI_TEKLIFLER!$I704)</f>
        <v/>
      </c>
      <c r="E704" s="17">
        <f>IF(ISBLANK(YENI_TEKLIFLER!$A704),"",$C704-$D704)</f>
        <v/>
      </c>
      <c r="F704" s="17">
        <f>IF(ISBLANK(YENI_TEKLIFLER!$A704),"",MAX(0,$E704))</f>
        <v/>
      </c>
      <c r="G704" s="17">
        <f>IF(ISBLANK(YENI_TEKLIFLER!$A704),"",YENI_TEKLIFLER!$J704)</f>
        <v/>
      </c>
      <c r="H704" s="17">
        <f>IF(ISBLANK(YENI_TEKLIFLER!$A704),"",INDEX(KREDILER!$H$6:$H$1000,MATCH(YENI_TEKLIFLER!$B704,KREDILER!$A$6:$A$1000,0)))</f>
        <v/>
      </c>
      <c r="I704" s="14">
        <f>IF(ISBLANK(YENI_TEKLIFLER!$A704),"",IF($E704&gt;0,"ADAY","DEĞİL"))</f>
        <v/>
      </c>
      <c r="J704" s="14">
        <f>IF(ISBLANK(YENI_TEKLIFLER!$A704),"",IF(OR(ISBLANK($B704),ISBLANK($C704),ISBLANK($D704),ISBLANK($E704),ISBLANK($F704),ISBLANK($G704),ISBLANK($H704)),"EKSİK","OK"))</f>
        <v/>
      </c>
    </row>
    <row r="705">
      <c r="A705" s="14">
        <f>IF(ISBLANK(YENI_TEKLIFLER!$A705),"",YENI_TEKLIFLER!$A705)</f>
        <v/>
      </c>
      <c r="B705" s="14">
        <f>IF(ISBLANK(YENI_TEKLIFLER!$A705),"",YENI_TEKLIFLER!$B705)</f>
        <v/>
      </c>
      <c r="C705" s="17">
        <f>IF(ISBLANK(YENI_TEKLIFLER!$A705),"",SUMIFS(TAKSIT_PLANI!$I$6:$I$1000,TAKSIT_PLANI!$B$6:$B$1000,YENI_TEKLIFLER!$B705,TAKSIT_PLANI!$C$6:$C$1000,1))</f>
        <v/>
      </c>
      <c r="D705" s="17">
        <f>IF(ISBLANK(YENI_TEKLIFLER!$A705),"",YENI_TEKLIFLER!$I705)</f>
        <v/>
      </c>
      <c r="E705" s="17">
        <f>IF(ISBLANK(YENI_TEKLIFLER!$A705),"",$C705-$D705)</f>
        <v/>
      </c>
      <c r="F705" s="17">
        <f>IF(ISBLANK(YENI_TEKLIFLER!$A705),"",MAX(0,$E705))</f>
        <v/>
      </c>
      <c r="G705" s="17">
        <f>IF(ISBLANK(YENI_TEKLIFLER!$A705),"",YENI_TEKLIFLER!$J705)</f>
        <v/>
      </c>
      <c r="H705" s="17">
        <f>IF(ISBLANK(YENI_TEKLIFLER!$A705),"",INDEX(KREDILER!$H$6:$H$1000,MATCH(YENI_TEKLIFLER!$B705,KREDILER!$A$6:$A$1000,0)))</f>
        <v/>
      </c>
      <c r="I705" s="14">
        <f>IF(ISBLANK(YENI_TEKLIFLER!$A705),"",IF($E705&gt;0,"ADAY","DEĞİL"))</f>
        <v/>
      </c>
      <c r="J705" s="14">
        <f>IF(ISBLANK(YENI_TEKLIFLER!$A705),"",IF(OR(ISBLANK($B705),ISBLANK($C705),ISBLANK($D705),ISBLANK($E705),ISBLANK($F705),ISBLANK($G705),ISBLANK($H705)),"EKSİK","OK"))</f>
        <v/>
      </c>
    </row>
    <row r="706">
      <c r="A706" s="14">
        <f>IF(ISBLANK(YENI_TEKLIFLER!$A706),"",YENI_TEKLIFLER!$A706)</f>
        <v/>
      </c>
      <c r="B706" s="14">
        <f>IF(ISBLANK(YENI_TEKLIFLER!$A706),"",YENI_TEKLIFLER!$B706)</f>
        <v/>
      </c>
      <c r="C706" s="17">
        <f>IF(ISBLANK(YENI_TEKLIFLER!$A706),"",SUMIFS(TAKSIT_PLANI!$I$6:$I$1000,TAKSIT_PLANI!$B$6:$B$1000,YENI_TEKLIFLER!$B706,TAKSIT_PLANI!$C$6:$C$1000,1))</f>
        <v/>
      </c>
      <c r="D706" s="17">
        <f>IF(ISBLANK(YENI_TEKLIFLER!$A706),"",YENI_TEKLIFLER!$I706)</f>
        <v/>
      </c>
      <c r="E706" s="17">
        <f>IF(ISBLANK(YENI_TEKLIFLER!$A706),"",$C706-$D706)</f>
        <v/>
      </c>
      <c r="F706" s="17">
        <f>IF(ISBLANK(YENI_TEKLIFLER!$A706),"",MAX(0,$E706))</f>
        <v/>
      </c>
      <c r="G706" s="17">
        <f>IF(ISBLANK(YENI_TEKLIFLER!$A706),"",YENI_TEKLIFLER!$J706)</f>
        <v/>
      </c>
      <c r="H706" s="17">
        <f>IF(ISBLANK(YENI_TEKLIFLER!$A706),"",INDEX(KREDILER!$H$6:$H$1000,MATCH(YENI_TEKLIFLER!$B706,KREDILER!$A$6:$A$1000,0)))</f>
        <v/>
      </c>
      <c r="I706" s="14">
        <f>IF(ISBLANK(YENI_TEKLIFLER!$A706),"",IF($E706&gt;0,"ADAY","DEĞİL"))</f>
        <v/>
      </c>
      <c r="J706" s="14">
        <f>IF(ISBLANK(YENI_TEKLIFLER!$A706),"",IF(OR(ISBLANK($B706),ISBLANK($C706),ISBLANK($D706),ISBLANK($E706),ISBLANK($F706),ISBLANK($G706),ISBLANK($H706)),"EKSİK","OK"))</f>
        <v/>
      </c>
    </row>
    <row r="707">
      <c r="A707" s="14">
        <f>IF(ISBLANK(YENI_TEKLIFLER!$A707),"",YENI_TEKLIFLER!$A707)</f>
        <v/>
      </c>
      <c r="B707" s="14">
        <f>IF(ISBLANK(YENI_TEKLIFLER!$A707),"",YENI_TEKLIFLER!$B707)</f>
        <v/>
      </c>
      <c r="C707" s="17">
        <f>IF(ISBLANK(YENI_TEKLIFLER!$A707),"",SUMIFS(TAKSIT_PLANI!$I$6:$I$1000,TAKSIT_PLANI!$B$6:$B$1000,YENI_TEKLIFLER!$B707,TAKSIT_PLANI!$C$6:$C$1000,1))</f>
        <v/>
      </c>
      <c r="D707" s="17">
        <f>IF(ISBLANK(YENI_TEKLIFLER!$A707),"",YENI_TEKLIFLER!$I707)</f>
        <v/>
      </c>
      <c r="E707" s="17">
        <f>IF(ISBLANK(YENI_TEKLIFLER!$A707),"",$C707-$D707)</f>
        <v/>
      </c>
      <c r="F707" s="17">
        <f>IF(ISBLANK(YENI_TEKLIFLER!$A707),"",MAX(0,$E707))</f>
        <v/>
      </c>
      <c r="G707" s="17">
        <f>IF(ISBLANK(YENI_TEKLIFLER!$A707),"",YENI_TEKLIFLER!$J707)</f>
        <v/>
      </c>
      <c r="H707" s="17">
        <f>IF(ISBLANK(YENI_TEKLIFLER!$A707),"",INDEX(KREDILER!$H$6:$H$1000,MATCH(YENI_TEKLIFLER!$B707,KREDILER!$A$6:$A$1000,0)))</f>
        <v/>
      </c>
      <c r="I707" s="14">
        <f>IF(ISBLANK(YENI_TEKLIFLER!$A707),"",IF($E707&gt;0,"ADAY","DEĞİL"))</f>
        <v/>
      </c>
      <c r="J707" s="14">
        <f>IF(ISBLANK(YENI_TEKLIFLER!$A707),"",IF(OR(ISBLANK($B707),ISBLANK($C707),ISBLANK($D707),ISBLANK($E707),ISBLANK($F707),ISBLANK($G707),ISBLANK($H707)),"EKSİK","OK"))</f>
        <v/>
      </c>
    </row>
    <row r="708">
      <c r="A708" s="14">
        <f>IF(ISBLANK(YENI_TEKLIFLER!$A708),"",YENI_TEKLIFLER!$A708)</f>
        <v/>
      </c>
      <c r="B708" s="14">
        <f>IF(ISBLANK(YENI_TEKLIFLER!$A708),"",YENI_TEKLIFLER!$B708)</f>
        <v/>
      </c>
      <c r="C708" s="17">
        <f>IF(ISBLANK(YENI_TEKLIFLER!$A708),"",SUMIFS(TAKSIT_PLANI!$I$6:$I$1000,TAKSIT_PLANI!$B$6:$B$1000,YENI_TEKLIFLER!$B708,TAKSIT_PLANI!$C$6:$C$1000,1))</f>
        <v/>
      </c>
      <c r="D708" s="17">
        <f>IF(ISBLANK(YENI_TEKLIFLER!$A708),"",YENI_TEKLIFLER!$I708)</f>
        <v/>
      </c>
      <c r="E708" s="17">
        <f>IF(ISBLANK(YENI_TEKLIFLER!$A708),"",$C708-$D708)</f>
        <v/>
      </c>
      <c r="F708" s="17">
        <f>IF(ISBLANK(YENI_TEKLIFLER!$A708),"",MAX(0,$E708))</f>
        <v/>
      </c>
      <c r="G708" s="17">
        <f>IF(ISBLANK(YENI_TEKLIFLER!$A708),"",YENI_TEKLIFLER!$J708)</f>
        <v/>
      </c>
      <c r="H708" s="17">
        <f>IF(ISBLANK(YENI_TEKLIFLER!$A708),"",INDEX(KREDILER!$H$6:$H$1000,MATCH(YENI_TEKLIFLER!$B708,KREDILER!$A$6:$A$1000,0)))</f>
        <v/>
      </c>
      <c r="I708" s="14">
        <f>IF(ISBLANK(YENI_TEKLIFLER!$A708),"",IF($E708&gt;0,"ADAY","DEĞİL"))</f>
        <v/>
      </c>
      <c r="J708" s="14">
        <f>IF(ISBLANK(YENI_TEKLIFLER!$A708),"",IF(OR(ISBLANK($B708),ISBLANK($C708),ISBLANK($D708),ISBLANK($E708),ISBLANK($F708),ISBLANK($G708),ISBLANK($H708)),"EKSİK","OK"))</f>
        <v/>
      </c>
    </row>
    <row r="709">
      <c r="A709" s="14">
        <f>IF(ISBLANK(YENI_TEKLIFLER!$A709),"",YENI_TEKLIFLER!$A709)</f>
        <v/>
      </c>
      <c r="B709" s="14">
        <f>IF(ISBLANK(YENI_TEKLIFLER!$A709),"",YENI_TEKLIFLER!$B709)</f>
        <v/>
      </c>
      <c r="C709" s="17">
        <f>IF(ISBLANK(YENI_TEKLIFLER!$A709),"",SUMIFS(TAKSIT_PLANI!$I$6:$I$1000,TAKSIT_PLANI!$B$6:$B$1000,YENI_TEKLIFLER!$B709,TAKSIT_PLANI!$C$6:$C$1000,1))</f>
        <v/>
      </c>
      <c r="D709" s="17">
        <f>IF(ISBLANK(YENI_TEKLIFLER!$A709),"",YENI_TEKLIFLER!$I709)</f>
        <v/>
      </c>
      <c r="E709" s="17">
        <f>IF(ISBLANK(YENI_TEKLIFLER!$A709),"",$C709-$D709)</f>
        <v/>
      </c>
      <c r="F709" s="17">
        <f>IF(ISBLANK(YENI_TEKLIFLER!$A709),"",MAX(0,$E709))</f>
        <v/>
      </c>
      <c r="G709" s="17">
        <f>IF(ISBLANK(YENI_TEKLIFLER!$A709),"",YENI_TEKLIFLER!$J709)</f>
        <v/>
      </c>
      <c r="H709" s="17">
        <f>IF(ISBLANK(YENI_TEKLIFLER!$A709),"",INDEX(KREDILER!$H$6:$H$1000,MATCH(YENI_TEKLIFLER!$B709,KREDILER!$A$6:$A$1000,0)))</f>
        <v/>
      </c>
      <c r="I709" s="14">
        <f>IF(ISBLANK(YENI_TEKLIFLER!$A709),"",IF($E709&gt;0,"ADAY","DEĞİL"))</f>
        <v/>
      </c>
      <c r="J709" s="14">
        <f>IF(ISBLANK(YENI_TEKLIFLER!$A709),"",IF(OR(ISBLANK($B709),ISBLANK($C709),ISBLANK($D709),ISBLANK($E709),ISBLANK($F709),ISBLANK($G709),ISBLANK($H709)),"EKSİK","OK"))</f>
        <v/>
      </c>
    </row>
    <row r="710">
      <c r="A710" s="14">
        <f>IF(ISBLANK(YENI_TEKLIFLER!$A710),"",YENI_TEKLIFLER!$A710)</f>
        <v/>
      </c>
      <c r="B710" s="14">
        <f>IF(ISBLANK(YENI_TEKLIFLER!$A710),"",YENI_TEKLIFLER!$B710)</f>
        <v/>
      </c>
      <c r="C710" s="17">
        <f>IF(ISBLANK(YENI_TEKLIFLER!$A710),"",SUMIFS(TAKSIT_PLANI!$I$6:$I$1000,TAKSIT_PLANI!$B$6:$B$1000,YENI_TEKLIFLER!$B710,TAKSIT_PLANI!$C$6:$C$1000,1))</f>
        <v/>
      </c>
      <c r="D710" s="17">
        <f>IF(ISBLANK(YENI_TEKLIFLER!$A710),"",YENI_TEKLIFLER!$I710)</f>
        <v/>
      </c>
      <c r="E710" s="17">
        <f>IF(ISBLANK(YENI_TEKLIFLER!$A710),"",$C710-$D710)</f>
        <v/>
      </c>
      <c r="F710" s="17">
        <f>IF(ISBLANK(YENI_TEKLIFLER!$A710),"",MAX(0,$E710))</f>
        <v/>
      </c>
      <c r="G710" s="17">
        <f>IF(ISBLANK(YENI_TEKLIFLER!$A710),"",YENI_TEKLIFLER!$J710)</f>
        <v/>
      </c>
      <c r="H710" s="17">
        <f>IF(ISBLANK(YENI_TEKLIFLER!$A710),"",INDEX(KREDILER!$H$6:$H$1000,MATCH(YENI_TEKLIFLER!$B710,KREDILER!$A$6:$A$1000,0)))</f>
        <v/>
      </c>
      <c r="I710" s="14">
        <f>IF(ISBLANK(YENI_TEKLIFLER!$A710),"",IF($E710&gt;0,"ADAY","DEĞİL"))</f>
        <v/>
      </c>
      <c r="J710" s="14">
        <f>IF(ISBLANK(YENI_TEKLIFLER!$A710),"",IF(OR(ISBLANK($B710),ISBLANK($C710),ISBLANK($D710),ISBLANK($E710),ISBLANK($F710),ISBLANK($G710),ISBLANK($H710)),"EKSİK","OK"))</f>
        <v/>
      </c>
    </row>
    <row r="711">
      <c r="A711" s="14">
        <f>IF(ISBLANK(YENI_TEKLIFLER!$A711),"",YENI_TEKLIFLER!$A711)</f>
        <v/>
      </c>
      <c r="B711" s="14">
        <f>IF(ISBLANK(YENI_TEKLIFLER!$A711),"",YENI_TEKLIFLER!$B711)</f>
        <v/>
      </c>
      <c r="C711" s="17">
        <f>IF(ISBLANK(YENI_TEKLIFLER!$A711),"",SUMIFS(TAKSIT_PLANI!$I$6:$I$1000,TAKSIT_PLANI!$B$6:$B$1000,YENI_TEKLIFLER!$B711,TAKSIT_PLANI!$C$6:$C$1000,1))</f>
        <v/>
      </c>
      <c r="D711" s="17">
        <f>IF(ISBLANK(YENI_TEKLIFLER!$A711),"",YENI_TEKLIFLER!$I711)</f>
        <v/>
      </c>
      <c r="E711" s="17">
        <f>IF(ISBLANK(YENI_TEKLIFLER!$A711),"",$C711-$D711)</f>
        <v/>
      </c>
      <c r="F711" s="17">
        <f>IF(ISBLANK(YENI_TEKLIFLER!$A711),"",MAX(0,$E711))</f>
        <v/>
      </c>
      <c r="G711" s="17">
        <f>IF(ISBLANK(YENI_TEKLIFLER!$A711),"",YENI_TEKLIFLER!$J711)</f>
        <v/>
      </c>
      <c r="H711" s="17">
        <f>IF(ISBLANK(YENI_TEKLIFLER!$A711),"",INDEX(KREDILER!$H$6:$H$1000,MATCH(YENI_TEKLIFLER!$B711,KREDILER!$A$6:$A$1000,0)))</f>
        <v/>
      </c>
      <c r="I711" s="14">
        <f>IF(ISBLANK(YENI_TEKLIFLER!$A711),"",IF($E711&gt;0,"ADAY","DEĞİL"))</f>
        <v/>
      </c>
      <c r="J711" s="14">
        <f>IF(ISBLANK(YENI_TEKLIFLER!$A711),"",IF(OR(ISBLANK($B711),ISBLANK($C711),ISBLANK($D711),ISBLANK($E711),ISBLANK($F711),ISBLANK($G711),ISBLANK($H711)),"EKSİK","OK"))</f>
        <v/>
      </c>
    </row>
    <row r="712">
      <c r="A712" s="14">
        <f>IF(ISBLANK(YENI_TEKLIFLER!$A712),"",YENI_TEKLIFLER!$A712)</f>
        <v/>
      </c>
      <c r="B712" s="14">
        <f>IF(ISBLANK(YENI_TEKLIFLER!$A712),"",YENI_TEKLIFLER!$B712)</f>
        <v/>
      </c>
      <c r="C712" s="17">
        <f>IF(ISBLANK(YENI_TEKLIFLER!$A712),"",SUMIFS(TAKSIT_PLANI!$I$6:$I$1000,TAKSIT_PLANI!$B$6:$B$1000,YENI_TEKLIFLER!$B712,TAKSIT_PLANI!$C$6:$C$1000,1))</f>
        <v/>
      </c>
      <c r="D712" s="17">
        <f>IF(ISBLANK(YENI_TEKLIFLER!$A712),"",YENI_TEKLIFLER!$I712)</f>
        <v/>
      </c>
      <c r="E712" s="17">
        <f>IF(ISBLANK(YENI_TEKLIFLER!$A712),"",$C712-$D712)</f>
        <v/>
      </c>
      <c r="F712" s="17">
        <f>IF(ISBLANK(YENI_TEKLIFLER!$A712),"",MAX(0,$E712))</f>
        <v/>
      </c>
      <c r="G712" s="17">
        <f>IF(ISBLANK(YENI_TEKLIFLER!$A712),"",YENI_TEKLIFLER!$J712)</f>
        <v/>
      </c>
      <c r="H712" s="17">
        <f>IF(ISBLANK(YENI_TEKLIFLER!$A712),"",INDEX(KREDILER!$H$6:$H$1000,MATCH(YENI_TEKLIFLER!$B712,KREDILER!$A$6:$A$1000,0)))</f>
        <v/>
      </c>
      <c r="I712" s="14">
        <f>IF(ISBLANK(YENI_TEKLIFLER!$A712),"",IF($E712&gt;0,"ADAY","DEĞİL"))</f>
        <v/>
      </c>
      <c r="J712" s="14">
        <f>IF(ISBLANK(YENI_TEKLIFLER!$A712),"",IF(OR(ISBLANK($B712),ISBLANK($C712),ISBLANK($D712),ISBLANK($E712),ISBLANK($F712),ISBLANK($G712),ISBLANK($H712)),"EKSİK","OK"))</f>
        <v/>
      </c>
    </row>
    <row r="713">
      <c r="A713" s="14">
        <f>IF(ISBLANK(YENI_TEKLIFLER!$A713),"",YENI_TEKLIFLER!$A713)</f>
        <v/>
      </c>
      <c r="B713" s="14">
        <f>IF(ISBLANK(YENI_TEKLIFLER!$A713),"",YENI_TEKLIFLER!$B713)</f>
        <v/>
      </c>
      <c r="C713" s="17">
        <f>IF(ISBLANK(YENI_TEKLIFLER!$A713),"",SUMIFS(TAKSIT_PLANI!$I$6:$I$1000,TAKSIT_PLANI!$B$6:$B$1000,YENI_TEKLIFLER!$B713,TAKSIT_PLANI!$C$6:$C$1000,1))</f>
        <v/>
      </c>
      <c r="D713" s="17">
        <f>IF(ISBLANK(YENI_TEKLIFLER!$A713),"",YENI_TEKLIFLER!$I713)</f>
        <v/>
      </c>
      <c r="E713" s="17">
        <f>IF(ISBLANK(YENI_TEKLIFLER!$A713),"",$C713-$D713)</f>
        <v/>
      </c>
      <c r="F713" s="17">
        <f>IF(ISBLANK(YENI_TEKLIFLER!$A713),"",MAX(0,$E713))</f>
        <v/>
      </c>
      <c r="G713" s="17">
        <f>IF(ISBLANK(YENI_TEKLIFLER!$A713),"",YENI_TEKLIFLER!$J713)</f>
        <v/>
      </c>
      <c r="H713" s="17">
        <f>IF(ISBLANK(YENI_TEKLIFLER!$A713),"",INDEX(KREDILER!$H$6:$H$1000,MATCH(YENI_TEKLIFLER!$B713,KREDILER!$A$6:$A$1000,0)))</f>
        <v/>
      </c>
      <c r="I713" s="14">
        <f>IF(ISBLANK(YENI_TEKLIFLER!$A713),"",IF($E713&gt;0,"ADAY","DEĞİL"))</f>
        <v/>
      </c>
      <c r="J713" s="14">
        <f>IF(ISBLANK(YENI_TEKLIFLER!$A713),"",IF(OR(ISBLANK($B713),ISBLANK($C713),ISBLANK($D713),ISBLANK($E713),ISBLANK($F713),ISBLANK($G713),ISBLANK($H713)),"EKSİK","OK"))</f>
        <v/>
      </c>
    </row>
    <row r="714">
      <c r="A714" s="14">
        <f>IF(ISBLANK(YENI_TEKLIFLER!$A714),"",YENI_TEKLIFLER!$A714)</f>
        <v/>
      </c>
      <c r="B714" s="14">
        <f>IF(ISBLANK(YENI_TEKLIFLER!$A714),"",YENI_TEKLIFLER!$B714)</f>
        <v/>
      </c>
      <c r="C714" s="17">
        <f>IF(ISBLANK(YENI_TEKLIFLER!$A714),"",SUMIFS(TAKSIT_PLANI!$I$6:$I$1000,TAKSIT_PLANI!$B$6:$B$1000,YENI_TEKLIFLER!$B714,TAKSIT_PLANI!$C$6:$C$1000,1))</f>
        <v/>
      </c>
      <c r="D714" s="17">
        <f>IF(ISBLANK(YENI_TEKLIFLER!$A714),"",YENI_TEKLIFLER!$I714)</f>
        <v/>
      </c>
      <c r="E714" s="17">
        <f>IF(ISBLANK(YENI_TEKLIFLER!$A714),"",$C714-$D714)</f>
        <v/>
      </c>
      <c r="F714" s="17">
        <f>IF(ISBLANK(YENI_TEKLIFLER!$A714),"",MAX(0,$E714))</f>
        <v/>
      </c>
      <c r="G714" s="17">
        <f>IF(ISBLANK(YENI_TEKLIFLER!$A714),"",YENI_TEKLIFLER!$J714)</f>
        <v/>
      </c>
      <c r="H714" s="17">
        <f>IF(ISBLANK(YENI_TEKLIFLER!$A714),"",INDEX(KREDILER!$H$6:$H$1000,MATCH(YENI_TEKLIFLER!$B714,KREDILER!$A$6:$A$1000,0)))</f>
        <v/>
      </c>
      <c r="I714" s="14">
        <f>IF(ISBLANK(YENI_TEKLIFLER!$A714),"",IF($E714&gt;0,"ADAY","DEĞİL"))</f>
        <v/>
      </c>
      <c r="J714" s="14">
        <f>IF(ISBLANK(YENI_TEKLIFLER!$A714),"",IF(OR(ISBLANK($B714),ISBLANK($C714),ISBLANK($D714),ISBLANK($E714),ISBLANK($F714),ISBLANK($G714),ISBLANK($H714)),"EKSİK","OK"))</f>
        <v/>
      </c>
    </row>
    <row r="715">
      <c r="A715" s="14">
        <f>IF(ISBLANK(YENI_TEKLIFLER!$A715),"",YENI_TEKLIFLER!$A715)</f>
        <v/>
      </c>
      <c r="B715" s="14">
        <f>IF(ISBLANK(YENI_TEKLIFLER!$A715),"",YENI_TEKLIFLER!$B715)</f>
        <v/>
      </c>
      <c r="C715" s="17">
        <f>IF(ISBLANK(YENI_TEKLIFLER!$A715),"",SUMIFS(TAKSIT_PLANI!$I$6:$I$1000,TAKSIT_PLANI!$B$6:$B$1000,YENI_TEKLIFLER!$B715,TAKSIT_PLANI!$C$6:$C$1000,1))</f>
        <v/>
      </c>
      <c r="D715" s="17">
        <f>IF(ISBLANK(YENI_TEKLIFLER!$A715),"",YENI_TEKLIFLER!$I715)</f>
        <v/>
      </c>
      <c r="E715" s="17">
        <f>IF(ISBLANK(YENI_TEKLIFLER!$A715),"",$C715-$D715)</f>
        <v/>
      </c>
      <c r="F715" s="17">
        <f>IF(ISBLANK(YENI_TEKLIFLER!$A715),"",MAX(0,$E715))</f>
        <v/>
      </c>
      <c r="G715" s="17">
        <f>IF(ISBLANK(YENI_TEKLIFLER!$A715),"",YENI_TEKLIFLER!$J715)</f>
        <v/>
      </c>
      <c r="H715" s="17">
        <f>IF(ISBLANK(YENI_TEKLIFLER!$A715),"",INDEX(KREDILER!$H$6:$H$1000,MATCH(YENI_TEKLIFLER!$B715,KREDILER!$A$6:$A$1000,0)))</f>
        <v/>
      </c>
      <c r="I715" s="14">
        <f>IF(ISBLANK(YENI_TEKLIFLER!$A715),"",IF($E715&gt;0,"ADAY","DEĞİL"))</f>
        <v/>
      </c>
      <c r="J715" s="14">
        <f>IF(ISBLANK(YENI_TEKLIFLER!$A715),"",IF(OR(ISBLANK($B715),ISBLANK($C715),ISBLANK($D715),ISBLANK($E715),ISBLANK($F715),ISBLANK($G715),ISBLANK($H715)),"EKSİK","OK"))</f>
        <v/>
      </c>
    </row>
    <row r="716">
      <c r="A716" s="14">
        <f>IF(ISBLANK(YENI_TEKLIFLER!$A716),"",YENI_TEKLIFLER!$A716)</f>
        <v/>
      </c>
      <c r="B716" s="14">
        <f>IF(ISBLANK(YENI_TEKLIFLER!$A716),"",YENI_TEKLIFLER!$B716)</f>
        <v/>
      </c>
      <c r="C716" s="17">
        <f>IF(ISBLANK(YENI_TEKLIFLER!$A716),"",SUMIFS(TAKSIT_PLANI!$I$6:$I$1000,TAKSIT_PLANI!$B$6:$B$1000,YENI_TEKLIFLER!$B716,TAKSIT_PLANI!$C$6:$C$1000,1))</f>
        <v/>
      </c>
      <c r="D716" s="17">
        <f>IF(ISBLANK(YENI_TEKLIFLER!$A716),"",YENI_TEKLIFLER!$I716)</f>
        <v/>
      </c>
      <c r="E716" s="17">
        <f>IF(ISBLANK(YENI_TEKLIFLER!$A716),"",$C716-$D716)</f>
        <v/>
      </c>
      <c r="F716" s="17">
        <f>IF(ISBLANK(YENI_TEKLIFLER!$A716),"",MAX(0,$E716))</f>
        <v/>
      </c>
      <c r="G716" s="17">
        <f>IF(ISBLANK(YENI_TEKLIFLER!$A716),"",YENI_TEKLIFLER!$J716)</f>
        <v/>
      </c>
      <c r="H716" s="17">
        <f>IF(ISBLANK(YENI_TEKLIFLER!$A716),"",INDEX(KREDILER!$H$6:$H$1000,MATCH(YENI_TEKLIFLER!$B716,KREDILER!$A$6:$A$1000,0)))</f>
        <v/>
      </c>
      <c r="I716" s="14">
        <f>IF(ISBLANK(YENI_TEKLIFLER!$A716),"",IF($E716&gt;0,"ADAY","DEĞİL"))</f>
        <v/>
      </c>
      <c r="J716" s="14">
        <f>IF(ISBLANK(YENI_TEKLIFLER!$A716),"",IF(OR(ISBLANK($B716),ISBLANK($C716),ISBLANK($D716),ISBLANK($E716),ISBLANK($F716),ISBLANK($G716),ISBLANK($H716)),"EKSİK","OK"))</f>
        <v/>
      </c>
    </row>
    <row r="717">
      <c r="A717" s="14">
        <f>IF(ISBLANK(YENI_TEKLIFLER!$A717),"",YENI_TEKLIFLER!$A717)</f>
        <v/>
      </c>
      <c r="B717" s="14">
        <f>IF(ISBLANK(YENI_TEKLIFLER!$A717),"",YENI_TEKLIFLER!$B717)</f>
        <v/>
      </c>
      <c r="C717" s="17">
        <f>IF(ISBLANK(YENI_TEKLIFLER!$A717),"",SUMIFS(TAKSIT_PLANI!$I$6:$I$1000,TAKSIT_PLANI!$B$6:$B$1000,YENI_TEKLIFLER!$B717,TAKSIT_PLANI!$C$6:$C$1000,1))</f>
        <v/>
      </c>
      <c r="D717" s="17">
        <f>IF(ISBLANK(YENI_TEKLIFLER!$A717),"",YENI_TEKLIFLER!$I717)</f>
        <v/>
      </c>
      <c r="E717" s="17">
        <f>IF(ISBLANK(YENI_TEKLIFLER!$A717),"",$C717-$D717)</f>
        <v/>
      </c>
      <c r="F717" s="17">
        <f>IF(ISBLANK(YENI_TEKLIFLER!$A717),"",MAX(0,$E717))</f>
        <v/>
      </c>
      <c r="G717" s="17">
        <f>IF(ISBLANK(YENI_TEKLIFLER!$A717),"",YENI_TEKLIFLER!$J717)</f>
        <v/>
      </c>
      <c r="H717" s="17">
        <f>IF(ISBLANK(YENI_TEKLIFLER!$A717),"",INDEX(KREDILER!$H$6:$H$1000,MATCH(YENI_TEKLIFLER!$B717,KREDILER!$A$6:$A$1000,0)))</f>
        <v/>
      </c>
      <c r="I717" s="14">
        <f>IF(ISBLANK(YENI_TEKLIFLER!$A717),"",IF($E717&gt;0,"ADAY","DEĞİL"))</f>
        <v/>
      </c>
      <c r="J717" s="14">
        <f>IF(ISBLANK(YENI_TEKLIFLER!$A717),"",IF(OR(ISBLANK($B717),ISBLANK($C717),ISBLANK($D717),ISBLANK($E717),ISBLANK($F717),ISBLANK($G717),ISBLANK($H717)),"EKSİK","OK"))</f>
        <v/>
      </c>
    </row>
    <row r="718">
      <c r="A718" s="14">
        <f>IF(ISBLANK(YENI_TEKLIFLER!$A718),"",YENI_TEKLIFLER!$A718)</f>
        <v/>
      </c>
      <c r="B718" s="14">
        <f>IF(ISBLANK(YENI_TEKLIFLER!$A718),"",YENI_TEKLIFLER!$B718)</f>
        <v/>
      </c>
      <c r="C718" s="17">
        <f>IF(ISBLANK(YENI_TEKLIFLER!$A718),"",SUMIFS(TAKSIT_PLANI!$I$6:$I$1000,TAKSIT_PLANI!$B$6:$B$1000,YENI_TEKLIFLER!$B718,TAKSIT_PLANI!$C$6:$C$1000,1))</f>
        <v/>
      </c>
      <c r="D718" s="17">
        <f>IF(ISBLANK(YENI_TEKLIFLER!$A718),"",YENI_TEKLIFLER!$I718)</f>
        <v/>
      </c>
      <c r="E718" s="17">
        <f>IF(ISBLANK(YENI_TEKLIFLER!$A718),"",$C718-$D718)</f>
        <v/>
      </c>
      <c r="F718" s="17">
        <f>IF(ISBLANK(YENI_TEKLIFLER!$A718),"",MAX(0,$E718))</f>
        <v/>
      </c>
      <c r="G718" s="17">
        <f>IF(ISBLANK(YENI_TEKLIFLER!$A718),"",YENI_TEKLIFLER!$J718)</f>
        <v/>
      </c>
      <c r="H718" s="17">
        <f>IF(ISBLANK(YENI_TEKLIFLER!$A718),"",INDEX(KREDILER!$H$6:$H$1000,MATCH(YENI_TEKLIFLER!$B718,KREDILER!$A$6:$A$1000,0)))</f>
        <v/>
      </c>
      <c r="I718" s="14">
        <f>IF(ISBLANK(YENI_TEKLIFLER!$A718),"",IF($E718&gt;0,"ADAY","DEĞİL"))</f>
        <v/>
      </c>
      <c r="J718" s="14">
        <f>IF(ISBLANK(YENI_TEKLIFLER!$A718),"",IF(OR(ISBLANK($B718),ISBLANK($C718),ISBLANK($D718),ISBLANK($E718),ISBLANK($F718),ISBLANK($G718),ISBLANK($H718)),"EKSİK","OK"))</f>
        <v/>
      </c>
    </row>
    <row r="719">
      <c r="A719" s="14">
        <f>IF(ISBLANK(YENI_TEKLIFLER!$A719),"",YENI_TEKLIFLER!$A719)</f>
        <v/>
      </c>
      <c r="B719" s="14">
        <f>IF(ISBLANK(YENI_TEKLIFLER!$A719),"",YENI_TEKLIFLER!$B719)</f>
        <v/>
      </c>
      <c r="C719" s="17">
        <f>IF(ISBLANK(YENI_TEKLIFLER!$A719),"",SUMIFS(TAKSIT_PLANI!$I$6:$I$1000,TAKSIT_PLANI!$B$6:$B$1000,YENI_TEKLIFLER!$B719,TAKSIT_PLANI!$C$6:$C$1000,1))</f>
        <v/>
      </c>
      <c r="D719" s="17">
        <f>IF(ISBLANK(YENI_TEKLIFLER!$A719),"",YENI_TEKLIFLER!$I719)</f>
        <v/>
      </c>
      <c r="E719" s="17">
        <f>IF(ISBLANK(YENI_TEKLIFLER!$A719),"",$C719-$D719)</f>
        <v/>
      </c>
      <c r="F719" s="17">
        <f>IF(ISBLANK(YENI_TEKLIFLER!$A719),"",MAX(0,$E719))</f>
        <v/>
      </c>
      <c r="G719" s="17">
        <f>IF(ISBLANK(YENI_TEKLIFLER!$A719),"",YENI_TEKLIFLER!$J719)</f>
        <v/>
      </c>
      <c r="H719" s="17">
        <f>IF(ISBLANK(YENI_TEKLIFLER!$A719),"",INDEX(KREDILER!$H$6:$H$1000,MATCH(YENI_TEKLIFLER!$B719,KREDILER!$A$6:$A$1000,0)))</f>
        <v/>
      </c>
      <c r="I719" s="14">
        <f>IF(ISBLANK(YENI_TEKLIFLER!$A719),"",IF($E719&gt;0,"ADAY","DEĞİL"))</f>
        <v/>
      </c>
      <c r="J719" s="14">
        <f>IF(ISBLANK(YENI_TEKLIFLER!$A719),"",IF(OR(ISBLANK($B719),ISBLANK($C719),ISBLANK($D719),ISBLANK($E719),ISBLANK($F719),ISBLANK($G719),ISBLANK($H719)),"EKSİK","OK"))</f>
        <v/>
      </c>
    </row>
    <row r="720">
      <c r="A720" s="14">
        <f>IF(ISBLANK(YENI_TEKLIFLER!$A720),"",YENI_TEKLIFLER!$A720)</f>
        <v/>
      </c>
      <c r="B720" s="14">
        <f>IF(ISBLANK(YENI_TEKLIFLER!$A720),"",YENI_TEKLIFLER!$B720)</f>
        <v/>
      </c>
      <c r="C720" s="17">
        <f>IF(ISBLANK(YENI_TEKLIFLER!$A720),"",SUMIFS(TAKSIT_PLANI!$I$6:$I$1000,TAKSIT_PLANI!$B$6:$B$1000,YENI_TEKLIFLER!$B720,TAKSIT_PLANI!$C$6:$C$1000,1))</f>
        <v/>
      </c>
      <c r="D720" s="17">
        <f>IF(ISBLANK(YENI_TEKLIFLER!$A720),"",YENI_TEKLIFLER!$I720)</f>
        <v/>
      </c>
      <c r="E720" s="17">
        <f>IF(ISBLANK(YENI_TEKLIFLER!$A720),"",$C720-$D720)</f>
        <v/>
      </c>
      <c r="F720" s="17">
        <f>IF(ISBLANK(YENI_TEKLIFLER!$A720),"",MAX(0,$E720))</f>
        <v/>
      </c>
      <c r="G720" s="17">
        <f>IF(ISBLANK(YENI_TEKLIFLER!$A720),"",YENI_TEKLIFLER!$J720)</f>
        <v/>
      </c>
      <c r="H720" s="17">
        <f>IF(ISBLANK(YENI_TEKLIFLER!$A720),"",INDEX(KREDILER!$H$6:$H$1000,MATCH(YENI_TEKLIFLER!$B720,KREDILER!$A$6:$A$1000,0)))</f>
        <v/>
      </c>
      <c r="I720" s="14">
        <f>IF(ISBLANK(YENI_TEKLIFLER!$A720),"",IF($E720&gt;0,"ADAY","DEĞİL"))</f>
        <v/>
      </c>
      <c r="J720" s="14">
        <f>IF(ISBLANK(YENI_TEKLIFLER!$A720),"",IF(OR(ISBLANK($B720),ISBLANK($C720),ISBLANK($D720),ISBLANK($E720),ISBLANK($F720),ISBLANK($G720),ISBLANK($H720)),"EKSİK","OK"))</f>
        <v/>
      </c>
    </row>
    <row r="721">
      <c r="A721" s="14">
        <f>IF(ISBLANK(YENI_TEKLIFLER!$A721),"",YENI_TEKLIFLER!$A721)</f>
        <v/>
      </c>
      <c r="B721" s="14">
        <f>IF(ISBLANK(YENI_TEKLIFLER!$A721),"",YENI_TEKLIFLER!$B721)</f>
        <v/>
      </c>
      <c r="C721" s="17">
        <f>IF(ISBLANK(YENI_TEKLIFLER!$A721),"",SUMIFS(TAKSIT_PLANI!$I$6:$I$1000,TAKSIT_PLANI!$B$6:$B$1000,YENI_TEKLIFLER!$B721,TAKSIT_PLANI!$C$6:$C$1000,1))</f>
        <v/>
      </c>
      <c r="D721" s="17">
        <f>IF(ISBLANK(YENI_TEKLIFLER!$A721),"",YENI_TEKLIFLER!$I721)</f>
        <v/>
      </c>
      <c r="E721" s="17">
        <f>IF(ISBLANK(YENI_TEKLIFLER!$A721),"",$C721-$D721)</f>
        <v/>
      </c>
      <c r="F721" s="17">
        <f>IF(ISBLANK(YENI_TEKLIFLER!$A721),"",MAX(0,$E721))</f>
        <v/>
      </c>
      <c r="G721" s="17">
        <f>IF(ISBLANK(YENI_TEKLIFLER!$A721),"",YENI_TEKLIFLER!$J721)</f>
        <v/>
      </c>
      <c r="H721" s="17">
        <f>IF(ISBLANK(YENI_TEKLIFLER!$A721),"",INDEX(KREDILER!$H$6:$H$1000,MATCH(YENI_TEKLIFLER!$B721,KREDILER!$A$6:$A$1000,0)))</f>
        <v/>
      </c>
      <c r="I721" s="14">
        <f>IF(ISBLANK(YENI_TEKLIFLER!$A721),"",IF($E721&gt;0,"ADAY","DEĞİL"))</f>
        <v/>
      </c>
      <c r="J721" s="14">
        <f>IF(ISBLANK(YENI_TEKLIFLER!$A721),"",IF(OR(ISBLANK($B721),ISBLANK($C721),ISBLANK($D721),ISBLANK($E721),ISBLANK($F721),ISBLANK($G721),ISBLANK($H721)),"EKSİK","OK"))</f>
        <v/>
      </c>
    </row>
    <row r="722">
      <c r="A722" s="14">
        <f>IF(ISBLANK(YENI_TEKLIFLER!$A722),"",YENI_TEKLIFLER!$A722)</f>
        <v/>
      </c>
      <c r="B722" s="14">
        <f>IF(ISBLANK(YENI_TEKLIFLER!$A722),"",YENI_TEKLIFLER!$B722)</f>
        <v/>
      </c>
      <c r="C722" s="17">
        <f>IF(ISBLANK(YENI_TEKLIFLER!$A722),"",SUMIFS(TAKSIT_PLANI!$I$6:$I$1000,TAKSIT_PLANI!$B$6:$B$1000,YENI_TEKLIFLER!$B722,TAKSIT_PLANI!$C$6:$C$1000,1))</f>
        <v/>
      </c>
      <c r="D722" s="17">
        <f>IF(ISBLANK(YENI_TEKLIFLER!$A722),"",YENI_TEKLIFLER!$I722)</f>
        <v/>
      </c>
      <c r="E722" s="17">
        <f>IF(ISBLANK(YENI_TEKLIFLER!$A722),"",$C722-$D722)</f>
        <v/>
      </c>
      <c r="F722" s="17">
        <f>IF(ISBLANK(YENI_TEKLIFLER!$A722),"",MAX(0,$E722))</f>
        <v/>
      </c>
      <c r="G722" s="17">
        <f>IF(ISBLANK(YENI_TEKLIFLER!$A722),"",YENI_TEKLIFLER!$J722)</f>
        <v/>
      </c>
      <c r="H722" s="17">
        <f>IF(ISBLANK(YENI_TEKLIFLER!$A722),"",INDEX(KREDILER!$H$6:$H$1000,MATCH(YENI_TEKLIFLER!$B722,KREDILER!$A$6:$A$1000,0)))</f>
        <v/>
      </c>
      <c r="I722" s="14">
        <f>IF(ISBLANK(YENI_TEKLIFLER!$A722),"",IF($E722&gt;0,"ADAY","DEĞİL"))</f>
        <v/>
      </c>
      <c r="J722" s="14">
        <f>IF(ISBLANK(YENI_TEKLIFLER!$A722),"",IF(OR(ISBLANK($B722),ISBLANK($C722),ISBLANK($D722),ISBLANK($E722),ISBLANK($F722),ISBLANK($G722),ISBLANK($H722)),"EKSİK","OK"))</f>
        <v/>
      </c>
    </row>
    <row r="723">
      <c r="A723" s="14">
        <f>IF(ISBLANK(YENI_TEKLIFLER!$A723),"",YENI_TEKLIFLER!$A723)</f>
        <v/>
      </c>
      <c r="B723" s="14">
        <f>IF(ISBLANK(YENI_TEKLIFLER!$A723),"",YENI_TEKLIFLER!$B723)</f>
        <v/>
      </c>
      <c r="C723" s="17">
        <f>IF(ISBLANK(YENI_TEKLIFLER!$A723),"",SUMIFS(TAKSIT_PLANI!$I$6:$I$1000,TAKSIT_PLANI!$B$6:$B$1000,YENI_TEKLIFLER!$B723,TAKSIT_PLANI!$C$6:$C$1000,1))</f>
        <v/>
      </c>
      <c r="D723" s="17">
        <f>IF(ISBLANK(YENI_TEKLIFLER!$A723),"",YENI_TEKLIFLER!$I723)</f>
        <v/>
      </c>
      <c r="E723" s="17">
        <f>IF(ISBLANK(YENI_TEKLIFLER!$A723),"",$C723-$D723)</f>
        <v/>
      </c>
      <c r="F723" s="17">
        <f>IF(ISBLANK(YENI_TEKLIFLER!$A723),"",MAX(0,$E723))</f>
        <v/>
      </c>
      <c r="G723" s="17">
        <f>IF(ISBLANK(YENI_TEKLIFLER!$A723),"",YENI_TEKLIFLER!$J723)</f>
        <v/>
      </c>
      <c r="H723" s="17">
        <f>IF(ISBLANK(YENI_TEKLIFLER!$A723),"",INDEX(KREDILER!$H$6:$H$1000,MATCH(YENI_TEKLIFLER!$B723,KREDILER!$A$6:$A$1000,0)))</f>
        <v/>
      </c>
      <c r="I723" s="14">
        <f>IF(ISBLANK(YENI_TEKLIFLER!$A723),"",IF($E723&gt;0,"ADAY","DEĞİL"))</f>
        <v/>
      </c>
      <c r="J723" s="14">
        <f>IF(ISBLANK(YENI_TEKLIFLER!$A723),"",IF(OR(ISBLANK($B723),ISBLANK($C723),ISBLANK($D723),ISBLANK($E723),ISBLANK($F723),ISBLANK($G723),ISBLANK($H723)),"EKSİK","OK"))</f>
        <v/>
      </c>
    </row>
    <row r="724">
      <c r="A724" s="14">
        <f>IF(ISBLANK(YENI_TEKLIFLER!$A724),"",YENI_TEKLIFLER!$A724)</f>
        <v/>
      </c>
      <c r="B724" s="14">
        <f>IF(ISBLANK(YENI_TEKLIFLER!$A724),"",YENI_TEKLIFLER!$B724)</f>
        <v/>
      </c>
      <c r="C724" s="17">
        <f>IF(ISBLANK(YENI_TEKLIFLER!$A724),"",SUMIFS(TAKSIT_PLANI!$I$6:$I$1000,TAKSIT_PLANI!$B$6:$B$1000,YENI_TEKLIFLER!$B724,TAKSIT_PLANI!$C$6:$C$1000,1))</f>
        <v/>
      </c>
      <c r="D724" s="17">
        <f>IF(ISBLANK(YENI_TEKLIFLER!$A724),"",YENI_TEKLIFLER!$I724)</f>
        <v/>
      </c>
      <c r="E724" s="17">
        <f>IF(ISBLANK(YENI_TEKLIFLER!$A724),"",$C724-$D724)</f>
        <v/>
      </c>
      <c r="F724" s="17">
        <f>IF(ISBLANK(YENI_TEKLIFLER!$A724),"",MAX(0,$E724))</f>
        <v/>
      </c>
      <c r="G724" s="17">
        <f>IF(ISBLANK(YENI_TEKLIFLER!$A724),"",YENI_TEKLIFLER!$J724)</f>
        <v/>
      </c>
      <c r="H724" s="17">
        <f>IF(ISBLANK(YENI_TEKLIFLER!$A724),"",INDEX(KREDILER!$H$6:$H$1000,MATCH(YENI_TEKLIFLER!$B724,KREDILER!$A$6:$A$1000,0)))</f>
        <v/>
      </c>
      <c r="I724" s="14">
        <f>IF(ISBLANK(YENI_TEKLIFLER!$A724),"",IF($E724&gt;0,"ADAY","DEĞİL"))</f>
        <v/>
      </c>
      <c r="J724" s="14">
        <f>IF(ISBLANK(YENI_TEKLIFLER!$A724),"",IF(OR(ISBLANK($B724),ISBLANK($C724),ISBLANK($D724),ISBLANK($E724),ISBLANK($F724),ISBLANK($G724),ISBLANK($H724)),"EKSİK","OK"))</f>
        <v/>
      </c>
    </row>
    <row r="725">
      <c r="A725" s="14">
        <f>IF(ISBLANK(YENI_TEKLIFLER!$A725),"",YENI_TEKLIFLER!$A725)</f>
        <v/>
      </c>
      <c r="B725" s="14">
        <f>IF(ISBLANK(YENI_TEKLIFLER!$A725),"",YENI_TEKLIFLER!$B725)</f>
        <v/>
      </c>
      <c r="C725" s="17">
        <f>IF(ISBLANK(YENI_TEKLIFLER!$A725),"",SUMIFS(TAKSIT_PLANI!$I$6:$I$1000,TAKSIT_PLANI!$B$6:$B$1000,YENI_TEKLIFLER!$B725,TAKSIT_PLANI!$C$6:$C$1000,1))</f>
        <v/>
      </c>
      <c r="D725" s="17">
        <f>IF(ISBLANK(YENI_TEKLIFLER!$A725),"",YENI_TEKLIFLER!$I725)</f>
        <v/>
      </c>
      <c r="E725" s="17">
        <f>IF(ISBLANK(YENI_TEKLIFLER!$A725),"",$C725-$D725)</f>
        <v/>
      </c>
      <c r="F725" s="17">
        <f>IF(ISBLANK(YENI_TEKLIFLER!$A725),"",MAX(0,$E725))</f>
        <v/>
      </c>
      <c r="G725" s="17">
        <f>IF(ISBLANK(YENI_TEKLIFLER!$A725),"",YENI_TEKLIFLER!$J725)</f>
        <v/>
      </c>
      <c r="H725" s="17">
        <f>IF(ISBLANK(YENI_TEKLIFLER!$A725),"",INDEX(KREDILER!$H$6:$H$1000,MATCH(YENI_TEKLIFLER!$B725,KREDILER!$A$6:$A$1000,0)))</f>
        <v/>
      </c>
      <c r="I725" s="14">
        <f>IF(ISBLANK(YENI_TEKLIFLER!$A725),"",IF($E725&gt;0,"ADAY","DEĞİL"))</f>
        <v/>
      </c>
      <c r="J725" s="14">
        <f>IF(ISBLANK(YENI_TEKLIFLER!$A725),"",IF(OR(ISBLANK($B725),ISBLANK($C725),ISBLANK($D725),ISBLANK($E725),ISBLANK($F725),ISBLANK($G725),ISBLANK($H725)),"EKSİK","OK"))</f>
        <v/>
      </c>
    </row>
    <row r="726">
      <c r="A726" s="14">
        <f>IF(ISBLANK(YENI_TEKLIFLER!$A726),"",YENI_TEKLIFLER!$A726)</f>
        <v/>
      </c>
      <c r="B726" s="14">
        <f>IF(ISBLANK(YENI_TEKLIFLER!$A726),"",YENI_TEKLIFLER!$B726)</f>
        <v/>
      </c>
      <c r="C726" s="17">
        <f>IF(ISBLANK(YENI_TEKLIFLER!$A726),"",SUMIFS(TAKSIT_PLANI!$I$6:$I$1000,TAKSIT_PLANI!$B$6:$B$1000,YENI_TEKLIFLER!$B726,TAKSIT_PLANI!$C$6:$C$1000,1))</f>
        <v/>
      </c>
      <c r="D726" s="17">
        <f>IF(ISBLANK(YENI_TEKLIFLER!$A726),"",YENI_TEKLIFLER!$I726)</f>
        <v/>
      </c>
      <c r="E726" s="17">
        <f>IF(ISBLANK(YENI_TEKLIFLER!$A726),"",$C726-$D726)</f>
        <v/>
      </c>
      <c r="F726" s="17">
        <f>IF(ISBLANK(YENI_TEKLIFLER!$A726),"",MAX(0,$E726))</f>
        <v/>
      </c>
      <c r="G726" s="17">
        <f>IF(ISBLANK(YENI_TEKLIFLER!$A726),"",YENI_TEKLIFLER!$J726)</f>
        <v/>
      </c>
      <c r="H726" s="17">
        <f>IF(ISBLANK(YENI_TEKLIFLER!$A726),"",INDEX(KREDILER!$H$6:$H$1000,MATCH(YENI_TEKLIFLER!$B726,KREDILER!$A$6:$A$1000,0)))</f>
        <v/>
      </c>
      <c r="I726" s="14">
        <f>IF(ISBLANK(YENI_TEKLIFLER!$A726),"",IF($E726&gt;0,"ADAY","DEĞİL"))</f>
        <v/>
      </c>
      <c r="J726" s="14">
        <f>IF(ISBLANK(YENI_TEKLIFLER!$A726),"",IF(OR(ISBLANK($B726),ISBLANK($C726),ISBLANK($D726),ISBLANK($E726),ISBLANK($F726),ISBLANK($G726),ISBLANK($H726)),"EKSİK","OK"))</f>
        <v/>
      </c>
    </row>
    <row r="727">
      <c r="A727" s="14">
        <f>IF(ISBLANK(YENI_TEKLIFLER!$A727),"",YENI_TEKLIFLER!$A727)</f>
        <v/>
      </c>
      <c r="B727" s="14">
        <f>IF(ISBLANK(YENI_TEKLIFLER!$A727),"",YENI_TEKLIFLER!$B727)</f>
        <v/>
      </c>
      <c r="C727" s="17">
        <f>IF(ISBLANK(YENI_TEKLIFLER!$A727),"",SUMIFS(TAKSIT_PLANI!$I$6:$I$1000,TAKSIT_PLANI!$B$6:$B$1000,YENI_TEKLIFLER!$B727,TAKSIT_PLANI!$C$6:$C$1000,1))</f>
        <v/>
      </c>
      <c r="D727" s="17">
        <f>IF(ISBLANK(YENI_TEKLIFLER!$A727),"",YENI_TEKLIFLER!$I727)</f>
        <v/>
      </c>
      <c r="E727" s="17">
        <f>IF(ISBLANK(YENI_TEKLIFLER!$A727),"",$C727-$D727)</f>
        <v/>
      </c>
      <c r="F727" s="17">
        <f>IF(ISBLANK(YENI_TEKLIFLER!$A727),"",MAX(0,$E727))</f>
        <v/>
      </c>
      <c r="G727" s="17">
        <f>IF(ISBLANK(YENI_TEKLIFLER!$A727),"",YENI_TEKLIFLER!$J727)</f>
        <v/>
      </c>
      <c r="H727" s="17">
        <f>IF(ISBLANK(YENI_TEKLIFLER!$A727),"",INDEX(KREDILER!$H$6:$H$1000,MATCH(YENI_TEKLIFLER!$B727,KREDILER!$A$6:$A$1000,0)))</f>
        <v/>
      </c>
      <c r="I727" s="14">
        <f>IF(ISBLANK(YENI_TEKLIFLER!$A727),"",IF($E727&gt;0,"ADAY","DEĞİL"))</f>
        <v/>
      </c>
      <c r="J727" s="14">
        <f>IF(ISBLANK(YENI_TEKLIFLER!$A727),"",IF(OR(ISBLANK($B727),ISBLANK($C727),ISBLANK($D727),ISBLANK($E727),ISBLANK($F727),ISBLANK($G727),ISBLANK($H727)),"EKSİK","OK"))</f>
        <v/>
      </c>
    </row>
    <row r="728">
      <c r="A728" s="14">
        <f>IF(ISBLANK(YENI_TEKLIFLER!$A728),"",YENI_TEKLIFLER!$A728)</f>
        <v/>
      </c>
      <c r="B728" s="14">
        <f>IF(ISBLANK(YENI_TEKLIFLER!$A728),"",YENI_TEKLIFLER!$B728)</f>
        <v/>
      </c>
      <c r="C728" s="17">
        <f>IF(ISBLANK(YENI_TEKLIFLER!$A728),"",SUMIFS(TAKSIT_PLANI!$I$6:$I$1000,TAKSIT_PLANI!$B$6:$B$1000,YENI_TEKLIFLER!$B728,TAKSIT_PLANI!$C$6:$C$1000,1))</f>
        <v/>
      </c>
      <c r="D728" s="17">
        <f>IF(ISBLANK(YENI_TEKLIFLER!$A728),"",YENI_TEKLIFLER!$I728)</f>
        <v/>
      </c>
      <c r="E728" s="17">
        <f>IF(ISBLANK(YENI_TEKLIFLER!$A728),"",$C728-$D728)</f>
        <v/>
      </c>
      <c r="F728" s="17">
        <f>IF(ISBLANK(YENI_TEKLIFLER!$A728),"",MAX(0,$E728))</f>
        <v/>
      </c>
      <c r="G728" s="17">
        <f>IF(ISBLANK(YENI_TEKLIFLER!$A728),"",YENI_TEKLIFLER!$J728)</f>
        <v/>
      </c>
      <c r="H728" s="17">
        <f>IF(ISBLANK(YENI_TEKLIFLER!$A728),"",INDEX(KREDILER!$H$6:$H$1000,MATCH(YENI_TEKLIFLER!$B728,KREDILER!$A$6:$A$1000,0)))</f>
        <v/>
      </c>
      <c r="I728" s="14">
        <f>IF(ISBLANK(YENI_TEKLIFLER!$A728),"",IF($E728&gt;0,"ADAY","DEĞİL"))</f>
        <v/>
      </c>
      <c r="J728" s="14">
        <f>IF(ISBLANK(YENI_TEKLIFLER!$A728),"",IF(OR(ISBLANK($B728),ISBLANK($C728),ISBLANK($D728),ISBLANK($E728),ISBLANK($F728),ISBLANK($G728),ISBLANK($H728)),"EKSİK","OK"))</f>
        <v/>
      </c>
    </row>
    <row r="729">
      <c r="A729" s="14">
        <f>IF(ISBLANK(YENI_TEKLIFLER!$A729),"",YENI_TEKLIFLER!$A729)</f>
        <v/>
      </c>
      <c r="B729" s="14">
        <f>IF(ISBLANK(YENI_TEKLIFLER!$A729),"",YENI_TEKLIFLER!$B729)</f>
        <v/>
      </c>
      <c r="C729" s="17">
        <f>IF(ISBLANK(YENI_TEKLIFLER!$A729),"",SUMIFS(TAKSIT_PLANI!$I$6:$I$1000,TAKSIT_PLANI!$B$6:$B$1000,YENI_TEKLIFLER!$B729,TAKSIT_PLANI!$C$6:$C$1000,1))</f>
        <v/>
      </c>
      <c r="D729" s="17">
        <f>IF(ISBLANK(YENI_TEKLIFLER!$A729),"",YENI_TEKLIFLER!$I729)</f>
        <v/>
      </c>
      <c r="E729" s="17">
        <f>IF(ISBLANK(YENI_TEKLIFLER!$A729),"",$C729-$D729)</f>
        <v/>
      </c>
      <c r="F729" s="17">
        <f>IF(ISBLANK(YENI_TEKLIFLER!$A729),"",MAX(0,$E729))</f>
        <v/>
      </c>
      <c r="G729" s="17">
        <f>IF(ISBLANK(YENI_TEKLIFLER!$A729),"",YENI_TEKLIFLER!$J729)</f>
        <v/>
      </c>
      <c r="H729" s="17">
        <f>IF(ISBLANK(YENI_TEKLIFLER!$A729),"",INDEX(KREDILER!$H$6:$H$1000,MATCH(YENI_TEKLIFLER!$B729,KREDILER!$A$6:$A$1000,0)))</f>
        <v/>
      </c>
      <c r="I729" s="14">
        <f>IF(ISBLANK(YENI_TEKLIFLER!$A729),"",IF($E729&gt;0,"ADAY","DEĞİL"))</f>
        <v/>
      </c>
      <c r="J729" s="14">
        <f>IF(ISBLANK(YENI_TEKLIFLER!$A729),"",IF(OR(ISBLANK($B729),ISBLANK($C729),ISBLANK($D729),ISBLANK($E729),ISBLANK($F729),ISBLANK($G729),ISBLANK($H729)),"EKSİK","OK"))</f>
        <v/>
      </c>
    </row>
    <row r="730">
      <c r="A730" s="14">
        <f>IF(ISBLANK(YENI_TEKLIFLER!$A730),"",YENI_TEKLIFLER!$A730)</f>
        <v/>
      </c>
      <c r="B730" s="14">
        <f>IF(ISBLANK(YENI_TEKLIFLER!$A730),"",YENI_TEKLIFLER!$B730)</f>
        <v/>
      </c>
      <c r="C730" s="17">
        <f>IF(ISBLANK(YENI_TEKLIFLER!$A730),"",SUMIFS(TAKSIT_PLANI!$I$6:$I$1000,TAKSIT_PLANI!$B$6:$B$1000,YENI_TEKLIFLER!$B730,TAKSIT_PLANI!$C$6:$C$1000,1))</f>
        <v/>
      </c>
      <c r="D730" s="17">
        <f>IF(ISBLANK(YENI_TEKLIFLER!$A730),"",YENI_TEKLIFLER!$I730)</f>
        <v/>
      </c>
      <c r="E730" s="17">
        <f>IF(ISBLANK(YENI_TEKLIFLER!$A730),"",$C730-$D730)</f>
        <v/>
      </c>
      <c r="F730" s="17">
        <f>IF(ISBLANK(YENI_TEKLIFLER!$A730),"",MAX(0,$E730))</f>
        <v/>
      </c>
      <c r="G730" s="17">
        <f>IF(ISBLANK(YENI_TEKLIFLER!$A730),"",YENI_TEKLIFLER!$J730)</f>
        <v/>
      </c>
      <c r="H730" s="17">
        <f>IF(ISBLANK(YENI_TEKLIFLER!$A730),"",INDEX(KREDILER!$H$6:$H$1000,MATCH(YENI_TEKLIFLER!$B730,KREDILER!$A$6:$A$1000,0)))</f>
        <v/>
      </c>
      <c r="I730" s="14">
        <f>IF(ISBLANK(YENI_TEKLIFLER!$A730),"",IF($E730&gt;0,"ADAY","DEĞİL"))</f>
        <v/>
      </c>
      <c r="J730" s="14">
        <f>IF(ISBLANK(YENI_TEKLIFLER!$A730),"",IF(OR(ISBLANK($B730),ISBLANK($C730),ISBLANK($D730),ISBLANK($E730),ISBLANK($F730),ISBLANK($G730),ISBLANK($H730)),"EKSİK","OK"))</f>
        <v/>
      </c>
    </row>
    <row r="731">
      <c r="A731" s="14">
        <f>IF(ISBLANK(YENI_TEKLIFLER!$A731),"",YENI_TEKLIFLER!$A731)</f>
        <v/>
      </c>
      <c r="B731" s="14">
        <f>IF(ISBLANK(YENI_TEKLIFLER!$A731),"",YENI_TEKLIFLER!$B731)</f>
        <v/>
      </c>
      <c r="C731" s="17">
        <f>IF(ISBLANK(YENI_TEKLIFLER!$A731),"",SUMIFS(TAKSIT_PLANI!$I$6:$I$1000,TAKSIT_PLANI!$B$6:$B$1000,YENI_TEKLIFLER!$B731,TAKSIT_PLANI!$C$6:$C$1000,1))</f>
        <v/>
      </c>
      <c r="D731" s="17">
        <f>IF(ISBLANK(YENI_TEKLIFLER!$A731),"",YENI_TEKLIFLER!$I731)</f>
        <v/>
      </c>
      <c r="E731" s="17">
        <f>IF(ISBLANK(YENI_TEKLIFLER!$A731),"",$C731-$D731)</f>
        <v/>
      </c>
      <c r="F731" s="17">
        <f>IF(ISBLANK(YENI_TEKLIFLER!$A731),"",MAX(0,$E731))</f>
        <v/>
      </c>
      <c r="G731" s="17">
        <f>IF(ISBLANK(YENI_TEKLIFLER!$A731),"",YENI_TEKLIFLER!$J731)</f>
        <v/>
      </c>
      <c r="H731" s="17">
        <f>IF(ISBLANK(YENI_TEKLIFLER!$A731),"",INDEX(KREDILER!$H$6:$H$1000,MATCH(YENI_TEKLIFLER!$B731,KREDILER!$A$6:$A$1000,0)))</f>
        <v/>
      </c>
      <c r="I731" s="14">
        <f>IF(ISBLANK(YENI_TEKLIFLER!$A731),"",IF($E731&gt;0,"ADAY","DEĞİL"))</f>
        <v/>
      </c>
      <c r="J731" s="14">
        <f>IF(ISBLANK(YENI_TEKLIFLER!$A731),"",IF(OR(ISBLANK($B731),ISBLANK($C731),ISBLANK($D731),ISBLANK($E731),ISBLANK($F731),ISBLANK($G731),ISBLANK($H731)),"EKSİK","OK"))</f>
        <v/>
      </c>
    </row>
    <row r="732">
      <c r="A732" s="14">
        <f>IF(ISBLANK(YENI_TEKLIFLER!$A732),"",YENI_TEKLIFLER!$A732)</f>
        <v/>
      </c>
      <c r="B732" s="14">
        <f>IF(ISBLANK(YENI_TEKLIFLER!$A732),"",YENI_TEKLIFLER!$B732)</f>
        <v/>
      </c>
      <c r="C732" s="17">
        <f>IF(ISBLANK(YENI_TEKLIFLER!$A732),"",SUMIFS(TAKSIT_PLANI!$I$6:$I$1000,TAKSIT_PLANI!$B$6:$B$1000,YENI_TEKLIFLER!$B732,TAKSIT_PLANI!$C$6:$C$1000,1))</f>
        <v/>
      </c>
      <c r="D732" s="17">
        <f>IF(ISBLANK(YENI_TEKLIFLER!$A732),"",YENI_TEKLIFLER!$I732)</f>
        <v/>
      </c>
      <c r="E732" s="17">
        <f>IF(ISBLANK(YENI_TEKLIFLER!$A732),"",$C732-$D732)</f>
        <v/>
      </c>
      <c r="F732" s="17">
        <f>IF(ISBLANK(YENI_TEKLIFLER!$A732),"",MAX(0,$E732))</f>
        <v/>
      </c>
      <c r="G732" s="17">
        <f>IF(ISBLANK(YENI_TEKLIFLER!$A732),"",YENI_TEKLIFLER!$J732)</f>
        <v/>
      </c>
      <c r="H732" s="17">
        <f>IF(ISBLANK(YENI_TEKLIFLER!$A732),"",INDEX(KREDILER!$H$6:$H$1000,MATCH(YENI_TEKLIFLER!$B732,KREDILER!$A$6:$A$1000,0)))</f>
        <v/>
      </c>
      <c r="I732" s="14">
        <f>IF(ISBLANK(YENI_TEKLIFLER!$A732),"",IF($E732&gt;0,"ADAY","DEĞİL"))</f>
        <v/>
      </c>
      <c r="J732" s="14">
        <f>IF(ISBLANK(YENI_TEKLIFLER!$A732),"",IF(OR(ISBLANK($B732),ISBLANK($C732),ISBLANK($D732),ISBLANK($E732),ISBLANK($F732),ISBLANK($G732),ISBLANK($H732)),"EKSİK","OK"))</f>
        <v/>
      </c>
    </row>
    <row r="733">
      <c r="A733" s="14">
        <f>IF(ISBLANK(YENI_TEKLIFLER!$A733),"",YENI_TEKLIFLER!$A733)</f>
        <v/>
      </c>
      <c r="B733" s="14">
        <f>IF(ISBLANK(YENI_TEKLIFLER!$A733),"",YENI_TEKLIFLER!$B733)</f>
        <v/>
      </c>
      <c r="C733" s="17">
        <f>IF(ISBLANK(YENI_TEKLIFLER!$A733),"",SUMIFS(TAKSIT_PLANI!$I$6:$I$1000,TAKSIT_PLANI!$B$6:$B$1000,YENI_TEKLIFLER!$B733,TAKSIT_PLANI!$C$6:$C$1000,1))</f>
        <v/>
      </c>
      <c r="D733" s="17">
        <f>IF(ISBLANK(YENI_TEKLIFLER!$A733),"",YENI_TEKLIFLER!$I733)</f>
        <v/>
      </c>
      <c r="E733" s="17">
        <f>IF(ISBLANK(YENI_TEKLIFLER!$A733),"",$C733-$D733)</f>
        <v/>
      </c>
      <c r="F733" s="17">
        <f>IF(ISBLANK(YENI_TEKLIFLER!$A733),"",MAX(0,$E733))</f>
        <v/>
      </c>
      <c r="G733" s="17">
        <f>IF(ISBLANK(YENI_TEKLIFLER!$A733),"",YENI_TEKLIFLER!$J733)</f>
        <v/>
      </c>
      <c r="H733" s="17">
        <f>IF(ISBLANK(YENI_TEKLIFLER!$A733),"",INDEX(KREDILER!$H$6:$H$1000,MATCH(YENI_TEKLIFLER!$B733,KREDILER!$A$6:$A$1000,0)))</f>
        <v/>
      </c>
      <c r="I733" s="14">
        <f>IF(ISBLANK(YENI_TEKLIFLER!$A733),"",IF($E733&gt;0,"ADAY","DEĞİL"))</f>
        <v/>
      </c>
      <c r="J733" s="14">
        <f>IF(ISBLANK(YENI_TEKLIFLER!$A733),"",IF(OR(ISBLANK($B733),ISBLANK($C733),ISBLANK($D733),ISBLANK($E733),ISBLANK($F733),ISBLANK($G733),ISBLANK($H733)),"EKSİK","OK"))</f>
        <v/>
      </c>
    </row>
    <row r="734">
      <c r="A734" s="14">
        <f>IF(ISBLANK(YENI_TEKLIFLER!$A734),"",YENI_TEKLIFLER!$A734)</f>
        <v/>
      </c>
      <c r="B734" s="14">
        <f>IF(ISBLANK(YENI_TEKLIFLER!$A734),"",YENI_TEKLIFLER!$B734)</f>
        <v/>
      </c>
      <c r="C734" s="17">
        <f>IF(ISBLANK(YENI_TEKLIFLER!$A734),"",SUMIFS(TAKSIT_PLANI!$I$6:$I$1000,TAKSIT_PLANI!$B$6:$B$1000,YENI_TEKLIFLER!$B734,TAKSIT_PLANI!$C$6:$C$1000,1))</f>
        <v/>
      </c>
      <c r="D734" s="17">
        <f>IF(ISBLANK(YENI_TEKLIFLER!$A734),"",YENI_TEKLIFLER!$I734)</f>
        <v/>
      </c>
      <c r="E734" s="17">
        <f>IF(ISBLANK(YENI_TEKLIFLER!$A734),"",$C734-$D734)</f>
        <v/>
      </c>
      <c r="F734" s="17">
        <f>IF(ISBLANK(YENI_TEKLIFLER!$A734),"",MAX(0,$E734))</f>
        <v/>
      </c>
      <c r="G734" s="17">
        <f>IF(ISBLANK(YENI_TEKLIFLER!$A734),"",YENI_TEKLIFLER!$J734)</f>
        <v/>
      </c>
      <c r="H734" s="17">
        <f>IF(ISBLANK(YENI_TEKLIFLER!$A734),"",INDEX(KREDILER!$H$6:$H$1000,MATCH(YENI_TEKLIFLER!$B734,KREDILER!$A$6:$A$1000,0)))</f>
        <v/>
      </c>
      <c r="I734" s="14">
        <f>IF(ISBLANK(YENI_TEKLIFLER!$A734),"",IF($E734&gt;0,"ADAY","DEĞİL"))</f>
        <v/>
      </c>
      <c r="J734" s="14">
        <f>IF(ISBLANK(YENI_TEKLIFLER!$A734),"",IF(OR(ISBLANK($B734),ISBLANK($C734),ISBLANK($D734),ISBLANK($E734),ISBLANK($F734),ISBLANK($G734),ISBLANK($H734)),"EKSİK","OK"))</f>
        <v/>
      </c>
    </row>
    <row r="735">
      <c r="A735" s="14">
        <f>IF(ISBLANK(YENI_TEKLIFLER!$A735),"",YENI_TEKLIFLER!$A735)</f>
        <v/>
      </c>
      <c r="B735" s="14">
        <f>IF(ISBLANK(YENI_TEKLIFLER!$A735),"",YENI_TEKLIFLER!$B735)</f>
        <v/>
      </c>
      <c r="C735" s="17">
        <f>IF(ISBLANK(YENI_TEKLIFLER!$A735),"",SUMIFS(TAKSIT_PLANI!$I$6:$I$1000,TAKSIT_PLANI!$B$6:$B$1000,YENI_TEKLIFLER!$B735,TAKSIT_PLANI!$C$6:$C$1000,1))</f>
        <v/>
      </c>
      <c r="D735" s="17">
        <f>IF(ISBLANK(YENI_TEKLIFLER!$A735),"",YENI_TEKLIFLER!$I735)</f>
        <v/>
      </c>
      <c r="E735" s="17">
        <f>IF(ISBLANK(YENI_TEKLIFLER!$A735),"",$C735-$D735)</f>
        <v/>
      </c>
      <c r="F735" s="17">
        <f>IF(ISBLANK(YENI_TEKLIFLER!$A735),"",MAX(0,$E735))</f>
        <v/>
      </c>
      <c r="G735" s="17">
        <f>IF(ISBLANK(YENI_TEKLIFLER!$A735),"",YENI_TEKLIFLER!$J735)</f>
        <v/>
      </c>
      <c r="H735" s="17">
        <f>IF(ISBLANK(YENI_TEKLIFLER!$A735),"",INDEX(KREDILER!$H$6:$H$1000,MATCH(YENI_TEKLIFLER!$B735,KREDILER!$A$6:$A$1000,0)))</f>
        <v/>
      </c>
      <c r="I735" s="14">
        <f>IF(ISBLANK(YENI_TEKLIFLER!$A735),"",IF($E735&gt;0,"ADAY","DEĞİL"))</f>
        <v/>
      </c>
      <c r="J735" s="14">
        <f>IF(ISBLANK(YENI_TEKLIFLER!$A735),"",IF(OR(ISBLANK($B735),ISBLANK($C735),ISBLANK($D735),ISBLANK($E735),ISBLANK($F735),ISBLANK($G735),ISBLANK($H735)),"EKSİK","OK"))</f>
        <v/>
      </c>
    </row>
    <row r="736">
      <c r="A736" s="14">
        <f>IF(ISBLANK(YENI_TEKLIFLER!$A736),"",YENI_TEKLIFLER!$A736)</f>
        <v/>
      </c>
      <c r="B736" s="14">
        <f>IF(ISBLANK(YENI_TEKLIFLER!$A736),"",YENI_TEKLIFLER!$B736)</f>
        <v/>
      </c>
      <c r="C736" s="17">
        <f>IF(ISBLANK(YENI_TEKLIFLER!$A736),"",SUMIFS(TAKSIT_PLANI!$I$6:$I$1000,TAKSIT_PLANI!$B$6:$B$1000,YENI_TEKLIFLER!$B736,TAKSIT_PLANI!$C$6:$C$1000,1))</f>
        <v/>
      </c>
      <c r="D736" s="17">
        <f>IF(ISBLANK(YENI_TEKLIFLER!$A736),"",YENI_TEKLIFLER!$I736)</f>
        <v/>
      </c>
      <c r="E736" s="17">
        <f>IF(ISBLANK(YENI_TEKLIFLER!$A736),"",$C736-$D736)</f>
        <v/>
      </c>
      <c r="F736" s="17">
        <f>IF(ISBLANK(YENI_TEKLIFLER!$A736),"",MAX(0,$E736))</f>
        <v/>
      </c>
      <c r="G736" s="17">
        <f>IF(ISBLANK(YENI_TEKLIFLER!$A736),"",YENI_TEKLIFLER!$J736)</f>
        <v/>
      </c>
      <c r="H736" s="17">
        <f>IF(ISBLANK(YENI_TEKLIFLER!$A736),"",INDEX(KREDILER!$H$6:$H$1000,MATCH(YENI_TEKLIFLER!$B736,KREDILER!$A$6:$A$1000,0)))</f>
        <v/>
      </c>
      <c r="I736" s="14">
        <f>IF(ISBLANK(YENI_TEKLIFLER!$A736),"",IF($E736&gt;0,"ADAY","DEĞİL"))</f>
        <v/>
      </c>
      <c r="J736" s="14">
        <f>IF(ISBLANK(YENI_TEKLIFLER!$A736),"",IF(OR(ISBLANK($B736),ISBLANK($C736),ISBLANK($D736),ISBLANK($E736),ISBLANK($F736),ISBLANK($G736),ISBLANK($H736)),"EKSİK","OK"))</f>
        <v/>
      </c>
    </row>
    <row r="737">
      <c r="A737" s="14">
        <f>IF(ISBLANK(YENI_TEKLIFLER!$A737),"",YENI_TEKLIFLER!$A737)</f>
        <v/>
      </c>
      <c r="B737" s="14">
        <f>IF(ISBLANK(YENI_TEKLIFLER!$A737),"",YENI_TEKLIFLER!$B737)</f>
        <v/>
      </c>
      <c r="C737" s="17">
        <f>IF(ISBLANK(YENI_TEKLIFLER!$A737),"",SUMIFS(TAKSIT_PLANI!$I$6:$I$1000,TAKSIT_PLANI!$B$6:$B$1000,YENI_TEKLIFLER!$B737,TAKSIT_PLANI!$C$6:$C$1000,1))</f>
        <v/>
      </c>
      <c r="D737" s="17">
        <f>IF(ISBLANK(YENI_TEKLIFLER!$A737),"",YENI_TEKLIFLER!$I737)</f>
        <v/>
      </c>
      <c r="E737" s="17">
        <f>IF(ISBLANK(YENI_TEKLIFLER!$A737),"",$C737-$D737)</f>
        <v/>
      </c>
      <c r="F737" s="17">
        <f>IF(ISBLANK(YENI_TEKLIFLER!$A737),"",MAX(0,$E737))</f>
        <v/>
      </c>
      <c r="G737" s="17">
        <f>IF(ISBLANK(YENI_TEKLIFLER!$A737),"",YENI_TEKLIFLER!$J737)</f>
        <v/>
      </c>
      <c r="H737" s="17">
        <f>IF(ISBLANK(YENI_TEKLIFLER!$A737),"",INDEX(KREDILER!$H$6:$H$1000,MATCH(YENI_TEKLIFLER!$B737,KREDILER!$A$6:$A$1000,0)))</f>
        <v/>
      </c>
      <c r="I737" s="14">
        <f>IF(ISBLANK(YENI_TEKLIFLER!$A737),"",IF($E737&gt;0,"ADAY","DEĞİL"))</f>
        <v/>
      </c>
      <c r="J737" s="14">
        <f>IF(ISBLANK(YENI_TEKLIFLER!$A737),"",IF(OR(ISBLANK($B737),ISBLANK($C737),ISBLANK($D737),ISBLANK($E737),ISBLANK($F737),ISBLANK($G737),ISBLANK($H737)),"EKSİK","OK"))</f>
        <v/>
      </c>
    </row>
    <row r="738">
      <c r="A738" s="14">
        <f>IF(ISBLANK(YENI_TEKLIFLER!$A738),"",YENI_TEKLIFLER!$A738)</f>
        <v/>
      </c>
      <c r="B738" s="14">
        <f>IF(ISBLANK(YENI_TEKLIFLER!$A738),"",YENI_TEKLIFLER!$B738)</f>
        <v/>
      </c>
      <c r="C738" s="17">
        <f>IF(ISBLANK(YENI_TEKLIFLER!$A738),"",SUMIFS(TAKSIT_PLANI!$I$6:$I$1000,TAKSIT_PLANI!$B$6:$B$1000,YENI_TEKLIFLER!$B738,TAKSIT_PLANI!$C$6:$C$1000,1))</f>
        <v/>
      </c>
      <c r="D738" s="17">
        <f>IF(ISBLANK(YENI_TEKLIFLER!$A738),"",YENI_TEKLIFLER!$I738)</f>
        <v/>
      </c>
      <c r="E738" s="17">
        <f>IF(ISBLANK(YENI_TEKLIFLER!$A738),"",$C738-$D738)</f>
        <v/>
      </c>
      <c r="F738" s="17">
        <f>IF(ISBLANK(YENI_TEKLIFLER!$A738),"",MAX(0,$E738))</f>
        <v/>
      </c>
      <c r="G738" s="17">
        <f>IF(ISBLANK(YENI_TEKLIFLER!$A738),"",YENI_TEKLIFLER!$J738)</f>
        <v/>
      </c>
      <c r="H738" s="17">
        <f>IF(ISBLANK(YENI_TEKLIFLER!$A738),"",INDEX(KREDILER!$H$6:$H$1000,MATCH(YENI_TEKLIFLER!$B738,KREDILER!$A$6:$A$1000,0)))</f>
        <v/>
      </c>
      <c r="I738" s="14">
        <f>IF(ISBLANK(YENI_TEKLIFLER!$A738),"",IF($E738&gt;0,"ADAY","DEĞİL"))</f>
        <v/>
      </c>
      <c r="J738" s="14">
        <f>IF(ISBLANK(YENI_TEKLIFLER!$A738),"",IF(OR(ISBLANK($B738),ISBLANK($C738),ISBLANK($D738),ISBLANK($E738),ISBLANK($F738),ISBLANK($G738),ISBLANK($H738)),"EKSİK","OK"))</f>
        <v/>
      </c>
    </row>
    <row r="739">
      <c r="A739" s="14">
        <f>IF(ISBLANK(YENI_TEKLIFLER!$A739),"",YENI_TEKLIFLER!$A739)</f>
        <v/>
      </c>
      <c r="B739" s="14">
        <f>IF(ISBLANK(YENI_TEKLIFLER!$A739),"",YENI_TEKLIFLER!$B739)</f>
        <v/>
      </c>
      <c r="C739" s="17">
        <f>IF(ISBLANK(YENI_TEKLIFLER!$A739),"",SUMIFS(TAKSIT_PLANI!$I$6:$I$1000,TAKSIT_PLANI!$B$6:$B$1000,YENI_TEKLIFLER!$B739,TAKSIT_PLANI!$C$6:$C$1000,1))</f>
        <v/>
      </c>
      <c r="D739" s="17">
        <f>IF(ISBLANK(YENI_TEKLIFLER!$A739),"",YENI_TEKLIFLER!$I739)</f>
        <v/>
      </c>
      <c r="E739" s="17">
        <f>IF(ISBLANK(YENI_TEKLIFLER!$A739),"",$C739-$D739)</f>
        <v/>
      </c>
      <c r="F739" s="17">
        <f>IF(ISBLANK(YENI_TEKLIFLER!$A739),"",MAX(0,$E739))</f>
        <v/>
      </c>
      <c r="G739" s="17">
        <f>IF(ISBLANK(YENI_TEKLIFLER!$A739),"",YENI_TEKLIFLER!$J739)</f>
        <v/>
      </c>
      <c r="H739" s="17">
        <f>IF(ISBLANK(YENI_TEKLIFLER!$A739),"",INDEX(KREDILER!$H$6:$H$1000,MATCH(YENI_TEKLIFLER!$B739,KREDILER!$A$6:$A$1000,0)))</f>
        <v/>
      </c>
      <c r="I739" s="14">
        <f>IF(ISBLANK(YENI_TEKLIFLER!$A739),"",IF($E739&gt;0,"ADAY","DEĞİL"))</f>
        <v/>
      </c>
      <c r="J739" s="14">
        <f>IF(ISBLANK(YENI_TEKLIFLER!$A739),"",IF(OR(ISBLANK($B739),ISBLANK($C739),ISBLANK($D739),ISBLANK($E739),ISBLANK($F739),ISBLANK($G739),ISBLANK($H739)),"EKSİK","OK"))</f>
        <v/>
      </c>
    </row>
    <row r="740">
      <c r="A740" s="14">
        <f>IF(ISBLANK(YENI_TEKLIFLER!$A740),"",YENI_TEKLIFLER!$A740)</f>
        <v/>
      </c>
      <c r="B740" s="14">
        <f>IF(ISBLANK(YENI_TEKLIFLER!$A740),"",YENI_TEKLIFLER!$B740)</f>
        <v/>
      </c>
      <c r="C740" s="17">
        <f>IF(ISBLANK(YENI_TEKLIFLER!$A740),"",SUMIFS(TAKSIT_PLANI!$I$6:$I$1000,TAKSIT_PLANI!$B$6:$B$1000,YENI_TEKLIFLER!$B740,TAKSIT_PLANI!$C$6:$C$1000,1))</f>
        <v/>
      </c>
      <c r="D740" s="17">
        <f>IF(ISBLANK(YENI_TEKLIFLER!$A740),"",YENI_TEKLIFLER!$I740)</f>
        <v/>
      </c>
      <c r="E740" s="17">
        <f>IF(ISBLANK(YENI_TEKLIFLER!$A740),"",$C740-$D740)</f>
        <v/>
      </c>
      <c r="F740" s="17">
        <f>IF(ISBLANK(YENI_TEKLIFLER!$A740),"",MAX(0,$E740))</f>
        <v/>
      </c>
      <c r="G740" s="17">
        <f>IF(ISBLANK(YENI_TEKLIFLER!$A740),"",YENI_TEKLIFLER!$J740)</f>
        <v/>
      </c>
      <c r="H740" s="17">
        <f>IF(ISBLANK(YENI_TEKLIFLER!$A740),"",INDEX(KREDILER!$H$6:$H$1000,MATCH(YENI_TEKLIFLER!$B740,KREDILER!$A$6:$A$1000,0)))</f>
        <v/>
      </c>
      <c r="I740" s="14">
        <f>IF(ISBLANK(YENI_TEKLIFLER!$A740),"",IF($E740&gt;0,"ADAY","DEĞİL"))</f>
        <v/>
      </c>
      <c r="J740" s="14">
        <f>IF(ISBLANK(YENI_TEKLIFLER!$A740),"",IF(OR(ISBLANK($B740),ISBLANK($C740),ISBLANK($D740),ISBLANK($E740),ISBLANK($F740),ISBLANK($G740),ISBLANK($H740)),"EKSİK","OK"))</f>
        <v/>
      </c>
    </row>
    <row r="741">
      <c r="A741" s="14">
        <f>IF(ISBLANK(YENI_TEKLIFLER!$A741),"",YENI_TEKLIFLER!$A741)</f>
        <v/>
      </c>
      <c r="B741" s="14">
        <f>IF(ISBLANK(YENI_TEKLIFLER!$A741),"",YENI_TEKLIFLER!$B741)</f>
        <v/>
      </c>
      <c r="C741" s="17">
        <f>IF(ISBLANK(YENI_TEKLIFLER!$A741),"",SUMIFS(TAKSIT_PLANI!$I$6:$I$1000,TAKSIT_PLANI!$B$6:$B$1000,YENI_TEKLIFLER!$B741,TAKSIT_PLANI!$C$6:$C$1000,1))</f>
        <v/>
      </c>
      <c r="D741" s="17">
        <f>IF(ISBLANK(YENI_TEKLIFLER!$A741),"",YENI_TEKLIFLER!$I741)</f>
        <v/>
      </c>
      <c r="E741" s="17">
        <f>IF(ISBLANK(YENI_TEKLIFLER!$A741),"",$C741-$D741)</f>
        <v/>
      </c>
      <c r="F741" s="17">
        <f>IF(ISBLANK(YENI_TEKLIFLER!$A741),"",MAX(0,$E741))</f>
        <v/>
      </c>
      <c r="G741" s="17">
        <f>IF(ISBLANK(YENI_TEKLIFLER!$A741),"",YENI_TEKLIFLER!$J741)</f>
        <v/>
      </c>
      <c r="H741" s="17">
        <f>IF(ISBLANK(YENI_TEKLIFLER!$A741),"",INDEX(KREDILER!$H$6:$H$1000,MATCH(YENI_TEKLIFLER!$B741,KREDILER!$A$6:$A$1000,0)))</f>
        <v/>
      </c>
      <c r="I741" s="14">
        <f>IF(ISBLANK(YENI_TEKLIFLER!$A741),"",IF($E741&gt;0,"ADAY","DEĞİL"))</f>
        <v/>
      </c>
      <c r="J741" s="14">
        <f>IF(ISBLANK(YENI_TEKLIFLER!$A741),"",IF(OR(ISBLANK($B741),ISBLANK($C741),ISBLANK($D741),ISBLANK($E741),ISBLANK($F741),ISBLANK($G741),ISBLANK($H741)),"EKSİK","OK"))</f>
        <v/>
      </c>
    </row>
    <row r="742">
      <c r="A742" s="14">
        <f>IF(ISBLANK(YENI_TEKLIFLER!$A742),"",YENI_TEKLIFLER!$A742)</f>
        <v/>
      </c>
      <c r="B742" s="14">
        <f>IF(ISBLANK(YENI_TEKLIFLER!$A742),"",YENI_TEKLIFLER!$B742)</f>
        <v/>
      </c>
      <c r="C742" s="17">
        <f>IF(ISBLANK(YENI_TEKLIFLER!$A742),"",SUMIFS(TAKSIT_PLANI!$I$6:$I$1000,TAKSIT_PLANI!$B$6:$B$1000,YENI_TEKLIFLER!$B742,TAKSIT_PLANI!$C$6:$C$1000,1))</f>
        <v/>
      </c>
      <c r="D742" s="17">
        <f>IF(ISBLANK(YENI_TEKLIFLER!$A742),"",YENI_TEKLIFLER!$I742)</f>
        <v/>
      </c>
      <c r="E742" s="17">
        <f>IF(ISBLANK(YENI_TEKLIFLER!$A742),"",$C742-$D742)</f>
        <v/>
      </c>
      <c r="F742" s="17">
        <f>IF(ISBLANK(YENI_TEKLIFLER!$A742),"",MAX(0,$E742))</f>
        <v/>
      </c>
      <c r="G742" s="17">
        <f>IF(ISBLANK(YENI_TEKLIFLER!$A742),"",YENI_TEKLIFLER!$J742)</f>
        <v/>
      </c>
      <c r="H742" s="17">
        <f>IF(ISBLANK(YENI_TEKLIFLER!$A742),"",INDEX(KREDILER!$H$6:$H$1000,MATCH(YENI_TEKLIFLER!$B742,KREDILER!$A$6:$A$1000,0)))</f>
        <v/>
      </c>
      <c r="I742" s="14">
        <f>IF(ISBLANK(YENI_TEKLIFLER!$A742),"",IF($E742&gt;0,"ADAY","DEĞİL"))</f>
        <v/>
      </c>
      <c r="J742" s="14">
        <f>IF(ISBLANK(YENI_TEKLIFLER!$A742),"",IF(OR(ISBLANK($B742),ISBLANK($C742),ISBLANK($D742),ISBLANK($E742),ISBLANK($F742),ISBLANK($G742),ISBLANK($H742)),"EKSİK","OK"))</f>
        <v/>
      </c>
    </row>
    <row r="743">
      <c r="A743" s="14">
        <f>IF(ISBLANK(YENI_TEKLIFLER!$A743),"",YENI_TEKLIFLER!$A743)</f>
        <v/>
      </c>
      <c r="B743" s="14">
        <f>IF(ISBLANK(YENI_TEKLIFLER!$A743),"",YENI_TEKLIFLER!$B743)</f>
        <v/>
      </c>
      <c r="C743" s="17">
        <f>IF(ISBLANK(YENI_TEKLIFLER!$A743),"",SUMIFS(TAKSIT_PLANI!$I$6:$I$1000,TAKSIT_PLANI!$B$6:$B$1000,YENI_TEKLIFLER!$B743,TAKSIT_PLANI!$C$6:$C$1000,1))</f>
        <v/>
      </c>
      <c r="D743" s="17">
        <f>IF(ISBLANK(YENI_TEKLIFLER!$A743),"",YENI_TEKLIFLER!$I743)</f>
        <v/>
      </c>
      <c r="E743" s="17">
        <f>IF(ISBLANK(YENI_TEKLIFLER!$A743),"",$C743-$D743)</f>
        <v/>
      </c>
      <c r="F743" s="17">
        <f>IF(ISBLANK(YENI_TEKLIFLER!$A743),"",MAX(0,$E743))</f>
        <v/>
      </c>
      <c r="G743" s="17">
        <f>IF(ISBLANK(YENI_TEKLIFLER!$A743),"",YENI_TEKLIFLER!$J743)</f>
        <v/>
      </c>
      <c r="H743" s="17">
        <f>IF(ISBLANK(YENI_TEKLIFLER!$A743),"",INDEX(KREDILER!$H$6:$H$1000,MATCH(YENI_TEKLIFLER!$B743,KREDILER!$A$6:$A$1000,0)))</f>
        <v/>
      </c>
      <c r="I743" s="14">
        <f>IF(ISBLANK(YENI_TEKLIFLER!$A743),"",IF($E743&gt;0,"ADAY","DEĞİL"))</f>
        <v/>
      </c>
      <c r="J743" s="14">
        <f>IF(ISBLANK(YENI_TEKLIFLER!$A743),"",IF(OR(ISBLANK($B743),ISBLANK($C743),ISBLANK($D743),ISBLANK($E743),ISBLANK($F743),ISBLANK($G743),ISBLANK($H743)),"EKSİK","OK"))</f>
        <v/>
      </c>
    </row>
    <row r="744">
      <c r="A744" s="14">
        <f>IF(ISBLANK(YENI_TEKLIFLER!$A744),"",YENI_TEKLIFLER!$A744)</f>
        <v/>
      </c>
      <c r="B744" s="14">
        <f>IF(ISBLANK(YENI_TEKLIFLER!$A744),"",YENI_TEKLIFLER!$B744)</f>
        <v/>
      </c>
      <c r="C744" s="17">
        <f>IF(ISBLANK(YENI_TEKLIFLER!$A744),"",SUMIFS(TAKSIT_PLANI!$I$6:$I$1000,TAKSIT_PLANI!$B$6:$B$1000,YENI_TEKLIFLER!$B744,TAKSIT_PLANI!$C$6:$C$1000,1))</f>
        <v/>
      </c>
      <c r="D744" s="17">
        <f>IF(ISBLANK(YENI_TEKLIFLER!$A744),"",YENI_TEKLIFLER!$I744)</f>
        <v/>
      </c>
      <c r="E744" s="17">
        <f>IF(ISBLANK(YENI_TEKLIFLER!$A744),"",$C744-$D744)</f>
        <v/>
      </c>
      <c r="F744" s="17">
        <f>IF(ISBLANK(YENI_TEKLIFLER!$A744),"",MAX(0,$E744))</f>
        <v/>
      </c>
      <c r="G744" s="17">
        <f>IF(ISBLANK(YENI_TEKLIFLER!$A744),"",YENI_TEKLIFLER!$J744)</f>
        <v/>
      </c>
      <c r="H744" s="17">
        <f>IF(ISBLANK(YENI_TEKLIFLER!$A744),"",INDEX(KREDILER!$H$6:$H$1000,MATCH(YENI_TEKLIFLER!$B744,KREDILER!$A$6:$A$1000,0)))</f>
        <v/>
      </c>
      <c r="I744" s="14">
        <f>IF(ISBLANK(YENI_TEKLIFLER!$A744),"",IF($E744&gt;0,"ADAY","DEĞİL"))</f>
        <v/>
      </c>
      <c r="J744" s="14">
        <f>IF(ISBLANK(YENI_TEKLIFLER!$A744),"",IF(OR(ISBLANK($B744),ISBLANK($C744),ISBLANK($D744),ISBLANK($E744),ISBLANK($F744),ISBLANK($G744),ISBLANK($H744)),"EKSİK","OK"))</f>
        <v/>
      </c>
    </row>
    <row r="745">
      <c r="A745" s="14">
        <f>IF(ISBLANK(YENI_TEKLIFLER!$A745),"",YENI_TEKLIFLER!$A745)</f>
        <v/>
      </c>
      <c r="B745" s="14">
        <f>IF(ISBLANK(YENI_TEKLIFLER!$A745),"",YENI_TEKLIFLER!$B745)</f>
        <v/>
      </c>
      <c r="C745" s="17">
        <f>IF(ISBLANK(YENI_TEKLIFLER!$A745),"",SUMIFS(TAKSIT_PLANI!$I$6:$I$1000,TAKSIT_PLANI!$B$6:$B$1000,YENI_TEKLIFLER!$B745,TAKSIT_PLANI!$C$6:$C$1000,1))</f>
        <v/>
      </c>
      <c r="D745" s="17">
        <f>IF(ISBLANK(YENI_TEKLIFLER!$A745),"",YENI_TEKLIFLER!$I745)</f>
        <v/>
      </c>
      <c r="E745" s="17">
        <f>IF(ISBLANK(YENI_TEKLIFLER!$A745),"",$C745-$D745)</f>
        <v/>
      </c>
      <c r="F745" s="17">
        <f>IF(ISBLANK(YENI_TEKLIFLER!$A745),"",MAX(0,$E745))</f>
        <v/>
      </c>
      <c r="G745" s="17">
        <f>IF(ISBLANK(YENI_TEKLIFLER!$A745),"",YENI_TEKLIFLER!$J745)</f>
        <v/>
      </c>
      <c r="H745" s="17">
        <f>IF(ISBLANK(YENI_TEKLIFLER!$A745),"",INDEX(KREDILER!$H$6:$H$1000,MATCH(YENI_TEKLIFLER!$B745,KREDILER!$A$6:$A$1000,0)))</f>
        <v/>
      </c>
      <c r="I745" s="14">
        <f>IF(ISBLANK(YENI_TEKLIFLER!$A745),"",IF($E745&gt;0,"ADAY","DEĞİL"))</f>
        <v/>
      </c>
      <c r="J745" s="14">
        <f>IF(ISBLANK(YENI_TEKLIFLER!$A745),"",IF(OR(ISBLANK($B745),ISBLANK($C745),ISBLANK($D745),ISBLANK($E745),ISBLANK($F745),ISBLANK($G745),ISBLANK($H745)),"EKSİK","OK"))</f>
        <v/>
      </c>
    </row>
    <row r="746">
      <c r="A746" s="14">
        <f>IF(ISBLANK(YENI_TEKLIFLER!$A746),"",YENI_TEKLIFLER!$A746)</f>
        <v/>
      </c>
      <c r="B746" s="14">
        <f>IF(ISBLANK(YENI_TEKLIFLER!$A746),"",YENI_TEKLIFLER!$B746)</f>
        <v/>
      </c>
      <c r="C746" s="17">
        <f>IF(ISBLANK(YENI_TEKLIFLER!$A746),"",SUMIFS(TAKSIT_PLANI!$I$6:$I$1000,TAKSIT_PLANI!$B$6:$B$1000,YENI_TEKLIFLER!$B746,TAKSIT_PLANI!$C$6:$C$1000,1))</f>
        <v/>
      </c>
      <c r="D746" s="17">
        <f>IF(ISBLANK(YENI_TEKLIFLER!$A746),"",YENI_TEKLIFLER!$I746)</f>
        <v/>
      </c>
      <c r="E746" s="17">
        <f>IF(ISBLANK(YENI_TEKLIFLER!$A746),"",$C746-$D746)</f>
        <v/>
      </c>
      <c r="F746" s="17">
        <f>IF(ISBLANK(YENI_TEKLIFLER!$A746),"",MAX(0,$E746))</f>
        <v/>
      </c>
      <c r="G746" s="17">
        <f>IF(ISBLANK(YENI_TEKLIFLER!$A746),"",YENI_TEKLIFLER!$J746)</f>
        <v/>
      </c>
      <c r="H746" s="17">
        <f>IF(ISBLANK(YENI_TEKLIFLER!$A746),"",INDEX(KREDILER!$H$6:$H$1000,MATCH(YENI_TEKLIFLER!$B746,KREDILER!$A$6:$A$1000,0)))</f>
        <v/>
      </c>
      <c r="I746" s="14">
        <f>IF(ISBLANK(YENI_TEKLIFLER!$A746),"",IF($E746&gt;0,"ADAY","DEĞİL"))</f>
        <v/>
      </c>
      <c r="J746" s="14">
        <f>IF(ISBLANK(YENI_TEKLIFLER!$A746),"",IF(OR(ISBLANK($B746),ISBLANK($C746),ISBLANK($D746),ISBLANK($E746),ISBLANK($F746),ISBLANK($G746),ISBLANK($H746)),"EKSİK","OK"))</f>
        <v/>
      </c>
    </row>
    <row r="747">
      <c r="A747" s="14">
        <f>IF(ISBLANK(YENI_TEKLIFLER!$A747),"",YENI_TEKLIFLER!$A747)</f>
        <v/>
      </c>
      <c r="B747" s="14">
        <f>IF(ISBLANK(YENI_TEKLIFLER!$A747),"",YENI_TEKLIFLER!$B747)</f>
        <v/>
      </c>
      <c r="C747" s="17">
        <f>IF(ISBLANK(YENI_TEKLIFLER!$A747),"",SUMIFS(TAKSIT_PLANI!$I$6:$I$1000,TAKSIT_PLANI!$B$6:$B$1000,YENI_TEKLIFLER!$B747,TAKSIT_PLANI!$C$6:$C$1000,1))</f>
        <v/>
      </c>
      <c r="D747" s="17">
        <f>IF(ISBLANK(YENI_TEKLIFLER!$A747),"",YENI_TEKLIFLER!$I747)</f>
        <v/>
      </c>
      <c r="E747" s="17">
        <f>IF(ISBLANK(YENI_TEKLIFLER!$A747),"",$C747-$D747)</f>
        <v/>
      </c>
      <c r="F747" s="17">
        <f>IF(ISBLANK(YENI_TEKLIFLER!$A747),"",MAX(0,$E747))</f>
        <v/>
      </c>
      <c r="G747" s="17">
        <f>IF(ISBLANK(YENI_TEKLIFLER!$A747),"",YENI_TEKLIFLER!$J747)</f>
        <v/>
      </c>
      <c r="H747" s="17">
        <f>IF(ISBLANK(YENI_TEKLIFLER!$A747),"",INDEX(KREDILER!$H$6:$H$1000,MATCH(YENI_TEKLIFLER!$B747,KREDILER!$A$6:$A$1000,0)))</f>
        <v/>
      </c>
      <c r="I747" s="14">
        <f>IF(ISBLANK(YENI_TEKLIFLER!$A747),"",IF($E747&gt;0,"ADAY","DEĞİL"))</f>
        <v/>
      </c>
      <c r="J747" s="14">
        <f>IF(ISBLANK(YENI_TEKLIFLER!$A747),"",IF(OR(ISBLANK($B747),ISBLANK($C747),ISBLANK($D747),ISBLANK($E747),ISBLANK($F747),ISBLANK($G747),ISBLANK($H747)),"EKSİK","OK"))</f>
        <v/>
      </c>
    </row>
    <row r="748">
      <c r="A748" s="14">
        <f>IF(ISBLANK(YENI_TEKLIFLER!$A748),"",YENI_TEKLIFLER!$A748)</f>
        <v/>
      </c>
      <c r="B748" s="14">
        <f>IF(ISBLANK(YENI_TEKLIFLER!$A748),"",YENI_TEKLIFLER!$B748)</f>
        <v/>
      </c>
      <c r="C748" s="17">
        <f>IF(ISBLANK(YENI_TEKLIFLER!$A748),"",SUMIFS(TAKSIT_PLANI!$I$6:$I$1000,TAKSIT_PLANI!$B$6:$B$1000,YENI_TEKLIFLER!$B748,TAKSIT_PLANI!$C$6:$C$1000,1))</f>
        <v/>
      </c>
      <c r="D748" s="17">
        <f>IF(ISBLANK(YENI_TEKLIFLER!$A748),"",YENI_TEKLIFLER!$I748)</f>
        <v/>
      </c>
      <c r="E748" s="17">
        <f>IF(ISBLANK(YENI_TEKLIFLER!$A748),"",$C748-$D748)</f>
        <v/>
      </c>
      <c r="F748" s="17">
        <f>IF(ISBLANK(YENI_TEKLIFLER!$A748),"",MAX(0,$E748))</f>
        <v/>
      </c>
      <c r="G748" s="17">
        <f>IF(ISBLANK(YENI_TEKLIFLER!$A748),"",YENI_TEKLIFLER!$J748)</f>
        <v/>
      </c>
      <c r="H748" s="17">
        <f>IF(ISBLANK(YENI_TEKLIFLER!$A748),"",INDEX(KREDILER!$H$6:$H$1000,MATCH(YENI_TEKLIFLER!$B748,KREDILER!$A$6:$A$1000,0)))</f>
        <v/>
      </c>
      <c r="I748" s="14">
        <f>IF(ISBLANK(YENI_TEKLIFLER!$A748),"",IF($E748&gt;0,"ADAY","DEĞİL"))</f>
        <v/>
      </c>
      <c r="J748" s="14">
        <f>IF(ISBLANK(YENI_TEKLIFLER!$A748),"",IF(OR(ISBLANK($B748),ISBLANK($C748),ISBLANK($D748),ISBLANK($E748),ISBLANK($F748),ISBLANK($G748),ISBLANK($H748)),"EKSİK","OK"))</f>
        <v/>
      </c>
    </row>
    <row r="749">
      <c r="A749" s="14">
        <f>IF(ISBLANK(YENI_TEKLIFLER!$A749),"",YENI_TEKLIFLER!$A749)</f>
        <v/>
      </c>
      <c r="B749" s="14">
        <f>IF(ISBLANK(YENI_TEKLIFLER!$A749),"",YENI_TEKLIFLER!$B749)</f>
        <v/>
      </c>
      <c r="C749" s="17">
        <f>IF(ISBLANK(YENI_TEKLIFLER!$A749),"",SUMIFS(TAKSIT_PLANI!$I$6:$I$1000,TAKSIT_PLANI!$B$6:$B$1000,YENI_TEKLIFLER!$B749,TAKSIT_PLANI!$C$6:$C$1000,1))</f>
        <v/>
      </c>
      <c r="D749" s="17">
        <f>IF(ISBLANK(YENI_TEKLIFLER!$A749),"",YENI_TEKLIFLER!$I749)</f>
        <v/>
      </c>
      <c r="E749" s="17">
        <f>IF(ISBLANK(YENI_TEKLIFLER!$A749),"",$C749-$D749)</f>
        <v/>
      </c>
      <c r="F749" s="17">
        <f>IF(ISBLANK(YENI_TEKLIFLER!$A749),"",MAX(0,$E749))</f>
        <v/>
      </c>
      <c r="G749" s="17">
        <f>IF(ISBLANK(YENI_TEKLIFLER!$A749),"",YENI_TEKLIFLER!$J749)</f>
        <v/>
      </c>
      <c r="H749" s="17">
        <f>IF(ISBLANK(YENI_TEKLIFLER!$A749),"",INDEX(KREDILER!$H$6:$H$1000,MATCH(YENI_TEKLIFLER!$B749,KREDILER!$A$6:$A$1000,0)))</f>
        <v/>
      </c>
      <c r="I749" s="14">
        <f>IF(ISBLANK(YENI_TEKLIFLER!$A749),"",IF($E749&gt;0,"ADAY","DEĞİL"))</f>
        <v/>
      </c>
      <c r="J749" s="14">
        <f>IF(ISBLANK(YENI_TEKLIFLER!$A749),"",IF(OR(ISBLANK($B749),ISBLANK($C749),ISBLANK($D749),ISBLANK($E749),ISBLANK($F749),ISBLANK($G749),ISBLANK($H749)),"EKSİK","OK"))</f>
        <v/>
      </c>
    </row>
    <row r="750">
      <c r="A750" s="14">
        <f>IF(ISBLANK(YENI_TEKLIFLER!$A750),"",YENI_TEKLIFLER!$A750)</f>
        <v/>
      </c>
      <c r="B750" s="14">
        <f>IF(ISBLANK(YENI_TEKLIFLER!$A750),"",YENI_TEKLIFLER!$B750)</f>
        <v/>
      </c>
      <c r="C750" s="17">
        <f>IF(ISBLANK(YENI_TEKLIFLER!$A750),"",SUMIFS(TAKSIT_PLANI!$I$6:$I$1000,TAKSIT_PLANI!$B$6:$B$1000,YENI_TEKLIFLER!$B750,TAKSIT_PLANI!$C$6:$C$1000,1))</f>
        <v/>
      </c>
      <c r="D750" s="17">
        <f>IF(ISBLANK(YENI_TEKLIFLER!$A750),"",YENI_TEKLIFLER!$I750)</f>
        <v/>
      </c>
      <c r="E750" s="17">
        <f>IF(ISBLANK(YENI_TEKLIFLER!$A750),"",$C750-$D750)</f>
        <v/>
      </c>
      <c r="F750" s="17">
        <f>IF(ISBLANK(YENI_TEKLIFLER!$A750),"",MAX(0,$E750))</f>
        <v/>
      </c>
      <c r="G750" s="17">
        <f>IF(ISBLANK(YENI_TEKLIFLER!$A750),"",YENI_TEKLIFLER!$J750)</f>
        <v/>
      </c>
      <c r="H750" s="17">
        <f>IF(ISBLANK(YENI_TEKLIFLER!$A750),"",INDEX(KREDILER!$H$6:$H$1000,MATCH(YENI_TEKLIFLER!$B750,KREDILER!$A$6:$A$1000,0)))</f>
        <v/>
      </c>
      <c r="I750" s="14">
        <f>IF(ISBLANK(YENI_TEKLIFLER!$A750),"",IF($E750&gt;0,"ADAY","DEĞİL"))</f>
        <v/>
      </c>
      <c r="J750" s="14">
        <f>IF(ISBLANK(YENI_TEKLIFLER!$A750),"",IF(OR(ISBLANK($B750),ISBLANK($C750),ISBLANK($D750),ISBLANK($E750),ISBLANK($F750),ISBLANK($G750),ISBLANK($H750)),"EKSİK","OK"))</f>
        <v/>
      </c>
    </row>
    <row r="751">
      <c r="A751" s="14">
        <f>IF(ISBLANK(YENI_TEKLIFLER!$A751),"",YENI_TEKLIFLER!$A751)</f>
        <v/>
      </c>
      <c r="B751" s="14">
        <f>IF(ISBLANK(YENI_TEKLIFLER!$A751),"",YENI_TEKLIFLER!$B751)</f>
        <v/>
      </c>
      <c r="C751" s="17">
        <f>IF(ISBLANK(YENI_TEKLIFLER!$A751),"",SUMIFS(TAKSIT_PLANI!$I$6:$I$1000,TAKSIT_PLANI!$B$6:$B$1000,YENI_TEKLIFLER!$B751,TAKSIT_PLANI!$C$6:$C$1000,1))</f>
        <v/>
      </c>
      <c r="D751" s="17">
        <f>IF(ISBLANK(YENI_TEKLIFLER!$A751),"",YENI_TEKLIFLER!$I751)</f>
        <v/>
      </c>
      <c r="E751" s="17">
        <f>IF(ISBLANK(YENI_TEKLIFLER!$A751),"",$C751-$D751)</f>
        <v/>
      </c>
      <c r="F751" s="17">
        <f>IF(ISBLANK(YENI_TEKLIFLER!$A751),"",MAX(0,$E751))</f>
        <v/>
      </c>
      <c r="G751" s="17">
        <f>IF(ISBLANK(YENI_TEKLIFLER!$A751),"",YENI_TEKLIFLER!$J751)</f>
        <v/>
      </c>
      <c r="H751" s="17">
        <f>IF(ISBLANK(YENI_TEKLIFLER!$A751),"",INDEX(KREDILER!$H$6:$H$1000,MATCH(YENI_TEKLIFLER!$B751,KREDILER!$A$6:$A$1000,0)))</f>
        <v/>
      </c>
      <c r="I751" s="14">
        <f>IF(ISBLANK(YENI_TEKLIFLER!$A751),"",IF($E751&gt;0,"ADAY","DEĞİL"))</f>
        <v/>
      </c>
      <c r="J751" s="14">
        <f>IF(ISBLANK(YENI_TEKLIFLER!$A751),"",IF(OR(ISBLANK($B751),ISBLANK($C751),ISBLANK($D751),ISBLANK($E751),ISBLANK($F751),ISBLANK($G751),ISBLANK($H751)),"EKSİK","OK"))</f>
        <v/>
      </c>
    </row>
    <row r="752">
      <c r="A752" s="14">
        <f>IF(ISBLANK(YENI_TEKLIFLER!$A752),"",YENI_TEKLIFLER!$A752)</f>
        <v/>
      </c>
      <c r="B752" s="14">
        <f>IF(ISBLANK(YENI_TEKLIFLER!$A752),"",YENI_TEKLIFLER!$B752)</f>
        <v/>
      </c>
      <c r="C752" s="17">
        <f>IF(ISBLANK(YENI_TEKLIFLER!$A752),"",SUMIFS(TAKSIT_PLANI!$I$6:$I$1000,TAKSIT_PLANI!$B$6:$B$1000,YENI_TEKLIFLER!$B752,TAKSIT_PLANI!$C$6:$C$1000,1))</f>
        <v/>
      </c>
      <c r="D752" s="17">
        <f>IF(ISBLANK(YENI_TEKLIFLER!$A752),"",YENI_TEKLIFLER!$I752)</f>
        <v/>
      </c>
      <c r="E752" s="17">
        <f>IF(ISBLANK(YENI_TEKLIFLER!$A752),"",$C752-$D752)</f>
        <v/>
      </c>
      <c r="F752" s="17">
        <f>IF(ISBLANK(YENI_TEKLIFLER!$A752),"",MAX(0,$E752))</f>
        <v/>
      </c>
      <c r="G752" s="17">
        <f>IF(ISBLANK(YENI_TEKLIFLER!$A752),"",YENI_TEKLIFLER!$J752)</f>
        <v/>
      </c>
      <c r="H752" s="17">
        <f>IF(ISBLANK(YENI_TEKLIFLER!$A752),"",INDEX(KREDILER!$H$6:$H$1000,MATCH(YENI_TEKLIFLER!$B752,KREDILER!$A$6:$A$1000,0)))</f>
        <v/>
      </c>
      <c r="I752" s="14">
        <f>IF(ISBLANK(YENI_TEKLIFLER!$A752),"",IF($E752&gt;0,"ADAY","DEĞİL"))</f>
        <v/>
      </c>
      <c r="J752" s="14">
        <f>IF(ISBLANK(YENI_TEKLIFLER!$A752),"",IF(OR(ISBLANK($B752),ISBLANK($C752),ISBLANK($D752),ISBLANK($E752),ISBLANK($F752),ISBLANK($G752),ISBLANK($H752)),"EKSİK","OK"))</f>
        <v/>
      </c>
    </row>
    <row r="753">
      <c r="A753" s="14">
        <f>IF(ISBLANK(YENI_TEKLIFLER!$A753),"",YENI_TEKLIFLER!$A753)</f>
        <v/>
      </c>
      <c r="B753" s="14">
        <f>IF(ISBLANK(YENI_TEKLIFLER!$A753),"",YENI_TEKLIFLER!$B753)</f>
        <v/>
      </c>
      <c r="C753" s="17">
        <f>IF(ISBLANK(YENI_TEKLIFLER!$A753),"",SUMIFS(TAKSIT_PLANI!$I$6:$I$1000,TAKSIT_PLANI!$B$6:$B$1000,YENI_TEKLIFLER!$B753,TAKSIT_PLANI!$C$6:$C$1000,1))</f>
        <v/>
      </c>
      <c r="D753" s="17">
        <f>IF(ISBLANK(YENI_TEKLIFLER!$A753),"",YENI_TEKLIFLER!$I753)</f>
        <v/>
      </c>
      <c r="E753" s="17">
        <f>IF(ISBLANK(YENI_TEKLIFLER!$A753),"",$C753-$D753)</f>
        <v/>
      </c>
      <c r="F753" s="17">
        <f>IF(ISBLANK(YENI_TEKLIFLER!$A753),"",MAX(0,$E753))</f>
        <v/>
      </c>
      <c r="G753" s="17">
        <f>IF(ISBLANK(YENI_TEKLIFLER!$A753),"",YENI_TEKLIFLER!$J753)</f>
        <v/>
      </c>
      <c r="H753" s="17">
        <f>IF(ISBLANK(YENI_TEKLIFLER!$A753),"",INDEX(KREDILER!$H$6:$H$1000,MATCH(YENI_TEKLIFLER!$B753,KREDILER!$A$6:$A$1000,0)))</f>
        <v/>
      </c>
      <c r="I753" s="14">
        <f>IF(ISBLANK(YENI_TEKLIFLER!$A753),"",IF($E753&gt;0,"ADAY","DEĞİL"))</f>
        <v/>
      </c>
      <c r="J753" s="14">
        <f>IF(ISBLANK(YENI_TEKLIFLER!$A753),"",IF(OR(ISBLANK($B753),ISBLANK($C753),ISBLANK($D753),ISBLANK($E753),ISBLANK($F753),ISBLANK($G753),ISBLANK($H753)),"EKSİK","OK"))</f>
        <v/>
      </c>
    </row>
    <row r="754">
      <c r="A754" s="14">
        <f>IF(ISBLANK(YENI_TEKLIFLER!$A754),"",YENI_TEKLIFLER!$A754)</f>
        <v/>
      </c>
      <c r="B754" s="14">
        <f>IF(ISBLANK(YENI_TEKLIFLER!$A754),"",YENI_TEKLIFLER!$B754)</f>
        <v/>
      </c>
      <c r="C754" s="17">
        <f>IF(ISBLANK(YENI_TEKLIFLER!$A754),"",SUMIFS(TAKSIT_PLANI!$I$6:$I$1000,TAKSIT_PLANI!$B$6:$B$1000,YENI_TEKLIFLER!$B754,TAKSIT_PLANI!$C$6:$C$1000,1))</f>
        <v/>
      </c>
      <c r="D754" s="17">
        <f>IF(ISBLANK(YENI_TEKLIFLER!$A754),"",YENI_TEKLIFLER!$I754)</f>
        <v/>
      </c>
      <c r="E754" s="17">
        <f>IF(ISBLANK(YENI_TEKLIFLER!$A754),"",$C754-$D754)</f>
        <v/>
      </c>
      <c r="F754" s="17">
        <f>IF(ISBLANK(YENI_TEKLIFLER!$A754),"",MAX(0,$E754))</f>
        <v/>
      </c>
      <c r="G754" s="17">
        <f>IF(ISBLANK(YENI_TEKLIFLER!$A754),"",YENI_TEKLIFLER!$J754)</f>
        <v/>
      </c>
      <c r="H754" s="17">
        <f>IF(ISBLANK(YENI_TEKLIFLER!$A754),"",INDEX(KREDILER!$H$6:$H$1000,MATCH(YENI_TEKLIFLER!$B754,KREDILER!$A$6:$A$1000,0)))</f>
        <v/>
      </c>
      <c r="I754" s="14">
        <f>IF(ISBLANK(YENI_TEKLIFLER!$A754),"",IF($E754&gt;0,"ADAY","DEĞİL"))</f>
        <v/>
      </c>
      <c r="J754" s="14">
        <f>IF(ISBLANK(YENI_TEKLIFLER!$A754),"",IF(OR(ISBLANK($B754),ISBLANK($C754),ISBLANK($D754),ISBLANK($E754),ISBLANK($F754),ISBLANK($G754),ISBLANK($H754)),"EKSİK","OK"))</f>
        <v/>
      </c>
    </row>
    <row r="755">
      <c r="A755" s="14">
        <f>IF(ISBLANK(YENI_TEKLIFLER!$A755),"",YENI_TEKLIFLER!$A755)</f>
        <v/>
      </c>
      <c r="B755" s="14">
        <f>IF(ISBLANK(YENI_TEKLIFLER!$A755),"",YENI_TEKLIFLER!$B755)</f>
        <v/>
      </c>
      <c r="C755" s="17">
        <f>IF(ISBLANK(YENI_TEKLIFLER!$A755),"",SUMIFS(TAKSIT_PLANI!$I$6:$I$1000,TAKSIT_PLANI!$B$6:$B$1000,YENI_TEKLIFLER!$B755,TAKSIT_PLANI!$C$6:$C$1000,1))</f>
        <v/>
      </c>
      <c r="D755" s="17">
        <f>IF(ISBLANK(YENI_TEKLIFLER!$A755),"",YENI_TEKLIFLER!$I755)</f>
        <v/>
      </c>
      <c r="E755" s="17">
        <f>IF(ISBLANK(YENI_TEKLIFLER!$A755),"",$C755-$D755)</f>
        <v/>
      </c>
      <c r="F755" s="17">
        <f>IF(ISBLANK(YENI_TEKLIFLER!$A755),"",MAX(0,$E755))</f>
        <v/>
      </c>
      <c r="G755" s="17">
        <f>IF(ISBLANK(YENI_TEKLIFLER!$A755),"",YENI_TEKLIFLER!$J755)</f>
        <v/>
      </c>
      <c r="H755" s="17">
        <f>IF(ISBLANK(YENI_TEKLIFLER!$A755),"",INDEX(KREDILER!$H$6:$H$1000,MATCH(YENI_TEKLIFLER!$B755,KREDILER!$A$6:$A$1000,0)))</f>
        <v/>
      </c>
      <c r="I755" s="14">
        <f>IF(ISBLANK(YENI_TEKLIFLER!$A755),"",IF($E755&gt;0,"ADAY","DEĞİL"))</f>
        <v/>
      </c>
      <c r="J755" s="14">
        <f>IF(ISBLANK(YENI_TEKLIFLER!$A755),"",IF(OR(ISBLANK($B755),ISBLANK($C755),ISBLANK($D755),ISBLANK($E755),ISBLANK($F755),ISBLANK($G755),ISBLANK($H755)),"EKSİK","OK"))</f>
        <v/>
      </c>
    </row>
    <row r="756">
      <c r="A756" s="14">
        <f>IF(ISBLANK(YENI_TEKLIFLER!$A756),"",YENI_TEKLIFLER!$A756)</f>
        <v/>
      </c>
      <c r="B756" s="14">
        <f>IF(ISBLANK(YENI_TEKLIFLER!$A756),"",YENI_TEKLIFLER!$B756)</f>
        <v/>
      </c>
      <c r="C756" s="17">
        <f>IF(ISBLANK(YENI_TEKLIFLER!$A756),"",SUMIFS(TAKSIT_PLANI!$I$6:$I$1000,TAKSIT_PLANI!$B$6:$B$1000,YENI_TEKLIFLER!$B756,TAKSIT_PLANI!$C$6:$C$1000,1))</f>
        <v/>
      </c>
      <c r="D756" s="17">
        <f>IF(ISBLANK(YENI_TEKLIFLER!$A756),"",YENI_TEKLIFLER!$I756)</f>
        <v/>
      </c>
      <c r="E756" s="17">
        <f>IF(ISBLANK(YENI_TEKLIFLER!$A756),"",$C756-$D756)</f>
        <v/>
      </c>
      <c r="F756" s="17">
        <f>IF(ISBLANK(YENI_TEKLIFLER!$A756),"",MAX(0,$E756))</f>
        <v/>
      </c>
      <c r="G756" s="17">
        <f>IF(ISBLANK(YENI_TEKLIFLER!$A756),"",YENI_TEKLIFLER!$J756)</f>
        <v/>
      </c>
      <c r="H756" s="17">
        <f>IF(ISBLANK(YENI_TEKLIFLER!$A756),"",INDEX(KREDILER!$H$6:$H$1000,MATCH(YENI_TEKLIFLER!$B756,KREDILER!$A$6:$A$1000,0)))</f>
        <v/>
      </c>
      <c r="I756" s="14">
        <f>IF(ISBLANK(YENI_TEKLIFLER!$A756),"",IF($E756&gt;0,"ADAY","DEĞİL"))</f>
        <v/>
      </c>
      <c r="J756" s="14">
        <f>IF(ISBLANK(YENI_TEKLIFLER!$A756),"",IF(OR(ISBLANK($B756),ISBLANK($C756),ISBLANK($D756),ISBLANK($E756),ISBLANK($F756),ISBLANK($G756),ISBLANK($H756)),"EKSİK","OK"))</f>
        <v/>
      </c>
    </row>
    <row r="757">
      <c r="A757" s="14">
        <f>IF(ISBLANK(YENI_TEKLIFLER!$A757),"",YENI_TEKLIFLER!$A757)</f>
        <v/>
      </c>
      <c r="B757" s="14">
        <f>IF(ISBLANK(YENI_TEKLIFLER!$A757),"",YENI_TEKLIFLER!$B757)</f>
        <v/>
      </c>
      <c r="C757" s="17">
        <f>IF(ISBLANK(YENI_TEKLIFLER!$A757),"",SUMIFS(TAKSIT_PLANI!$I$6:$I$1000,TAKSIT_PLANI!$B$6:$B$1000,YENI_TEKLIFLER!$B757,TAKSIT_PLANI!$C$6:$C$1000,1))</f>
        <v/>
      </c>
      <c r="D757" s="17">
        <f>IF(ISBLANK(YENI_TEKLIFLER!$A757),"",YENI_TEKLIFLER!$I757)</f>
        <v/>
      </c>
      <c r="E757" s="17">
        <f>IF(ISBLANK(YENI_TEKLIFLER!$A757),"",$C757-$D757)</f>
        <v/>
      </c>
      <c r="F757" s="17">
        <f>IF(ISBLANK(YENI_TEKLIFLER!$A757),"",MAX(0,$E757))</f>
        <v/>
      </c>
      <c r="G757" s="17">
        <f>IF(ISBLANK(YENI_TEKLIFLER!$A757),"",YENI_TEKLIFLER!$J757)</f>
        <v/>
      </c>
      <c r="H757" s="17">
        <f>IF(ISBLANK(YENI_TEKLIFLER!$A757),"",INDEX(KREDILER!$H$6:$H$1000,MATCH(YENI_TEKLIFLER!$B757,KREDILER!$A$6:$A$1000,0)))</f>
        <v/>
      </c>
      <c r="I757" s="14">
        <f>IF(ISBLANK(YENI_TEKLIFLER!$A757),"",IF($E757&gt;0,"ADAY","DEĞİL"))</f>
        <v/>
      </c>
      <c r="J757" s="14">
        <f>IF(ISBLANK(YENI_TEKLIFLER!$A757),"",IF(OR(ISBLANK($B757),ISBLANK($C757),ISBLANK($D757),ISBLANK($E757),ISBLANK($F757),ISBLANK($G757),ISBLANK($H757)),"EKSİK","OK"))</f>
        <v/>
      </c>
    </row>
    <row r="758">
      <c r="A758" s="14">
        <f>IF(ISBLANK(YENI_TEKLIFLER!$A758),"",YENI_TEKLIFLER!$A758)</f>
        <v/>
      </c>
      <c r="B758" s="14">
        <f>IF(ISBLANK(YENI_TEKLIFLER!$A758),"",YENI_TEKLIFLER!$B758)</f>
        <v/>
      </c>
      <c r="C758" s="17">
        <f>IF(ISBLANK(YENI_TEKLIFLER!$A758),"",SUMIFS(TAKSIT_PLANI!$I$6:$I$1000,TAKSIT_PLANI!$B$6:$B$1000,YENI_TEKLIFLER!$B758,TAKSIT_PLANI!$C$6:$C$1000,1))</f>
        <v/>
      </c>
      <c r="D758" s="17">
        <f>IF(ISBLANK(YENI_TEKLIFLER!$A758),"",YENI_TEKLIFLER!$I758)</f>
        <v/>
      </c>
      <c r="E758" s="17">
        <f>IF(ISBLANK(YENI_TEKLIFLER!$A758),"",$C758-$D758)</f>
        <v/>
      </c>
      <c r="F758" s="17">
        <f>IF(ISBLANK(YENI_TEKLIFLER!$A758),"",MAX(0,$E758))</f>
        <v/>
      </c>
      <c r="G758" s="17">
        <f>IF(ISBLANK(YENI_TEKLIFLER!$A758),"",YENI_TEKLIFLER!$J758)</f>
        <v/>
      </c>
      <c r="H758" s="17">
        <f>IF(ISBLANK(YENI_TEKLIFLER!$A758),"",INDEX(KREDILER!$H$6:$H$1000,MATCH(YENI_TEKLIFLER!$B758,KREDILER!$A$6:$A$1000,0)))</f>
        <v/>
      </c>
      <c r="I758" s="14">
        <f>IF(ISBLANK(YENI_TEKLIFLER!$A758),"",IF($E758&gt;0,"ADAY","DEĞİL"))</f>
        <v/>
      </c>
      <c r="J758" s="14">
        <f>IF(ISBLANK(YENI_TEKLIFLER!$A758),"",IF(OR(ISBLANK($B758),ISBLANK($C758),ISBLANK($D758),ISBLANK($E758),ISBLANK($F758),ISBLANK($G758),ISBLANK($H758)),"EKSİK","OK"))</f>
        <v/>
      </c>
    </row>
    <row r="759">
      <c r="A759" s="14">
        <f>IF(ISBLANK(YENI_TEKLIFLER!$A759),"",YENI_TEKLIFLER!$A759)</f>
        <v/>
      </c>
      <c r="B759" s="14">
        <f>IF(ISBLANK(YENI_TEKLIFLER!$A759),"",YENI_TEKLIFLER!$B759)</f>
        <v/>
      </c>
      <c r="C759" s="17">
        <f>IF(ISBLANK(YENI_TEKLIFLER!$A759),"",SUMIFS(TAKSIT_PLANI!$I$6:$I$1000,TAKSIT_PLANI!$B$6:$B$1000,YENI_TEKLIFLER!$B759,TAKSIT_PLANI!$C$6:$C$1000,1))</f>
        <v/>
      </c>
      <c r="D759" s="17">
        <f>IF(ISBLANK(YENI_TEKLIFLER!$A759),"",YENI_TEKLIFLER!$I759)</f>
        <v/>
      </c>
      <c r="E759" s="17">
        <f>IF(ISBLANK(YENI_TEKLIFLER!$A759),"",$C759-$D759)</f>
        <v/>
      </c>
      <c r="F759" s="17">
        <f>IF(ISBLANK(YENI_TEKLIFLER!$A759),"",MAX(0,$E759))</f>
        <v/>
      </c>
      <c r="G759" s="17">
        <f>IF(ISBLANK(YENI_TEKLIFLER!$A759),"",YENI_TEKLIFLER!$J759)</f>
        <v/>
      </c>
      <c r="H759" s="17">
        <f>IF(ISBLANK(YENI_TEKLIFLER!$A759),"",INDEX(KREDILER!$H$6:$H$1000,MATCH(YENI_TEKLIFLER!$B759,KREDILER!$A$6:$A$1000,0)))</f>
        <v/>
      </c>
      <c r="I759" s="14">
        <f>IF(ISBLANK(YENI_TEKLIFLER!$A759),"",IF($E759&gt;0,"ADAY","DEĞİL"))</f>
        <v/>
      </c>
      <c r="J759" s="14">
        <f>IF(ISBLANK(YENI_TEKLIFLER!$A759),"",IF(OR(ISBLANK($B759),ISBLANK($C759),ISBLANK($D759),ISBLANK($E759),ISBLANK($F759),ISBLANK($G759),ISBLANK($H759)),"EKSİK","OK"))</f>
        <v/>
      </c>
    </row>
    <row r="760">
      <c r="A760" s="14">
        <f>IF(ISBLANK(YENI_TEKLIFLER!$A760),"",YENI_TEKLIFLER!$A760)</f>
        <v/>
      </c>
      <c r="B760" s="14">
        <f>IF(ISBLANK(YENI_TEKLIFLER!$A760),"",YENI_TEKLIFLER!$B760)</f>
        <v/>
      </c>
      <c r="C760" s="17">
        <f>IF(ISBLANK(YENI_TEKLIFLER!$A760),"",SUMIFS(TAKSIT_PLANI!$I$6:$I$1000,TAKSIT_PLANI!$B$6:$B$1000,YENI_TEKLIFLER!$B760,TAKSIT_PLANI!$C$6:$C$1000,1))</f>
        <v/>
      </c>
      <c r="D760" s="17">
        <f>IF(ISBLANK(YENI_TEKLIFLER!$A760),"",YENI_TEKLIFLER!$I760)</f>
        <v/>
      </c>
      <c r="E760" s="17">
        <f>IF(ISBLANK(YENI_TEKLIFLER!$A760),"",$C760-$D760)</f>
        <v/>
      </c>
      <c r="F760" s="17">
        <f>IF(ISBLANK(YENI_TEKLIFLER!$A760),"",MAX(0,$E760))</f>
        <v/>
      </c>
      <c r="G760" s="17">
        <f>IF(ISBLANK(YENI_TEKLIFLER!$A760),"",YENI_TEKLIFLER!$J760)</f>
        <v/>
      </c>
      <c r="H760" s="17">
        <f>IF(ISBLANK(YENI_TEKLIFLER!$A760),"",INDEX(KREDILER!$H$6:$H$1000,MATCH(YENI_TEKLIFLER!$B760,KREDILER!$A$6:$A$1000,0)))</f>
        <v/>
      </c>
      <c r="I760" s="14">
        <f>IF(ISBLANK(YENI_TEKLIFLER!$A760),"",IF($E760&gt;0,"ADAY","DEĞİL"))</f>
        <v/>
      </c>
      <c r="J760" s="14">
        <f>IF(ISBLANK(YENI_TEKLIFLER!$A760),"",IF(OR(ISBLANK($B760),ISBLANK($C760),ISBLANK($D760),ISBLANK($E760),ISBLANK($F760),ISBLANK($G760),ISBLANK($H760)),"EKSİK","OK"))</f>
        <v/>
      </c>
    </row>
    <row r="761">
      <c r="A761" s="14">
        <f>IF(ISBLANK(YENI_TEKLIFLER!$A761),"",YENI_TEKLIFLER!$A761)</f>
        <v/>
      </c>
      <c r="B761" s="14">
        <f>IF(ISBLANK(YENI_TEKLIFLER!$A761),"",YENI_TEKLIFLER!$B761)</f>
        <v/>
      </c>
      <c r="C761" s="17">
        <f>IF(ISBLANK(YENI_TEKLIFLER!$A761),"",SUMIFS(TAKSIT_PLANI!$I$6:$I$1000,TAKSIT_PLANI!$B$6:$B$1000,YENI_TEKLIFLER!$B761,TAKSIT_PLANI!$C$6:$C$1000,1))</f>
        <v/>
      </c>
      <c r="D761" s="17">
        <f>IF(ISBLANK(YENI_TEKLIFLER!$A761),"",YENI_TEKLIFLER!$I761)</f>
        <v/>
      </c>
      <c r="E761" s="17">
        <f>IF(ISBLANK(YENI_TEKLIFLER!$A761),"",$C761-$D761)</f>
        <v/>
      </c>
      <c r="F761" s="17">
        <f>IF(ISBLANK(YENI_TEKLIFLER!$A761),"",MAX(0,$E761))</f>
        <v/>
      </c>
      <c r="G761" s="17">
        <f>IF(ISBLANK(YENI_TEKLIFLER!$A761),"",YENI_TEKLIFLER!$J761)</f>
        <v/>
      </c>
      <c r="H761" s="17">
        <f>IF(ISBLANK(YENI_TEKLIFLER!$A761),"",INDEX(KREDILER!$H$6:$H$1000,MATCH(YENI_TEKLIFLER!$B761,KREDILER!$A$6:$A$1000,0)))</f>
        <v/>
      </c>
      <c r="I761" s="14">
        <f>IF(ISBLANK(YENI_TEKLIFLER!$A761),"",IF($E761&gt;0,"ADAY","DEĞİL"))</f>
        <v/>
      </c>
      <c r="J761" s="14">
        <f>IF(ISBLANK(YENI_TEKLIFLER!$A761),"",IF(OR(ISBLANK($B761),ISBLANK($C761),ISBLANK($D761),ISBLANK($E761),ISBLANK($F761),ISBLANK($G761),ISBLANK($H761)),"EKSİK","OK"))</f>
        <v/>
      </c>
    </row>
    <row r="762">
      <c r="A762" s="14">
        <f>IF(ISBLANK(YENI_TEKLIFLER!$A762),"",YENI_TEKLIFLER!$A762)</f>
        <v/>
      </c>
      <c r="B762" s="14">
        <f>IF(ISBLANK(YENI_TEKLIFLER!$A762),"",YENI_TEKLIFLER!$B762)</f>
        <v/>
      </c>
      <c r="C762" s="17">
        <f>IF(ISBLANK(YENI_TEKLIFLER!$A762),"",SUMIFS(TAKSIT_PLANI!$I$6:$I$1000,TAKSIT_PLANI!$B$6:$B$1000,YENI_TEKLIFLER!$B762,TAKSIT_PLANI!$C$6:$C$1000,1))</f>
        <v/>
      </c>
      <c r="D762" s="17">
        <f>IF(ISBLANK(YENI_TEKLIFLER!$A762),"",YENI_TEKLIFLER!$I762)</f>
        <v/>
      </c>
      <c r="E762" s="17">
        <f>IF(ISBLANK(YENI_TEKLIFLER!$A762),"",$C762-$D762)</f>
        <v/>
      </c>
      <c r="F762" s="17">
        <f>IF(ISBLANK(YENI_TEKLIFLER!$A762),"",MAX(0,$E762))</f>
        <v/>
      </c>
      <c r="G762" s="17">
        <f>IF(ISBLANK(YENI_TEKLIFLER!$A762),"",YENI_TEKLIFLER!$J762)</f>
        <v/>
      </c>
      <c r="H762" s="17">
        <f>IF(ISBLANK(YENI_TEKLIFLER!$A762),"",INDEX(KREDILER!$H$6:$H$1000,MATCH(YENI_TEKLIFLER!$B762,KREDILER!$A$6:$A$1000,0)))</f>
        <v/>
      </c>
      <c r="I762" s="14">
        <f>IF(ISBLANK(YENI_TEKLIFLER!$A762),"",IF($E762&gt;0,"ADAY","DEĞİL"))</f>
        <v/>
      </c>
      <c r="J762" s="14">
        <f>IF(ISBLANK(YENI_TEKLIFLER!$A762),"",IF(OR(ISBLANK($B762),ISBLANK($C762),ISBLANK($D762),ISBLANK($E762),ISBLANK($F762),ISBLANK($G762),ISBLANK($H762)),"EKSİK","OK"))</f>
        <v/>
      </c>
    </row>
    <row r="763">
      <c r="A763" s="14">
        <f>IF(ISBLANK(YENI_TEKLIFLER!$A763),"",YENI_TEKLIFLER!$A763)</f>
        <v/>
      </c>
      <c r="B763" s="14">
        <f>IF(ISBLANK(YENI_TEKLIFLER!$A763),"",YENI_TEKLIFLER!$B763)</f>
        <v/>
      </c>
      <c r="C763" s="17">
        <f>IF(ISBLANK(YENI_TEKLIFLER!$A763),"",SUMIFS(TAKSIT_PLANI!$I$6:$I$1000,TAKSIT_PLANI!$B$6:$B$1000,YENI_TEKLIFLER!$B763,TAKSIT_PLANI!$C$6:$C$1000,1))</f>
        <v/>
      </c>
      <c r="D763" s="17">
        <f>IF(ISBLANK(YENI_TEKLIFLER!$A763),"",YENI_TEKLIFLER!$I763)</f>
        <v/>
      </c>
      <c r="E763" s="17">
        <f>IF(ISBLANK(YENI_TEKLIFLER!$A763),"",$C763-$D763)</f>
        <v/>
      </c>
      <c r="F763" s="17">
        <f>IF(ISBLANK(YENI_TEKLIFLER!$A763),"",MAX(0,$E763))</f>
        <v/>
      </c>
      <c r="G763" s="17">
        <f>IF(ISBLANK(YENI_TEKLIFLER!$A763),"",YENI_TEKLIFLER!$J763)</f>
        <v/>
      </c>
      <c r="H763" s="17">
        <f>IF(ISBLANK(YENI_TEKLIFLER!$A763),"",INDEX(KREDILER!$H$6:$H$1000,MATCH(YENI_TEKLIFLER!$B763,KREDILER!$A$6:$A$1000,0)))</f>
        <v/>
      </c>
      <c r="I763" s="14">
        <f>IF(ISBLANK(YENI_TEKLIFLER!$A763),"",IF($E763&gt;0,"ADAY","DEĞİL"))</f>
        <v/>
      </c>
      <c r="J763" s="14">
        <f>IF(ISBLANK(YENI_TEKLIFLER!$A763),"",IF(OR(ISBLANK($B763),ISBLANK($C763),ISBLANK($D763),ISBLANK($E763),ISBLANK($F763),ISBLANK($G763),ISBLANK($H763)),"EKSİK","OK"))</f>
        <v/>
      </c>
    </row>
    <row r="764">
      <c r="A764" s="14">
        <f>IF(ISBLANK(YENI_TEKLIFLER!$A764),"",YENI_TEKLIFLER!$A764)</f>
        <v/>
      </c>
      <c r="B764" s="14">
        <f>IF(ISBLANK(YENI_TEKLIFLER!$A764),"",YENI_TEKLIFLER!$B764)</f>
        <v/>
      </c>
      <c r="C764" s="17">
        <f>IF(ISBLANK(YENI_TEKLIFLER!$A764),"",SUMIFS(TAKSIT_PLANI!$I$6:$I$1000,TAKSIT_PLANI!$B$6:$B$1000,YENI_TEKLIFLER!$B764,TAKSIT_PLANI!$C$6:$C$1000,1))</f>
        <v/>
      </c>
      <c r="D764" s="17">
        <f>IF(ISBLANK(YENI_TEKLIFLER!$A764),"",YENI_TEKLIFLER!$I764)</f>
        <v/>
      </c>
      <c r="E764" s="17">
        <f>IF(ISBLANK(YENI_TEKLIFLER!$A764),"",$C764-$D764)</f>
        <v/>
      </c>
      <c r="F764" s="17">
        <f>IF(ISBLANK(YENI_TEKLIFLER!$A764),"",MAX(0,$E764))</f>
        <v/>
      </c>
      <c r="G764" s="17">
        <f>IF(ISBLANK(YENI_TEKLIFLER!$A764),"",YENI_TEKLIFLER!$J764)</f>
        <v/>
      </c>
      <c r="H764" s="17">
        <f>IF(ISBLANK(YENI_TEKLIFLER!$A764),"",INDEX(KREDILER!$H$6:$H$1000,MATCH(YENI_TEKLIFLER!$B764,KREDILER!$A$6:$A$1000,0)))</f>
        <v/>
      </c>
      <c r="I764" s="14">
        <f>IF(ISBLANK(YENI_TEKLIFLER!$A764),"",IF($E764&gt;0,"ADAY","DEĞİL"))</f>
        <v/>
      </c>
      <c r="J764" s="14">
        <f>IF(ISBLANK(YENI_TEKLIFLER!$A764),"",IF(OR(ISBLANK($B764),ISBLANK($C764),ISBLANK($D764),ISBLANK($E764),ISBLANK($F764),ISBLANK($G764),ISBLANK($H764)),"EKSİK","OK"))</f>
        <v/>
      </c>
    </row>
    <row r="765">
      <c r="A765" s="14">
        <f>IF(ISBLANK(YENI_TEKLIFLER!$A765),"",YENI_TEKLIFLER!$A765)</f>
        <v/>
      </c>
      <c r="B765" s="14">
        <f>IF(ISBLANK(YENI_TEKLIFLER!$A765),"",YENI_TEKLIFLER!$B765)</f>
        <v/>
      </c>
      <c r="C765" s="17">
        <f>IF(ISBLANK(YENI_TEKLIFLER!$A765),"",SUMIFS(TAKSIT_PLANI!$I$6:$I$1000,TAKSIT_PLANI!$B$6:$B$1000,YENI_TEKLIFLER!$B765,TAKSIT_PLANI!$C$6:$C$1000,1))</f>
        <v/>
      </c>
      <c r="D765" s="17">
        <f>IF(ISBLANK(YENI_TEKLIFLER!$A765),"",YENI_TEKLIFLER!$I765)</f>
        <v/>
      </c>
      <c r="E765" s="17">
        <f>IF(ISBLANK(YENI_TEKLIFLER!$A765),"",$C765-$D765)</f>
        <v/>
      </c>
      <c r="F765" s="17">
        <f>IF(ISBLANK(YENI_TEKLIFLER!$A765),"",MAX(0,$E765))</f>
        <v/>
      </c>
      <c r="G765" s="17">
        <f>IF(ISBLANK(YENI_TEKLIFLER!$A765),"",YENI_TEKLIFLER!$J765)</f>
        <v/>
      </c>
      <c r="H765" s="17">
        <f>IF(ISBLANK(YENI_TEKLIFLER!$A765),"",INDEX(KREDILER!$H$6:$H$1000,MATCH(YENI_TEKLIFLER!$B765,KREDILER!$A$6:$A$1000,0)))</f>
        <v/>
      </c>
      <c r="I765" s="14">
        <f>IF(ISBLANK(YENI_TEKLIFLER!$A765),"",IF($E765&gt;0,"ADAY","DEĞİL"))</f>
        <v/>
      </c>
      <c r="J765" s="14">
        <f>IF(ISBLANK(YENI_TEKLIFLER!$A765),"",IF(OR(ISBLANK($B765),ISBLANK($C765),ISBLANK($D765),ISBLANK($E765),ISBLANK($F765),ISBLANK($G765),ISBLANK($H765)),"EKSİK","OK"))</f>
        <v/>
      </c>
    </row>
    <row r="766">
      <c r="A766" s="14">
        <f>IF(ISBLANK(YENI_TEKLIFLER!$A766),"",YENI_TEKLIFLER!$A766)</f>
        <v/>
      </c>
      <c r="B766" s="14">
        <f>IF(ISBLANK(YENI_TEKLIFLER!$A766),"",YENI_TEKLIFLER!$B766)</f>
        <v/>
      </c>
      <c r="C766" s="17">
        <f>IF(ISBLANK(YENI_TEKLIFLER!$A766),"",SUMIFS(TAKSIT_PLANI!$I$6:$I$1000,TAKSIT_PLANI!$B$6:$B$1000,YENI_TEKLIFLER!$B766,TAKSIT_PLANI!$C$6:$C$1000,1))</f>
        <v/>
      </c>
      <c r="D766" s="17">
        <f>IF(ISBLANK(YENI_TEKLIFLER!$A766),"",YENI_TEKLIFLER!$I766)</f>
        <v/>
      </c>
      <c r="E766" s="17">
        <f>IF(ISBLANK(YENI_TEKLIFLER!$A766),"",$C766-$D766)</f>
        <v/>
      </c>
      <c r="F766" s="17">
        <f>IF(ISBLANK(YENI_TEKLIFLER!$A766),"",MAX(0,$E766))</f>
        <v/>
      </c>
      <c r="G766" s="17">
        <f>IF(ISBLANK(YENI_TEKLIFLER!$A766),"",YENI_TEKLIFLER!$J766)</f>
        <v/>
      </c>
      <c r="H766" s="17">
        <f>IF(ISBLANK(YENI_TEKLIFLER!$A766),"",INDEX(KREDILER!$H$6:$H$1000,MATCH(YENI_TEKLIFLER!$B766,KREDILER!$A$6:$A$1000,0)))</f>
        <v/>
      </c>
      <c r="I766" s="14">
        <f>IF(ISBLANK(YENI_TEKLIFLER!$A766),"",IF($E766&gt;0,"ADAY","DEĞİL"))</f>
        <v/>
      </c>
      <c r="J766" s="14">
        <f>IF(ISBLANK(YENI_TEKLIFLER!$A766),"",IF(OR(ISBLANK($B766),ISBLANK($C766),ISBLANK($D766),ISBLANK($E766),ISBLANK($F766),ISBLANK($G766),ISBLANK($H766)),"EKSİK","OK"))</f>
        <v/>
      </c>
    </row>
    <row r="767">
      <c r="A767" s="14">
        <f>IF(ISBLANK(YENI_TEKLIFLER!$A767),"",YENI_TEKLIFLER!$A767)</f>
        <v/>
      </c>
      <c r="B767" s="14">
        <f>IF(ISBLANK(YENI_TEKLIFLER!$A767),"",YENI_TEKLIFLER!$B767)</f>
        <v/>
      </c>
      <c r="C767" s="17">
        <f>IF(ISBLANK(YENI_TEKLIFLER!$A767),"",SUMIFS(TAKSIT_PLANI!$I$6:$I$1000,TAKSIT_PLANI!$B$6:$B$1000,YENI_TEKLIFLER!$B767,TAKSIT_PLANI!$C$6:$C$1000,1))</f>
        <v/>
      </c>
      <c r="D767" s="17">
        <f>IF(ISBLANK(YENI_TEKLIFLER!$A767),"",YENI_TEKLIFLER!$I767)</f>
        <v/>
      </c>
      <c r="E767" s="17">
        <f>IF(ISBLANK(YENI_TEKLIFLER!$A767),"",$C767-$D767)</f>
        <v/>
      </c>
      <c r="F767" s="17">
        <f>IF(ISBLANK(YENI_TEKLIFLER!$A767),"",MAX(0,$E767))</f>
        <v/>
      </c>
      <c r="G767" s="17">
        <f>IF(ISBLANK(YENI_TEKLIFLER!$A767),"",YENI_TEKLIFLER!$J767)</f>
        <v/>
      </c>
      <c r="H767" s="17">
        <f>IF(ISBLANK(YENI_TEKLIFLER!$A767),"",INDEX(KREDILER!$H$6:$H$1000,MATCH(YENI_TEKLIFLER!$B767,KREDILER!$A$6:$A$1000,0)))</f>
        <v/>
      </c>
      <c r="I767" s="14">
        <f>IF(ISBLANK(YENI_TEKLIFLER!$A767),"",IF($E767&gt;0,"ADAY","DEĞİL"))</f>
        <v/>
      </c>
      <c r="J767" s="14">
        <f>IF(ISBLANK(YENI_TEKLIFLER!$A767),"",IF(OR(ISBLANK($B767),ISBLANK($C767),ISBLANK($D767),ISBLANK($E767),ISBLANK($F767),ISBLANK($G767),ISBLANK($H767)),"EKSİK","OK"))</f>
        <v/>
      </c>
    </row>
    <row r="768">
      <c r="A768" s="14">
        <f>IF(ISBLANK(YENI_TEKLIFLER!$A768),"",YENI_TEKLIFLER!$A768)</f>
        <v/>
      </c>
      <c r="B768" s="14">
        <f>IF(ISBLANK(YENI_TEKLIFLER!$A768),"",YENI_TEKLIFLER!$B768)</f>
        <v/>
      </c>
      <c r="C768" s="17">
        <f>IF(ISBLANK(YENI_TEKLIFLER!$A768),"",SUMIFS(TAKSIT_PLANI!$I$6:$I$1000,TAKSIT_PLANI!$B$6:$B$1000,YENI_TEKLIFLER!$B768,TAKSIT_PLANI!$C$6:$C$1000,1))</f>
        <v/>
      </c>
      <c r="D768" s="17">
        <f>IF(ISBLANK(YENI_TEKLIFLER!$A768),"",YENI_TEKLIFLER!$I768)</f>
        <v/>
      </c>
      <c r="E768" s="17">
        <f>IF(ISBLANK(YENI_TEKLIFLER!$A768),"",$C768-$D768)</f>
        <v/>
      </c>
      <c r="F768" s="17">
        <f>IF(ISBLANK(YENI_TEKLIFLER!$A768),"",MAX(0,$E768))</f>
        <v/>
      </c>
      <c r="G768" s="17">
        <f>IF(ISBLANK(YENI_TEKLIFLER!$A768),"",YENI_TEKLIFLER!$J768)</f>
        <v/>
      </c>
      <c r="H768" s="17">
        <f>IF(ISBLANK(YENI_TEKLIFLER!$A768),"",INDEX(KREDILER!$H$6:$H$1000,MATCH(YENI_TEKLIFLER!$B768,KREDILER!$A$6:$A$1000,0)))</f>
        <v/>
      </c>
      <c r="I768" s="14">
        <f>IF(ISBLANK(YENI_TEKLIFLER!$A768),"",IF($E768&gt;0,"ADAY","DEĞİL"))</f>
        <v/>
      </c>
      <c r="J768" s="14">
        <f>IF(ISBLANK(YENI_TEKLIFLER!$A768),"",IF(OR(ISBLANK($B768),ISBLANK($C768),ISBLANK($D768),ISBLANK($E768),ISBLANK($F768),ISBLANK($G768),ISBLANK($H768)),"EKSİK","OK"))</f>
        <v/>
      </c>
    </row>
    <row r="769">
      <c r="A769" s="14">
        <f>IF(ISBLANK(YENI_TEKLIFLER!$A769),"",YENI_TEKLIFLER!$A769)</f>
        <v/>
      </c>
      <c r="B769" s="14">
        <f>IF(ISBLANK(YENI_TEKLIFLER!$A769),"",YENI_TEKLIFLER!$B769)</f>
        <v/>
      </c>
      <c r="C769" s="17">
        <f>IF(ISBLANK(YENI_TEKLIFLER!$A769),"",SUMIFS(TAKSIT_PLANI!$I$6:$I$1000,TAKSIT_PLANI!$B$6:$B$1000,YENI_TEKLIFLER!$B769,TAKSIT_PLANI!$C$6:$C$1000,1))</f>
        <v/>
      </c>
      <c r="D769" s="17">
        <f>IF(ISBLANK(YENI_TEKLIFLER!$A769),"",YENI_TEKLIFLER!$I769)</f>
        <v/>
      </c>
      <c r="E769" s="17">
        <f>IF(ISBLANK(YENI_TEKLIFLER!$A769),"",$C769-$D769)</f>
        <v/>
      </c>
      <c r="F769" s="17">
        <f>IF(ISBLANK(YENI_TEKLIFLER!$A769),"",MAX(0,$E769))</f>
        <v/>
      </c>
      <c r="G769" s="17">
        <f>IF(ISBLANK(YENI_TEKLIFLER!$A769),"",YENI_TEKLIFLER!$J769)</f>
        <v/>
      </c>
      <c r="H769" s="17">
        <f>IF(ISBLANK(YENI_TEKLIFLER!$A769),"",INDEX(KREDILER!$H$6:$H$1000,MATCH(YENI_TEKLIFLER!$B769,KREDILER!$A$6:$A$1000,0)))</f>
        <v/>
      </c>
      <c r="I769" s="14">
        <f>IF(ISBLANK(YENI_TEKLIFLER!$A769),"",IF($E769&gt;0,"ADAY","DEĞİL"))</f>
        <v/>
      </c>
      <c r="J769" s="14">
        <f>IF(ISBLANK(YENI_TEKLIFLER!$A769),"",IF(OR(ISBLANK($B769),ISBLANK($C769),ISBLANK($D769),ISBLANK($E769),ISBLANK($F769),ISBLANK($G769),ISBLANK($H769)),"EKSİK","OK"))</f>
        <v/>
      </c>
    </row>
    <row r="770">
      <c r="A770" s="14">
        <f>IF(ISBLANK(YENI_TEKLIFLER!$A770),"",YENI_TEKLIFLER!$A770)</f>
        <v/>
      </c>
      <c r="B770" s="14">
        <f>IF(ISBLANK(YENI_TEKLIFLER!$A770),"",YENI_TEKLIFLER!$B770)</f>
        <v/>
      </c>
      <c r="C770" s="17">
        <f>IF(ISBLANK(YENI_TEKLIFLER!$A770),"",SUMIFS(TAKSIT_PLANI!$I$6:$I$1000,TAKSIT_PLANI!$B$6:$B$1000,YENI_TEKLIFLER!$B770,TAKSIT_PLANI!$C$6:$C$1000,1))</f>
        <v/>
      </c>
      <c r="D770" s="17">
        <f>IF(ISBLANK(YENI_TEKLIFLER!$A770),"",YENI_TEKLIFLER!$I770)</f>
        <v/>
      </c>
      <c r="E770" s="17">
        <f>IF(ISBLANK(YENI_TEKLIFLER!$A770),"",$C770-$D770)</f>
        <v/>
      </c>
      <c r="F770" s="17">
        <f>IF(ISBLANK(YENI_TEKLIFLER!$A770),"",MAX(0,$E770))</f>
        <v/>
      </c>
      <c r="G770" s="17">
        <f>IF(ISBLANK(YENI_TEKLIFLER!$A770),"",YENI_TEKLIFLER!$J770)</f>
        <v/>
      </c>
      <c r="H770" s="17">
        <f>IF(ISBLANK(YENI_TEKLIFLER!$A770),"",INDEX(KREDILER!$H$6:$H$1000,MATCH(YENI_TEKLIFLER!$B770,KREDILER!$A$6:$A$1000,0)))</f>
        <v/>
      </c>
      <c r="I770" s="14">
        <f>IF(ISBLANK(YENI_TEKLIFLER!$A770),"",IF($E770&gt;0,"ADAY","DEĞİL"))</f>
        <v/>
      </c>
      <c r="J770" s="14">
        <f>IF(ISBLANK(YENI_TEKLIFLER!$A770),"",IF(OR(ISBLANK($B770),ISBLANK($C770),ISBLANK($D770),ISBLANK($E770),ISBLANK($F770),ISBLANK($G770),ISBLANK($H770)),"EKSİK","OK"))</f>
        <v/>
      </c>
    </row>
    <row r="771">
      <c r="A771" s="14">
        <f>IF(ISBLANK(YENI_TEKLIFLER!$A771),"",YENI_TEKLIFLER!$A771)</f>
        <v/>
      </c>
      <c r="B771" s="14">
        <f>IF(ISBLANK(YENI_TEKLIFLER!$A771),"",YENI_TEKLIFLER!$B771)</f>
        <v/>
      </c>
      <c r="C771" s="17">
        <f>IF(ISBLANK(YENI_TEKLIFLER!$A771),"",SUMIFS(TAKSIT_PLANI!$I$6:$I$1000,TAKSIT_PLANI!$B$6:$B$1000,YENI_TEKLIFLER!$B771,TAKSIT_PLANI!$C$6:$C$1000,1))</f>
        <v/>
      </c>
      <c r="D771" s="17">
        <f>IF(ISBLANK(YENI_TEKLIFLER!$A771),"",YENI_TEKLIFLER!$I771)</f>
        <v/>
      </c>
      <c r="E771" s="17">
        <f>IF(ISBLANK(YENI_TEKLIFLER!$A771),"",$C771-$D771)</f>
        <v/>
      </c>
      <c r="F771" s="17">
        <f>IF(ISBLANK(YENI_TEKLIFLER!$A771),"",MAX(0,$E771))</f>
        <v/>
      </c>
      <c r="G771" s="17">
        <f>IF(ISBLANK(YENI_TEKLIFLER!$A771),"",YENI_TEKLIFLER!$J771)</f>
        <v/>
      </c>
      <c r="H771" s="17">
        <f>IF(ISBLANK(YENI_TEKLIFLER!$A771),"",INDEX(KREDILER!$H$6:$H$1000,MATCH(YENI_TEKLIFLER!$B771,KREDILER!$A$6:$A$1000,0)))</f>
        <v/>
      </c>
      <c r="I771" s="14">
        <f>IF(ISBLANK(YENI_TEKLIFLER!$A771),"",IF($E771&gt;0,"ADAY","DEĞİL"))</f>
        <v/>
      </c>
      <c r="J771" s="14">
        <f>IF(ISBLANK(YENI_TEKLIFLER!$A771),"",IF(OR(ISBLANK($B771),ISBLANK($C771),ISBLANK($D771),ISBLANK($E771),ISBLANK($F771),ISBLANK($G771),ISBLANK($H771)),"EKSİK","OK"))</f>
        <v/>
      </c>
    </row>
    <row r="772">
      <c r="A772" s="14">
        <f>IF(ISBLANK(YENI_TEKLIFLER!$A772),"",YENI_TEKLIFLER!$A772)</f>
        <v/>
      </c>
      <c r="B772" s="14">
        <f>IF(ISBLANK(YENI_TEKLIFLER!$A772),"",YENI_TEKLIFLER!$B772)</f>
        <v/>
      </c>
      <c r="C772" s="17">
        <f>IF(ISBLANK(YENI_TEKLIFLER!$A772),"",SUMIFS(TAKSIT_PLANI!$I$6:$I$1000,TAKSIT_PLANI!$B$6:$B$1000,YENI_TEKLIFLER!$B772,TAKSIT_PLANI!$C$6:$C$1000,1))</f>
        <v/>
      </c>
      <c r="D772" s="17">
        <f>IF(ISBLANK(YENI_TEKLIFLER!$A772),"",YENI_TEKLIFLER!$I772)</f>
        <v/>
      </c>
      <c r="E772" s="17">
        <f>IF(ISBLANK(YENI_TEKLIFLER!$A772),"",$C772-$D772)</f>
        <v/>
      </c>
      <c r="F772" s="17">
        <f>IF(ISBLANK(YENI_TEKLIFLER!$A772),"",MAX(0,$E772))</f>
        <v/>
      </c>
      <c r="G772" s="17">
        <f>IF(ISBLANK(YENI_TEKLIFLER!$A772),"",YENI_TEKLIFLER!$J772)</f>
        <v/>
      </c>
      <c r="H772" s="17">
        <f>IF(ISBLANK(YENI_TEKLIFLER!$A772),"",INDEX(KREDILER!$H$6:$H$1000,MATCH(YENI_TEKLIFLER!$B772,KREDILER!$A$6:$A$1000,0)))</f>
        <v/>
      </c>
      <c r="I772" s="14">
        <f>IF(ISBLANK(YENI_TEKLIFLER!$A772),"",IF($E772&gt;0,"ADAY","DEĞİL"))</f>
        <v/>
      </c>
      <c r="J772" s="14">
        <f>IF(ISBLANK(YENI_TEKLIFLER!$A772),"",IF(OR(ISBLANK($B772),ISBLANK($C772),ISBLANK($D772),ISBLANK($E772),ISBLANK($F772),ISBLANK($G772),ISBLANK($H772)),"EKSİK","OK"))</f>
        <v/>
      </c>
    </row>
    <row r="773">
      <c r="A773" s="14">
        <f>IF(ISBLANK(YENI_TEKLIFLER!$A773),"",YENI_TEKLIFLER!$A773)</f>
        <v/>
      </c>
      <c r="B773" s="14">
        <f>IF(ISBLANK(YENI_TEKLIFLER!$A773),"",YENI_TEKLIFLER!$B773)</f>
        <v/>
      </c>
      <c r="C773" s="17">
        <f>IF(ISBLANK(YENI_TEKLIFLER!$A773),"",SUMIFS(TAKSIT_PLANI!$I$6:$I$1000,TAKSIT_PLANI!$B$6:$B$1000,YENI_TEKLIFLER!$B773,TAKSIT_PLANI!$C$6:$C$1000,1))</f>
        <v/>
      </c>
      <c r="D773" s="17">
        <f>IF(ISBLANK(YENI_TEKLIFLER!$A773),"",YENI_TEKLIFLER!$I773)</f>
        <v/>
      </c>
      <c r="E773" s="17">
        <f>IF(ISBLANK(YENI_TEKLIFLER!$A773),"",$C773-$D773)</f>
        <v/>
      </c>
      <c r="F773" s="17">
        <f>IF(ISBLANK(YENI_TEKLIFLER!$A773),"",MAX(0,$E773))</f>
        <v/>
      </c>
      <c r="G773" s="17">
        <f>IF(ISBLANK(YENI_TEKLIFLER!$A773),"",YENI_TEKLIFLER!$J773)</f>
        <v/>
      </c>
      <c r="H773" s="17">
        <f>IF(ISBLANK(YENI_TEKLIFLER!$A773),"",INDEX(KREDILER!$H$6:$H$1000,MATCH(YENI_TEKLIFLER!$B773,KREDILER!$A$6:$A$1000,0)))</f>
        <v/>
      </c>
      <c r="I773" s="14">
        <f>IF(ISBLANK(YENI_TEKLIFLER!$A773),"",IF($E773&gt;0,"ADAY","DEĞİL"))</f>
        <v/>
      </c>
      <c r="J773" s="14">
        <f>IF(ISBLANK(YENI_TEKLIFLER!$A773),"",IF(OR(ISBLANK($B773),ISBLANK($C773),ISBLANK($D773),ISBLANK($E773),ISBLANK($F773),ISBLANK($G773),ISBLANK($H773)),"EKSİK","OK"))</f>
        <v/>
      </c>
    </row>
    <row r="774">
      <c r="A774" s="14">
        <f>IF(ISBLANK(YENI_TEKLIFLER!$A774),"",YENI_TEKLIFLER!$A774)</f>
        <v/>
      </c>
      <c r="B774" s="14">
        <f>IF(ISBLANK(YENI_TEKLIFLER!$A774),"",YENI_TEKLIFLER!$B774)</f>
        <v/>
      </c>
      <c r="C774" s="17">
        <f>IF(ISBLANK(YENI_TEKLIFLER!$A774),"",SUMIFS(TAKSIT_PLANI!$I$6:$I$1000,TAKSIT_PLANI!$B$6:$B$1000,YENI_TEKLIFLER!$B774,TAKSIT_PLANI!$C$6:$C$1000,1))</f>
        <v/>
      </c>
      <c r="D774" s="17">
        <f>IF(ISBLANK(YENI_TEKLIFLER!$A774),"",YENI_TEKLIFLER!$I774)</f>
        <v/>
      </c>
      <c r="E774" s="17">
        <f>IF(ISBLANK(YENI_TEKLIFLER!$A774),"",$C774-$D774)</f>
        <v/>
      </c>
      <c r="F774" s="17">
        <f>IF(ISBLANK(YENI_TEKLIFLER!$A774),"",MAX(0,$E774))</f>
        <v/>
      </c>
      <c r="G774" s="17">
        <f>IF(ISBLANK(YENI_TEKLIFLER!$A774),"",YENI_TEKLIFLER!$J774)</f>
        <v/>
      </c>
      <c r="H774" s="17">
        <f>IF(ISBLANK(YENI_TEKLIFLER!$A774),"",INDEX(KREDILER!$H$6:$H$1000,MATCH(YENI_TEKLIFLER!$B774,KREDILER!$A$6:$A$1000,0)))</f>
        <v/>
      </c>
      <c r="I774" s="14">
        <f>IF(ISBLANK(YENI_TEKLIFLER!$A774),"",IF($E774&gt;0,"ADAY","DEĞİL"))</f>
        <v/>
      </c>
      <c r="J774" s="14">
        <f>IF(ISBLANK(YENI_TEKLIFLER!$A774),"",IF(OR(ISBLANK($B774),ISBLANK($C774),ISBLANK($D774),ISBLANK($E774),ISBLANK($F774),ISBLANK($G774),ISBLANK($H774)),"EKSİK","OK"))</f>
        <v/>
      </c>
    </row>
    <row r="775">
      <c r="A775" s="14">
        <f>IF(ISBLANK(YENI_TEKLIFLER!$A775),"",YENI_TEKLIFLER!$A775)</f>
        <v/>
      </c>
      <c r="B775" s="14">
        <f>IF(ISBLANK(YENI_TEKLIFLER!$A775),"",YENI_TEKLIFLER!$B775)</f>
        <v/>
      </c>
      <c r="C775" s="17">
        <f>IF(ISBLANK(YENI_TEKLIFLER!$A775),"",SUMIFS(TAKSIT_PLANI!$I$6:$I$1000,TAKSIT_PLANI!$B$6:$B$1000,YENI_TEKLIFLER!$B775,TAKSIT_PLANI!$C$6:$C$1000,1))</f>
        <v/>
      </c>
      <c r="D775" s="17">
        <f>IF(ISBLANK(YENI_TEKLIFLER!$A775),"",YENI_TEKLIFLER!$I775)</f>
        <v/>
      </c>
      <c r="E775" s="17">
        <f>IF(ISBLANK(YENI_TEKLIFLER!$A775),"",$C775-$D775)</f>
        <v/>
      </c>
      <c r="F775" s="17">
        <f>IF(ISBLANK(YENI_TEKLIFLER!$A775),"",MAX(0,$E775))</f>
        <v/>
      </c>
      <c r="G775" s="17">
        <f>IF(ISBLANK(YENI_TEKLIFLER!$A775),"",YENI_TEKLIFLER!$J775)</f>
        <v/>
      </c>
      <c r="H775" s="17">
        <f>IF(ISBLANK(YENI_TEKLIFLER!$A775),"",INDEX(KREDILER!$H$6:$H$1000,MATCH(YENI_TEKLIFLER!$B775,KREDILER!$A$6:$A$1000,0)))</f>
        <v/>
      </c>
      <c r="I775" s="14">
        <f>IF(ISBLANK(YENI_TEKLIFLER!$A775),"",IF($E775&gt;0,"ADAY","DEĞİL"))</f>
        <v/>
      </c>
      <c r="J775" s="14">
        <f>IF(ISBLANK(YENI_TEKLIFLER!$A775),"",IF(OR(ISBLANK($B775),ISBLANK($C775),ISBLANK($D775),ISBLANK($E775),ISBLANK($F775),ISBLANK($G775),ISBLANK($H775)),"EKSİK","OK"))</f>
        <v/>
      </c>
    </row>
    <row r="776">
      <c r="A776" s="14">
        <f>IF(ISBLANK(YENI_TEKLIFLER!$A776),"",YENI_TEKLIFLER!$A776)</f>
        <v/>
      </c>
      <c r="B776" s="14">
        <f>IF(ISBLANK(YENI_TEKLIFLER!$A776),"",YENI_TEKLIFLER!$B776)</f>
        <v/>
      </c>
      <c r="C776" s="17">
        <f>IF(ISBLANK(YENI_TEKLIFLER!$A776),"",SUMIFS(TAKSIT_PLANI!$I$6:$I$1000,TAKSIT_PLANI!$B$6:$B$1000,YENI_TEKLIFLER!$B776,TAKSIT_PLANI!$C$6:$C$1000,1))</f>
        <v/>
      </c>
      <c r="D776" s="17">
        <f>IF(ISBLANK(YENI_TEKLIFLER!$A776),"",YENI_TEKLIFLER!$I776)</f>
        <v/>
      </c>
      <c r="E776" s="17">
        <f>IF(ISBLANK(YENI_TEKLIFLER!$A776),"",$C776-$D776)</f>
        <v/>
      </c>
      <c r="F776" s="17">
        <f>IF(ISBLANK(YENI_TEKLIFLER!$A776),"",MAX(0,$E776))</f>
        <v/>
      </c>
      <c r="G776" s="17">
        <f>IF(ISBLANK(YENI_TEKLIFLER!$A776),"",YENI_TEKLIFLER!$J776)</f>
        <v/>
      </c>
      <c r="H776" s="17">
        <f>IF(ISBLANK(YENI_TEKLIFLER!$A776),"",INDEX(KREDILER!$H$6:$H$1000,MATCH(YENI_TEKLIFLER!$B776,KREDILER!$A$6:$A$1000,0)))</f>
        <v/>
      </c>
      <c r="I776" s="14">
        <f>IF(ISBLANK(YENI_TEKLIFLER!$A776),"",IF($E776&gt;0,"ADAY","DEĞİL"))</f>
        <v/>
      </c>
      <c r="J776" s="14">
        <f>IF(ISBLANK(YENI_TEKLIFLER!$A776),"",IF(OR(ISBLANK($B776),ISBLANK($C776),ISBLANK($D776),ISBLANK($E776),ISBLANK($F776),ISBLANK($G776),ISBLANK($H776)),"EKSİK","OK"))</f>
        <v/>
      </c>
    </row>
    <row r="777">
      <c r="A777" s="14">
        <f>IF(ISBLANK(YENI_TEKLIFLER!$A777),"",YENI_TEKLIFLER!$A777)</f>
        <v/>
      </c>
      <c r="B777" s="14">
        <f>IF(ISBLANK(YENI_TEKLIFLER!$A777),"",YENI_TEKLIFLER!$B777)</f>
        <v/>
      </c>
      <c r="C777" s="17">
        <f>IF(ISBLANK(YENI_TEKLIFLER!$A777),"",SUMIFS(TAKSIT_PLANI!$I$6:$I$1000,TAKSIT_PLANI!$B$6:$B$1000,YENI_TEKLIFLER!$B777,TAKSIT_PLANI!$C$6:$C$1000,1))</f>
        <v/>
      </c>
      <c r="D777" s="17">
        <f>IF(ISBLANK(YENI_TEKLIFLER!$A777),"",YENI_TEKLIFLER!$I777)</f>
        <v/>
      </c>
      <c r="E777" s="17">
        <f>IF(ISBLANK(YENI_TEKLIFLER!$A777),"",$C777-$D777)</f>
        <v/>
      </c>
      <c r="F777" s="17">
        <f>IF(ISBLANK(YENI_TEKLIFLER!$A777),"",MAX(0,$E777))</f>
        <v/>
      </c>
      <c r="G777" s="17">
        <f>IF(ISBLANK(YENI_TEKLIFLER!$A777),"",YENI_TEKLIFLER!$J777)</f>
        <v/>
      </c>
      <c r="H777" s="17">
        <f>IF(ISBLANK(YENI_TEKLIFLER!$A777),"",INDEX(KREDILER!$H$6:$H$1000,MATCH(YENI_TEKLIFLER!$B777,KREDILER!$A$6:$A$1000,0)))</f>
        <v/>
      </c>
      <c r="I777" s="14">
        <f>IF(ISBLANK(YENI_TEKLIFLER!$A777),"",IF($E777&gt;0,"ADAY","DEĞİL"))</f>
        <v/>
      </c>
      <c r="J777" s="14">
        <f>IF(ISBLANK(YENI_TEKLIFLER!$A777),"",IF(OR(ISBLANK($B777),ISBLANK($C777),ISBLANK($D777),ISBLANK($E777),ISBLANK($F777),ISBLANK($G777),ISBLANK($H777)),"EKSİK","OK"))</f>
        <v/>
      </c>
    </row>
    <row r="778">
      <c r="A778" s="14">
        <f>IF(ISBLANK(YENI_TEKLIFLER!$A778),"",YENI_TEKLIFLER!$A778)</f>
        <v/>
      </c>
      <c r="B778" s="14">
        <f>IF(ISBLANK(YENI_TEKLIFLER!$A778),"",YENI_TEKLIFLER!$B778)</f>
        <v/>
      </c>
      <c r="C778" s="17">
        <f>IF(ISBLANK(YENI_TEKLIFLER!$A778),"",SUMIFS(TAKSIT_PLANI!$I$6:$I$1000,TAKSIT_PLANI!$B$6:$B$1000,YENI_TEKLIFLER!$B778,TAKSIT_PLANI!$C$6:$C$1000,1))</f>
        <v/>
      </c>
      <c r="D778" s="17">
        <f>IF(ISBLANK(YENI_TEKLIFLER!$A778),"",YENI_TEKLIFLER!$I778)</f>
        <v/>
      </c>
      <c r="E778" s="17">
        <f>IF(ISBLANK(YENI_TEKLIFLER!$A778),"",$C778-$D778)</f>
        <v/>
      </c>
      <c r="F778" s="17">
        <f>IF(ISBLANK(YENI_TEKLIFLER!$A778),"",MAX(0,$E778))</f>
        <v/>
      </c>
      <c r="G778" s="17">
        <f>IF(ISBLANK(YENI_TEKLIFLER!$A778),"",YENI_TEKLIFLER!$J778)</f>
        <v/>
      </c>
      <c r="H778" s="17">
        <f>IF(ISBLANK(YENI_TEKLIFLER!$A778),"",INDEX(KREDILER!$H$6:$H$1000,MATCH(YENI_TEKLIFLER!$B778,KREDILER!$A$6:$A$1000,0)))</f>
        <v/>
      </c>
      <c r="I778" s="14">
        <f>IF(ISBLANK(YENI_TEKLIFLER!$A778),"",IF($E778&gt;0,"ADAY","DEĞİL"))</f>
        <v/>
      </c>
      <c r="J778" s="14">
        <f>IF(ISBLANK(YENI_TEKLIFLER!$A778),"",IF(OR(ISBLANK($B778),ISBLANK($C778),ISBLANK($D778),ISBLANK($E778),ISBLANK($F778),ISBLANK($G778),ISBLANK($H778)),"EKSİK","OK"))</f>
        <v/>
      </c>
    </row>
    <row r="779">
      <c r="A779" s="14">
        <f>IF(ISBLANK(YENI_TEKLIFLER!$A779),"",YENI_TEKLIFLER!$A779)</f>
        <v/>
      </c>
      <c r="B779" s="14">
        <f>IF(ISBLANK(YENI_TEKLIFLER!$A779),"",YENI_TEKLIFLER!$B779)</f>
        <v/>
      </c>
      <c r="C779" s="17">
        <f>IF(ISBLANK(YENI_TEKLIFLER!$A779),"",SUMIFS(TAKSIT_PLANI!$I$6:$I$1000,TAKSIT_PLANI!$B$6:$B$1000,YENI_TEKLIFLER!$B779,TAKSIT_PLANI!$C$6:$C$1000,1))</f>
        <v/>
      </c>
      <c r="D779" s="17">
        <f>IF(ISBLANK(YENI_TEKLIFLER!$A779),"",YENI_TEKLIFLER!$I779)</f>
        <v/>
      </c>
      <c r="E779" s="17">
        <f>IF(ISBLANK(YENI_TEKLIFLER!$A779),"",$C779-$D779)</f>
        <v/>
      </c>
      <c r="F779" s="17">
        <f>IF(ISBLANK(YENI_TEKLIFLER!$A779),"",MAX(0,$E779))</f>
        <v/>
      </c>
      <c r="G779" s="17">
        <f>IF(ISBLANK(YENI_TEKLIFLER!$A779),"",YENI_TEKLIFLER!$J779)</f>
        <v/>
      </c>
      <c r="H779" s="17">
        <f>IF(ISBLANK(YENI_TEKLIFLER!$A779),"",INDEX(KREDILER!$H$6:$H$1000,MATCH(YENI_TEKLIFLER!$B779,KREDILER!$A$6:$A$1000,0)))</f>
        <v/>
      </c>
      <c r="I779" s="14">
        <f>IF(ISBLANK(YENI_TEKLIFLER!$A779),"",IF($E779&gt;0,"ADAY","DEĞİL"))</f>
        <v/>
      </c>
      <c r="J779" s="14">
        <f>IF(ISBLANK(YENI_TEKLIFLER!$A779),"",IF(OR(ISBLANK($B779),ISBLANK($C779),ISBLANK($D779),ISBLANK($E779),ISBLANK($F779),ISBLANK($G779),ISBLANK($H779)),"EKSİK","OK"))</f>
        <v/>
      </c>
    </row>
    <row r="780">
      <c r="A780" s="14">
        <f>IF(ISBLANK(YENI_TEKLIFLER!$A780),"",YENI_TEKLIFLER!$A780)</f>
        <v/>
      </c>
      <c r="B780" s="14">
        <f>IF(ISBLANK(YENI_TEKLIFLER!$A780),"",YENI_TEKLIFLER!$B780)</f>
        <v/>
      </c>
      <c r="C780" s="17">
        <f>IF(ISBLANK(YENI_TEKLIFLER!$A780),"",SUMIFS(TAKSIT_PLANI!$I$6:$I$1000,TAKSIT_PLANI!$B$6:$B$1000,YENI_TEKLIFLER!$B780,TAKSIT_PLANI!$C$6:$C$1000,1))</f>
        <v/>
      </c>
      <c r="D780" s="17">
        <f>IF(ISBLANK(YENI_TEKLIFLER!$A780),"",YENI_TEKLIFLER!$I780)</f>
        <v/>
      </c>
      <c r="E780" s="17">
        <f>IF(ISBLANK(YENI_TEKLIFLER!$A780),"",$C780-$D780)</f>
        <v/>
      </c>
      <c r="F780" s="17">
        <f>IF(ISBLANK(YENI_TEKLIFLER!$A780),"",MAX(0,$E780))</f>
        <v/>
      </c>
      <c r="G780" s="17">
        <f>IF(ISBLANK(YENI_TEKLIFLER!$A780),"",YENI_TEKLIFLER!$J780)</f>
        <v/>
      </c>
      <c r="H780" s="17">
        <f>IF(ISBLANK(YENI_TEKLIFLER!$A780),"",INDEX(KREDILER!$H$6:$H$1000,MATCH(YENI_TEKLIFLER!$B780,KREDILER!$A$6:$A$1000,0)))</f>
        <v/>
      </c>
      <c r="I780" s="14">
        <f>IF(ISBLANK(YENI_TEKLIFLER!$A780),"",IF($E780&gt;0,"ADAY","DEĞİL"))</f>
        <v/>
      </c>
      <c r="J780" s="14">
        <f>IF(ISBLANK(YENI_TEKLIFLER!$A780),"",IF(OR(ISBLANK($B780),ISBLANK($C780),ISBLANK($D780),ISBLANK($E780),ISBLANK($F780),ISBLANK($G780),ISBLANK($H780)),"EKSİK","OK"))</f>
        <v/>
      </c>
    </row>
    <row r="781">
      <c r="A781" s="14">
        <f>IF(ISBLANK(YENI_TEKLIFLER!$A781),"",YENI_TEKLIFLER!$A781)</f>
        <v/>
      </c>
      <c r="B781" s="14">
        <f>IF(ISBLANK(YENI_TEKLIFLER!$A781),"",YENI_TEKLIFLER!$B781)</f>
        <v/>
      </c>
      <c r="C781" s="17">
        <f>IF(ISBLANK(YENI_TEKLIFLER!$A781),"",SUMIFS(TAKSIT_PLANI!$I$6:$I$1000,TAKSIT_PLANI!$B$6:$B$1000,YENI_TEKLIFLER!$B781,TAKSIT_PLANI!$C$6:$C$1000,1))</f>
        <v/>
      </c>
      <c r="D781" s="17">
        <f>IF(ISBLANK(YENI_TEKLIFLER!$A781),"",YENI_TEKLIFLER!$I781)</f>
        <v/>
      </c>
      <c r="E781" s="17">
        <f>IF(ISBLANK(YENI_TEKLIFLER!$A781),"",$C781-$D781)</f>
        <v/>
      </c>
      <c r="F781" s="17">
        <f>IF(ISBLANK(YENI_TEKLIFLER!$A781),"",MAX(0,$E781))</f>
        <v/>
      </c>
      <c r="G781" s="17">
        <f>IF(ISBLANK(YENI_TEKLIFLER!$A781),"",YENI_TEKLIFLER!$J781)</f>
        <v/>
      </c>
      <c r="H781" s="17">
        <f>IF(ISBLANK(YENI_TEKLIFLER!$A781),"",INDEX(KREDILER!$H$6:$H$1000,MATCH(YENI_TEKLIFLER!$B781,KREDILER!$A$6:$A$1000,0)))</f>
        <v/>
      </c>
      <c r="I781" s="14">
        <f>IF(ISBLANK(YENI_TEKLIFLER!$A781),"",IF($E781&gt;0,"ADAY","DEĞİL"))</f>
        <v/>
      </c>
      <c r="J781" s="14">
        <f>IF(ISBLANK(YENI_TEKLIFLER!$A781),"",IF(OR(ISBLANK($B781),ISBLANK($C781),ISBLANK($D781),ISBLANK($E781),ISBLANK($F781),ISBLANK($G781),ISBLANK($H781)),"EKSİK","OK"))</f>
        <v/>
      </c>
    </row>
    <row r="782">
      <c r="A782" s="14">
        <f>IF(ISBLANK(YENI_TEKLIFLER!$A782),"",YENI_TEKLIFLER!$A782)</f>
        <v/>
      </c>
      <c r="B782" s="14">
        <f>IF(ISBLANK(YENI_TEKLIFLER!$A782),"",YENI_TEKLIFLER!$B782)</f>
        <v/>
      </c>
      <c r="C782" s="17">
        <f>IF(ISBLANK(YENI_TEKLIFLER!$A782),"",SUMIFS(TAKSIT_PLANI!$I$6:$I$1000,TAKSIT_PLANI!$B$6:$B$1000,YENI_TEKLIFLER!$B782,TAKSIT_PLANI!$C$6:$C$1000,1))</f>
        <v/>
      </c>
      <c r="D782" s="17">
        <f>IF(ISBLANK(YENI_TEKLIFLER!$A782),"",YENI_TEKLIFLER!$I782)</f>
        <v/>
      </c>
      <c r="E782" s="17">
        <f>IF(ISBLANK(YENI_TEKLIFLER!$A782),"",$C782-$D782)</f>
        <v/>
      </c>
      <c r="F782" s="17">
        <f>IF(ISBLANK(YENI_TEKLIFLER!$A782),"",MAX(0,$E782))</f>
        <v/>
      </c>
      <c r="G782" s="17">
        <f>IF(ISBLANK(YENI_TEKLIFLER!$A782),"",YENI_TEKLIFLER!$J782)</f>
        <v/>
      </c>
      <c r="H782" s="17">
        <f>IF(ISBLANK(YENI_TEKLIFLER!$A782),"",INDEX(KREDILER!$H$6:$H$1000,MATCH(YENI_TEKLIFLER!$B782,KREDILER!$A$6:$A$1000,0)))</f>
        <v/>
      </c>
      <c r="I782" s="14">
        <f>IF(ISBLANK(YENI_TEKLIFLER!$A782),"",IF($E782&gt;0,"ADAY","DEĞİL"))</f>
        <v/>
      </c>
      <c r="J782" s="14">
        <f>IF(ISBLANK(YENI_TEKLIFLER!$A782),"",IF(OR(ISBLANK($B782),ISBLANK($C782),ISBLANK($D782),ISBLANK($E782),ISBLANK($F782),ISBLANK($G782),ISBLANK($H782)),"EKSİK","OK"))</f>
        <v/>
      </c>
    </row>
    <row r="783">
      <c r="A783" s="14">
        <f>IF(ISBLANK(YENI_TEKLIFLER!$A783),"",YENI_TEKLIFLER!$A783)</f>
        <v/>
      </c>
      <c r="B783" s="14">
        <f>IF(ISBLANK(YENI_TEKLIFLER!$A783),"",YENI_TEKLIFLER!$B783)</f>
        <v/>
      </c>
      <c r="C783" s="17">
        <f>IF(ISBLANK(YENI_TEKLIFLER!$A783),"",SUMIFS(TAKSIT_PLANI!$I$6:$I$1000,TAKSIT_PLANI!$B$6:$B$1000,YENI_TEKLIFLER!$B783,TAKSIT_PLANI!$C$6:$C$1000,1))</f>
        <v/>
      </c>
      <c r="D783" s="17">
        <f>IF(ISBLANK(YENI_TEKLIFLER!$A783),"",YENI_TEKLIFLER!$I783)</f>
        <v/>
      </c>
      <c r="E783" s="17">
        <f>IF(ISBLANK(YENI_TEKLIFLER!$A783),"",$C783-$D783)</f>
        <v/>
      </c>
      <c r="F783" s="17">
        <f>IF(ISBLANK(YENI_TEKLIFLER!$A783),"",MAX(0,$E783))</f>
        <v/>
      </c>
      <c r="G783" s="17">
        <f>IF(ISBLANK(YENI_TEKLIFLER!$A783),"",YENI_TEKLIFLER!$J783)</f>
        <v/>
      </c>
      <c r="H783" s="17">
        <f>IF(ISBLANK(YENI_TEKLIFLER!$A783),"",INDEX(KREDILER!$H$6:$H$1000,MATCH(YENI_TEKLIFLER!$B783,KREDILER!$A$6:$A$1000,0)))</f>
        <v/>
      </c>
      <c r="I783" s="14">
        <f>IF(ISBLANK(YENI_TEKLIFLER!$A783),"",IF($E783&gt;0,"ADAY","DEĞİL"))</f>
        <v/>
      </c>
      <c r="J783" s="14">
        <f>IF(ISBLANK(YENI_TEKLIFLER!$A783),"",IF(OR(ISBLANK($B783),ISBLANK($C783),ISBLANK($D783),ISBLANK($E783),ISBLANK($F783),ISBLANK($G783),ISBLANK($H783)),"EKSİK","OK"))</f>
        <v/>
      </c>
    </row>
    <row r="784">
      <c r="A784" s="14">
        <f>IF(ISBLANK(YENI_TEKLIFLER!$A784),"",YENI_TEKLIFLER!$A784)</f>
        <v/>
      </c>
      <c r="B784" s="14">
        <f>IF(ISBLANK(YENI_TEKLIFLER!$A784),"",YENI_TEKLIFLER!$B784)</f>
        <v/>
      </c>
      <c r="C784" s="17">
        <f>IF(ISBLANK(YENI_TEKLIFLER!$A784),"",SUMIFS(TAKSIT_PLANI!$I$6:$I$1000,TAKSIT_PLANI!$B$6:$B$1000,YENI_TEKLIFLER!$B784,TAKSIT_PLANI!$C$6:$C$1000,1))</f>
        <v/>
      </c>
      <c r="D784" s="17">
        <f>IF(ISBLANK(YENI_TEKLIFLER!$A784),"",YENI_TEKLIFLER!$I784)</f>
        <v/>
      </c>
      <c r="E784" s="17">
        <f>IF(ISBLANK(YENI_TEKLIFLER!$A784),"",$C784-$D784)</f>
        <v/>
      </c>
      <c r="F784" s="17">
        <f>IF(ISBLANK(YENI_TEKLIFLER!$A784),"",MAX(0,$E784))</f>
        <v/>
      </c>
      <c r="G784" s="17">
        <f>IF(ISBLANK(YENI_TEKLIFLER!$A784),"",YENI_TEKLIFLER!$J784)</f>
        <v/>
      </c>
      <c r="H784" s="17">
        <f>IF(ISBLANK(YENI_TEKLIFLER!$A784),"",INDEX(KREDILER!$H$6:$H$1000,MATCH(YENI_TEKLIFLER!$B784,KREDILER!$A$6:$A$1000,0)))</f>
        <v/>
      </c>
      <c r="I784" s="14">
        <f>IF(ISBLANK(YENI_TEKLIFLER!$A784),"",IF($E784&gt;0,"ADAY","DEĞİL"))</f>
        <v/>
      </c>
      <c r="J784" s="14">
        <f>IF(ISBLANK(YENI_TEKLIFLER!$A784),"",IF(OR(ISBLANK($B784),ISBLANK($C784),ISBLANK($D784),ISBLANK($E784),ISBLANK($F784),ISBLANK($G784),ISBLANK($H784)),"EKSİK","OK"))</f>
        <v/>
      </c>
    </row>
    <row r="785">
      <c r="A785" s="14">
        <f>IF(ISBLANK(YENI_TEKLIFLER!$A785),"",YENI_TEKLIFLER!$A785)</f>
        <v/>
      </c>
      <c r="B785" s="14">
        <f>IF(ISBLANK(YENI_TEKLIFLER!$A785),"",YENI_TEKLIFLER!$B785)</f>
        <v/>
      </c>
      <c r="C785" s="17">
        <f>IF(ISBLANK(YENI_TEKLIFLER!$A785),"",SUMIFS(TAKSIT_PLANI!$I$6:$I$1000,TAKSIT_PLANI!$B$6:$B$1000,YENI_TEKLIFLER!$B785,TAKSIT_PLANI!$C$6:$C$1000,1))</f>
        <v/>
      </c>
      <c r="D785" s="17">
        <f>IF(ISBLANK(YENI_TEKLIFLER!$A785),"",YENI_TEKLIFLER!$I785)</f>
        <v/>
      </c>
      <c r="E785" s="17">
        <f>IF(ISBLANK(YENI_TEKLIFLER!$A785),"",$C785-$D785)</f>
        <v/>
      </c>
      <c r="F785" s="17">
        <f>IF(ISBLANK(YENI_TEKLIFLER!$A785),"",MAX(0,$E785))</f>
        <v/>
      </c>
      <c r="G785" s="17">
        <f>IF(ISBLANK(YENI_TEKLIFLER!$A785),"",YENI_TEKLIFLER!$J785)</f>
        <v/>
      </c>
      <c r="H785" s="17">
        <f>IF(ISBLANK(YENI_TEKLIFLER!$A785),"",INDEX(KREDILER!$H$6:$H$1000,MATCH(YENI_TEKLIFLER!$B785,KREDILER!$A$6:$A$1000,0)))</f>
        <v/>
      </c>
      <c r="I785" s="14">
        <f>IF(ISBLANK(YENI_TEKLIFLER!$A785),"",IF($E785&gt;0,"ADAY","DEĞİL"))</f>
        <v/>
      </c>
      <c r="J785" s="14">
        <f>IF(ISBLANK(YENI_TEKLIFLER!$A785),"",IF(OR(ISBLANK($B785),ISBLANK($C785),ISBLANK($D785),ISBLANK($E785),ISBLANK($F785),ISBLANK($G785),ISBLANK($H785)),"EKSİK","OK"))</f>
        <v/>
      </c>
    </row>
    <row r="786">
      <c r="A786" s="14">
        <f>IF(ISBLANK(YENI_TEKLIFLER!$A786),"",YENI_TEKLIFLER!$A786)</f>
        <v/>
      </c>
      <c r="B786" s="14">
        <f>IF(ISBLANK(YENI_TEKLIFLER!$A786),"",YENI_TEKLIFLER!$B786)</f>
        <v/>
      </c>
      <c r="C786" s="17">
        <f>IF(ISBLANK(YENI_TEKLIFLER!$A786),"",SUMIFS(TAKSIT_PLANI!$I$6:$I$1000,TAKSIT_PLANI!$B$6:$B$1000,YENI_TEKLIFLER!$B786,TAKSIT_PLANI!$C$6:$C$1000,1))</f>
        <v/>
      </c>
      <c r="D786" s="17">
        <f>IF(ISBLANK(YENI_TEKLIFLER!$A786),"",YENI_TEKLIFLER!$I786)</f>
        <v/>
      </c>
      <c r="E786" s="17">
        <f>IF(ISBLANK(YENI_TEKLIFLER!$A786),"",$C786-$D786)</f>
        <v/>
      </c>
      <c r="F786" s="17">
        <f>IF(ISBLANK(YENI_TEKLIFLER!$A786),"",MAX(0,$E786))</f>
        <v/>
      </c>
      <c r="G786" s="17">
        <f>IF(ISBLANK(YENI_TEKLIFLER!$A786),"",YENI_TEKLIFLER!$J786)</f>
        <v/>
      </c>
      <c r="H786" s="17">
        <f>IF(ISBLANK(YENI_TEKLIFLER!$A786),"",INDEX(KREDILER!$H$6:$H$1000,MATCH(YENI_TEKLIFLER!$B786,KREDILER!$A$6:$A$1000,0)))</f>
        <v/>
      </c>
      <c r="I786" s="14">
        <f>IF(ISBLANK(YENI_TEKLIFLER!$A786),"",IF($E786&gt;0,"ADAY","DEĞİL"))</f>
        <v/>
      </c>
      <c r="J786" s="14">
        <f>IF(ISBLANK(YENI_TEKLIFLER!$A786),"",IF(OR(ISBLANK($B786),ISBLANK($C786),ISBLANK($D786),ISBLANK($E786),ISBLANK($F786),ISBLANK($G786),ISBLANK($H786)),"EKSİK","OK"))</f>
        <v/>
      </c>
    </row>
    <row r="787">
      <c r="A787" s="14">
        <f>IF(ISBLANK(YENI_TEKLIFLER!$A787),"",YENI_TEKLIFLER!$A787)</f>
        <v/>
      </c>
      <c r="B787" s="14">
        <f>IF(ISBLANK(YENI_TEKLIFLER!$A787),"",YENI_TEKLIFLER!$B787)</f>
        <v/>
      </c>
      <c r="C787" s="17">
        <f>IF(ISBLANK(YENI_TEKLIFLER!$A787),"",SUMIFS(TAKSIT_PLANI!$I$6:$I$1000,TAKSIT_PLANI!$B$6:$B$1000,YENI_TEKLIFLER!$B787,TAKSIT_PLANI!$C$6:$C$1000,1))</f>
        <v/>
      </c>
      <c r="D787" s="17">
        <f>IF(ISBLANK(YENI_TEKLIFLER!$A787),"",YENI_TEKLIFLER!$I787)</f>
        <v/>
      </c>
      <c r="E787" s="17">
        <f>IF(ISBLANK(YENI_TEKLIFLER!$A787),"",$C787-$D787)</f>
        <v/>
      </c>
      <c r="F787" s="17">
        <f>IF(ISBLANK(YENI_TEKLIFLER!$A787),"",MAX(0,$E787))</f>
        <v/>
      </c>
      <c r="G787" s="17">
        <f>IF(ISBLANK(YENI_TEKLIFLER!$A787),"",YENI_TEKLIFLER!$J787)</f>
        <v/>
      </c>
      <c r="H787" s="17">
        <f>IF(ISBLANK(YENI_TEKLIFLER!$A787),"",INDEX(KREDILER!$H$6:$H$1000,MATCH(YENI_TEKLIFLER!$B787,KREDILER!$A$6:$A$1000,0)))</f>
        <v/>
      </c>
      <c r="I787" s="14">
        <f>IF(ISBLANK(YENI_TEKLIFLER!$A787),"",IF($E787&gt;0,"ADAY","DEĞİL"))</f>
        <v/>
      </c>
      <c r="J787" s="14">
        <f>IF(ISBLANK(YENI_TEKLIFLER!$A787),"",IF(OR(ISBLANK($B787),ISBLANK($C787),ISBLANK($D787),ISBLANK($E787),ISBLANK($F787),ISBLANK($G787),ISBLANK($H787)),"EKSİK","OK"))</f>
        <v/>
      </c>
    </row>
    <row r="788">
      <c r="A788" s="14">
        <f>IF(ISBLANK(YENI_TEKLIFLER!$A788),"",YENI_TEKLIFLER!$A788)</f>
        <v/>
      </c>
      <c r="B788" s="14">
        <f>IF(ISBLANK(YENI_TEKLIFLER!$A788),"",YENI_TEKLIFLER!$B788)</f>
        <v/>
      </c>
      <c r="C788" s="17">
        <f>IF(ISBLANK(YENI_TEKLIFLER!$A788),"",SUMIFS(TAKSIT_PLANI!$I$6:$I$1000,TAKSIT_PLANI!$B$6:$B$1000,YENI_TEKLIFLER!$B788,TAKSIT_PLANI!$C$6:$C$1000,1))</f>
        <v/>
      </c>
      <c r="D788" s="17">
        <f>IF(ISBLANK(YENI_TEKLIFLER!$A788),"",YENI_TEKLIFLER!$I788)</f>
        <v/>
      </c>
      <c r="E788" s="17">
        <f>IF(ISBLANK(YENI_TEKLIFLER!$A788),"",$C788-$D788)</f>
        <v/>
      </c>
      <c r="F788" s="17">
        <f>IF(ISBLANK(YENI_TEKLIFLER!$A788),"",MAX(0,$E788))</f>
        <v/>
      </c>
      <c r="G788" s="17">
        <f>IF(ISBLANK(YENI_TEKLIFLER!$A788),"",YENI_TEKLIFLER!$J788)</f>
        <v/>
      </c>
      <c r="H788" s="17">
        <f>IF(ISBLANK(YENI_TEKLIFLER!$A788),"",INDEX(KREDILER!$H$6:$H$1000,MATCH(YENI_TEKLIFLER!$B788,KREDILER!$A$6:$A$1000,0)))</f>
        <v/>
      </c>
      <c r="I788" s="14">
        <f>IF(ISBLANK(YENI_TEKLIFLER!$A788),"",IF($E788&gt;0,"ADAY","DEĞİL"))</f>
        <v/>
      </c>
      <c r="J788" s="14">
        <f>IF(ISBLANK(YENI_TEKLIFLER!$A788),"",IF(OR(ISBLANK($B788),ISBLANK($C788),ISBLANK($D788),ISBLANK($E788),ISBLANK($F788),ISBLANK($G788),ISBLANK($H788)),"EKSİK","OK"))</f>
        <v/>
      </c>
    </row>
    <row r="789">
      <c r="A789" s="14">
        <f>IF(ISBLANK(YENI_TEKLIFLER!$A789),"",YENI_TEKLIFLER!$A789)</f>
        <v/>
      </c>
      <c r="B789" s="14">
        <f>IF(ISBLANK(YENI_TEKLIFLER!$A789),"",YENI_TEKLIFLER!$B789)</f>
        <v/>
      </c>
      <c r="C789" s="17">
        <f>IF(ISBLANK(YENI_TEKLIFLER!$A789),"",SUMIFS(TAKSIT_PLANI!$I$6:$I$1000,TAKSIT_PLANI!$B$6:$B$1000,YENI_TEKLIFLER!$B789,TAKSIT_PLANI!$C$6:$C$1000,1))</f>
        <v/>
      </c>
      <c r="D789" s="17">
        <f>IF(ISBLANK(YENI_TEKLIFLER!$A789),"",YENI_TEKLIFLER!$I789)</f>
        <v/>
      </c>
      <c r="E789" s="17">
        <f>IF(ISBLANK(YENI_TEKLIFLER!$A789),"",$C789-$D789)</f>
        <v/>
      </c>
      <c r="F789" s="17">
        <f>IF(ISBLANK(YENI_TEKLIFLER!$A789),"",MAX(0,$E789))</f>
        <v/>
      </c>
      <c r="G789" s="17">
        <f>IF(ISBLANK(YENI_TEKLIFLER!$A789),"",YENI_TEKLIFLER!$J789)</f>
        <v/>
      </c>
      <c r="H789" s="17">
        <f>IF(ISBLANK(YENI_TEKLIFLER!$A789),"",INDEX(KREDILER!$H$6:$H$1000,MATCH(YENI_TEKLIFLER!$B789,KREDILER!$A$6:$A$1000,0)))</f>
        <v/>
      </c>
      <c r="I789" s="14">
        <f>IF(ISBLANK(YENI_TEKLIFLER!$A789),"",IF($E789&gt;0,"ADAY","DEĞİL"))</f>
        <v/>
      </c>
      <c r="J789" s="14">
        <f>IF(ISBLANK(YENI_TEKLIFLER!$A789),"",IF(OR(ISBLANK($B789),ISBLANK($C789),ISBLANK($D789),ISBLANK($E789),ISBLANK($F789),ISBLANK($G789),ISBLANK($H789)),"EKSİK","OK"))</f>
        <v/>
      </c>
    </row>
    <row r="790">
      <c r="A790" s="14">
        <f>IF(ISBLANK(YENI_TEKLIFLER!$A790),"",YENI_TEKLIFLER!$A790)</f>
        <v/>
      </c>
      <c r="B790" s="14">
        <f>IF(ISBLANK(YENI_TEKLIFLER!$A790),"",YENI_TEKLIFLER!$B790)</f>
        <v/>
      </c>
      <c r="C790" s="17">
        <f>IF(ISBLANK(YENI_TEKLIFLER!$A790),"",SUMIFS(TAKSIT_PLANI!$I$6:$I$1000,TAKSIT_PLANI!$B$6:$B$1000,YENI_TEKLIFLER!$B790,TAKSIT_PLANI!$C$6:$C$1000,1))</f>
        <v/>
      </c>
      <c r="D790" s="17">
        <f>IF(ISBLANK(YENI_TEKLIFLER!$A790),"",YENI_TEKLIFLER!$I790)</f>
        <v/>
      </c>
      <c r="E790" s="17">
        <f>IF(ISBLANK(YENI_TEKLIFLER!$A790),"",$C790-$D790)</f>
        <v/>
      </c>
      <c r="F790" s="17">
        <f>IF(ISBLANK(YENI_TEKLIFLER!$A790),"",MAX(0,$E790))</f>
        <v/>
      </c>
      <c r="G790" s="17">
        <f>IF(ISBLANK(YENI_TEKLIFLER!$A790),"",YENI_TEKLIFLER!$J790)</f>
        <v/>
      </c>
      <c r="H790" s="17">
        <f>IF(ISBLANK(YENI_TEKLIFLER!$A790),"",INDEX(KREDILER!$H$6:$H$1000,MATCH(YENI_TEKLIFLER!$B790,KREDILER!$A$6:$A$1000,0)))</f>
        <v/>
      </c>
      <c r="I790" s="14">
        <f>IF(ISBLANK(YENI_TEKLIFLER!$A790),"",IF($E790&gt;0,"ADAY","DEĞİL"))</f>
        <v/>
      </c>
      <c r="J790" s="14">
        <f>IF(ISBLANK(YENI_TEKLIFLER!$A790),"",IF(OR(ISBLANK($B790),ISBLANK($C790),ISBLANK($D790),ISBLANK($E790),ISBLANK($F790),ISBLANK($G790),ISBLANK($H790)),"EKSİK","OK"))</f>
        <v/>
      </c>
    </row>
    <row r="791">
      <c r="A791" s="14">
        <f>IF(ISBLANK(YENI_TEKLIFLER!$A791),"",YENI_TEKLIFLER!$A791)</f>
        <v/>
      </c>
      <c r="B791" s="14">
        <f>IF(ISBLANK(YENI_TEKLIFLER!$A791),"",YENI_TEKLIFLER!$B791)</f>
        <v/>
      </c>
      <c r="C791" s="17">
        <f>IF(ISBLANK(YENI_TEKLIFLER!$A791),"",SUMIFS(TAKSIT_PLANI!$I$6:$I$1000,TAKSIT_PLANI!$B$6:$B$1000,YENI_TEKLIFLER!$B791,TAKSIT_PLANI!$C$6:$C$1000,1))</f>
        <v/>
      </c>
      <c r="D791" s="17">
        <f>IF(ISBLANK(YENI_TEKLIFLER!$A791),"",YENI_TEKLIFLER!$I791)</f>
        <v/>
      </c>
      <c r="E791" s="17">
        <f>IF(ISBLANK(YENI_TEKLIFLER!$A791),"",$C791-$D791)</f>
        <v/>
      </c>
      <c r="F791" s="17">
        <f>IF(ISBLANK(YENI_TEKLIFLER!$A791),"",MAX(0,$E791))</f>
        <v/>
      </c>
      <c r="G791" s="17">
        <f>IF(ISBLANK(YENI_TEKLIFLER!$A791),"",YENI_TEKLIFLER!$J791)</f>
        <v/>
      </c>
      <c r="H791" s="17">
        <f>IF(ISBLANK(YENI_TEKLIFLER!$A791),"",INDEX(KREDILER!$H$6:$H$1000,MATCH(YENI_TEKLIFLER!$B791,KREDILER!$A$6:$A$1000,0)))</f>
        <v/>
      </c>
      <c r="I791" s="14">
        <f>IF(ISBLANK(YENI_TEKLIFLER!$A791),"",IF($E791&gt;0,"ADAY","DEĞİL"))</f>
        <v/>
      </c>
      <c r="J791" s="14">
        <f>IF(ISBLANK(YENI_TEKLIFLER!$A791),"",IF(OR(ISBLANK($B791),ISBLANK($C791),ISBLANK($D791),ISBLANK($E791),ISBLANK($F791),ISBLANK($G791),ISBLANK($H791)),"EKSİK","OK"))</f>
        <v/>
      </c>
    </row>
    <row r="792">
      <c r="A792" s="14">
        <f>IF(ISBLANK(YENI_TEKLIFLER!$A792),"",YENI_TEKLIFLER!$A792)</f>
        <v/>
      </c>
      <c r="B792" s="14">
        <f>IF(ISBLANK(YENI_TEKLIFLER!$A792),"",YENI_TEKLIFLER!$B792)</f>
        <v/>
      </c>
      <c r="C792" s="17">
        <f>IF(ISBLANK(YENI_TEKLIFLER!$A792),"",SUMIFS(TAKSIT_PLANI!$I$6:$I$1000,TAKSIT_PLANI!$B$6:$B$1000,YENI_TEKLIFLER!$B792,TAKSIT_PLANI!$C$6:$C$1000,1))</f>
        <v/>
      </c>
      <c r="D792" s="17">
        <f>IF(ISBLANK(YENI_TEKLIFLER!$A792),"",YENI_TEKLIFLER!$I792)</f>
        <v/>
      </c>
      <c r="E792" s="17">
        <f>IF(ISBLANK(YENI_TEKLIFLER!$A792),"",$C792-$D792)</f>
        <v/>
      </c>
      <c r="F792" s="17">
        <f>IF(ISBLANK(YENI_TEKLIFLER!$A792),"",MAX(0,$E792))</f>
        <v/>
      </c>
      <c r="G792" s="17">
        <f>IF(ISBLANK(YENI_TEKLIFLER!$A792),"",YENI_TEKLIFLER!$J792)</f>
        <v/>
      </c>
      <c r="H792" s="17">
        <f>IF(ISBLANK(YENI_TEKLIFLER!$A792),"",INDEX(KREDILER!$H$6:$H$1000,MATCH(YENI_TEKLIFLER!$B792,KREDILER!$A$6:$A$1000,0)))</f>
        <v/>
      </c>
      <c r="I792" s="14">
        <f>IF(ISBLANK(YENI_TEKLIFLER!$A792),"",IF($E792&gt;0,"ADAY","DEĞİL"))</f>
        <v/>
      </c>
      <c r="J792" s="14">
        <f>IF(ISBLANK(YENI_TEKLIFLER!$A792),"",IF(OR(ISBLANK($B792),ISBLANK($C792),ISBLANK($D792),ISBLANK($E792),ISBLANK($F792),ISBLANK($G792),ISBLANK($H792)),"EKSİK","OK"))</f>
        <v/>
      </c>
    </row>
    <row r="793">
      <c r="A793" s="14">
        <f>IF(ISBLANK(YENI_TEKLIFLER!$A793),"",YENI_TEKLIFLER!$A793)</f>
        <v/>
      </c>
      <c r="B793" s="14">
        <f>IF(ISBLANK(YENI_TEKLIFLER!$A793),"",YENI_TEKLIFLER!$B793)</f>
        <v/>
      </c>
      <c r="C793" s="17">
        <f>IF(ISBLANK(YENI_TEKLIFLER!$A793),"",SUMIFS(TAKSIT_PLANI!$I$6:$I$1000,TAKSIT_PLANI!$B$6:$B$1000,YENI_TEKLIFLER!$B793,TAKSIT_PLANI!$C$6:$C$1000,1))</f>
        <v/>
      </c>
      <c r="D793" s="17">
        <f>IF(ISBLANK(YENI_TEKLIFLER!$A793),"",YENI_TEKLIFLER!$I793)</f>
        <v/>
      </c>
      <c r="E793" s="17">
        <f>IF(ISBLANK(YENI_TEKLIFLER!$A793),"",$C793-$D793)</f>
        <v/>
      </c>
      <c r="F793" s="17">
        <f>IF(ISBLANK(YENI_TEKLIFLER!$A793),"",MAX(0,$E793))</f>
        <v/>
      </c>
      <c r="G793" s="17">
        <f>IF(ISBLANK(YENI_TEKLIFLER!$A793),"",YENI_TEKLIFLER!$J793)</f>
        <v/>
      </c>
      <c r="H793" s="17">
        <f>IF(ISBLANK(YENI_TEKLIFLER!$A793),"",INDEX(KREDILER!$H$6:$H$1000,MATCH(YENI_TEKLIFLER!$B793,KREDILER!$A$6:$A$1000,0)))</f>
        <v/>
      </c>
      <c r="I793" s="14">
        <f>IF(ISBLANK(YENI_TEKLIFLER!$A793),"",IF($E793&gt;0,"ADAY","DEĞİL"))</f>
        <v/>
      </c>
      <c r="J793" s="14">
        <f>IF(ISBLANK(YENI_TEKLIFLER!$A793),"",IF(OR(ISBLANK($B793),ISBLANK($C793),ISBLANK($D793),ISBLANK($E793),ISBLANK($F793),ISBLANK($G793),ISBLANK($H793)),"EKSİK","OK"))</f>
        <v/>
      </c>
    </row>
    <row r="794">
      <c r="A794" s="14">
        <f>IF(ISBLANK(YENI_TEKLIFLER!$A794),"",YENI_TEKLIFLER!$A794)</f>
        <v/>
      </c>
      <c r="B794" s="14">
        <f>IF(ISBLANK(YENI_TEKLIFLER!$A794),"",YENI_TEKLIFLER!$B794)</f>
        <v/>
      </c>
      <c r="C794" s="17">
        <f>IF(ISBLANK(YENI_TEKLIFLER!$A794),"",SUMIFS(TAKSIT_PLANI!$I$6:$I$1000,TAKSIT_PLANI!$B$6:$B$1000,YENI_TEKLIFLER!$B794,TAKSIT_PLANI!$C$6:$C$1000,1))</f>
        <v/>
      </c>
      <c r="D794" s="17">
        <f>IF(ISBLANK(YENI_TEKLIFLER!$A794),"",YENI_TEKLIFLER!$I794)</f>
        <v/>
      </c>
      <c r="E794" s="17">
        <f>IF(ISBLANK(YENI_TEKLIFLER!$A794),"",$C794-$D794)</f>
        <v/>
      </c>
      <c r="F794" s="17">
        <f>IF(ISBLANK(YENI_TEKLIFLER!$A794),"",MAX(0,$E794))</f>
        <v/>
      </c>
      <c r="G794" s="17">
        <f>IF(ISBLANK(YENI_TEKLIFLER!$A794),"",YENI_TEKLIFLER!$J794)</f>
        <v/>
      </c>
      <c r="H794" s="17">
        <f>IF(ISBLANK(YENI_TEKLIFLER!$A794),"",INDEX(KREDILER!$H$6:$H$1000,MATCH(YENI_TEKLIFLER!$B794,KREDILER!$A$6:$A$1000,0)))</f>
        <v/>
      </c>
      <c r="I794" s="14">
        <f>IF(ISBLANK(YENI_TEKLIFLER!$A794),"",IF($E794&gt;0,"ADAY","DEĞİL"))</f>
        <v/>
      </c>
      <c r="J794" s="14">
        <f>IF(ISBLANK(YENI_TEKLIFLER!$A794),"",IF(OR(ISBLANK($B794),ISBLANK($C794),ISBLANK($D794),ISBLANK($E794),ISBLANK($F794),ISBLANK($G794),ISBLANK($H794)),"EKSİK","OK"))</f>
        <v/>
      </c>
    </row>
    <row r="795">
      <c r="A795" s="14">
        <f>IF(ISBLANK(YENI_TEKLIFLER!$A795),"",YENI_TEKLIFLER!$A795)</f>
        <v/>
      </c>
      <c r="B795" s="14">
        <f>IF(ISBLANK(YENI_TEKLIFLER!$A795),"",YENI_TEKLIFLER!$B795)</f>
        <v/>
      </c>
      <c r="C795" s="17">
        <f>IF(ISBLANK(YENI_TEKLIFLER!$A795),"",SUMIFS(TAKSIT_PLANI!$I$6:$I$1000,TAKSIT_PLANI!$B$6:$B$1000,YENI_TEKLIFLER!$B795,TAKSIT_PLANI!$C$6:$C$1000,1))</f>
        <v/>
      </c>
      <c r="D795" s="17">
        <f>IF(ISBLANK(YENI_TEKLIFLER!$A795),"",YENI_TEKLIFLER!$I795)</f>
        <v/>
      </c>
      <c r="E795" s="17">
        <f>IF(ISBLANK(YENI_TEKLIFLER!$A795),"",$C795-$D795)</f>
        <v/>
      </c>
      <c r="F795" s="17">
        <f>IF(ISBLANK(YENI_TEKLIFLER!$A795),"",MAX(0,$E795))</f>
        <v/>
      </c>
      <c r="G795" s="17">
        <f>IF(ISBLANK(YENI_TEKLIFLER!$A795),"",YENI_TEKLIFLER!$J795)</f>
        <v/>
      </c>
      <c r="H795" s="17">
        <f>IF(ISBLANK(YENI_TEKLIFLER!$A795),"",INDEX(KREDILER!$H$6:$H$1000,MATCH(YENI_TEKLIFLER!$B795,KREDILER!$A$6:$A$1000,0)))</f>
        <v/>
      </c>
      <c r="I795" s="14">
        <f>IF(ISBLANK(YENI_TEKLIFLER!$A795),"",IF($E795&gt;0,"ADAY","DEĞİL"))</f>
        <v/>
      </c>
      <c r="J795" s="14">
        <f>IF(ISBLANK(YENI_TEKLIFLER!$A795),"",IF(OR(ISBLANK($B795),ISBLANK($C795),ISBLANK($D795),ISBLANK($E795),ISBLANK($F795),ISBLANK($G795),ISBLANK($H795)),"EKSİK","OK"))</f>
        <v/>
      </c>
    </row>
    <row r="796">
      <c r="A796" s="14">
        <f>IF(ISBLANK(YENI_TEKLIFLER!$A796),"",YENI_TEKLIFLER!$A796)</f>
        <v/>
      </c>
      <c r="B796" s="14">
        <f>IF(ISBLANK(YENI_TEKLIFLER!$A796),"",YENI_TEKLIFLER!$B796)</f>
        <v/>
      </c>
      <c r="C796" s="17">
        <f>IF(ISBLANK(YENI_TEKLIFLER!$A796),"",SUMIFS(TAKSIT_PLANI!$I$6:$I$1000,TAKSIT_PLANI!$B$6:$B$1000,YENI_TEKLIFLER!$B796,TAKSIT_PLANI!$C$6:$C$1000,1))</f>
        <v/>
      </c>
      <c r="D796" s="17">
        <f>IF(ISBLANK(YENI_TEKLIFLER!$A796),"",YENI_TEKLIFLER!$I796)</f>
        <v/>
      </c>
      <c r="E796" s="17">
        <f>IF(ISBLANK(YENI_TEKLIFLER!$A796),"",$C796-$D796)</f>
        <v/>
      </c>
      <c r="F796" s="17">
        <f>IF(ISBLANK(YENI_TEKLIFLER!$A796),"",MAX(0,$E796))</f>
        <v/>
      </c>
      <c r="G796" s="17">
        <f>IF(ISBLANK(YENI_TEKLIFLER!$A796),"",YENI_TEKLIFLER!$J796)</f>
        <v/>
      </c>
      <c r="H796" s="17">
        <f>IF(ISBLANK(YENI_TEKLIFLER!$A796),"",INDEX(KREDILER!$H$6:$H$1000,MATCH(YENI_TEKLIFLER!$B796,KREDILER!$A$6:$A$1000,0)))</f>
        <v/>
      </c>
      <c r="I796" s="14">
        <f>IF(ISBLANK(YENI_TEKLIFLER!$A796),"",IF($E796&gt;0,"ADAY","DEĞİL"))</f>
        <v/>
      </c>
      <c r="J796" s="14">
        <f>IF(ISBLANK(YENI_TEKLIFLER!$A796),"",IF(OR(ISBLANK($B796),ISBLANK($C796),ISBLANK($D796),ISBLANK($E796),ISBLANK($F796),ISBLANK($G796),ISBLANK($H796)),"EKSİK","OK"))</f>
        <v/>
      </c>
    </row>
    <row r="797">
      <c r="A797" s="14">
        <f>IF(ISBLANK(YENI_TEKLIFLER!$A797),"",YENI_TEKLIFLER!$A797)</f>
        <v/>
      </c>
      <c r="B797" s="14">
        <f>IF(ISBLANK(YENI_TEKLIFLER!$A797),"",YENI_TEKLIFLER!$B797)</f>
        <v/>
      </c>
      <c r="C797" s="17">
        <f>IF(ISBLANK(YENI_TEKLIFLER!$A797),"",SUMIFS(TAKSIT_PLANI!$I$6:$I$1000,TAKSIT_PLANI!$B$6:$B$1000,YENI_TEKLIFLER!$B797,TAKSIT_PLANI!$C$6:$C$1000,1))</f>
        <v/>
      </c>
      <c r="D797" s="17">
        <f>IF(ISBLANK(YENI_TEKLIFLER!$A797),"",YENI_TEKLIFLER!$I797)</f>
        <v/>
      </c>
      <c r="E797" s="17">
        <f>IF(ISBLANK(YENI_TEKLIFLER!$A797),"",$C797-$D797)</f>
        <v/>
      </c>
      <c r="F797" s="17">
        <f>IF(ISBLANK(YENI_TEKLIFLER!$A797),"",MAX(0,$E797))</f>
        <v/>
      </c>
      <c r="G797" s="17">
        <f>IF(ISBLANK(YENI_TEKLIFLER!$A797),"",YENI_TEKLIFLER!$J797)</f>
        <v/>
      </c>
      <c r="H797" s="17">
        <f>IF(ISBLANK(YENI_TEKLIFLER!$A797),"",INDEX(KREDILER!$H$6:$H$1000,MATCH(YENI_TEKLIFLER!$B797,KREDILER!$A$6:$A$1000,0)))</f>
        <v/>
      </c>
      <c r="I797" s="14">
        <f>IF(ISBLANK(YENI_TEKLIFLER!$A797),"",IF($E797&gt;0,"ADAY","DEĞİL"))</f>
        <v/>
      </c>
      <c r="J797" s="14">
        <f>IF(ISBLANK(YENI_TEKLIFLER!$A797),"",IF(OR(ISBLANK($B797),ISBLANK($C797),ISBLANK($D797),ISBLANK($E797),ISBLANK($F797),ISBLANK($G797),ISBLANK($H797)),"EKSİK","OK"))</f>
        <v/>
      </c>
    </row>
    <row r="798">
      <c r="A798" s="14">
        <f>IF(ISBLANK(YENI_TEKLIFLER!$A798),"",YENI_TEKLIFLER!$A798)</f>
        <v/>
      </c>
      <c r="B798" s="14">
        <f>IF(ISBLANK(YENI_TEKLIFLER!$A798),"",YENI_TEKLIFLER!$B798)</f>
        <v/>
      </c>
      <c r="C798" s="17">
        <f>IF(ISBLANK(YENI_TEKLIFLER!$A798),"",SUMIFS(TAKSIT_PLANI!$I$6:$I$1000,TAKSIT_PLANI!$B$6:$B$1000,YENI_TEKLIFLER!$B798,TAKSIT_PLANI!$C$6:$C$1000,1))</f>
        <v/>
      </c>
      <c r="D798" s="17">
        <f>IF(ISBLANK(YENI_TEKLIFLER!$A798),"",YENI_TEKLIFLER!$I798)</f>
        <v/>
      </c>
      <c r="E798" s="17">
        <f>IF(ISBLANK(YENI_TEKLIFLER!$A798),"",$C798-$D798)</f>
        <v/>
      </c>
      <c r="F798" s="17">
        <f>IF(ISBLANK(YENI_TEKLIFLER!$A798),"",MAX(0,$E798))</f>
        <v/>
      </c>
      <c r="G798" s="17">
        <f>IF(ISBLANK(YENI_TEKLIFLER!$A798),"",YENI_TEKLIFLER!$J798)</f>
        <v/>
      </c>
      <c r="H798" s="17">
        <f>IF(ISBLANK(YENI_TEKLIFLER!$A798),"",INDEX(KREDILER!$H$6:$H$1000,MATCH(YENI_TEKLIFLER!$B798,KREDILER!$A$6:$A$1000,0)))</f>
        <v/>
      </c>
      <c r="I798" s="14">
        <f>IF(ISBLANK(YENI_TEKLIFLER!$A798),"",IF($E798&gt;0,"ADAY","DEĞİL"))</f>
        <v/>
      </c>
      <c r="J798" s="14">
        <f>IF(ISBLANK(YENI_TEKLIFLER!$A798),"",IF(OR(ISBLANK($B798),ISBLANK($C798),ISBLANK($D798),ISBLANK($E798),ISBLANK($F798),ISBLANK($G798),ISBLANK($H798)),"EKSİK","OK"))</f>
        <v/>
      </c>
    </row>
    <row r="799">
      <c r="A799" s="14">
        <f>IF(ISBLANK(YENI_TEKLIFLER!$A799),"",YENI_TEKLIFLER!$A799)</f>
        <v/>
      </c>
      <c r="B799" s="14">
        <f>IF(ISBLANK(YENI_TEKLIFLER!$A799),"",YENI_TEKLIFLER!$B799)</f>
        <v/>
      </c>
      <c r="C799" s="17">
        <f>IF(ISBLANK(YENI_TEKLIFLER!$A799),"",SUMIFS(TAKSIT_PLANI!$I$6:$I$1000,TAKSIT_PLANI!$B$6:$B$1000,YENI_TEKLIFLER!$B799,TAKSIT_PLANI!$C$6:$C$1000,1))</f>
        <v/>
      </c>
      <c r="D799" s="17">
        <f>IF(ISBLANK(YENI_TEKLIFLER!$A799),"",YENI_TEKLIFLER!$I799)</f>
        <v/>
      </c>
      <c r="E799" s="17">
        <f>IF(ISBLANK(YENI_TEKLIFLER!$A799),"",$C799-$D799)</f>
        <v/>
      </c>
      <c r="F799" s="17">
        <f>IF(ISBLANK(YENI_TEKLIFLER!$A799),"",MAX(0,$E799))</f>
        <v/>
      </c>
      <c r="G799" s="17">
        <f>IF(ISBLANK(YENI_TEKLIFLER!$A799),"",YENI_TEKLIFLER!$J799)</f>
        <v/>
      </c>
      <c r="H799" s="17">
        <f>IF(ISBLANK(YENI_TEKLIFLER!$A799),"",INDEX(KREDILER!$H$6:$H$1000,MATCH(YENI_TEKLIFLER!$B799,KREDILER!$A$6:$A$1000,0)))</f>
        <v/>
      </c>
      <c r="I799" s="14">
        <f>IF(ISBLANK(YENI_TEKLIFLER!$A799),"",IF($E799&gt;0,"ADAY","DEĞİL"))</f>
        <v/>
      </c>
      <c r="J799" s="14">
        <f>IF(ISBLANK(YENI_TEKLIFLER!$A799),"",IF(OR(ISBLANK($B799),ISBLANK($C799),ISBLANK($D799),ISBLANK($E799),ISBLANK($F799),ISBLANK($G799),ISBLANK($H799)),"EKSİK","OK"))</f>
        <v/>
      </c>
    </row>
    <row r="800">
      <c r="A800" s="14">
        <f>IF(ISBLANK(YENI_TEKLIFLER!$A800),"",YENI_TEKLIFLER!$A800)</f>
        <v/>
      </c>
      <c r="B800" s="14">
        <f>IF(ISBLANK(YENI_TEKLIFLER!$A800),"",YENI_TEKLIFLER!$B800)</f>
        <v/>
      </c>
      <c r="C800" s="17">
        <f>IF(ISBLANK(YENI_TEKLIFLER!$A800),"",SUMIFS(TAKSIT_PLANI!$I$6:$I$1000,TAKSIT_PLANI!$B$6:$B$1000,YENI_TEKLIFLER!$B800,TAKSIT_PLANI!$C$6:$C$1000,1))</f>
        <v/>
      </c>
      <c r="D800" s="17">
        <f>IF(ISBLANK(YENI_TEKLIFLER!$A800),"",YENI_TEKLIFLER!$I800)</f>
        <v/>
      </c>
      <c r="E800" s="17">
        <f>IF(ISBLANK(YENI_TEKLIFLER!$A800),"",$C800-$D800)</f>
        <v/>
      </c>
      <c r="F800" s="17">
        <f>IF(ISBLANK(YENI_TEKLIFLER!$A800),"",MAX(0,$E800))</f>
        <v/>
      </c>
      <c r="G800" s="17">
        <f>IF(ISBLANK(YENI_TEKLIFLER!$A800),"",YENI_TEKLIFLER!$J800)</f>
        <v/>
      </c>
      <c r="H800" s="17">
        <f>IF(ISBLANK(YENI_TEKLIFLER!$A800),"",INDEX(KREDILER!$H$6:$H$1000,MATCH(YENI_TEKLIFLER!$B800,KREDILER!$A$6:$A$1000,0)))</f>
        <v/>
      </c>
      <c r="I800" s="14">
        <f>IF(ISBLANK(YENI_TEKLIFLER!$A800),"",IF($E800&gt;0,"ADAY","DEĞİL"))</f>
        <v/>
      </c>
      <c r="J800" s="14">
        <f>IF(ISBLANK(YENI_TEKLIFLER!$A800),"",IF(OR(ISBLANK($B800),ISBLANK($C800),ISBLANK($D800),ISBLANK($E800),ISBLANK($F800),ISBLANK($G800),ISBLANK($H800)),"EKSİK","OK"))</f>
        <v/>
      </c>
    </row>
    <row r="801">
      <c r="A801" s="14">
        <f>IF(ISBLANK(YENI_TEKLIFLER!$A801),"",YENI_TEKLIFLER!$A801)</f>
        <v/>
      </c>
      <c r="B801" s="14">
        <f>IF(ISBLANK(YENI_TEKLIFLER!$A801),"",YENI_TEKLIFLER!$B801)</f>
        <v/>
      </c>
      <c r="C801" s="17">
        <f>IF(ISBLANK(YENI_TEKLIFLER!$A801),"",SUMIFS(TAKSIT_PLANI!$I$6:$I$1000,TAKSIT_PLANI!$B$6:$B$1000,YENI_TEKLIFLER!$B801,TAKSIT_PLANI!$C$6:$C$1000,1))</f>
        <v/>
      </c>
      <c r="D801" s="17">
        <f>IF(ISBLANK(YENI_TEKLIFLER!$A801),"",YENI_TEKLIFLER!$I801)</f>
        <v/>
      </c>
      <c r="E801" s="17">
        <f>IF(ISBLANK(YENI_TEKLIFLER!$A801),"",$C801-$D801)</f>
        <v/>
      </c>
      <c r="F801" s="17">
        <f>IF(ISBLANK(YENI_TEKLIFLER!$A801),"",MAX(0,$E801))</f>
        <v/>
      </c>
      <c r="G801" s="17">
        <f>IF(ISBLANK(YENI_TEKLIFLER!$A801),"",YENI_TEKLIFLER!$J801)</f>
        <v/>
      </c>
      <c r="H801" s="17">
        <f>IF(ISBLANK(YENI_TEKLIFLER!$A801),"",INDEX(KREDILER!$H$6:$H$1000,MATCH(YENI_TEKLIFLER!$B801,KREDILER!$A$6:$A$1000,0)))</f>
        <v/>
      </c>
      <c r="I801" s="14">
        <f>IF(ISBLANK(YENI_TEKLIFLER!$A801),"",IF($E801&gt;0,"ADAY","DEĞİL"))</f>
        <v/>
      </c>
      <c r="J801" s="14">
        <f>IF(ISBLANK(YENI_TEKLIFLER!$A801),"",IF(OR(ISBLANK($B801),ISBLANK($C801),ISBLANK($D801),ISBLANK($E801),ISBLANK($F801),ISBLANK($G801),ISBLANK($H801)),"EKSİK","OK"))</f>
        <v/>
      </c>
    </row>
    <row r="802">
      <c r="A802" s="14">
        <f>IF(ISBLANK(YENI_TEKLIFLER!$A802),"",YENI_TEKLIFLER!$A802)</f>
        <v/>
      </c>
      <c r="B802" s="14">
        <f>IF(ISBLANK(YENI_TEKLIFLER!$A802),"",YENI_TEKLIFLER!$B802)</f>
        <v/>
      </c>
      <c r="C802" s="17">
        <f>IF(ISBLANK(YENI_TEKLIFLER!$A802),"",SUMIFS(TAKSIT_PLANI!$I$6:$I$1000,TAKSIT_PLANI!$B$6:$B$1000,YENI_TEKLIFLER!$B802,TAKSIT_PLANI!$C$6:$C$1000,1))</f>
        <v/>
      </c>
      <c r="D802" s="17">
        <f>IF(ISBLANK(YENI_TEKLIFLER!$A802),"",YENI_TEKLIFLER!$I802)</f>
        <v/>
      </c>
      <c r="E802" s="17">
        <f>IF(ISBLANK(YENI_TEKLIFLER!$A802),"",$C802-$D802)</f>
        <v/>
      </c>
      <c r="F802" s="17">
        <f>IF(ISBLANK(YENI_TEKLIFLER!$A802),"",MAX(0,$E802))</f>
        <v/>
      </c>
      <c r="G802" s="17">
        <f>IF(ISBLANK(YENI_TEKLIFLER!$A802),"",YENI_TEKLIFLER!$J802)</f>
        <v/>
      </c>
      <c r="H802" s="17">
        <f>IF(ISBLANK(YENI_TEKLIFLER!$A802),"",INDEX(KREDILER!$H$6:$H$1000,MATCH(YENI_TEKLIFLER!$B802,KREDILER!$A$6:$A$1000,0)))</f>
        <v/>
      </c>
      <c r="I802" s="14">
        <f>IF(ISBLANK(YENI_TEKLIFLER!$A802),"",IF($E802&gt;0,"ADAY","DEĞİL"))</f>
        <v/>
      </c>
      <c r="J802" s="14">
        <f>IF(ISBLANK(YENI_TEKLIFLER!$A802),"",IF(OR(ISBLANK($B802),ISBLANK($C802),ISBLANK($D802),ISBLANK($E802),ISBLANK($F802),ISBLANK($G802),ISBLANK($H802)),"EKSİK","OK"))</f>
        <v/>
      </c>
    </row>
    <row r="803">
      <c r="A803" s="14">
        <f>IF(ISBLANK(YENI_TEKLIFLER!$A803),"",YENI_TEKLIFLER!$A803)</f>
        <v/>
      </c>
      <c r="B803" s="14">
        <f>IF(ISBLANK(YENI_TEKLIFLER!$A803),"",YENI_TEKLIFLER!$B803)</f>
        <v/>
      </c>
      <c r="C803" s="17">
        <f>IF(ISBLANK(YENI_TEKLIFLER!$A803),"",SUMIFS(TAKSIT_PLANI!$I$6:$I$1000,TAKSIT_PLANI!$B$6:$B$1000,YENI_TEKLIFLER!$B803,TAKSIT_PLANI!$C$6:$C$1000,1))</f>
        <v/>
      </c>
      <c r="D803" s="17">
        <f>IF(ISBLANK(YENI_TEKLIFLER!$A803),"",YENI_TEKLIFLER!$I803)</f>
        <v/>
      </c>
      <c r="E803" s="17">
        <f>IF(ISBLANK(YENI_TEKLIFLER!$A803),"",$C803-$D803)</f>
        <v/>
      </c>
      <c r="F803" s="17">
        <f>IF(ISBLANK(YENI_TEKLIFLER!$A803),"",MAX(0,$E803))</f>
        <v/>
      </c>
      <c r="G803" s="17">
        <f>IF(ISBLANK(YENI_TEKLIFLER!$A803),"",YENI_TEKLIFLER!$J803)</f>
        <v/>
      </c>
      <c r="H803" s="17">
        <f>IF(ISBLANK(YENI_TEKLIFLER!$A803),"",INDEX(KREDILER!$H$6:$H$1000,MATCH(YENI_TEKLIFLER!$B803,KREDILER!$A$6:$A$1000,0)))</f>
        <v/>
      </c>
      <c r="I803" s="14">
        <f>IF(ISBLANK(YENI_TEKLIFLER!$A803),"",IF($E803&gt;0,"ADAY","DEĞİL"))</f>
        <v/>
      </c>
      <c r="J803" s="14">
        <f>IF(ISBLANK(YENI_TEKLIFLER!$A803),"",IF(OR(ISBLANK($B803),ISBLANK($C803),ISBLANK($D803),ISBLANK($E803),ISBLANK($F803),ISBLANK($G803),ISBLANK($H803)),"EKSİK","OK"))</f>
        <v/>
      </c>
    </row>
    <row r="804">
      <c r="A804" s="14">
        <f>IF(ISBLANK(YENI_TEKLIFLER!$A804),"",YENI_TEKLIFLER!$A804)</f>
        <v/>
      </c>
      <c r="B804" s="14">
        <f>IF(ISBLANK(YENI_TEKLIFLER!$A804),"",YENI_TEKLIFLER!$B804)</f>
        <v/>
      </c>
      <c r="C804" s="17">
        <f>IF(ISBLANK(YENI_TEKLIFLER!$A804),"",SUMIFS(TAKSIT_PLANI!$I$6:$I$1000,TAKSIT_PLANI!$B$6:$B$1000,YENI_TEKLIFLER!$B804,TAKSIT_PLANI!$C$6:$C$1000,1))</f>
        <v/>
      </c>
      <c r="D804" s="17">
        <f>IF(ISBLANK(YENI_TEKLIFLER!$A804),"",YENI_TEKLIFLER!$I804)</f>
        <v/>
      </c>
      <c r="E804" s="17">
        <f>IF(ISBLANK(YENI_TEKLIFLER!$A804),"",$C804-$D804)</f>
        <v/>
      </c>
      <c r="F804" s="17">
        <f>IF(ISBLANK(YENI_TEKLIFLER!$A804),"",MAX(0,$E804))</f>
        <v/>
      </c>
      <c r="G804" s="17">
        <f>IF(ISBLANK(YENI_TEKLIFLER!$A804),"",YENI_TEKLIFLER!$J804)</f>
        <v/>
      </c>
      <c r="H804" s="17">
        <f>IF(ISBLANK(YENI_TEKLIFLER!$A804),"",INDEX(KREDILER!$H$6:$H$1000,MATCH(YENI_TEKLIFLER!$B804,KREDILER!$A$6:$A$1000,0)))</f>
        <v/>
      </c>
      <c r="I804" s="14">
        <f>IF(ISBLANK(YENI_TEKLIFLER!$A804),"",IF($E804&gt;0,"ADAY","DEĞİL"))</f>
        <v/>
      </c>
      <c r="J804" s="14">
        <f>IF(ISBLANK(YENI_TEKLIFLER!$A804),"",IF(OR(ISBLANK($B804),ISBLANK($C804),ISBLANK($D804),ISBLANK($E804),ISBLANK($F804),ISBLANK($G804),ISBLANK($H804)),"EKSİK","OK"))</f>
        <v/>
      </c>
    </row>
    <row r="805">
      <c r="A805" s="14">
        <f>IF(ISBLANK(YENI_TEKLIFLER!$A805),"",YENI_TEKLIFLER!$A805)</f>
        <v/>
      </c>
      <c r="B805" s="14">
        <f>IF(ISBLANK(YENI_TEKLIFLER!$A805),"",YENI_TEKLIFLER!$B805)</f>
        <v/>
      </c>
      <c r="C805" s="17">
        <f>IF(ISBLANK(YENI_TEKLIFLER!$A805),"",SUMIFS(TAKSIT_PLANI!$I$6:$I$1000,TAKSIT_PLANI!$B$6:$B$1000,YENI_TEKLIFLER!$B805,TAKSIT_PLANI!$C$6:$C$1000,1))</f>
        <v/>
      </c>
      <c r="D805" s="17">
        <f>IF(ISBLANK(YENI_TEKLIFLER!$A805),"",YENI_TEKLIFLER!$I805)</f>
        <v/>
      </c>
      <c r="E805" s="17">
        <f>IF(ISBLANK(YENI_TEKLIFLER!$A805),"",$C805-$D805)</f>
        <v/>
      </c>
      <c r="F805" s="17">
        <f>IF(ISBLANK(YENI_TEKLIFLER!$A805),"",MAX(0,$E805))</f>
        <v/>
      </c>
      <c r="G805" s="17">
        <f>IF(ISBLANK(YENI_TEKLIFLER!$A805),"",YENI_TEKLIFLER!$J805)</f>
        <v/>
      </c>
      <c r="H805" s="17">
        <f>IF(ISBLANK(YENI_TEKLIFLER!$A805),"",INDEX(KREDILER!$H$6:$H$1000,MATCH(YENI_TEKLIFLER!$B805,KREDILER!$A$6:$A$1000,0)))</f>
        <v/>
      </c>
      <c r="I805" s="14">
        <f>IF(ISBLANK(YENI_TEKLIFLER!$A805),"",IF($E805&gt;0,"ADAY","DEĞİL"))</f>
        <v/>
      </c>
      <c r="J805" s="14">
        <f>IF(ISBLANK(YENI_TEKLIFLER!$A805),"",IF(OR(ISBLANK($B805),ISBLANK($C805),ISBLANK($D805),ISBLANK($E805),ISBLANK($F805),ISBLANK($G805),ISBLANK($H805)),"EKSİK","OK"))</f>
        <v/>
      </c>
    </row>
    <row r="806">
      <c r="A806" s="14">
        <f>IF(ISBLANK(YENI_TEKLIFLER!$A806),"",YENI_TEKLIFLER!$A806)</f>
        <v/>
      </c>
      <c r="B806" s="14">
        <f>IF(ISBLANK(YENI_TEKLIFLER!$A806),"",YENI_TEKLIFLER!$B806)</f>
        <v/>
      </c>
      <c r="C806" s="17">
        <f>IF(ISBLANK(YENI_TEKLIFLER!$A806),"",SUMIFS(TAKSIT_PLANI!$I$6:$I$1000,TAKSIT_PLANI!$B$6:$B$1000,YENI_TEKLIFLER!$B806,TAKSIT_PLANI!$C$6:$C$1000,1))</f>
        <v/>
      </c>
      <c r="D806" s="17">
        <f>IF(ISBLANK(YENI_TEKLIFLER!$A806),"",YENI_TEKLIFLER!$I806)</f>
        <v/>
      </c>
      <c r="E806" s="17">
        <f>IF(ISBLANK(YENI_TEKLIFLER!$A806),"",$C806-$D806)</f>
        <v/>
      </c>
      <c r="F806" s="17">
        <f>IF(ISBLANK(YENI_TEKLIFLER!$A806),"",MAX(0,$E806))</f>
        <v/>
      </c>
      <c r="G806" s="17">
        <f>IF(ISBLANK(YENI_TEKLIFLER!$A806),"",YENI_TEKLIFLER!$J806)</f>
        <v/>
      </c>
      <c r="H806" s="17">
        <f>IF(ISBLANK(YENI_TEKLIFLER!$A806),"",INDEX(KREDILER!$H$6:$H$1000,MATCH(YENI_TEKLIFLER!$B806,KREDILER!$A$6:$A$1000,0)))</f>
        <v/>
      </c>
      <c r="I806" s="14">
        <f>IF(ISBLANK(YENI_TEKLIFLER!$A806),"",IF($E806&gt;0,"ADAY","DEĞİL"))</f>
        <v/>
      </c>
      <c r="J806" s="14">
        <f>IF(ISBLANK(YENI_TEKLIFLER!$A806),"",IF(OR(ISBLANK($B806),ISBLANK($C806),ISBLANK($D806),ISBLANK($E806),ISBLANK($F806),ISBLANK($G806),ISBLANK($H806)),"EKSİK","OK"))</f>
        <v/>
      </c>
    </row>
    <row r="807">
      <c r="A807" s="14">
        <f>IF(ISBLANK(YENI_TEKLIFLER!$A807),"",YENI_TEKLIFLER!$A807)</f>
        <v/>
      </c>
      <c r="B807" s="14">
        <f>IF(ISBLANK(YENI_TEKLIFLER!$A807),"",YENI_TEKLIFLER!$B807)</f>
        <v/>
      </c>
      <c r="C807" s="17">
        <f>IF(ISBLANK(YENI_TEKLIFLER!$A807),"",SUMIFS(TAKSIT_PLANI!$I$6:$I$1000,TAKSIT_PLANI!$B$6:$B$1000,YENI_TEKLIFLER!$B807,TAKSIT_PLANI!$C$6:$C$1000,1))</f>
        <v/>
      </c>
      <c r="D807" s="17">
        <f>IF(ISBLANK(YENI_TEKLIFLER!$A807),"",YENI_TEKLIFLER!$I807)</f>
        <v/>
      </c>
      <c r="E807" s="17">
        <f>IF(ISBLANK(YENI_TEKLIFLER!$A807),"",$C807-$D807)</f>
        <v/>
      </c>
      <c r="F807" s="17">
        <f>IF(ISBLANK(YENI_TEKLIFLER!$A807),"",MAX(0,$E807))</f>
        <v/>
      </c>
      <c r="G807" s="17">
        <f>IF(ISBLANK(YENI_TEKLIFLER!$A807),"",YENI_TEKLIFLER!$J807)</f>
        <v/>
      </c>
      <c r="H807" s="17">
        <f>IF(ISBLANK(YENI_TEKLIFLER!$A807),"",INDEX(KREDILER!$H$6:$H$1000,MATCH(YENI_TEKLIFLER!$B807,KREDILER!$A$6:$A$1000,0)))</f>
        <v/>
      </c>
      <c r="I807" s="14">
        <f>IF(ISBLANK(YENI_TEKLIFLER!$A807),"",IF($E807&gt;0,"ADAY","DEĞİL"))</f>
        <v/>
      </c>
      <c r="J807" s="14">
        <f>IF(ISBLANK(YENI_TEKLIFLER!$A807),"",IF(OR(ISBLANK($B807),ISBLANK($C807),ISBLANK($D807),ISBLANK($E807),ISBLANK($F807),ISBLANK($G807),ISBLANK($H807)),"EKSİK","OK"))</f>
        <v/>
      </c>
    </row>
    <row r="808">
      <c r="A808" s="14">
        <f>IF(ISBLANK(YENI_TEKLIFLER!$A808),"",YENI_TEKLIFLER!$A808)</f>
        <v/>
      </c>
      <c r="B808" s="14">
        <f>IF(ISBLANK(YENI_TEKLIFLER!$A808),"",YENI_TEKLIFLER!$B808)</f>
        <v/>
      </c>
      <c r="C808" s="17">
        <f>IF(ISBLANK(YENI_TEKLIFLER!$A808),"",SUMIFS(TAKSIT_PLANI!$I$6:$I$1000,TAKSIT_PLANI!$B$6:$B$1000,YENI_TEKLIFLER!$B808,TAKSIT_PLANI!$C$6:$C$1000,1))</f>
        <v/>
      </c>
      <c r="D808" s="17">
        <f>IF(ISBLANK(YENI_TEKLIFLER!$A808),"",YENI_TEKLIFLER!$I808)</f>
        <v/>
      </c>
      <c r="E808" s="17">
        <f>IF(ISBLANK(YENI_TEKLIFLER!$A808),"",$C808-$D808)</f>
        <v/>
      </c>
      <c r="F808" s="17">
        <f>IF(ISBLANK(YENI_TEKLIFLER!$A808),"",MAX(0,$E808))</f>
        <v/>
      </c>
      <c r="G808" s="17">
        <f>IF(ISBLANK(YENI_TEKLIFLER!$A808),"",YENI_TEKLIFLER!$J808)</f>
        <v/>
      </c>
      <c r="H808" s="17">
        <f>IF(ISBLANK(YENI_TEKLIFLER!$A808),"",INDEX(KREDILER!$H$6:$H$1000,MATCH(YENI_TEKLIFLER!$B808,KREDILER!$A$6:$A$1000,0)))</f>
        <v/>
      </c>
      <c r="I808" s="14">
        <f>IF(ISBLANK(YENI_TEKLIFLER!$A808),"",IF($E808&gt;0,"ADAY","DEĞİL"))</f>
        <v/>
      </c>
      <c r="J808" s="14">
        <f>IF(ISBLANK(YENI_TEKLIFLER!$A808),"",IF(OR(ISBLANK($B808),ISBLANK($C808),ISBLANK($D808),ISBLANK($E808),ISBLANK($F808),ISBLANK($G808),ISBLANK($H808)),"EKSİK","OK"))</f>
        <v/>
      </c>
    </row>
    <row r="809">
      <c r="A809" s="14">
        <f>IF(ISBLANK(YENI_TEKLIFLER!$A809),"",YENI_TEKLIFLER!$A809)</f>
        <v/>
      </c>
      <c r="B809" s="14">
        <f>IF(ISBLANK(YENI_TEKLIFLER!$A809),"",YENI_TEKLIFLER!$B809)</f>
        <v/>
      </c>
      <c r="C809" s="17">
        <f>IF(ISBLANK(YENI_TEKLIFLER!$A809),"",SUMIFS(TAKSIT_PLANI!$I$6:$I$1000,TAKSIT_PLANI!$B$6:$B$1000,YENI_TEKLIFLER!$B809,TAKSIT_PLANI!$C$6:$C$1000,1))</f>
        <v/>
      </c>
      <c r="D809" s="17">
        <f>IF(ISBLANK(YENI_TEKLIFLER!$A809),"",YENI_TEKLIFLER!$I809)</f>
        <v/>
      </c>
      <c r="E809" s="17">
        <f>IF(ISBLANK(YENI_TEKLIFLER!$A809),"",$C809-$D809)</f>
        <v/>
      </c>
      <c r="F809" s="17">
        <f>IF(ISBLANK(YENI_TEKLIFLER!$A809),"",MAX(0,$E809))</f>
        <v/>
      </c>
      <c r="G809" s="17">
        <f>IF(ISBLANK(YENI_TEKLIFLER!$A809),"",YENI_TEKLIFLER!$J809)</f>
        <v/>
      </c>
      <c r="H809" s="17">
        <f>IF(ISBLANK(YENI_TEKLIFLER!$A809),"",INDEX(KREDILER!$H$6:$H$1000,MATCH(YENI_TEKLIFLER!$B809,KREDILER!$A$6:$A$1000,0)))</f>
        <v/>
      </c>
      <c r="I809" s="14">
        <f>IF(ISBLANK(YENI_TEKLIFLER!$A809),"",IF($E809&gt;0,"ADAY","DEĞİL"))</f>
        <v/>
      </c>
      <c r="J809" s="14">
        <f>IF(ISBLANK(YENI_TEKLIFLER!$A809),"",IF(OR(ISBLANK($B809),ISBLANK($C809),ISBLANK($D809),ISBLANK($E809),ISBLANK($F809),ISBLANK($G809),ISBLANK($H809)),"EKSİK","OK"))</f>
        <v/>
      </c>
    </row>
    <row r="810">
      <c r="A810" s="14">
        <f>IF(ISBLANK(YENI_TEKLIFLER!$A810),"",YENI_TEKLIFLER!$A810)</f>
        <v/>
      </c>
      <c r="B810" s="14">
        <f>IF(ISBLANK(YENI_TEKLIFLER!$A810),"",YENI_TEKLIFLER!$B810)</f>
        <v/>
      </c>
      <c r="C810" s="17">
        <f>IF(ISBLANK(YENI_TEKLIFLER!$A810),"",SUMIFS(TAKSIT_PLANI!$I$6:$I$1000,TAKSIT_PLANI!$B$6:$B$1000,YENI_TEKLIFLER!$B810,TAKSIT_PLANI!$C$6:$C$1000,1))</f>
        <v/>
      </c>
      <c r="D810" s="17">
        <f>IF(ISBLANK(YENI_TEKLIFLER!$A810),"",YENI_TEKLIFLER!$I810)</f>
        <v/>
      </c>
      <c r="E810" s="17">
        <f>IF(ISBLANK(YENI_TEKLIFLER!$A810),"",$C810-$D810)</f>
        <v/>
      </c>
      <c r="F810" s="17">
        <f>IF(ISBLANK(YENI_TEKLIFLER!$A810),"",MAX(0,$E810))</f>
        <v/>
      </c>
      <c r="G810" s="17">
        <f>IF(ISBLANK(YENI_TEKLIFLER!$A810),"",YENI_TEKLIFLER!$J810)</f>
        <v/>
      </c>
      <c r="H810" s="17">
        <f>IF(ISBLANK(YENI_TEKLIFLER!$A810),"",INDEX(KREDILER!$H$6:$H$1000,MATCH(YENI_TEKLIFLER!$B810,KREDILER!$A$6:$A$1000,0)))</f>
        <v/>
      </c>
      <c r="I810" s="14">
        <f>IF(ISBLANK(YENI_TEKLIFLER!$A810),"",IF($E810&gt;0,"ADAY","DEĞİL"))</f>
        <v/>
      </c>
      <c r="J810" s="14">
        <f>IF(ISBLANK(YENI_TEKLIFLER!$A810),"",IF(OR(ISBLANK($B810),ISBLANK($C810),ISBLANK($D810),ISBLANK($E810),ISBLANK($F810),ISBLANK($G810),ISBLANK($H810)),"EKSİK","OK"))</f>
        <v/>
      </c>
    </row>
    <row r="811">
      <c r="A811" s="14">
        <f>IF(ISBLANK(YENI_TEKLIFLER!$A811),"",YENI_TEKLIFLER!$A811)</f>
        <v/>
      </c>
      <c r="B811" s="14">
        <f>IF(ISBLANK(YENI_TEKLIFLER!$A811),"",YENI_TEKLIFLER!$B811)</f>
        <v/>
      </c>
      <c r="C811" s="17">
        <f>IF(ISBLANK(YENI_TEKLIFLER!$A811),"",SUMIFS(TAKSIT_PLANI!$I$6:$I$1000,TAKSIT_PLANI!$B$6:$B$1000,YENI_TEKLIFLER!$B811,TAKSIT_PLANI!$C$6:$C$1000,1))</f>
        <v/>
      </c>
      <c r="D811" s="17">
        <f>IF(ISBLANK(YENI_TEKLIFLER!$A811),"",YENI_TEKLIFLER!$I811)</f>
        <v/>
      </c>
      <c r="E811" s="17">
        <f>IF(ISBLANK(YENI_TEKLIFLER!$A811),"",$C811-$D811)</f>
        <v/>
      </c>
      <c r="F811" s="17">
        <f>IF(ISBLANK(YENI_TEKLIFLER!$A811),"",MAX(0,$E811))</f>
        <v/>
      </c>
      <c r="G811" s="17">
        <f>IF(ISBLANK(YENI_TEKLIFLER!$A811),"",YENI_TEKLIFLER!$J811)</f>
        <v/>
      </c>
      <c r="H811" s="17">
        <f>IF(ISBLANK(YENI_TEKLIFLER!$A811),"",INDEX(KREDILER!$H$6:$H$1000,MATCH(YENI_TEKLIFLER!$B811,KREDILER!$A$6:$A$1000,0)))</f>
        <v/>
      </c>
      <c r="I811" s="14">
        <f>IF(ISBLANK(YENI_TEKLIFLER!$A811),"",IF($E811&gt;0,"ADAY","DEĞİL"))</f>
        <v/>
      </c>
      <c r="J811" s="14">
        <f>IF(ISBLANK(YENI_TEKLIFLER!$A811),"",IF(OR(ISBLANK($B811),ISBLANK($C811),ISBLANK($D811),ISBLANK($E811),ISBLANK($F811),ISBLANK($G811),ISBLANK($H811)),"EKSİK","OK"))</f>
        <v/>
      </c>
    </row>
    <row r="812">
      <c r="A812" s="14">
        <f>IF(ISBLANK(YENI_TEKLIFLER!$A812),"",YENI_TEKLIFLER!$A812)</f>
        <v/>
      </c>
      <c r="B812" s="14">
        <f>IF(ISBLANK(YENI_TEKLIFLER!$A812),"",YENI_TEKLIFLER!$B812)</f>
        <v/>
      </c>
      <c r="C812" s="17">
        <f>IF(ISBLANK(YENI_TEKLIFLER!$A812),"",SUMIFS(TAKSIT_PLANI!$I$6:$I$1000,TAKSIT_PLANI!$B$6:$B$1000,YENI_TEKLIFLER!$B812,TAKSIT_PLANI!$C$6:$C$1000,1))</f>
        <v/>
      </c>
      <c r="D812" s="17">
        <f>IF(ISBLANK(YENI_TEKLIFLER!$A812),"",YENI_TEKLIFLER!$I812)</f>
        <v/>
      </c>
      <c r="E812" s="17">
        <f>IF(ISBLANK(YENI_TEKLIFLER!$A812),"",$C812-$D812)</f>
        <v/>
      </c>
      <c r="F812" s="17">
        <f>IF(ISBLANK(YENI_TEKLIFLER!$A812),"",MAX(0,$E812))</f>
        <v/>
      </c>
      <c r="G812" s="17">
        <f>IF(ISBLANK(YENI_TEKLIFLER!$A812),"",YENI_TEKLIFLER!$J812)</f>
        <v/>
      </c>
      <c r="H812" s="17">
        <f>IF(ISBLANK(YENI_TEKLIFLER!$A812),"",INDEX(KREDILER!$H$6:$H$1000,MATCH(YENI_TEKLIFLER!$B812,KREDILER!$A$6:$A$1000,0)))</f>
        <v/>
      </c>
      <c r="I812" s="14">
        <f>IF(ISBLANK(YENI_TEKLIFLER!$A812),"",IF($E812&gt;0,"ADAY","DEĞİL"))</f>
        <v/>
      </c>
      <c r="J812" s="14">
        <f>IF(ISBLANK(YENI_TEKLIFLER!$A812),"",IF(OR(ISBLANK($B812),ISBLANK($C812),ISBLANK($D812),ISBLANK($E812),ISBLANK($F812),ISBLANK($G812),ISBLANK($H812)),"EKSİK","OK"))</f>
        <v/>
      </c>
    </row>
    <row r="813">
      <c r="A813" s="14">
        <f>IF(ISBLANK(YENI_TEKLIFLER!$A813),"",YENI_TEKLIFLER!$A813)</f>
        <v/>
      </c>
      <c r="B813" s="14">
        <f>IF(ISBLANK(YENI_TEKLIFLER!$A813),"",YENI_TEKLIFLER!$B813)</f>
        <v/>
      </c>
      <c r="C813" s="17">
        <f>IF(ISBLANK(YENI_TEKLIFLER!$A813),"",SUMIFS(TAKSIT_PLANI!$I$6:$I$1000,TAKSIT_PLANI!$B$6:$B$1000,YENI_TEKLIFLER!$B813,TAKSIT_PLANI!$C$6:$C$1000,1))</f>
        <v/>
      </c>
      <c r="D813" s="17">
        <f>IF(ISBLANK(YENI_TEKLIFLER!$A813),"",YENI_TEKLIFLER!$I813)</f>
        <v/>
      </c>
      <c r="E813" s="17">
        <f>IF(ISBLANK(YENI_TEKLIFLER!$A813),"",$C813-$D813)</f>
        <v/>
      </c>
      <c r="F813" s="17">
        <f>IF(ISBLANK(YENI_TEKLIFLER!$A813),"",MAX(0,$E813))</f>
        <v/>
      </c>
      <c r="G813" s="17">
        <f>IF(ISBLANK(YENI_TEKLIFLER!$A813),"",YENI_TEKLIFLER!$J813)</f>
        <v/>
      </c>
      <c r="H813" s="17">
        <f>IF(ISBLANK(YENI_TEKLIFLER!$A813),"",INDEX(KREDILER!$H$6:$H$1000,MATCH(YENI_TEKLIFLER!$B813,KREDILER!$A$6:$A$1000,0)))</f>
        <v/>
      </c>
      <c r="I813" s="14">
        <f>IF(ISBLANK(YENI_TEKLIFLER!$A813),"",IF($E813&gt;0,"ADAY","DEĞİL"))</f>
        <v/>
      </c>
      <c r="J813" s="14">
        <f>IF(ISBLANK(YENI_TEKLIFLER!$A813),"",IF(OR(ISBLANK($B813),ISBLANK($C813),ISBLANK($D813),ISBLANK($E813),ISBLANK($F813),ISBLANK($G813),ISBLANK($H813)),"EKSİK","OK"))</f>
        <v/>
      </c>
    </row>
    <row r="814">
      <c r="A814" s="14">
        <f>IF(ISBLANK(YENI_TEKLIFLER!$A814),"",YENI_TEKLIFLER!$A814)</f>
        <v/>
      </c>
      <c r="B814" s="14">
        <f>IF(ISBLANK(YENI_TEKLIFLER!$A814),"",YENI_TEKLIFLER!$B814)</f>
        <v/>
      </c>
      <c r="C814" s="17">
        <f>IF(ISBLANK(YENI_TEKLIFLER!$A814),"",SUMIFS(TAKSIT_PLANI!$I$6:$I$1000,TAKSIT_PLANI!$B$6:$B$1000,YENI_TEKLIFLER!$B814,TAKSIT_PLANI!$C$6:$C$1000,1))</f>
        <v/>
      </c>
      <c r="D814" s="17">
        <f>IF(ISBLANK(YENI_TEKLIFLER!$A814),"",YENI_TEKLIFLER!$I814)</f>
        <v/>
      </c>
      <c r="E814" s="17">
        <f>IF(ISBLANK(YENI_TEKLIFLER!$A814),"",$C814-$D814)</f>
        <v/>
      </c>
      <c r="F814" s="17">
        <f>IF(ISBLANK(YENI_TEKLIFLER!$A814),"",MAX(0,$E814))</f>
        <v/>
      </c>
      <c r="G814" s="17">
        <f>IF(ISBLANK(YENI_TEKLIFLER!$A814),"",YENI_TEKLIFLER!$J814)</f>
        <v/>
      </c>
      <c r="H814" s="17">
        <f>IF(ISBLANK(YENI_TEKLIFLER!$A814),"",INDEX(KREDILER!$H$6:$H$1000,MATCH(YENI_TEKLIFLER!$B814,KREDILER!$A$6:$A$1000,0)))</f>
        <v/>
      </c>
      <c r="I814" s="14">
        <f>IF(ISBLANK(YENI_TEKLIFLER!$A814),"",IF($E814&gt;0,"ADAY","DEĞİL"))</f>
        <v/>
      </c>
      <c r="J814" s="14">
        <f>IF(ISBLANK(YENI_TEKLIFLER!$A814),"",IF(OR(ISBLANK($B814),ISBLANK($C814),ISBLANK($D814),ISBLANK($E814),ISBLANK($F814),ISBLANK($G814),ISBLANK($H814)),"EKSİK","OK"))</f>
        <v/>
      </c>
    </row>
    <row r="815">
      <c r="A815" s="14">
        <f>IF(ISBLANK(YENI_TEKLIFLER!$A815),"",YENI_TEKLIFLER!$A815)</f>
        <v/>
      </c>
      <c r="B815" s="14">
        <f>IF(ISBLANK(YENI_TEKLIFLER!$A815),"",YENI_TEKLIFLER!$B815)</f>
        <v/>
      </c>
      <c r="C815" s="17">
        <f>IF(ISBLANK(YENI_TEKLIFLER!$A815),"",SUMIFS(TAKSIT_PLANI!$I$6:$I$1000,TAKSIT_PLANI!$B$6:$B$1000,YENI_TEKLIFLER!$B815,TAKSIT_PLANI!$C$6:$C$1000,1))</f>
        <v/>
      </c>
      <c r="D815" s="17">
        <f>IF(ISBLANK(YENI_TEKLIFLER!$A815),"",YENI_TEKLIFLER!$I815)</f>
        <v/>
      </c>
      <c r="E815" s="17">
        <f>IF(ISBLANK(YENI_TEKLIFLER!$A815),"",$C815-$D815)</f>
        <v/>
      </c>
      <c r="F815" s="17">
        <f>IF(ISBLANK(YENI_TEKLIFLER!$A815),"",MAX(0,$E815))</f>
        <v/>
      </c>
      <c r="G815" s="17">
        <f>IF(ISBLANK(YENI_TEKLIFLER!$A815),"",YENI_TEKLIFLER!$J815)</f>
        <v/>
      </c>
      <c r="H815" s="17">
        <f>IF(ISBLANK(YENI_TEKLIFLER!$A815),"",INDEX(KREDILER!$H$6:$H$1000,MATCH(YENI_TEKLIFLER!$B815,KREDILER!$A$6:$A$1000,0)))</f>
        <v/>
      </c>
      <c r="I815" s="14">
        <f>IF(ISBLANK(YENI_TEKLIFLER!$A815),"",IF($E815&gt;0,"ADAY","DEĞİL"))</f>
        <v/>
      </c>
      <c r="J815" s="14">
        <f>IF(ISBLANK(YENI_TEKLIFLER!$A815),"",IF(OR(ISBLANK($B815),ISBLANK($C815),ISBLANK($D815),ISBLANK($E815),ISBLANK($F815),ISBLANK($G815),ISBLANK($H815)),"EKSİK","OK"))</f>
        <v/>
      </c>
    </row>
    <row r="816">
      <c r="A816" s="14">
        <f>IF(ISBLANK(YENI_TEKLIFLER!$A816),"",YENI_TEKLIFLER!$A816)</f>
        <v/>
      </c>
      <c r="B816" s="14">
        <f>IF(ISBLANK(YENI_TEKLIFLER!$A816),"",YENI_TEKLIFLER!$B816)</f>
        <v/>
      </c>
      <c r="C816" s="17">
        <f>IF(ISBLANK(YENI_TEKLIFLER!$A816),"",SUMIFS(TAKSIT_PLANI!$I$6:$I$1000,TAKSIT_PLANI!$B$6:$B$1000,YENI_TEKLIFLER!$B816,TAKSIT_PLANI!$C$6:$C$1000,1))</f>
        <v/>
      </c>
      <c r="D816" s="17">
        <f>IF(ISBLANK(YENI_TEKLIFLER!$A816),"",YENI_TEKLIFLER!$I816)</f>
        <v/>
      </c>
      <c r="E816" s="17">
        <f>IF(ISBLANK(YENI_TEKLIFLER!$A816),"",$C816-$D816)</f>
        <v/>
      </c>
      <c r="F816" s="17">
        <f>IF(ISBLANK(YENI_TEKLIFLER!$A816),"",MAX(0,$E816))</f>
        <v/>
      </c>
      <c r="G816" s="17">
        <f>IF(ISBLANK(YENI_TEKLIFLER!$A816),"",YENI_TEKLIFLER!$J816)</f>
        <v/>
      </c>
      <c r="H816" s="17">
        <f>IF(ISBLANK(YENI_TEKLIFLER!$A816),"",INDEX(KREDILER!$H$6:$H$1000,MATCH(YENI_TEKLIFLER!$B816,KREDILER!$A$6:$A$1000,0)))</f>
        <v/>
      </c>
      <c r="I816" s="14">
        <f>IF(ISBLANK(YENI_TEKLIFLER!$A816),"",IF($E816&gt;0,"ADAY","DEĞİL"))</f>
        <v/>
      </c>
      <c r="J816" s="14">
        <f>IF(ISBLANK(YENI_TEKLIFLER!$A816),"",IF(OR(ISBLANK($B816),ISBLANK($C816),ISBLANK($D816),ISBLANK($E816),ISBLANK($F816),ISBLANK($G816),ISBLANK($H816)),"EKSİK","OK"))</f>
        <v/>
      </c>
    </row>
    <row r="817">
      <c r="A817" s="14">
        <f>IF(ISBLANK(YENI_TEKLIFLER!$A817),"",YENI_TEKLIFLER!$A817)</f>
        <v/>
      </c>
      <c r="B817" s="14">
        <f>IF(ISBLANK(YENI_TEKLIFLER!$A817),"",YENI_TEKLIFLER!$B817)</f>
        <v/>
      </c>
      <c r="C817" s="17">
        <f>IF(ISBLANK(YENI_TEKLIFLER!$A817),"",SUMIFS(TAKSIT_PLANI!$I$6:$I$1000,TAKSIT_PLANI!$B$6:$B$1000,YENI_TEKLIFLER!$B817,TAKSIT_PLANI!$C$6:$C$1000,1))</f>
        <v/>
      </c>
      <c r="D817" s="17">
        <f>IF(ISBLANK(YENI_TEKLIFLER!$A817),"",YENI_TEKLIFLER!$I817)</f>
        <v/>
      </c>
      <c r="E817" s="17">
        <f>IF(ISBLANK(YENI_TEKLIFLER!$A817),"",$C817-$D817)</f>
        <v/>
      </c>
      <c r="F817" s="17">
        <f>IF(ISBLANK(YENI_TEKLIFLER!$A817),"",MAX(0,$E817))</f>
        <v/>
      </c>
      <c r="G817" s="17">
        <f>IF(ISBLANK(YENI_TEKLIFLER!$A817),"",YENI_TEKLIFLER!$J817)</f>
        <v/>
      </c>
      <c r="H817" s="17">
        <f>IF(ISBLANK(YENI_TEKLIFLER!$A817),"",INDEX(KREDILER!$H$6:$H$1000,MATCH(YENI_TEKLIFLER!$B817,KREDILER!$A$6:$A$1000,0)))</f>
        <v/>
      </c>
      <c r="I817" s="14">
        <f>IF(ISBLANK(YENI_TEKLIFLER!$A817),"",IF($E817&gt;0,"ADAY","DEĞİL"))</f>
        <v/>
      </c>
      <c r="J817" s="14">
        <f>IF(ISBLANK(YENI_TEKLIFLER!$A817),"",IF(OR(ISBLANK($B817),ISBLANK($C817),ISBLANK($D817),ISBLANK($E817),ISBLANK($F817),ISBLANK($G817),ISBLANK($H817)),"EKSİK","OK"))</f>
        <v/>
      </c>
    </row>
    <row r="818">
      <c r="A818" s="14">
        <f>IF(ISBLANK(YENI_TEKLIFLER!$A818),"",YENI_TEKLIFLER!$A818)</f>
        <v/>
      </c>
      <c r="B818" s="14">
        <f>IF(ISBLANK(YENI_TEKLIFLER!$A818),"",YENI_TEKLIFLER!$B818)</f>
        <v/>
      </c>
      <c r="C818" s="17">
        <f>IF(ISBLANK(YENI_TEKLIFLER!$A818),"",SUMIFS(TAKSIT_PLANI!$I$6:$I$1000,TAKSIT_PLANI!$B$6:$B$1000,YENI_TEKLIFLER!$B818,TAKSIT_PLANI!$C$6:$C$1000,1))</f>
        <v/>
      </c>
      <c r="D818" s="17">
        <f>IF(ISBLANK(YENI_TEKLIFLER!$A818),"",YENI_TEKLIFLER!$I818)</f>
        <v/>
      </c>
      <c r="E818" s="17">
        <f>IF(ISBLANK(YENI_TEKLIFLER!$A818),"",$C818-$D818)</f>
        <v/>
      </c>
      <c r="F818" s="17">
        <f>IF(ISBLANK(YENI_TEKLIFLER!$A818),"",MAX(0,$E818))</f>
        <v/>
      </c>
      <c r="G818" s="17">
        <f>IF(ISBLANK(YENI_TEKLIFLER!$A818),"",YENI_TEKLIFLER!$J818)</f>
        <v/>
      </c>
      <c r="H818" s="17">
        <f>IF(ISBLANK(YENI_TEKLIFLER!$A818),"",INDEX(KREDILER!$H$6:$H$1000,MATCH(YENI_TEKLIFLER!$B818,KREDILER!$A$6:$A$1000,0)))</f>
        <v/>
      </c>
      <c r="I818" s="14">
        <f>IF(ISBLANK(YENI_TEKLIFLER!$A818),"",IF($E818&gt;0,"ADAY","DEĞİL"))</f>
        <v/>
      </c>
      <c r="J818" s="14">
        <f>IF(ISBLANK(YENI_TEKLIFLER!$A818),"",IF(OR(ISBLANK($B818),ISBLANK($C818),ISBLANK($D818),ISBLANK($E818),ISBLANK($F818),ISBLANK($G818),ISBLANK($H818)),"EKSİK","OK"))</f>
        <v/>
      </c>
    </row>
    <row r="819">
      <c r="A819" s="14">
        <f>IF(ISBLANK(YENI_TEKLIFLER!$A819),"",YENI_TEKLIFLER!$A819)</f>
        <v/>
      </c>
      <c r="B819" s="14">
        <f>IF(ISBLANK(YENI_TEKLIFLER!$A819),"",YENI_TEKLIFLER!$B819)</f>
        <v/>
      </c>
      <c r="C819" s="17">
        <f>IF(ISBLANK(YENI_TEKLIFLER!$A819),"",SUMIFS(TAKSIT_PLANI!$I$6:$I$1000,TAKSIT_PLANI!$B$6:$B$1000,YENI_TEKLIFLER!$B819,TAKSIT_PLANI!$C$6:$C$1000,1))</f>
        <v/>
      </c>
      <c r="D819" s="17">
        <f>IF(ISBLANK(YENI_TEKLIFLER!$A819),"",YENI_TEKLIFLER!$I819)</f>
        <v/>
      </c>
      <c r="E819" s="17">
        <f>IF(ISBLANK(YENI_TEKLIFLER!$A819),"",$C819-$D819)</f>
        <v/>
      </c>
      <c r="F819" s="17">
        <f>IF(ISBLANK(YENI_TEKLIFLER!$A819),"",MAX(0,$E819))</f>
        <v/>
      </c>
      <c r="G819" s="17">
        <f>IF(ISBLANK(YENI_TEKLIFLER!$A819),"",YENI_TEKLIFLER!$J819)</f>
        <v/>
      </c>
      <c r="H819" s="17">
        <f>IF(ISBLANK(YENI_TEKLIFLER!$A819),"",INDEX(KREDILER!$H$6:$H$1000,MATCH(YENI_TEKLIFLER!$B819,KREDILER!$A$6:$A$1000,0)))</f>
        <v/>
      </c>
      <c r="I819" s="14">
        <f>IF(ISBLANK(YENI_TEKLIFLER!$A819),"",IF($E819&gt;0,"ADAY","DEĞİL"))</f>
        <v/>
      </c>
      <c r="J819" s="14">
        <f>IF(ISBLANK(YENI_TEKLIFLER!$A819),"",IF(OR(ISBLANK($B819),ISBLANK($C819),ISBLANK($D819),ISBLANK($E819),ISBLANK($F819),ISBLANK($G819),ISBLANK($H819)),"EKSİK","OK"))</f>
        <v/>
      </c>
    </row>
    <row r="820">
      <c r="A820" s="14">
        <f>IF(ISBLANK(YENI_TEKLIFLER!$A820),"",YENI_TEKLIFLER!$A820)</f>
        <v/>
      </c>
      <c r="B820" s="14">
        <f>IF(ISBLANK(YENI_TEKLIFLER!$A820),"",YENI_TEKLIFLER!$B820)</f>
        <v/>
      </c>
      <c r="C820" s="17">
        <f>IF(ISBLANK(YENI_TEKLIFLER!$A820),"",SUMIFS(TAKSIT_PLANI!$I$6:$I$1000,TAKSIT_PLANI!$B$6:$B$1000,YENI_TEKLIFLER!$B820,TAKSIT_PLANI!$C$6:$C$1000,1))</f>
        <v/>
      </c>
      <c r="D820" s="17">
        <f>IF(ISBLANK(YENI_TEKLIFLER!$A820),"",YENI_TEKLIFLER!$I820)</f>
        <v/>
      </c>
      <c r="E820" s="17">
        <f>IF(ISBLANK(YENI_TEKLIFLER!$A820),"",$C820-$D820)</f>
        <v/>
      </c>
      <c r="F820" s="17">
        <f>IF(ISBLANK(YENI_TEKLIFLER!$A820),"",MAX(0,$E820))</f>
        <v/>
      </c>
      <c r="G820" s="17">
        <f>IF(ISBLANK(YENI_TEKLIFLER!$A820),"",YENI_TEKLIFLER!$J820)</f>
        <v/>
      </c>
      <c r="H820" s="17">
        <f>IF(ISBLANK(YENI_TEKLIFLER!$A820),"",INDEX(KREDILER!$H$6:$H$1000,MATCH(YENI_TEKLIFLER!$B820,KREDILER!$A$6:$A$1000,0)))</f>
        <v/>
      </c>
      <c r="I820" s="14">
        <f>IF(ISBLANK(YENI_TEKLIFLER!$A820),"",IF($E820&gt;0,"ADAY","DEĞİL"))</f>
        <v/>
      </c>
      <c r="J820" s="14">
        <f>IF(ISBLANK(YENI_TEKLIFLER!$A820),"",IF(OR(ISBLANK($B820),ISBLANK($C820),ISBLANK($D820),ISBLANK($E820),ISBLANK($F820),ISBLANK($G820),ISBLANK($H820)),"EKSİK","OK"))</f>
        <v/>
      </c>
    </row>
    <row r="821">
      <c r="A821" s="14">
        <f>IF(ISBLANK(YENI_TEKLIFLER!$A821),"",YENI_TEKLIFLER!$A821)</f>
        <v/>
      </c>
      <c r="B821" s="14">
        <f>IF(ISBLANK(YENI_TEKLIFLER!$A821),"",YENI_TEKLIFLER!$B821)</f>
        <v/>
      </c>
      <c r="C821" s="17">
        <f>IF(ISBLANK(YENI_TEKLIFLER!$A821),"",SUMIFS(TAKSIT_PLANI!$I$6:$I$1000,TAKSIT_PLANI!$B$6:$B$1000,YENI_TEKLIFLER!$B821,TAKSIT_PLANI!$C$6:$C$1000,1))</f>
        <v/>
      </c>
      <c r="D821" s="17">
        <f>IF(ISBLANK(YENI_TEKLIFLER!$A821),"",YENI_TEKLIFLER!$I821)</f>
        <v/>
      </c>
      <c r="E821" s="17">
        <f>IF(ISBLANK(YENI_TEKLIFLER!$A821),"",$C821-$D821)</f>
        <v/>
      </c>
      <c r="F821" s="17">
        <f>IF(ISBLANK(YENI_TEKLIFLER!$A821),"",MAX(0,$E821))</f>
        <v/>
      </c>
      <c r="G821" s="17">
        <f>IF(ISBLANK(YENI_TEKLIFLER!$A821),"",YENI_TEKLIFLER!$J821)</f>
        <v/>
      </c>
      <c r="H821" s="17">
        <f>IF(ISBLANK(YENI_TEKLIFLER!$A821),"",INDEX(KREDILER!$H$6:$H$1000,MATCH(YENI_TEKLIFLER!$B821,KREDILER!$A$6:$A$1000,0)))</f>
        <v/>
      </c>
      <c r="I821" s="14">
        <f>IF(ISBLANK(YENI_TEKLIFLER!$A821),"",IF($E821&gt;0,"ADAY","DEĞİL"))</f>
        <v/>
      </c>
      <c r="J821" s="14">
        <f>IF(ISBLANK(YENI_TEKLIFLER!$A821),"",IF(OR(ISBLANK($B821),ISBLANK($C821),ISBLANK($D821),ISBLANK($E821),ISBLANK($F821),ISBLANK($G821),ISBLANK($H821)),"EKSİK","OK"))</f>
        <v/>
      </c>
    </row>
    <row r="822">
      <c r="A822" s="14">
        <f>IF(ISBLANK(YENI_TEKLIFLER!$A822),"",YENI_TEKLIFLER!$A822)</f>
        <v/>
      </c>
      <c r="B822" s="14">
        <f>IF(ISBLANK(YENI_TEKLIFLER!$A822),"",YENI_TEKLIFLER!$B822)</f>
        <v/>
      </c>
      <c r="C822" s="17">
        <f>IF(ISBLANK(YENI_TEKLIFLER!$A822),"",SUMIFS(TAKSIT_PLANI!$I$6:$I$1000,TAKSIT_PLANI!$B$6:$B$1000,YENI_TEKLIFLER!$B822,TAKSIT_PLANI!$C$6:$C$1000,1))</f>
        <v/>
      </c>
      <c r="D822" s="17">
        <f>IF(ISBLANK(YENI_TEKLIFLER!$A822),"",YENI_TEKLIFLER!$I822)</f>
        <v/>
      </c>
      <c r="E822" s="17">
        <f>IF(ISBLANK(YENI_TEKLIFLER!$A822),"",$C822-$D822)</f>
        <v/>
      </c>
      <c r="F822" s="17">
        <f>IF(ISBLANK(YENI_TEKLIFLER!$A822),"",MAX(0,$E822))</f>
        <v/>
      </c>
      <c r="G822" s="17">
        <f>IF(ISBLANK(YENI_TEKLIFLER!$A822),"",YENI_TEKLIFLER!$J822)</f>
        <v/>
      </c>
      <c r="H822" s="17">
        <f>IF(ISBLANK(YENI_TEKLIFLER!$A822),"",INDEX(KREDILER!$H$6:$H$1000,MATCH(YENI_TEKLIFLER!$B822,KREDILER!$A$6:$A$1000,0)))</f>
        <v/>
      </c>
      <c r="I822" s="14">
        <f>IF(ISBLANK(YENI_TEKLIFLER!$A822),"",IF($E822&gt;0,"ADAY","DEĞİL"))</f>
        <v/>
      </c>
      <c r="J822" s="14">
        <f>IF(ISBLANK(YENI_TEKLIFLER!$A822),"",IF(OR(ISBLANK($B822),ISBLANK($C822),ISBLANK($D822),ISBLANK($E822),ISBLANK($F822),ISBLANK($G822),ISBLANK($H822)),"EKSİK","OK"))</f>
        <v/>
      </c>
    </row>
    <row r="823">
      <c r="A823" s="14">
        <f>IF(ISBLANK(YENI_TEKLIFLER!$A823),"",YENI_TEKLIFLER!$A823)</f>
        <v/>
      </c>
      <c r="B823" s="14">
        <f>IF(ISBLANK(YENI_TEKLIFLER!$A823),"",YENI_TEKLIFLER!$B823)</f>
        <v/>
      </c>
      <c r="C823" s="17">
        <f>IF(ISBLANK(YENI_TEKLIFLER!$A823),"",SUMIFS(TAKSIT_PLANI!$I$6:$I$1000,TAKSIT_PLANI!$B$6:$B$1000,YENI_TEKLIFLER!$B823,TAKSIT_PLANI!$C$6:$C$1000,1))</f>
        <v/>
      </c>
      <c r="D823" s="17">
        <f>IF(ISBLANK(YENI_TEKLIFLER!$A823),"",YENI_TEKLIFLER!$I823)</f>
        <v/>
      </c>
      <c r="E823" s="17">
        <f>IF(ISBLANK(YENI_TEKLIFLER!$A823),"",$C823-$D823)</f>
        <v/>
      </c>
      <c r="F823" s="17">
        <f>IF(ISBLANK(YENI_TEKLIFLER!$A823),"",MAX(0,$E823))</f>
        <v/>
      </c>
      <c r="G823" s="17">
        <f>IF(ISBLANK(YENI_TEKLIFLER!$A823),"",YENI_TEKLIFLER!$J823)</f>
        <v/>
      </c>
      <c r="H823" s="17">
        <f>IF(ISBLANK(YENI_TEKLIFLER!$A823),"",INDEX(KREDILER!$H$6:$H$1000,MATCH(YENI_TEKLIFLER!$B823,KREDILER!$A$6:$A$1000,0)))</f>
        <v/>
      </c>
      <c r="I823" s="14">
        <f>IF(ISBLANK(YENI_TEKLIFLER!$A823),"",IF($E823&gt;0,"ADAY","DEĞİL"))</f>
        <v/>
      </c>
      <c r="J823" s="14">
        <f>IF(ISBLANK(YENI_TEKLIFLER!$A823),"",IF(OR(ISBLANK($B823),ISBLANK($C823),ISBLANK($D823),ISBLANK($E823),ISBLANK($F823),ISBLANK($G823),ISBLANK($H823)),"EKSİK","OK"))</f>
        <v/>
      </c>
    </row>
    <row r="824">
      <c r="A824" s="14">
        <f>IF(ISBLANK(YENI_TEKLIFLER!$A824),"",YENI_TEKLIFLER!$A824)</f>
        <v/>
      </c>
      <c r="B824" s="14">
        <f>IF(ISBLANK(YENI_TEKLIFLER!$A824),"",YENI_TEKLIFLER!$B824)</f>
        <v/>
      </c>
      <c r="C824" s="17">
        <f>IF(ISBLANK(YENI_TEKLIFLER!$A824),"",SUMIFS(TAKSIT_PLANI!$I$6:$I$1000,TAKSIT_PLANI!$B$6:$B$1000,YENI_TEKLIFLER!$B824,TAKSIT_PLANI!$C$6:$C$1000,1))</f>
        <v/>
      </c>
      <c r="D824" s="17">
        <f>IF(ISBLANK(YENI_TEKLIFLER!$A824),"",YENI_TEKLIFLER!$I824)</f>
        <v/>
      </c>
      <c r="E824" s="17">
        <f>IF(ISBLANK(YENI_TEKLIFLER!$A824),"",$C824-$D824)</f>
        <v/>
      </c>
      <c r="F824" s="17">
        <f>IF(ISBLANK(YENI_TEKLIFLER!$A824),"",MAX(0,$E824))</f>
        <v/>
      </c>
      <c r="G824" s="17">
        <f>IF(ISBLANK(YENI_TEKLIFLER!$A824),"",YENI_TEKLIFLER!$J824)</f>
        <v/>
      </c>
      <c r="H824" s="17">
        <f>IF(ISBLANK(YENI_TEKLIFLER!$A824),"",INDEX(KREDILER!$H$6:$H$1000,MATCH(YENI_TEKLIFLER!$B824,KREDILER!$A$6:$A$1000,0)))</f>
        <v/>
      </c>
      <c r="I824" s="14">
        <f>IF(ISBLANK(YENI_TEKLIFLER!$A824),"",IF($E824&gt;0,"ADAY","DEĞİL"))</f>
        <v/>
      </c>
      <c r="J824" s="14">
        <f>IF(ISBLANK(YENI_TEKLIFLER!$A824),"",IF(OR(ISBLANK($B824),ISBLANK($C824),ISBLANK($D824),ISBLANK($E824),ISBLANK($F824),ISBLANK($G824),ISBLANK($H824)),"EKSİK","OK"))</f>
        <v/>
      </c>
    </row>
    <row r="825">
      <c r="A825" s="14">
        <f>IF(ISBLANK(YENI_TEKLIFLER!$A825),"",YENI_TEKLIFLER!$A825)</f>
        <v/>
      </c>
      <c r="B825" s="14">
        <f>IF(ISBLANK(YENI_TEKLIFLER!$A825),"",YENI_TEKLIFLER!$B825)</f>
        <v/>
      </c>
      <c r="C825" s="17">
        <f>IF(ISBLANK(YENI_TEKLIFLER!$A825),"",SUMIFS(TAKSIT_PLANI!$I$6:$I$1000,TAKSIT_PLANI!$B$6:$B$1000,YENI_TEKLIFLER!$B825,TAKSIT_PLANI!$C$6:$C$1000,1))</f>
        <v/>
      </c>
      <c r="D825" s="17">
        <f>IF(ISBLANK(YENI_TEKLIFLER!$A825),"",YENI_TEKLIFLER!$I825)</f>
        <v/>
      </c>
      <c r="E825" s="17">
        <f>IF(ISBLANK(YENI_TEKLIFLER!$A825),"",$C825-$D825)</f>
        <v/>
      </c>
      <c r="F825" s="17">
        <f>IF(ISBLANK(YENI_TEKLIFLER!$A825),"",MAX(0,$E825))</f>
        <v/>
      </c>
      <c r="G825" s="17">
        <f>IF(ISBLANK(YENI_TEKLIFLER!$A825),"",YENI_TEKLIFLER!$J825)</f>
        <v/>
      </c>
      <c r="H825" s="17">
        <f>IF(ISBLANK(YENI_TEKLIFLER!$A825),"",INDEX(KREDILER!$H$6:$H$1000,MATCH(YENI_TEKLIFLER!$B825,KREDILER!$A$6:$A$1000,0)))</f>
        <v/>
      </c>
      <c r="I825" s="14">
        <f>IF(ISBLANK(YENI_TEKLIFLER!$A825),"",IF($E825&gt;0,"ADAY","DEĞİL"))</f>
        <v/>
      </c>
      <c r="J825" s="14">
        <f>IF(ISBLANK(YENI_TEKLIFLER!$A825),"",IF(OR(ISBLANK($B825),ISBLANK($C825),ISBLANK($D825),ISBLANK($E825),ISBLANK($F825),ISBLANK($G825),ISBLANK($H825)),"EKSİK","OK"))</f>
        <v/>
      </c>
    </row>
    <row r="826">
      <c r="A826" s="14">
        <f>IF(ISBLANK(YENI_TEKLIFLER!$A826),"",YENI_TEKLIFLER!$A826)</f>
        <v/>
      </c>
      <c r="B826" s="14">
        <f>IF(ISBLANK(YENI_TEKLIFLER!$A826),"",YENI_TEKLIFLER!$B826)</f>
        <v/>
      </c>
      <c r="C826" s="17">
        <f>IF(ISBLANK(YENI_TEKLIFLER!$A826),"",SUMIFS(TAKSIT_PLANI!$I$6:$I$1000,TAKSIT_PLANI!$B$6:$B$1000,YENI_TEKLIFLER!$B826,TAKSIT_PLANI!$C$6:$C$1000,1))</f>
        <v/>
      </c>
      <c r="D826" s="17">
        <f>IF(ISBLANK(YENI_TEKLIFLER!$A826),"",YENI_TEKLIFLER!$I826)</f>
        <v/>
      </c>
      <c r="E826" s="17">
        <f>IF(ISBLANK(YENI_TEKLIFLER!$A826),"",$C826-$D826)</f>
        <v/>
      </c>
      <c r="F826" s="17">
        <f>IF(ISBLANK(YENI_TEKLIFLER!$A826),"",MAX(0,$E826))</f>
        <v/>
      </c>
      <c r="G826" s="17">
        <f>IF(ISBLANK(YENI_TEKLIFLER!$A826),"",YENI_TEKLIFLER!$J826)</f>
        <v/>
      </c>
      <c r="H826" s="17">
        <f>IF(ISBLANK(YENI_TEKLIFLER!$A826),"",INDEX(KREDILER!$H$6:$H$1000,MATCH(YENI_TEKLIFLER!$B826,KREDILER!$A$6:$A$1000,0)))</f>
        <v/>
      </c>
      <c r="I826" s="14">
        <f>IF(ISBLANK(YENI_TEKLIFLER!$A826),"",IF($E826&gt;0,"ADAY","DEĞİL"))</f>
        <v/>
      </c>
      <c r="J826" s="14">
        <f>IF(ISBLANK(YENI_TEKLIFLER!$A826),"",IF(OR(ISBLANK($B826),ISBLANK($C826),ISBLANK($D826),ISBLANK($E826),ISBLANK($F826),ISBLANK($G826),ISBLANK($H826)),"EKSİK","OK"))</f>
        <v/>
      </c>
    </row>
    <row r="827">
      <c r="A827" s="14">
        <f>IF(ISBLANK(YENI_TEKLIFLER!$A827),"",YENI_TEKLIFLER!$A827)</f>
        <v/>
      </c>
      <c r="B827" s="14">
        <f>IF(ISBLANK(YENI_TEKLIFLER!$A827),"",YENI_TEKLIFLER!$B827)</f>
        <v/>
      </c>
      <c r="C827" s="17">
        <f>IF(ISBLANK(YENI_TEKLIFLER!$A827),"",SUMIFS(TAKSIT_PLANI!$I$6:$I$1000,TAKSIT_PLANI!$B$6:$B$1000,YENI_TEKLIFLER!$B827,TAKSIT_PLANI!$C$6:$C$1000,1))</f>
        <v/>
      </c>
      <c r="D827" s="17">
        <f>IF(ISBLANK(YENI_TEKLIFLER!$A827),"",YENI_TEKLIFLER!$I827)</f>
        <v/>
      </c>
      <c r="E827" s="17">
        <f>IF(ISBLANK(YENI_TEKLIFLER!$A827),"",$C827-$D827)</f>
        <v/>
      </c>
      <c r="F827" s="17">
        <f>IF(ISBLANK(YENI_TEKLIFLER!$A827),"",MAX(0,$E827))</f>
        <v/>
      </c>
      <c r="G827" s="17">
        <f>IF(ISBLANK(YENI_TEKLIFLER!$A827),"",YENI_TEKLIFLER!$J827)</f>
        <v/>
      </c>
      <c r="H827" s="17">
        <f>IF(ISBLANK(YENI_TEKLIFLER!$A827),"",INDEX(KREDILER!$H$6:$H$1000,MATCH(YENI_TEKLIFLER!$B827,KREDILER!$A$6:$A$1000,0)))</f>
        <v/>
      </c>
      <c r="I827" s="14">
        <f>IF(ISBLANK(YENI_TEKLIFLER!$A827),"",IF($E827&gt;0,"ADAY","DEĞİL"))</f>
        <v/>
      </c>
      <c r="J827" s="14">
        <f>IF(ISBLANK(YENI_TEKLIFLER!$A827),"",IF(OR(ISBLANK($B827),ISBLANK($C827),ISBLANK($D827),ISBLANK($E827),ISBLANK($F827),ISBLANK($G827),ISBLANK($H827)),"EKSİK","OK"))</f>
        <v/>
      </c>
    </row>
    <row r="828">
      <c r="A828" s="14">
        <f>IF(ISBLANK(YENI_TEKLIFLER!$A828),"",YENI_TEKLIFLER!$A828)</f>
        <v/>
      </c>
      <c r="B828" s="14">
        <f>IF(ISBLANK(YENI_TEKLIFLER!$A828),"",YENI_TEKLIFLER!$B828)</f>
        <v/>
      </c>
      <c r="C828" s="17">
        <f>IF(ISBLANK(YENI_TEKLIFLER!$A828),"",SUMIFS(TAKSIT_PLANI!$I$6:$I$1000,TAKSIT_PLANI!$B$6:$B$1000,YENI_TEKLIFLER!$B828,TAKSIT_PLANI!$C$6:$C$1000,1))</f>
        <v/>
      </c>
      <c r="D828" s="17">
        <f>IF(ISBLANK(YENI_TEKLIFLER!$A828),"",YENI_TEKLIFLER!$I828)</f>
        <v/>
      </c>
      <c r="E828" s="17">
        <f>IF(ISBLANK(YENI_TEKLIFLER!$A828),"",$C828-$D828)</f>
        <v/>
      </c>
      <c r="F828" s="17">
        <f>IF(ISBLANK(YENI_TEKLIFLER!$A828),"",MAX(0,$E828))</f>
        <v/>
      </c>
      <c r="G828" s="17">
        <f>IF(ISBLANK(YENI_TEKLIFLER!$A828),"",YENI_TEKLIFLER!$J828)</f>
        <v/>
      </c>
      <c r="H828" s="17">
        <f>IF(ISBLANK(YENI_TEKLIFLER!$A828),"",INDEX(KREDILER!$H$6:$H$1000,MATCH(YENI_TEKLIFLER!$B828,KREDILER!$A$6:$A$1000,0)))</f>
        <v/>
      </c>
      <c r="I828" s="14">
        <f>IF(ISBLANK(YENI_TEKLIFLER!$A828),"",IF($E828&gt;0,"ADAY","DEĞİL"))</f>
        <v/>
      </c>
      <c r="J828" s="14">
        <f>IF(ISBLANK(YENI_TEKLIFLER!$A828),"",IF(OR(ISBLANK($B828),ISBLANK($C828),ISBLANK($D828),ISBLANK($E828),ISBLANK($F828),ISBLANK($G828),ISBLANK($H828)),"EKSİK","OK"))</f>
        <v/>
      </c>
    </row>
    <row r="829">
      <c r="A829" s="14">
        <f>IF(ISBLANK(YENI_TEKLIFLER!$A829),"",YENI_TEKLIFLER!$A829)</f>
        <v/>
      </c>
      <c r="B829" s="14">
        <f>IF(ISBLANK(YENI_TEKLIFLER!$A829),"",YENI_TEKLIFLER!$B829)</f>
        <v/>
      </c>
      <c r="C829" s="17">
        <f>IF(ISBLANK(YENI_TEKLIFLER!$A829),"",SUMIFS(TAKSIT_PLANI!$I$6:$I$1000,TAKSIT_PLANI!$B$6:$B$1000,YENI_TEKLIFLER!$B829,TAKSIT_PLANI!$C$6:$C$1000,1))</f>
        <v/>
      </c>
      <c r="D829" s="17">
        <f>IF(ISBLANK(YENI_TEKLIFLER!$A829),"",YENI_TEKLIFLER!$I829)</f>
        <v/>
      </c>
      <c r="E829" s="17">
        <f>IF(ISBLANK(YENI_TEKLIFLER!$A829),"",$C829-$D829)</f>
        <v/>
      </c>
      <c r="F829" s="17">
        <f>IF(ISBLANK(YENI_TEKLIFLER!$A829),"",MAX(0,$E829))</f>
        <v/>
      </c>
      <c r="G829" s="17">
        <f>IF(ISBLANK(YENI_TEKLIFLER!$A829),"",YENI_TEKLIFLER!$J829)</f>
        <v/>
      </c>
      <c r="H829" s="17">
        <f>IF(ISBLANK(YENI_TEKLIFLER!$A829),"",INDEX(KREDILER!$H$6:$H$1000,MATCH(YENI_TEKLIFLER!$B829,KREDILER!$A$6:$A$1000,0)))</f>
        <v/>
      </c>
      <c r="I829" s="14">
        <f>IF(ISBLANK(YENI_TEKLIFLER!$A829),"",IF($E829&gt;0,"ADAY","DEĞİL"))</f>
        <v/>
      </c>
      <c r="J829" s="14">
        <f>IF(ISBLANK(YENI_TEKLIFLER!$A829),"",IF(OR(ISBLANK($B829),ISBLANK($C829),ISBLANK($D829),ISBLANK($E829),ISBLANK($F829),ISBLANK($G829),ISBLANK($H829)),"EKSİK","OK"))</f>
        <v/>
      </c>
    </row>
    <row r="830">
      <c r="A830" s="14">
        <f>IF(ISBLANK(YENI_TEKLIFLER!$A830),"",YENI_TEKLIFLER!$A830)</f>
        <v/>
      </c>
      <c r="B830" s="14">
        <f>IF(ISBLANK(YENI_TEKLIFLER!$A830),"",YENI_TEKLIFLER!$B830)</f>
        <v/>
      </c>
      <c r="C830" s="17">
        <f>IF(ISBLANK(YENI_TEKLIFLER!$A830),"",SUMIFS(TAKSIT_PLANI!$I$6:$I$1000,TAKSIT_PLANI!$B$6:$B$1000,YENI_TEKLIFLER!$B830,TAKSIT_PLANI!$C$6:$C$1000,1))</f>
        <v/>
      </c>
      <c r="D830" s="17">
        <f>IF(ISBLANK(YENI_TEKLIFLER!$A830),"",YENI_TEKLIFLER!$I830)</f>
        <v/>
      </c>
      <c r="E830" s="17">
        <f>IF(ISBLANK(YENI_TEKLIFLER!$A830),"",$C830-$D830)</f>
        <v/>
      </c>
      <c r="F830" s="17">
        <f>IF(ISBLANK(YENI_TEKLIFLER!$A830),"",MAX(0,$E830))</f>
        <v/>
      </c>
      <c r="G830" s="17">
        <f>IF(ISBLANK(YENI_TEKLIFLER!$A830),"",YENI_TEKLIFLER!$J830)</f>
        <v/>
      </c>
      <c r="H830" s="17">
        <f>IF(ISBLANK(YENI_TEKLIFLER!$A830),"",INDEX(KREDILER!$H$6:$H$1000,MATCH(YENI_TEKLIFLER!$B830,KREDILER!$A$6:$A$1000,0)))</f>
        <v/>
      </c>
      <c r="I830" s="14">
        <f>IF(ISBLANK(YENI_TEKLIFLER!$A830),"",IF($E830&gt;0,"ADAY","DEĞİL"))</f>
        <v/>
      </c>
      <c r="J830" s="14">
        <f>IF(ISBLANK(YENI_TEKLIFLER!$A830),"",IF(OR(ISBLANK($B830),ISBLANK($C830),ISBLANK($D830),ISBLANK($E830),ISBLANK($F830),ISBLANK($G830),ISBLANK($H830)),"EKSİK","OK"))</f>
        <v/>
      </c>
    </row>
    <row r="831">
      <c r="A831" s="14">
        <f>IF(ISBLANK(YENI_TEKLIFLER!$A831),"",YENI_TEKLIFLER!$A831)</f>
        <v/>
      </c>
      <c r="B831" s="14">
        <f>IF(ISBLANK(YENI_TEKLIFLER!$A831),"",YENI_TEKLIFLER!$B831)</f>
        <v/>
      </c>
      <c r="C831" s="17">
        <f>IF(ISBLANK(YENI_TEKLIFLER!$A831),"",SUMIFS(TAKSIT_PLANI!$I$6:$I$1000,TAKSIT_PLANI!$B$6:$B$1000,YENI_TEKLIFLER!$B831,TAKSIT_PLANI!$C$6:$C$1000,1))</f>
        <v/>
      </c>
      <c r="D831" s="17">
        <f>IF(ISBLANK(YENI_TEKLIFLER!$A831),"",YENI_TEKLIFLER!$I831)</f>
        <v/>
      </c>
      <c r="E831" s="17">
        <f>IF(ISBLANK(YENI_TEKLIFLER!$A831),"",$C831-$D831)</f>
        <v/>
      </c>
      <c r="F831" s="17">
        <f>IF(ISBLANK(YENI_TEKLIFLER!$A831),"",MAX(0,$E831))</f>
        <v/>
      </c>
      <c r="G831" s="17">
        <f>IF(ISBLANK(YENI_TEKLIFLER!$A831),"",YENI_TEKLIFLER!$J831)</f>
        <v/>
      </c>
      <c r="H831" s="17">
        <f>IF(ISBLANK(YENI_TEKLIFLER!$A831),"",INDEX(KREDILER!$H$6:$H$1000,MATCH(YENI_TEKLIFLER!$B831,KREDILER!$A$6:$A$1000,0)))</f>
        <v/>
      </c>
      <c r="I831" s="14">
        <f>IF(ISBLANK(YENI_TEKLIFLER!$A831),"",IF($E831&gt;0,"ADAY","DEĞİL"))</f>
        <v/>
      </c>
      <c r="J831" s="14">
        <f>IF(ISBLANK(YENI_TEKLIFLER!$A831),"",IF(OR(ISBLANK($B831),ISBLANK($C831),ISBLANK($D831),ISBLANK($E831),ISBLANK($F831),ISBLANK($G831),ISBLANK($H831)),"EKSİK","OK"))</f>
        <v/>
      </c>
    </row>
    <row r="832">
      <c r="A832" s="14">
        <f>IF(ISBLANK(YENI_TEKLIFLER!$A832),"",YENI_TEKLIFLER!$A832)</f>
        <v/>
      </c>
      <c r="B832" s="14">
        <f>IF(ISBLANK(YENI_TEKLIFLER!$A832),"",YENI_TEKLIFLER!$B832)</f>
        <v/>
      </c>
      <c r="C832" s="17">
        <f>IF(ISBLANK(YENI_TEKLIFLER!$A832),"",SUMIFS(TAKSIT_PLANI!$I$6:$I$1000,TAKSIT_PLANI!$B$6:$B$1000,YENI_TEKLIFLER!$B832,TAKSIT_PLANI!$C$6:$C$1000,1))</f>
        <v/>
      </c>
      <c r="D832" s="17">
        <f>IF(ISBLANK(YENI_TEKLIFLER!$A832),"",YENI_TEKLIFLER!$I832)</f>
        <v/>
      </c>
      <c r="E832" s="17">
        <f>IF(ISBLANK(YENI_TEKLIFLER!$A832),"",$C832-$D832)</f>
        <v/>
      </c>
      <c r="F832" s="17">
        <f>IF(ISBLANK(YENI_TEKLIFLER!$A832),"",MAX(0,$E832))</f>
        <v/>
      </c>
      <c r="G832" s="17">
        <f>IF(ISBLANK(YENI_TEKLIFLER!$A832),"",YENI_TEKLIFLER!$J832)</f>
        <v/>
      </c>
      <c r="H832" s="17">
        <f>IF(ISBLANK(YENI_TEKLIFLER!$A832),"",INDEX(KREDILER!$H$6:$H$1000,MATCH(YENI_TEKLIFLER!$B832,KREDILER!$A$6:$A$1000,0)))</f>
        <v/>
      </c>
      <c r="I832" s="14">
        <f>IF(ISBLANK(YENI_TEKLIFLER!$A832),"",IF($E832&gt;0,"ADAY","DEĞİL"))</f>
        <v/>
      </c>
      <c r="J832" s="14">
        <f>IF(ISBLANK(YENI_TEKLIFLER!$A832),"",IF(OR(ISBLANK($B832),ISBLANK($C832),ISBLANK($D832),ISBLANK($E832),ISBLANK($F832),ISBLANK($G832),ISBLANK($H832)),"EKSİK","OK"))</f>
        <v/>
      </c>
    </row>
    <row r="833">
      <c r="A833" s="14">
        <f>IF(ISBLANK(YENI_TEKLIFLER!$A833),"",YENI_TEKLIFLER!$A833)</f>
        <v/>
      </c>
      <c r="B833" s="14">
        <f>IF(ISBLANK(YENI_TEKLIFLER!$A833),"",YENI_TEKLIFLER!$B833)</f>
        <v/>
      </c>
      <c r="C833" s="17">
        <f>IF(ISBLANK(YENI_TEKLIFLER!$A833),"",SUMIFS(TAKSIT_PLANI!$I$6:$I$1000,TAKSIT_PLANI!$B$6:$B$1000,YENI_TEKLIFLER!$B833,TAKSIT_PLANI!$C$6:$C$1000,1))</f>
        <v/>
      </c>
      <c r="D833" s="17">
        <f>IF(ISBLANK(YENI_TEKLIFLER!$A833),"",YENI_TEKLIFLER!$I833)</f>
        <v/>
      </c>
      <c r="E833" s="17">
        <f>IF(ISBLANK(YENI_TEKLIFLER!$A833),"",$C833-$D833)</f>
        <v/>
      </c>
      <c r="F833" s="17">
        <f>IF(ISBLANK(YENI_TEKLIFLER!$A833),"",MAX(0,$E833))</f>
        <v/>
      </c>
      <c r="G833" s="17">
        <f>IF(ISBLANK(YENI_TEKLIFLER!$A833),"",YENI_TEKLIFLER!$J833)</f>
        <v/>
      </c>
      <c r="H833" s="17">
        <f>IF(ISBLANK(YENI_TEKLIFLER!$A833),"",INDEX(KREDILER!$H$6:$H$1000,MATCH(YENI_TEKLIFLER!$B833,KREDILER!$A$6:$A$1000,0)))</f>
        <v/>
      </c>
      <c r="I833" s="14">
        <f>IF(ISBLANK(YENI_TEKLIFLER!$A833),"",IF($E833&gt;0,"ADAY","DEĞİL"))</f>
        <v/>
      </c>
      <c r="J833" s="14">
        <f>IF(ISBLANK(YENI_TEKLIFLER!$A833),"",IF(OR(ISBLANK($B833),ISBLANK($C833),ISBLANK($D833),ISBLANK($E833),ISBLANK($F833),ISBLANK($G833),ISBLANK($H833)),"EKSİK","OK"))</f>
        <v/>
      </c>
    </row>
    <row r="834">
      <c r="A834" s="14">
        <f>IF(ISBLANK(YENI_TEKLIFLER!$A834),"",YENI_TEKLIFLER!$A834)</f>
        <v/>
      </c>
      <c r="B834" s="14">
        <f>IF(ISBLANK(YENI_TEKLIFLER!$A834),"",YENI_TEKLIFLER!$B834)</f>
        <v/>
      </c>
      <c r="C834" s="17">
        <f>IF(ISBLANK(YENI_TEKLIFLER!$A834),"",SUMIFS(TAKSIT_PLANI!$I$6:$I$1000,TAKSIT_PLANI!$B$6:$B$1000,YENI_TEKLIFLER!$B834,TAKSIT_PLANI!$C$6:$C$1000,1))</f>
        <v/>
      </c>
      <c r="D834" s="17">
        <f>IF(ISBLANK(YENI_TEKLIFLER!$A834),"",YENI_TEKLIFLER!$I834)</f>
        <v/>
      </c>
      <c r="E834" s="17">
        <f>IF(ISBLANK(YENI_TEKLIFLER!$A834),"",$C834-$D834)</f>
        <v/>
      </c>
      <c r="F834" s="17">
        <f>IF(ISBLANK(YENI_TEKLIFLER!$A834),"",MAX(0,$E834))</f>
        <v/>
      </c>
      <c r="G834" s="17">
        <f>IF(ISBLANK(YENI_TEKLIFLER!$A834),"",YENI_TEKLIFLER!$J834)</f>
        <v/>
      </c>
      <c r="H834" s="17">
        <f>IF(ISBLANK(YENI_TEKLIFLER!$A834),"",INDEX(KREDILER!$H$6:$H$1000,MATCH(YENI_TEKLIFLER!$B834,KREDILER!$A$6:$A$1000,0)))</f>
        <v/>
      </c>
      <c r="I834" s="14">
        <f>IF(ISBLANK(YENI_TEKLIFLER!$A834),"",IF($E834&gt;0,"ADAY","DEĞİL"))</f>
        <v/>
      </c>
      <c r="J834" s="14">
        <f>IF(ISBLANK(YENI_TEKLIFLER!$A834),"",IF(OR(ISBLANK($B834),ISBLANK($C834),ISBLANK($D834),ISBLANK($E834),ISBLANK($F834),ISBLANK($G834),ISBLANK($H834)),"EKSİK","OK"))</f>
        <v/>
      </c>
    </row>
    <row r="835">
      <c r="A835" s="14">
        <f>IF(ISBLANK(YENI_TEKLIFLER!$A835),"",YENI_TEKLIFLER!$A835)</f>
        <v/>
      </c>
      <c r="B835" s="14">
        <f>IF(ISBLANK(YENI_TEKLIFLER!$A835),"",YENI_TEKLIFLER!$B835)</f>
        <v/>
      </c>
      <c r="C835" s="17">
        <f>IF(ISBLANK(YENI_TEKLIFLER!$A835),"",SUMIFS(TAKSIT_PLANI!$I$6:$I$1000,TAKSIT_PLANI!$B$6:$B$1000,YENI_TEKLIFLER!$B835,TAKSIT_PLANI!$C$6:$C$1000,1))</f>
        <v/>
      </c>
      <c r="D835" s="17">
        <f>IF(ISBLANK(YENI_TEKLIFLER!$A835),"",YENI_TEKLIFLER!$I835)</f>
        <v/>
      </c>
      <c r="E835" s="17">
        <f>IF(ISBLANK(YENI_TEKLIFLER!$A835),"",$C835-$D835)</f>
        <v/>
      </c>
      <c r="F835" s="17">
        <f>IF(ISBLANK(YENI_TEKLIFLER!$A835),"",MAX(0,$E835))</f>
        <v/>
      </c>
      <c r="G835" s="17">
        <f>IF(ISBLANK(YENI_TEKLIFLER!$A835),"",YENI_TEKLIFLER!$J835)</f>
        <v/>
      </c>
      <c r="H835" s="17">
        <f>IF(ISBLANK(YENI_TEKLIFLER!$A835),"",INDEX(KREDILER!$H$6:$H$1000,MATCH(YENI_TEKLIFLER!$B835,KREDILER!$A$6:$A$1000,0)))</f>
        <v/>
      </c>
      <c r="I835" s="14">
        <f>IF(ISBLANK(YENI_TEKLIFLER!$A835),"",IF($E835&gt;0,"ADAY","DEĞİL"))</f>
        <v/>
      </c>
      <c r="J835" s="14">
        <f>IF(ISBLANK(YENI_TEKLIFLER!$A835),"",IF(OR(ISBLANK($B835),ISBLANK($C835),ISBLANK($D835),ISBLANK($E835),ISBLANK($F835),ISBLANK($G835),ISBLANK($H835)),"EKSİK","OK"))</f>
        <v/>
      </c>
    </row>
    <row r="836">
      <c r="A836" s="14">
        <f>IF(ISBLANK(YENI_TEKLIFLER!$A836),"",YENI_TEKLIFLER!$A836)</f>
        <v/>
      </c>
      <c r="B836" s="14">
        <f>IF(ISBLANK(YENI_TEKLIFLER!$A836),"",YENI_TEKLIFLER!$B836)</f>
        <v/>
      </c>
      <c r="C836" s="17">
        <f>IF(ISBLANK(YENI_TEKLIFLER!$A836),"",SUMIFS(TAKSIT_PLANI!$I$6:$I$1000,TAKSIT_PLANI!$B$6:$B$1000,YENI_TEKLIFLER!$B836,TAKSIT_PLANI!$C$6:$C$1000,1))</f>
        <v/>
      </c>
      <c r="D836" s="17">
        <f>IF(ISBLANK(YENI_TEKLIFLER!$A836),"",YENI_TEKLIFLER!$I836)</f>
        <v/>
      </c>
      <c r="E836" s="17">
        <f>IF(ISBLANK(YENI_TEKLIFLER!$A836),"",$C836-$D836)</f>
        <v/>
      </c>
      <c r="F836" s="17">
        <f>IF(ISBLANK(YENI_TEKLIFLER!$A836),"",MAX(0,$E836))</f>
        <v/>
      </c>
      <c r="G836" s="17">
        <f>IF(ISBLANK(YENI_TEKLIFLER!$A836),"",YENI_TEKLIFLER!$J836)</f>
        <v/>
      </c>
      <c r="H836" s="17">
        <f>IF(ISBLANK(YENI_TEKLIFLER!$A836),"",INDEX(KREDILER!$H$6:$H$1000,MATCH(YENI_TEKLIFLER!$B836,KREDILER!$A$6:$A$1000,0)))</f>
        <v/>
      </c>
      <c r="I836" s="14">
        <f>IF(ISBLANK(YENI_TEKLIFLER!$A836),"",IF($E836&gt;0,"ADAY","DEĞİL"))</f>
        <v/>
      </c>
      <c r="J836" s="14">
        <f>IF(ISBLANK(YENI_TEKLIFLER!$A836),"",IF(OR(ISBLANK($B836),ISBLANK($C836),ISBLANK($D836),ISBLANK($E836),ISBLANK($F836),ISBLANK($G836),ISBLANK($H836)),"EKSİK","OK"))</f>
        <v/>
      </c>
    </row>
    <row r="837">
      <c r="A837" s="14">
        <f>IF(ISBLANK(YENI_TEKLIFLER!$A837),"",YENI_TEKLIFLER!$A837)</f>
        <v/>
      </c>
      <c r="B837" s="14">
        <f>IF(ISBLANK(YENI_TEKLIFLER!$A837),"",YENI_TEKLIFLER!$B837)</f>
        <v/>
      </c>
      <c r="C837" s="17">
        <f>IF(ISBLANK(YENI_TEKLIFLER!$A837),"",SUMIFS(TAKSIT_PLANI!$I$6:$I$1000,TAKSIT_PLANI!$B$6:$B$1000,YENI_TEKLIFLER!$B837,TAKSIT_PLANI!$C$6:$C$1000,1))</f>
        <v/>
      </c>
      <c r="D837" s="17">
        <f>IF(ISBLANK(YENI_TEKLIFLER!$A837),"",YENI_TEKLIFLER!$I837)</f>
        <v/>
      </c>
      <c r="E837" s="17">
        <f>IF(ISBLANK(YENI_TEKLIFLER!$A837),"",$C837-$D837)</f>
        <v/>
      </c>
      <c r="F837" s="17">
        <f>IF(ISBLANK(YENI_TEKLIFLER!$A837),"",MAX(0,$E837))</f>
        <v/>
      </c>
      <c r="G837" s="17">
        <f>IF(ISBLANK(YENI_TEKLIFLER!$A837),"",YENI_TEKLIFLER!$J837)</f>
        <v/>
      </c>
      <c r="H837" s="17">
        <f>IF(ISBLANK(YENI_TEKLIFLER!$A837),"",INDEX(KREDILER!$H$6:$H$1000,MATCH(YENI_TEKLIFLER!$B837,KREDILER!$A$6:$A$1000,0)))</f>
        <v/>
      </c>
      <c r="I837" s="14">
        <f>IF(ISBLANK(YENI_TEKLIFLER!$A837),"",IF($E837&gt;0,"ADAY","DEĞİL"))</f>
        <v/>
      </c>
      <c r="J837" s="14">
        <f>IF(ISBLANK(YENI_TEKLIFLER!$A837),"",IF(OR(ISBLANK($B837),ISBLANK($C837),ISBLANK($D837),ISBLANK($E837),ISBLANK($F837),ISBLANK($G837),ISBLANK($H837)),"EKSİK","OK"))</f>
        <v/>
      </c>
    </row>
    <row r="838">
      <c r="A838" s="14">
        <f>IF(ISBLANK(YENI_TEKLIFLER!$A838),"",YENI_TEKLIFLER!$A838)</f>
        <v/>
      </c>
      <c r="B838" s="14">
        <f>IF(ISBLANK(YENI_TEKLIFLER!$A838),"",YENI_TEKLIFLER!$B838)</f>
        <v/>
      </c>
      <c r="C838" s="17">
        <f>IF(ISBLANK(YENI_TEKLIFLER!$A838),"",SUMIFS(TAKSIT_PLANI!$I$6:$I$1000,TAKSIT_PLANI!$B$6:$B$1000,YENI_TEKLIFLER!$B838,TAKSIT_PLANI!$C$6:$C$1000,1))</f>
        <v/>
      </c>
      <c r="D838" s="17">
        <f>IF(ISBLANK(YENI_TEKLIFLER!$A838),"",YENI_TEKLIFLER!$I838)</f>
        <v/>
      </c>
      <c r="E838" s="17">
        <f>IF(ISBLANK(YENI_TEKLIFLER!$A838),"",$C838-$D838)</f>
        <v/>
      </c>
      <c r="F838" s="17">
        <f>IF(ISBLANK(YENI_TEKLIFLER!$A838),"",MAX(0,$E838))</f>
        <v/>
      </c>
      <c r="G838" s="17">
        <f>IF(ISBLANK(YENI_TEKLIFLER!$A838),"",YENI_TEKLIFLER!$J838)</f>
        <v/>
      </c>
      <c r="H838" s="17">
        <f>IF(ISBLANK(YENI_TEKLIFLER!$A838),"",INDEX(KREDILER!$H$6:$H$1000,MATCH(YENI_TEKLIFLER!$B838,KREDILER!$A$6:$A$1000,0)))</f>
        <v/>
      </c>
      <c r="I838" s="14">
        <f>IF(ISBLANK(YENI_TEKLIFLER!$A838),"",IF($E838&gt;0,"ADAY","DEĞİL"))</f>
        <v/>
      </c>
      <c r="J838" s="14">
        <f>IF(ISBLANK(YENI_TEKLIFLER!$A838),"",IF(OR(ISBLANK($B838),ISBLANK($C838),ISBLANK($D838),ISBLANK($E838),ISBLANK($F838),ISBLANK($G838),ISBLANK($H838)),"EKSİK","OK"))</f>
        <v/>
      </c>
    </row>
    <row r="839">
      <c r="A839" s="14">
        <f>IF(ISBLANK(YENI_TEKLIFLER!$A839),"",YENI_TEKLIFLER!$A839)</f>
        <v/>
      </c>
      <c r="B839" s="14">
        <f>IF(ISBLANK(YENI_TEKLIFLER!$A839),"",YENI_TEKLIFLER!$B839)</f>
        <v/>
      </c>
      <c r="C839" s="17">
        <f>IF(ISBLANK(YENI_TEKLIFLER!$A839),"",SUMIFS(TAKSIT_PLANI!$I$6:$I$1000,TAKSIT_PLANI!$B$6:$B$1000,YENI_TEKLIFLER!$B839,TAKSIT_PLANI!$C$6:$C$1000,1))</f>
        <v/>
      </c>
      <c r="D839" s="17">
        <f>IF(ISBLANK(YENI_TEKLIFLER!$A839),"",YENI_TEKLIFLER!$I839)</f>
        <v/>
      </c>
      <c r="E839" s="17">
        <f>IF(ISBLANK(YENI_TEKLIFLER!$A839),"",$C839-$D839)</f>
        <v/>
      </c>
      <c r="F839" s="17">
        <f>IF(ISBLANK(YENI_TEKLIFLER!$A839),"",MAX(0,$E839))</f>
        <v/>
      </c>
      <c r="G839" s="17">
        <f>IF(ISBLANK(YENI_TEKLIFLER!$A839),"",YENI_TEKLIFLER!$J839)</f>
        <v/>
      </c>
      <c r="H839" s="17">
        <f>IF(ISBLANK(YENI_TEKLIFLER!$A839),"",INDEX(KREDILER!$H$6:$H$1000,MATCH(YENI_TEKLIFLER!$B839,KREDILER!$A$6:$A$1000,0)))</f>
        <v/>
      </c>
      <c r="I839" s="14">
        <f>IF(ISBLANK(YENI_TEKLIFLER!$A839),"",IF($E839&gt;0,"ADAY","DEĞİL"))</f>
        <v/>
      </c>
      <c r="J839" s="14">
        <f>IF(ISBLANK(YENI_TEKLIFLER!$A839),"",IF(OR(ISBLANK($B839),ISBLANK($C839),ISBLANK($D839),ISBLANK($E839),ISBLANK($F839),ISBLANK($G839),ISBLANK($H839)),"EKSİK","OK"))</f>
        <v/>
      </c>
    </row>
    <row r="840">
      <c r="A840" s="14">
        <f>IF(ISBLANK(YENI_TEKLIFLER!$A840),"",YENI_TEKLIFLER!$A840)</f>
        <v/>
      </c>
      <c r="B840" s="14">
        <f>IF(ISBLANK(YENI_TEKLIFLER!$A840),"",YENI_TEKLIFLER!$B840)</f>
        <v/>
      </c>
      <c r="C840" s="17">
        <f>IF(ISBLANK(YENI_TEKLIFLER!$A840),"",SUMIFS(TAKSIT_PLANI!$I$6:$I$1000,TAKSIT_PLANI!$B$6:$B$1000,YENI_TEKLIFLER!$B840,TAKSIT_PLANI!$C$6:$C$1000,1))</f>
        <v/>
      </c>
      <c r="D840" s="17">
        <f>IF(ISBLANK(YENI_TEKLIFLER!$A840),"",YENI_TEKLIFLER!$I840)</f>
        <v/>
      </c>
      <c r="E840" s="17">
        <f>IF(ISBLANK(YENI_TEKLIFLER!$A840),"",$C840-$D840)</f>
        <v/>
      </c>
      <c r="F840" s="17">
        <f>IF(ISBLANK(YENI_TEKLIFLER!$A840),"",MAX(0,$E840))</f>
        <v/>
      </c>
      <c r="G840" s="17">
        <f>IF(ISBLANK(YENI_TEKLIFLER!$A840),"",YENI_TEKLIFLER!$J840)</f>
        <v/>
      </c>
      <c r="H840" s="17">
        <f>IF(ISBLANK(YENI_TEKLIFLER!$A840),"",INDEX(KREDILER!$H$6:$H$1000,MATCH(YENI_TEKLIFLER!$B840,KREDILER!$A$6:$A$1000,0)))</f>
        <v/>
      </c>
      <c r="I840" s="14">
        <f>IF(ISBLANK(YENI_TEKLIFLER!$A840),"",IF($E840&gt;0,"ADAY","DEĞİL"))</f>
        <v/>
      </c>
      <c r="J840" s="14">
        <f>IF(ISBLANK(YENI_TEKLIFLER!$A840),"",IF(OR(ISBLANK($B840),ISBLANK($C840),ISBLANK($D840),ISBLANK($E840),ISBLANK($F840),ISBLANK($G840),ISBLANK($H840)),"EKSİK","OK"))</f>
        <v/>
      </c>
    </row>
    <row r="841">
      <c r="A841" s="14">
        <f>IF(ISBLANK(YENI_TEKLIFLER!$A841),"",YENI_TEKLIFLER!$A841)</f>
        <v/>
      </c>
      <c r="B841" s="14">
        <f>IF(ISBLANK(YENI_TEKLIFLER!$A841),"",YENI_TEKLIFLER!$B841)</f>
        <v/>
      </c>
      <c r="C841" s="17">
        <f>IF(ISBLANK(YENI_TEKLIFLER!$A841),"",SUMIFS(TAKSIT_PLANI!$I$6:$I$1000,TAKSIT_PLANI!$B$6:$B$1000,YENI_TEKLIFLER!$B841,TAKSIT_PLANI!$C$6:$C$1000,1))</f>
        <v/>
      </c>
      <c r="D841" s="17">
        <f>IF(ISBLANK(YENI_TEKLIFLER!$A841),"",YENI_TEKLIFLER!$I841)</f>
        <v/>
      </c>
      <c r="E841" s="17">
        <f>IF(ISBLANK(YENI_TEKLIFLER!$A841),"",$C841-$D841)</f>
        <v/>
      </c>
      <c r="F841" s="17">
        <f>IF(ISBLANK(YENI_TEKLIFLER!$A841),"",MAX(0,$E841))</f>
        <v/>
      </c>
      <c r="G841" s="17">
        <f>IF(ISBLANK(YENI_TEKLIFLER!$A841),"",YENI_TEKLIFLER!$J841)</f>
        <v/>
      </c>
      <c r="H841" s="17">
        <f>IF(ISBLANK(YENI_TEKLIFLER!$A841),"",INDEX(KREDILER!$H$6:$H$1000,MATCH(YENI_TEKLIFLER!$B841,KREDILER!$A$6:$A$1000,0)))</f>
        <v/>
      </c>
      <c r="I841" s="14">
        <f>IF(ISBLANK(YENI_TEKLIFLER!$A841),"",IF($E841&gt;0,"ADAY","DEĞİL"))</f>
        <v/>
      </c>
      <c r="J841" s="14">
        <f>IF(ISBLANK(YENI_TEKLIFLER!$A841),"",IF(OR(ISBLANK($B841),ISBLANK($C841),ISBLANK($D841),ISBLANK($E841),ISBLANK($F841),ISBLANK($G841),ISBLANK($H841)),"EKSİK","OK"))</f>
        <v/>
      </c>
    </row>
    <row r="842">
      <c r="A842" s="14">
        <f>IF(ISBLANK(YENI_TEKLIFLER!$A842),"",YENI_TEKLIFLER!$A842)</f>
        <v/>
      </c>
      <c r="B842" s="14">
        <f>IF(ISBLANK(YENI_TEKLIFLER!$A842),"",YENI_TEKLIFLER!$B842)</f>
        <v/>
      </c>
      <c r="C842" s="17">
        <f>IF(ISBLANK(YENI_TEKLIFLER!$A842),"",SUMIFS(TAKSIT_PLANI!$I$6:$I$1000,TAKSIT_PLANI!$B$6:$B$1000,YENI_TEKLIFLER!$B842,TAKSIT_PLANI!$C$6:$C$1000,1))</f>
        <v/>
      </c>
      <c r="D842" s="17">
        <f>IF(ISBLANK(YENI_TEKLIFLER!$A842),"",YENI_TEKLIFLER!$I842)</f>
        <v/>
      </c>
      <c r="E842" s="17">
        <f>IF(ISBLANK(YENI_TEKLIFLER!$A842),"",$C842-$D842)</f>
        <v/>
      </c>
      <c r="F842" s="17">
        <f>IF(ISBLANK(YENI_TEKLIFLER!$A842),"",MAX(0,$E842))</f>
        <v/>
      </c>
      <c r="G842" s="17">
        <f>IF(ISBLANK(YENI_TEKLIFLER!$A842),"",YENI_TEKLIFLER!$J842)</f>
        <v/>
      </c>
      <c r="H842" s="17">
        <f>IF(ISBLANK(YENI_TEKLIFLER!$A842),"",INDEX(KREDILER!$H$6:$H$1000,MATCH(YENI_TEKLIFLER!$B842,KREDILER!$A$6:$A$1000,0)))</f>
        <v/>
      </c>
      <c r="I842" s="14">
        <f>IF(ISBLANK(YENI_TEKLIFLER!$A842),"",IF($E842&gt;0,"ADAY","DEĞİL"))</f>
        <v/>
      </c>
      <c r="J842" s="14">
        <f>IF(ISBLANK(YENI_TEKLIFLER!$A842),"",IF(OR(ISBLANK($B842),ISBLANK($C842),ISBLANK($D842),ISBLANK($E842),ISBLANK($F842),ISBLANK($G842),ISBLANK($H842)),"EKSİK","OK"))</f>
        <v/>
      </c>
    </row>
    <row r="843">
      <c r="A843" s="14">
        <f>IF(ISBLANK(YENI_TEKLIFLER!$A843),"",YENI_TEKLIFLER!$A843)</f>
        <v/>
      </c>
      <c r="B843" s="14">
        <f>IF(ISBLANK(YENI_TEKLIFLER!$A843),"",YENI_TEKLIFLER!$B843)</f>
        <v/>
      </c>
      <c r="C843" s="17">
        <f>IF(ISBLANK(YENI_TEKLIFLER!$A843),"",SUMIFS(TAKSIT_PLANI!$I$6:$I$1000,TAKSIT_PLANI!$B$6:$B$1000,YENI_TEKLIFLER!$B843,TAKSIT_PLANI!$C$6:$C$1000,1))</f>
        <v/>
      </c>
      <c r="D843" s="17">
        <f>IF(ISBLANK(YENI_TEKLIFLER!$A843),"",YENI_TEKLIFLER!$I843)</f>
        <v/>
      </c>
      <c r="E843" s="17">
        <f>IF(ISBLANK(YENI_TEKLIFLER!$A843),"",$C843-$D843)</f>
        <v/>
      </c>
      <c r="F843" s="17">
        <f>IF(ISBLANK(YENI_TEKLIFLER!$A843),"",MAX(0,$E843))</f>
        <v/>
      </c>
      <c r="G843" s="17">
        <f>IF(ISBLANK(YENI_TEKLIFLER!$A843),"",YENI_TEKLIFLER!$J843)</f>
        <v/>
      </c>
      <c r="H843" s="17">
        <f>IF(ISBLANK(YENI_TEKLIFLER!$A843),"",INDEX(KREDILER!$H$6:$H$1000,MATCH(YENI_TEKLIFLER!$B843,KREDILER!$A$6:$A$1000,0)))</f>
        <v/>
      </c>
      <c r="I843" s="14">
        <f>IF(ISBLANK(YENI_TEKLIFLER!$A843),"",IF($E843&gt;0,"ADAY","DEĞİL"))</f>
        <v/>
      </c>
      <c r="J843" s="14">
        <f>IF(ISBLANK(YENI_TEKLIFLER!$A843),"",IF(OR(ISBLANK($B843),ISBLANK($C843),ISBLANK($D843),ISBLANK($E843),ISBLANK($F843),ISBLANK($G843),ISBLANK($H843)),"EKSİK","OK"))</f>
        <v/>
      </c>
    </row>
    <row r="844">
      <c r="A844" s="14">
        <f>IF(ISBLANK(YENI_TEKLIFLER!$A844),"",YENI_TEKLIFLER!$A844)</f>
        <v/>
      </c>
      <c r="B844" s="14">
        <f>IF(ISBLANK(YENI_TEKLIFLER!$A844),"",YENI_TEKLIFLER!$B844)</f>
        <v/>
      </c>
      <c r="C844" s="17">
        <f>IF(ISBLANK(YENI_TEKLIFLER!$A844),"",SUMIFS(TAKSIT_PLANI!$I$6:$I$1000,TAKSIT_PLANI!$B$6:$B$1000,YENI_TEKLIFLER!$B844,TAKSIT_PLANI!$C$6:$C$1000,1))</f>
        <v/>
      </c>
      <c r="D844" s="17">
        <f>IF(ISBLANK(YENI_TEKLIFLER!$A844),"",YENI_TEKLIFLER!$I844)</f>
        <v/>
      </c>
      <c r="E844" s="17">
        <f>IF(ISBLANK(YENI_TEKLIFLER!$A844),"",$C844-$D844)</f>
        <v/>
      </c>
      <c r="F844" s="17">
        <f>IF(ISBLANK(YENI_TEKLIFLER!$A844),"",MAX(0,$E844))</f>
        <v/>
      </c>
      <c r="G844" s="17">
        <f>IF(ISBLANK(YENI_TEKLIFLER!$A844),"",YENI_TEKLIFLER!$J844)</f>
        <v/>
      </c>
      <c r="H844" s="17">
        <f>IF(ISBLANK(YENI_TEKLIFLER!$A844),"",INDEX(KREDILER!$H$6:$H$1000,MATCH(YENI_TEKLIFLER!$B844,KREDILER!$A$6:$A$1000,0)))</f>
        <v/>
      </c>
      <c r="I844" s="14">
        <f>IF(ISBLANK(YENI_TEKLIFLER!$A844),"",IF($E844&gt;0,"ADAY","DEĞİL"))</f>
        <v/>
      </c>
      <c r="J844" s="14">
        <f>IF(ISBLANK(YENI_TEKLIFLER!$A844),"",IF(OR(ISBLANK($B844),ISBLANK($C844),ISBLANK($D844),ISBLANK($E844),ISBLANK($F844),ISBLANK($G844),ISBLANK($H844)),"EKSİK","OK"))</f>
        <v/>
      </c>
    </row>
    <row r="845">
      <c r="A845" s="14">
        <f>IF(ISBLANK(YENI_TEKLIFLER!$A845),"",YENI_TEKLIFLER!$A845)</f>
        <v/>
      </c>
      <c r="B845" s="14">
        <f>IF(ISBLANK(YENI_TEKLIFLER!$A845),"",YENI_TEKLIFLER!$B845)</f>
        <v/>
      </c>
      <c r="C845" s="17">
        <f>IF(ISBLANK(YENI_TEKLIFLER!$A845),"",SUMIFS(TAKSIT_PLANI!$I$6:$I$1000,TAKSIT_PLANI!$B$6:$B$1000,YENI_TEKLIFLER!$B845,TAKSIT_PLANI!$C$6:$C$1000,1))</f>
        <v/>
      </c>
      <c r="D845" s="17">
        <f>IF(ISBLANK(YENI_TEKLIFLER!$A845),"",YENI_TEKLIFLER!$I845)</f>
        <v/>
      </c>
      <c r="E845" s="17">
        <f>IF(ISBLANK(YENI_TEKLIFLER!$A845),"",$C845-$D845)</f>
        <v/>
      </c>
      <c r="F845" s="17">
        <f>IF(ISBLANK(YENI_TEKLIFLER!$A845),"",MAX(0,$E845))</f>
        <v/>
      </c>
      <c r="G845" s="17">
        <f>IF(ISBLANK(YENI_TEKLIFLER!$A845),"",YENI_TEKLIFLER!$J845)</f>
        <v/>
      </c>
      <c r="H845" s="17">
        <f>IF(ISBLANK(YENI_TEKLIFLER!$A845),"",INDEX(KREDILER!$H$6:$H$1000,MATCH(YENI_TEKLIFLER!$B845,KREDILER!$A$6:$A$1000,0)))</f>
        <v/>
      </c>
      <c r="I845" s="14">
        <f>IF(ISBLANK(YENI_TEKLIFLER!$A845),"",IF($E845&gt;0,"ADAY","DEĞİL"))</f>
        <v/>
      </c>
      <c r="J845" s="14">
        <f>IF(ISBLANK(YENI_TEKLIFLER!$A845),"",IF(OR(ISBLANK($B845),ISBLANK($C845),ISBLANK($D845),ISBLANK($E845),ISBLANK($F845),ISBLANK($G845),ISBLANK($H845)),"EKSİK","OK"))</f>
        <v/>
      </c>
    </row>
    <row r="846">
      <c r="A846" s="14">
        <f>IF(ISBLANK(YENI_TEKLIFLER!$A846),"",YENI_TEKLIFLER!$A846)</f>
        <v/>
      </c>
      <c r="B846" s="14">
        <f>IF(ISBLANK(YENI_TEKLIFLER!$A846),"",YENI_TEKLIFLER!$B846)</f>
        <v/>
      </c>
      <c r="C846" s="17">
        <f>IF(ISBLANK(YENI_TEKLIFLER!$A846),"",SUMIFS(TAKSIT_PLANI!$I$6:$I$1000,TAKSIT_PLANI!$B$6:$B$1000,YENI_TEKLIFLER!$B846,TAKSIT_PLANI!$C$6:$C$1000,1))</f>
        <v/>
      </c>
      <c r="D846" s="17">
        <f>IF(ISBLANK(YENI_TEKLIFLER!$A846),"",YENI_TEKLIFLER!$I846)</f>
        <v/>
      </c>
      <c r="E846" s="17">
        <f>IF(ISBLANK(YENI_TEKLIFLER!$A846),"",$C846-$D846)</f>
        <v/>
      </c>
      <c r="F846" s="17">
        <f>IF(ISBLANK(YENI_TEKLIFLER!$A846),"",MAX(0,$E846))</f>
        <v/>
      </c>
      <c r="G846" s="17">
        <f>IF(ISBLANK(YENI_TEKLIFLER!$A846),"",YENI_TEKLIFLER!$J846)</f>
        <v/>
      </c>
      <c r="H846" s="17">
        <f>IF(ISBLANK(YENI_TEKLIFLER!$A846),"",INDEX(KREDILER!$H$6:$H$1000,MATCH(YENI_TEKLIFLER!$B846,KREDILER!$A$6:$A$1000,0)))</f>
        <v/>
      </c>
      <c r="I846" s="14">
        <f>IF(ISBLANK(YENI_TEKLIFLER!$A846),"",IF($E846&gt;0,"ADAY","DEĞİL"))</f>
        <v/>
      </c>
      <c r="J846" s="14">
        <f>IF(ISBLANK(YENI_TEKLIFLER!$A846),"",IF(OR(ISBLANK($B846),ISBLANK($C846),ISBLANK($D846),ISBLANK($E846),ISBLANK($F846),ISBLANK($G846),ISBLANK($H846)),"EKSİK","OK"))</f>
        <v/>
      </c>
    </row>
    <row r="847">
      <c r="A847" s="14">
        <f>IF(ISBLANK(YENI_TEKLIFLER!$A847),"",YENI_TEKLIFLER!$A847)</f>
        <v/>
      </c>
      <c r="B847" s="14">
        <f>IF(ISBLANK(YENI_TEKLIFLER!$A847),"",YENI_TEKLIFLER!$B847)</f>
        <v/>
      </c>
      <c r="C847" s="17">
        <f>IF(ISBLANK(YENI_TEKLIFLER!$A847),"",SUMIFS(TAKSIT_PLANI!$I$6:$I$1000,TAKSIT_PLANI!$B$6:$B$1000,YENI_TEKLIFLER!$B847,TAKSIT_PLANI!$C$6:$C$1000,1))</f>
        <v/>
      </c>
      <c r="D847" s="17">
        <f>IF(ISBLANK(YENI_TEKLIFLER!$A847),"",YENI_TEKLIFLER!$I847)</f>
        <v/>
      </c>
      <c r="E847" s="17">
        <f>IF(ISBLANK(YENI_TEKLIFLER!$A847),"",$C847-$D847)</f>
        <v/>
      </c>
      <c r="F847" s="17">
        <f>IF(ISBLANK(YENI_TEKLIFLER!$A847),"",MAX(0,$E847))</f>
        <v/>
      </c>
      <c r="G847" s="17">
        <f>IF(ISBLANK(YENI_TEKLIFLER!$A847),"",YENI_TEKLIFLER!$J847)</f>
        <v/>
      </c>
      <c r="H847" s="17">
        <f>IF(ISBLANK(YENI_TEKLIFLER!$A847),"",INDEX(KREDILER!$H$6:$H$1000,MATCH(YENI_TEKLIFLER!$B847,KREDILER!$A$6:$A$1000,0)))</f>
        <v/>
      </c>
      <c r="I847" s="14">
        <f>IF(ISBLANK(YENI_TEKLIFLER!$A847),"",IF($E847&gt;0,"ADAY","DEĞİL"))</f>
        <v/>
      </c>
      <c r="J847" s="14">
        <f>IF(ISBLANK(YENI_TEKLIFLER!$A847),"",IF(OR(ISBLANK($B847),ISBLANK($C847),ISBLANK($D847),ISBLANK($E847),ISBLANK($F847),ISBLANK($G847),ISBLANK($H847)),"EKSİK","OK"))</f>
        <v/>
      </c>
    </row>
    <row r="848">
      <c r="A848" s="14">
        <f>IF(ISBLANK(YENI_TEKLIFLER!$A848),"",YENI_TEKLIFLER!$A848)</f>
        <v/>
      </c>
      <c r="B848" s="14">
        <f>IF(ISBLANK(YENI_TEKLIFLER!$A848),"",YENI_TEKLIFLER!$B848)</f>
        <v/>
      </c>
      <c r="C848" s="17">
        <f>IF(ISBLANK(YENI_TEKLIFLER!$A848),"",SUMIFS(TAKSIT_PLANI!$I$6:$I$1000,TAKSIT_PLANI!$B$6:$B$1000,YENI_TEKLIFLER!$B848,TAKSIT_PLANI!$C$6:$C$1000,1))</f>
        <v/>
      </c>
      <c r="D848" s="17">
        <f>IF(ISBLANK(YENI_TEKLIFLER!$A848),"",YENI_TEKLIFLER!$I848)</f>
        <v/>
      </c>
      <c r="E848" s="17">
        <f>IF(ISBLANK(YENI_TEKLIFLER!$A848),"",$C848-$D848)</f>
        <v/>
      </c>
      <c r="F848" s="17">
        <f>IF(ISBLANK(YENI_TEKLIFLER!$A848),"",MAX(0,$E848))</f>
        <v/>
      </c>
      <c r="G848" s="17">
        <f>IF(ISBLANK(YENI_TEKLIFLER!$A848),"",YENI_TEKLIFLER!$J848)</f>
        <v/>
      </c>
      <c r="H848" s="17">
        <f>IF(ISBLANK(YENI_TEKLIFLER!$A848),"",INDEX(KREDILER!$H$6:$H$1000,MATCH(YENI_TEKLIFLER!$B848,KREDILER!$A$6:$A$1000,0)))</f>
        <v/>
      </c>
      <c r="I848" s="14">
        <f>IF(ISBLANK(YENI_TEKLIFLER!$A848),"",IF($E848&gt;0,"ADAY","DEĞİL"))</f>
        <v/>
      </c>
      <c r="J848" s="14">
        <f>IF(ISBLANK(YENI_TEKLIFLER!$A848),"",IF(OR(ISBLANK($B848),ISBLANK($C848),ISBLANK($D848),ISBLANK($E848),ISBLANK($F848),ISBLANK($G848),ISBLANK($H848)),"EKSİK","OK"))</f>
        <v/>
      </c>
    </row>
    <row r="849">
      <c r="A849" s="14">
        <f>IF(ISBLANK(YENI_TEKLIFLER!$A849),"",YENI_TEKLIFLER!$A849)</f>
        <v/>
      </c>
      <c r="B849" s="14">
        <f>IF(ISBLANK(YENI_TEKLIFLER!$A849),"",YENI_TEKLIFLER!$B849)</f>
        <v/>
      </c>
      <c r="C849" s="17">
        <f>IF(ISBLANK(YENI_TEKLIFLER!$A849),"",SUMIFS(TAKSIT_PLANI!$I$6:$I$1000,TAKSIT_PLANI!$B$6:$B$1000,YENI_TEKLIFLER!$B849,TAKSIT_PLANI!$C$6:$C$1000,1))</f>
        <v/>
      </c>
      <c r="D849" s="17">
        <f>IF(ISBLANK(YENI_TEKLIFLER!$A849),"",YENI_TEKLIFLER!$I849)</f>
        <v/>
      </c>
      <c r="E849" s="17">
        <f>IF(ISBLANK(YENI_TEKLIFLER!$A849),"",$C849-$D849)</f>
        <v/>
      </c>
      <c r="F849" s="17">
        <f>IF(ISBLANK(YENI_TEKLIFLER!$A849),"",MAX(0,$E849))</f>
        <v/>
      </c>
      <c r="G849" s="17">
        <f>IF(ISBLANK(YENI_TEKLIFLER!$A849),"",YENI_TEKLIFLER!$J849)</f>
        <v/>
      </c>
      <c r="H849" s="17">
        <f>IF(ISBLANK(YENI_TEKLIFLER!$A849),"",INDEX(KREDILER!$H$6:$H$1000,MATCH(YENI_TEKLIFLER!$B849,KREDILER!$A$6:$A$1000,0)))</f>
        <v/>
      </c>
      <c r="I849" s="14">
        <f>IF(ISBLANK(YENI_TEKLIFLER!$A849),"",IF($E849&gt;0,"ADAY","DEĞİL"))</f>
        <v/>
      </c>
      <c r="J849" s="14">
        <f>IF(ISBLANK(YENI_TEKLIFLER!$A849),"",IF(OR(ISBLANK($B849),ISBLANK($C849),ISBLANK($D849),ISBLANK($E849),ISBLANK($F849),ISBLANK($G849),ISBLANK($H849)),"EKSİK","OK"))</f>
        <v/>
      </c>
    </row>
    <row r="850">
      <c r="A850" s="14">
        <f>IF(ISBLANK(YENI_TEKLIFLER!$A850),"",YENI_TEKLIFLER!$A850)</f>
        <v/>
      </c>
      <c r="B850" s="14">
        <f>IF(ISBLANK(YENI_TEKLIFLER!$A850),"",YENI_TEKLIFLER!$B850)</f>
        <v/>
      </c>
      <c r="C850" s="17">
        <f>IF(ISBLANK(YENI_TEKLIFLER!$A850),"",SUMIFS(TAKSIT_PLANI!$I$6:$I$1000,TAKSIT_PLANI!$B$6:$B$1000,YENI_TEKLIFLER!$B850,TAKSIT_PLANI!$C$6:$C$1000,1))</f>
        <v/>
      </c>
      <c r="D850" s="17">
        <f>IF(ISBLANK(YENI_TEKLIFLER!$A850),"",YENI_TEKLIFLER!$I850)</f>
        <v/>
      </c>
      <c r="E850" s="17">
        <f>IF(ISBLANK(YENI_TEKLIFLER!$A850),"",$C850-$D850)</f>
        <v/>
      </c>
      <c r="F850" s="17">
        <f>IF(ISBLANK(YENI_TEKLIFLER!$A850),"",MAX(0,$E850))</f>
        <v/>
      </c>
      <c r="G850" s="17">
        <f>IF(ISBLANK(YENI_TEKLIFLER!$A850),"",YENI_TEKLIFLER!$J850)</f>
        <v/>
      </c>
      <c r="H850" s="17">
        <f>IF(ISBLANK(YENI_TEKLIFLER!$A850),"",INDEX(KREDILER!$H$6:$H$1000,MATCH(YENI_TEKLIFLER!$B850,KREDILER!$A$6:$A$1000,0)))</f>
        <v/>
      </c>
      <c r="I850" s="14">
        <f>IF(ISBLANK(YENI_TEKLIFLER!$A850),"",IF($E850&gt;0,"ADAY","DEĞİL"))</f>
        <v/>
      </c>
      <c r="J850" s="14">
        <f>IF(ISBLANK(YENI_TEKLIFLER!$A850),"",IF(OR(ISBLANK($B850),ISBLANK($C850),ISBLANK($D850),ISBLANK($E850),ISBLANK($F850),ISBLANK($G850),ISBLANK($H850)),"EKSİK","OK"))</f>
        <v/>
      </c>
    </row>
    <row r="851">
      <c r="A851" s="14">
        <f>IF(ISBLANK(YENI_TEKLIFLER!$A851),"",YENI_TEKLIFLER!$A851)</f>
        <v/>
      </c>
      <c r="B851" s="14">
        <f>IF(ISBLANK(YENI_TEKLIFLER!$A851),"",YENI_TEKLIFLER!$B851)</f>
        <v/>
      </c>
      <c r="C851" s="17">
        <f>IF(ISBLANK(YENI_TEKLIFLER!$A851),"",SUMIFS(TAKSIT_PLANI!$I$6:$I$1000,TAKSIT_PLANI!$B$6:$B$1000,YENI_TEKLIFLER!$B851,TAKSIT_PLANI!$C$6:$C$1000,1))</f>
        <v/>
      </c>
      <c r="D851" s="17">
        <f>IF(ISBLANK(YENI_TEKLIFLER!$A851),"",YENI_TEKLIFLER!$I851)</f>
        <v/>
      </c>
      <c r="E851" s="17">
        <f>IF(ISBLANK(YENI_TEKLIFLER!$A851),"",$C851-$D851)</f>
        <v/>
      </c>
      <c r="F851" s="17">
        <f>IF(ISBLANK(YENI_TEKLIFLER!$A851),"",MAX(0,$E851))</f>
        <v/>
      </c>
      <c r="G851" s="17">
        <f>IF(ISBLANK(YENI_TEKLIFLER!$A851),"",YENI_TEKLIFLER!$J851)</f>
        <v/>
      </c>
      <c r="H851" s="17">
        <f>IF(ISBLANK(YENI_TEKLIFLER!$A851),"",INDEX(KREDILER!$H$6:$H$1000,MATCH(YENI_TEKLIFLER!$B851,KREDILER!$A$6:$A$1000,0)))</f>
        <v/>
      </c>
      <c r="I851" s="14">
        <f>IF(ISBLANK(YENI_TEKLIFLER!$A851),"",IF($E851&gt;0,"ADAY","DEĞİL"))</f>
        <v/>
      </c>
      <c r="J851" s="14">
        <f>IF(ISBLANK(YENI_TEKLIFLER!$A851),"",IF(OR(ISBLANK($B851),ISBLANK($C851),ISBLANK($D851),ISBLANK($E851),ISBLANK($F851),ISBLANK($G851),ISBLANK($H851)),"EKSİK","OK"))</f>
        <v/>
      </c>
    </row>
    <row r="852">
      <c r="A852" s="14">
        <f>IF(ISBLANK(YENI_TEKLIFLER!$A852),"",YENI_TEKLIFLER!$A852)</f>
        <v/>
      </c>
      <c r="B852" s="14">
        <f>IF(ISBLANK(YENI_TEKLIFLER!$A852),"",YENI_TEKLIFLER!$B852)</f>
        <v/>
      </c>
      <c r="C852" s="17">
        <f>IF(ISBLANK(YENI_TEKLIFLER!$A852),"",SUMIFS(TAKSIT_PLANI!$I$6:$I$1000,TAKSIT_PLANI!$B$6:$B$1000,YENI_TEKLIFLER!$B852,TAKSIT_PLANI!$C$6:$C$1000,1))</f>
        <v/>
      </c>
      <c r="D852" s="17">
        <f>IF(ISBLANK(YENI_TEKLIFLER!$A852),"",YENI_TEKLIFLER!$I852)</f>
        <v/>
      </c>
      <c r="E852" s="17">
        <f>IF(ISBLANK(YENI_TEKLIFLER!$A852),"",$C852-$D852)</f>
        <v/>
      </c>
      <c r="F852" s="17">
        <f>IF(ISBLANK(YENI_TEKLIFLER!$A852),"",MAX(0,$E852))</f>
        <v/>
      </c>
      <c r="G852" s="17">
        <f>IF(ISBLANK(YENI_TEKLIFLER!$A852),"",YENI_TEKLIFLER!$J852)</f>
        <v/>
      </c>
      <c r="H852" s="17">
        <f>IF(ISBLANK(YENI_TEKLIFLER!$A852),"",INDEX(KREDILER!$H$6:$H$1000,MATCH(YENI_TEKLIFLER!$B852,KREDILER!$A$6:$A$1000,0)))</f>
        <v/>
      </c>
      <c r="I852" s="14">
        <f>IF(ISBLANK(YENI_TEKLIFLER!$A852),"",IF($E852&gt;0,"ADAY","DEĞİL"))</f>
        <v/>
      </c>
      <c r="J852" s="14">
        <f>IF(ISBLANK(YENI_TEKLIFLER!$A852),"",IF(OR(ISBLANK($B852),ISBLANK($C852),ISBLANK($D852),ISBLANK($E852),ISBLANK($F852),ISBLANK($G852),ISBLANK($H852)),"EKSİK","OK"))</f>
        <v/>
      </c>
    </row>
    <row r="853">
      <c r="A853" s="14">
        <f>IF(ISBLANK(YENI_TEKLIFLER!$A853),"",YENI_TEKLIFLER!$A853)</f>
        <v/>
      </c>
      <c r="B853" s="14">
        <f>IF(ISBLANK(YENI_TEKLIFLER!$A853),"",YENI_TEKLIFLER!$B853)</f>
        <v/>
      </c>
      <c r="C853" s="17">
        <f>IF(ISBLANK(YENI_TEKLIFLER!$A853),"",SUMIFS(TAKSIT_PLANI!$I$6:$I$1000,TAKSIT_PLANI!$B$6:$B$1000,YENI_TEKLIFLER!$B853,TAKSIT_PLANI!$C$6:$C$1000,1))</f>
        <v/>
      </c>
      <c r="D853" s="17">
        <f>IF(ISBLANK(YENI_TEKLIFLER!$A853),"",YENI_TEKLIFLER!$I853)</f>
        <v/>
      </c>
      <c r="E853" s="17">
        <f>IF(ISBLANK(YENI_TEKLIFLER!$A853),"",$C853-$D853)</f>
        <v/>
      </c>
      <c r="F853" s="17">
        <f>IF(ISBLANK(YENI_TEKLIFLER!$A853),"",MAX(0,$E853))</f>
        <v/>
      </c>
      <c r="G853" s="17">
        <f>IF(ISBLANK(YENI_TEKLIFLER!$A853),"",YENI_TEKLIFLER!$J853)</f>
        <v/>
      </c>
      <c r="H853" s="17">
        <f>IF(ISBLANK(YENI_TEKLIFLER!$A853),"",INDEX(KREDILER!$H$6:$H$1000,MATCH(YENI_TEKLIFLER!$B853,KREDILER!$A$6:$A$1000,0)))</f>
        <v/>
      </c>
      <c r="I853" s="14">
        <f>IF(ISBLANK(YENI_TEKLIFLER!$A853),"",IF($E853&gt;0,"ADAY","DEĞİL"))</f>
        <v/>
      </c>
      <c r="J853" s="14">
        <f>IF(ISBLANK(YENI_TEKLIFLER!$A853),"",IF(OR(ISBLANK($B853),ISBLANK($C853),ISBLANK($D853),ISBLANK($E853),ISBLANK($F853),ISBLANK($G853),ISBLANK($H853)),"EKSİK","OK"))</f>
        <v/>
      </c>
    </row>
    <row r="854">
      <c r="A854" s="14">
        <f>IF(ISBLANK(YENI_TEKLIFLER!$A854),"",YENI_TEKLIFLER!$A854)</f>
        <v/>
      </c>
      <c r="B854" s="14">
        <f>IF(ISBLANK(YENI_TEKLIFLER!$A854),"",YENI_TEKLIFLER!$B854)</f>
        <v/>
      </c>
      <c r="C854" s="17">
        <f>IF(ISBLANK(YENI_TEKLIFLER!$A854),"",SUMIFS(TAKSIT_PLANI!$I$6:$I$1000,TAKSIT_PLANI!$B$6:$B$1000,YENI_TEKLIFLER!$B854,TAKSIT_PLANI!$C$6:$C$1000,1))</f>
        <v/>
      </c>
      <c r="D854" s="17">
        <f>IF(ISBLANK(YENI_TEKLIFLER!$A854),"",YENI_TEKLIFLER!$I854)</f>
        <v/>
      </c>
      <c r="E854" s="17">
        <f>IF(ISBLANK(YENI_TEKLIFLER!$A854),"",$C854-$D854)</f>
        <v/>
      </c>
      <c r="F854" s="17">
        <f>IF(ISBLANK(YENI_TEKLIFLER!$A854),"",MAX(0,$E854))</f>
        <v/>
      </c>
      <c r="G854" s="17">
        <f>IF(ISBLANK(YENI_TEKLIFLER!$A854),"",YENI_TEKLIFLER!$J854)</f>
        <v/>
      </c>
      <c r="H854" s="17">
        <f>IF(ISBLANK(YENI_TEKLIFLER!$A854),"",INDEX(KREDILER!$H$6:$H$1000,MATCH(YENI_TEKLIFLER!$B854,KREDILER!$A$6:$A$1000,0)))</f>
        <v/>
      </c>
      <c r="I854" s="14">
        <f>IF(ISBLANK(YENI_TEKLIFLER!$A854),"",IF($E854&gt;0,"ADAY","DEĞİL"))</f>
        <v/>
      </c>
      <c r="J854" s="14">
        <f>IF(ISBLANK(YENI_TEKLIFLER!$A854),"",IF(OR(ISBLANK($B854),ISBLANK($C854),ISBLANK($D854),ISBLANK($E854),ISBLANK($F854),ISBLANK($G854),ISBLANK($H854)),"EKSİK","OK"))</f>
        <v/>
      </c>
    </row>
    <row r="855">
      <c r="A855" s="14">
        <f>IF(ISBLANK(YENI_TEKLIFLER!$A855),"",YENI_TEKLIFLER!$A855)</f>
        <v/>
      </c>
      <c r="B855" s="14">
        <f>IF(ISBLANK(YENI_TEKLIFLER!$A855),"",YENI_TEKLIFLER!$B855)</f>
        <v/>
      </c>
      <c r="C855" s="17">
        <f>IF(ISBLANK(YENI_TEKLIFLER!$A855),"",SUMIFS(TAKSIT_PLANI!$I$6:$I$1000,TAKSIT_PLANI!$B$6:$B$1000,YENI_TEKLIFLER!$B855,TAKSIT_PLANI!$C$6:$C$1000,1))</f>
        <v/>
      </c>
      <c r="D855" s="17">
        <f>IF(ISBLANK(YENI_TEKLIFLER!$A855),"",YENI_TEKLIFLER!$I855)</f>
        <v/>
      </c>
      <c r="E855" s="17">
        <f>IF(ISBLANK(YENI_TEKLIFLER!$A855),"",$C855-$D855)</f>
        <v/>
      </c>
      <c r="F855" s="17">
        <f>IF(ISBLANK(YENI_TEKLIFLER!$A855),"",MAX(0,$E855))</f>
        <v/>
      </c>
      <c r="G855" s="17">
        <f>IF(ISBLANK(YENI_TEKLIFLER!$A855),"",YENI_TEKLIFLER!$J855)</f>
        <v/>
      </c>
      <c r="H855" s="17">
        <f>IF(ISBLANK(YENI_TEKLIFLER!$A855),"",INDEX(KREDILER!$H$6:$H$1000,MATCH(YENI_TEKLIFLER!$B855,KREDILER!$A$6:$A$1000,0)))</f>
        <v/>
      </c>
      <c r="I855" s="14">
        <f>IF(ISBLANK(YENI_TEKLIFLER!$A855),"",IF($E855&gt;0,"ADAY","DEĞİL"))</f>
        <v/>
      </c>
      <c r="J855" s="14">
        <f>IF(ISBLANK(YENI_TEKLIFLER!$A855),"",IF(OR(ISBLANK($B855),ISBLANK($C855),ISBLANK($D855),ISBLANK($E855),ISBLANK($F855),ISBLANK($G855),ISBLANK($H855)),"EKSİK","OK"))</f>
        <v/>
      </c>
    </row>
    <row r="856">
      <c r="A856" s="14">
        <f>IF(ISBLANK(YENI_TEKLIFLER!$A856),"",YENI_TEKLIFLER!$A856)</f>
        <v/>
      </c>
      <c r="B856" s="14">
        <f>IF(ISBLANK(YENI_TEKLIFLER!$A856),"",YENI_TEKLIFLER!$B856)</f>
        <v/>
      </c>
      <c r="C856" s="17">
        <f>IF(ISBLANK(YENI_TEKLIFLER!$A856),"",SUMIFS(TAKSIT_PLANI!$I$6:$I$1000,TAKSIT_PLANI!$B$6:$B$1000,YENI_TEKLIFLER!$B856,TAKSIT_PLANI!$C$6:$C$1000,1))</f>
        <v/>
      </c>
      <c r="D856" s="17">
        <f>IF(ISBLANK(YENI_TEKLIFLER!$A856),"",YENI_TEKLIFLER!$I856)</f>
        <v/>
      </c>
      <c r="E856" s="17">
        <f>IF(ISBLANK(YENI_TEKLIFLER!$A856),"",$C856-$D856)</f>
        <v/>
      </c>
      <c r="F856" s="17">
        <f>IF(ISBLANK(YENI_TEKLIFLER!$A856),"",MAX(0,$E856))</f>
        <v/>
      </c>
      <c r="G856" s="17">
        <f>IF(ISBLANK(YENI_TEKLIFLER!$A856),"",YENI_TEKLIFLER!$J856)</f>
        <v/>
      </c>
      <c r="H856" s="17">
        <f>IF(ISBLANK(YENI_TEKLIFLER!$A856),"",INDEX(KREDILER!$H$6:$H$1000,MATCH(YENI_TEKLIFLER!$B856,KREDILER!$A$6:$A$1000,0)))</f>
        <v/>
      </c>
      <c r="I856" s="14">
        <f>IF(ISBLANK(YENI_TEKLIFLER!$A856),"",IF($E856&gt;0,"ADAY","DEĞİL"))</f>
        <v/>
      </c>
      <c r="J856" s="14">
        <f>IF(ISBLANK(YENI_TEKLIFLER!$A856),"",IF(OR(ISBLANK($B856),ISBLANK($C856),ISBLANK($D856),ISBLANK($E856),ISBLANK($F856),ISBLANK($G856),ISBLANK($H856)),"EKSİK","OK"))</f>
        <v/>
      </c>
    </row>
    <row r="857">
      <c r="A857" s="14">
        <f>IF(ISBLANK(YENI_TEKLIFLER!$A857),"",YENI_TEKLIFLER!$A857)</f>
        <v/>
      </c>
      <c r="B857" s="14">
        <f>IF(ISBLANK(YENI_TEKLIFLER!$A857),"",YENI_TEKLIFLER!$B857)</f>
        <v/>
      </c>
      <c r="C857" s="17">
        <f>IF(ISBLANK(YENI_TEKLIFLER!$A857),"",SUMIFS(TAKSIT_PLANI!$I$6:$I$1000,TAKSIT_PLANI!$B$6:$B$1000,YENI_TEKLIFLER!$B857,TAKSIT_PLANI!$C$6:$C$1000,1))</f>
        <v/>
      </c>
      <c r="D857" s="17">
        <f>IF(ISBLANK(YENI_TEKLIFLER!$A857),"",YENI_TEKLIFLER!$I857)</f>
        <v/>
      </c>
      <c r="E857" s="17">
        <f>IF(ISBLANK(YENI_TEKLIFLER!$A857),"",$C857-$D857)</f>
        <v/>
      </c>
      <c r="F857" s="17">
        <f>IF(ISBLANK(YENI_TEKLIFLER!$A857),"",MAX(0,$E857))</f>
        <v/>
      </c>
      <c r="G857" s="17">
        <f>IF(ISBLANK(YENI_TEKLIFLER!$A857),"",YENI_TEKLIFLER!$J857)</f>
        <v/>
      </c>
      <c r="H857" s="17">
        <f>IF(ISBLANK(YENI_TEKLIFLER!$A857),"",INDEX(KREDILER!$H$6:$H$1000,MATCH(YENI_TEKLIFLER!$B857,KREDILER!$A$6:$A$1000,0)))</f>
        <v/>
      </c>
      <c r="I857" s="14">
        <f>IF(ISBLANK(YENI_TEKLIFLER!$A857),"",IF($E857&gt;0,"ADAY","DEĞİL"))</f>
        <v/>
      </c>
      <c r="J857" s="14">
        <f>IF(ISBLANK(YENI_TEKLIFLER!$A857),"",IF(OR(ISBLANK($B857),ISBLANK($C857),ISBLANK($D857),ISBLANK($E857),ISBLANK($F857),ISBLANK($G857),ISBLANK($H857)),"EKSİK","OK"))</f>
        <v/>
      </c>
    </row>
    <row r="858">
      <c r="A858" s="14">
        <f>IF(ISBLANK(YENI_TEKLIFLER!$A858),"",YENI_TEKLIFLER!$A858)</f>
        <v/>
      </c>
      <c r="B858" s="14">
        <f>IF(ISBLANK(YENI_TEKLIFLER!$A858),"",YENI_TEKLIFLER!$B858)</f>
        <v/>
      </c>
      <c r="C858" s="17">
        <f>IF(ISBLANK(YENI_TEKLIFLER!$A858),"",SUMIFS(TAKSIT_PLANI!$I$6:$I$1000,TAKSIT_PLANI!$B$6:$B$1000,YENI_TEKLIFLER!$B858,TAKSIT_PLANI!$C$6:$C$1000,1))</f>
        <v/>
      </c>
      <c r="D858" s="17">
        <f>IF(ISBLANK(YENI_TEKLIFLER!$A858),"",YENI_TEKLIFLER!$I858)</f>
        <v/>
      </c>
      <c r="E858" s="17">
        <f>IF(ISBLANK(YENI_TEKLIFLER!$A858),"",$C858-$D858)</f>
        <v/>
      </c>
      <c r="F858" s="17">
        <f>IF(ISBLANK(YENI_TEKLIFLER!$A858),"",MAX(0,$E858))</f>
        <v/>
      </c>
      <c r="G858" s="17">
        <f>IF(ISBLANK(YENI_TEKLIFLER!$A858),"",YENI_TEKLIFLER!$J858)</f>
        <v/>
      </c>
      <c r="H858" s="17">
        <f>IF(ISBLANK(YENI_TEKLIFLER!$A858),"",INDEX(KREDILER!$H$6:$H$1000,MATCH(YENI_TEKLIFLER!$B858,KREDILER!$A$6:$A$1000,0)))</f>
        <v/>
      </c>
      <c r="I858" s="14">
        <f>IF(ISBLANK(YENI_TEKLIFLER!$A858),"",IF($E858&gt;0,"ADAY","DEĞİL"))</f>
        <v/>
      </c>
      <c r="J858" s="14">
        <f>IF(ISBLANK(YENI_TEKLIFLER!$A858),"",IF(OR(ISBLANK($B858),ISBLANK($C858),ISBLANK($D858),ISBLANK($E858),ISBLANK($F858),ISBLANK($G858),ISBLANK($H858)),"EKSİK","OK"))</f>
        <v/>
      </c>
    </row>
    <row r="859">
      <c r="A859" s="14">
        <f>IF(ISBLANK(YENI_TEKLIFLER!$A859),"",YENI_TEKLIFLER!$A859)</f>
        <v/>
      </c>
      <c r="B859" s="14">
        <f>IF(ISBLANK(YENI_TEKLIFLER!$A859),"",YENI_TEKLIFLER!$B859)</f>
        <v/>
      </c>
      <c r="C859" s="17">
        <f>IF(ISBLANK(YENI_TEKLIFLER!$A859),"",SUMIFS(TAKSIT_PLANI!$I$6:$I$1000,TAKSIT_PLANI!$B$6:$B$1000,YENI_TEKLIFLER!$B859,TAKSIT_PLANI!$C$6:$C$1000,1))</f>
        <v/>
      </c>
      <c r="D859" s="17">
        <f>IF(ISBLANK(YENI_TEKLIFLER!$A859),"",YENI_TEKLIFLER!$I859)</f>
        <v/>
      </c>
      <c r="E859" s="17">
        <f>IF(ISBLANK(YENI_TEKLIFLER!$A859),"",$C859-$D859)</f>
        <v/>
      </c>
      <c r="F859" s="17">
        <f>IF(ISBLANK(YENI_TEKLIFLER!$A859),"",MAX(0,$E859))</f>
        <v/>
      </c>
      <c r="G859" s="17">
        <f>IF(ISBLANK(YENI_TEKLIFLER!$A859),"",YENI_TEKLIFLER!$J859)</f>
        <v/>
      </c>
      <c r="H859" s="17">
        <f>IF(ISBLANK(YENI_TEKLIFLER!$A859),"",INDEX(KREDILER!$H$6:$H$1000,MATCH(YENI_TEKLIFLER!$B859,KREDILER!$A$6:$A$1000,0)))</f>
        <v/>
      </c>
      <c r="I859" s="14">
        <f>IF(ISBLANK(YENI_TEKLIFLER!$A859),"",IF($E859&gt;0,"ADAY","DEĞİL"))</f>
        <v/>
      </c>
      <c r="J859" s="14">
        <f>IF(ISBLANK(YENI_TEKLIFLER!$A859),"",IF(OR(ISBLANK($B859),ISBLANK($C859),ISBLANK($D859),ISBLANK($E859),ISBLANK($F859),ISBLANK($G859),ISBLANK($H859)),"EKSİK","OK"))</f>
        <v/>
      </c>
    </row>
    <row r="860">
      <c r="A860" s="14">
        <f>IF(ISBLANK(YENI_TEKLIFLER!$A860),"",YENI_TEKLIFLER!$A860)</f>
        <v/>
      </c>
      <c r="B860" s="14">
        <f>IF(ISBLANK(YENI_TEKLIFLER!$A860),"",YENI_TEKLIFLER!$B860)</f>
        <v/>
      </c>
      <c r="C860" s="17">
        <f>IF(ISBLANK(YENI_TEKLIFLER!$A860),"",SUMIFS(TAKSIT_PLANI!$I$6:$I$1000,TAKSIT_PLANI!$B$6:$B$1000,YENI_TEKLIFLER!$B860,TAKSIT_PLANI!$C$6:$C$1000,1))</f>
        <v/>
      </c>
      <c r="D860" s="17">
        <f>IF(ISBLANK(YENI_TEKLIFLER!$A860),"",YENI_TEKLIFLER!$I860)</f>
        <v/>
      </c>
      <c r="E860" s="17">
        <f>IF(ISBLANK(YENI_TEKLIFLER!$A860),"",$C860-$D860)</f>
        <v/>
      </c>
      <c r="F860" s="17">
        <f>IF(ISBLANK(YENI_TEKLIFLER!$A860),"",MAX(0,$E860))</f>
        <v/>
      </c>
      <c r="G860" s="17">
        <f>IF(ISBLANK(YENI_TEKLIFLER!$A860),"",YENI_TEKLIFLER!$J860)</f>
        <v/>
      </c>
      <c r="H860" s="17">
        <f>IF(ISBLANK(YENI_TEKLIFLER!$A860),"",INDEX(KREDILER!$H$6:$H$1000,MATCH(YENI_TEKLIFLER!$B860,KREDILER!$A$6:$A$1000,0)))</f>
        <v/>
      </c>
      <c r="I860" s="14">
        <f>IF(ISBLANK(YENI_TEKLIFLER!$A860),"",IF($E860&gt;0,"ADAY","DEĞİL"))</f>
        <v/>
      </c>
      <c r="J860" s="14">
        <f>IF(ISBLANK(YENI_TEKLIFLER!$A860),"",IF(OR(ISBLANK($B860),ISBLANK($C860),ISBLANK($D860),ISBLANK($E860),ISBLANK($F860),ISBLANK($G860),ISBLANK($H860)),"EKSİK","OK"))</f>
        <v/>
      </c>
    </row>
    <row r="861">
      <c r="A861" s="14">
        <f>IF(ISBLANK(YENI_TEKLIFLER!$A861),"",YENI_TEKLIFLER!$A861)</f>
        <v/>
      </c>
      <c r="B861" s="14">
        <f>IF(ISBLANK(YENI_TEKLIFLER!$A861),"",YENI_TEKLIFLER!$B861)</f>
        <v/>
      </c>
      <c r="C861" s="17">
        <f>IF(ISBLANK(YENI_TEKLIFLER!$A861),"",SUMIFS(TAKSIT_PLANI!$I$6:$I$1000,TAKSIT_PLANI!$B$6:$B$1000,YENI_TEKLIFLER!$B861,TAKSIT_PLANI!$C$6:$C$1000,1))</f>
        <v/>
      </c>
      <c r="D861" s="17">
        <f>IF(ISBLANK(YENI_TEKLIFLER!$A861),"",YENI_TEKLIFLER!$I861)</f>
        <v/>
      </c>
      <c r="E861" s="17">
        <f>IF(ISBLANK(YENI_TEKLIFLER!$A861),"",$C861-$D861)</f>
        <v/>
      </c>
      <c r="F861" s="17">
        <f>IF(ISBLANK(YENI_TEKLIFLER!$A861),"",MAX(0,$E861))</f>
        <v/>
      </c>
      <c r="G861" s="17">
        <f>IF(ISBLANK(YENI_TEKLIFLER!$A861),"",YENI_TEKLIFLER!$J861)</f>
        <v/>
      </c>
      <c r="H861" s="17">
        <f>IF(ISBLANK(YENI_TEKLIFLER!$A861),"",INDEX(KREDILER!$H$6:$H$1000,MATCH(YENI_TEKLIFLER!$B861,KREDILER!$A$6:$A$1000,0)))</f>
        <v/>
      </c>
      <c r="I861" s="14">
        <f>IF(ISBLANK(YENI_TEKLIFLER!$A861),"",IF($E861&gt;0,"ADAY","DEĞİL"))</f>
        <v/>
      </c>
      <c r="J861" s="14">
        <f>IF(ISBLANK(YENI_TEKLIFLER!$A861),"",IF(OR(ISBLANK($B861),ISBLANK($C861),ISBLANK($D861),ISBLANK($E861),ISBLANK($F861),ISBLANK($G861),ISBLANK($H861)),"EKSİK","OK"))</f>
        <v/>
      </c>
    </row>
    <row r="862">
      <c r="A862" s="14">
        <f>IF(ISBLANK(YENI_TEKLIFLER!$A862),"",YENI_TEKLIFLER!$A862)</f>
        <v/>
      </c>
      <c r="B862" s="14">
        <f>IF(ISBLANK(YENI_TEKLIFLER!$A862),"",YENI_TEKLIFLER!$B862)</f>
        <v/>
      </c>
      <c r="C862" s="17">
        <f>IF(ISBLANK(YENI_TEKLIFLER!$A862),"",SUMIFS(TAKSIT_PLANI!$I$6:$I$1000,TAKSIT_PLANI!$B$6:$B$1000,YENI_TEKLIFLER!$B862,TAKSIT_PLANI!$C$6:$C$1000,1))</f>
        <v/>
      </c>
      <c r="D862" s="17">
        <f>IF(ISBLANK(YENI_TEKLIFLER!$A862),"",YENI_TEKLIFLER!$I862)</f>
        <v/>
      </c>
      <c r="E862" s="17">
        <f>IF(ISBLANK(YENI_TEKLIFLER!$A862),"",$C862-$D862)</f>
        <v/>
      </c>
      <c r="F862" s="17">
        <f>IF(ISBLANK(YENI_TEKLIFLER!$A862),"",MAX(0,$E862))</f>
        <v/>
      </c>
      <c r="G862" s="17">
        <f>IF(ISBLANK(YENI_TEKLIFLER!$A862),"",YENI_TEKLIFLER!$J862)</f>
        <v/>
      </c>
      <c r="H862" s="17">
        <f>IF(ISBLANK(YENI_TEKLIFLER!$A862),"",INDEX(KREDILER!$H$6:$H$1000,MATCH(YENI_TEKLIFLER!$B862,KREDILER!$A$6:$A$1000,0)))</f>
        <v/>
      </c>
      <c r="I862" s="14">
        <f>IF(ISBLANK(YENI_TEKLIFLER!$A862),"",IF($E862&gt;0,"ADAY","DEĞİL"))</f>
        <v/>
      </c>
      <c r="J862" s="14">
        <f>IF(ISBLANK(YENI_TEKLIFLER!$A862),"",IF(OR(ISBLANK($B862),ISBLANK($C862),ISBLANK($D862),ISBLANK($E862),ISBLANK($F862),ISBLANK($G862),ISBLANK($H862)),"EKSİK","OK"))</f>
        <v/>
      </c>
    </row>
    <row r="863">
      <c r="A863" s="14">
        <f>IF(ISBLANK(YENI_TEKLIFLER!$A863),"",YENI_TEKLIFLER!$A863)</f>
        <v/>
      </c>
      <c r="B863" s="14">
        <f>IF(ISBLANK(YENI_TEKLIFLER!$A863),"",YENI_TEKLIFLER!$B863)</f>
        <v/>
      </c>
      <c r="C863" s="17">
        <f>IF(ISBLANK(YENI_TEKLIFLER!$A863),"",SUMIFS(TAKSIT_PLANI!$I$6:$I$1000,TAKSIT_PLANI!$B$6:$B$1000,YENI_TEKLIFLER!$B863,TAKSIT_PLANI!$C$6:$C$1000,1))</f>
        <v/>
      </c>
      <c r="D863" s="17">
        <f>IF(ISBLANK(YENI_TEKLIFLER!$A863),"",YENI_TEKLIFLER!$I863)</f>
        <v/>
      </c>
      <c r="E863" s="17">
        <f>IF(ISBLANK(YENI_TEKLIFLER!$A863),"",$C863-$D863)</f>
        <v/>
      </c>
      <c r="F863" s="17">
        <f>IF(ISBLANK(YENI_TEKLIFLER!$A863),"",MAX(0,$E863))</f>
        <v/>
      </c>
      <c r="G863" s="17">
        <f>IF(ISBLANK(YENI_TEKLIFLER!$A863),"",YENI_TEKLIFLER!$J863)</f>
        <v/>
      </c>
      <c r="H863" s="17">
        <f>IF(ISBLANK(YENI_TEKLIFLER!$A863),"",INDEX(KREDILER!$H$6:$H$1000,MATCH(YENI_TEKLIFLER!$B863,KREDILER!$A$6:$A$1000,0)))</f>
        <v/>
      </c>
      <c r="I863" s="14">
        <f>IF(ISBLANK(YENI_TEKLIFLER!$A863),"",IF($E863&gt;0,"ADAY","DEĞİL"))</f>
        <v/>
      </c>
      <c r="J863" s="14">
        <f>IF(ISBLANK(YENI_TEKLIFLER!$A863),"",IF(OR(ISBLANK($B863),ISBLANK($C863),ISBLANK($D863),ISBLANK($E863),ISBLANK($F863),ISBLANK($G863),ISBLANK($H863)),"EKSİK","OK"))</f>
        <v/>
      </c>
    </row>
    <row r="864">
      <c r="A864" s="14">
        <f>IF(ISBLANK(YENI_TEKLIFLER!$A864),"",YENI_TEKLIFLER!$A864)</f>
        <v/>
      </c>
      <c r="B864" s="14">
        <f>IF(ISBLANK(YENI_TEKLIFLER!$A864),"",YENI_TEKLIFLER!$B864)</f>
        <v/>
      </c>
      <c r="C864" s="17">
        <f>IF(ISBLANK(YENI_TEKLIFLER!$A864),"",SUMIFS(TAKSIT_PLANI!$I$6:$I$1000,TAKSIT_PLANI!$B$6:$B$1000,YENI_TEKLIFLER!$B864,TAKSIT_PLANI!$C$6:$C$1000,1))</f>
        <v/>
      </c>
      <c r="D864" s="17">
        <f>IF(ISBLANK(YENI_TEKLIFLER!$A864),"",YENI_TEKLIFLER!$I864)</f>
        <v/>
      </c>
      <c r="E864" s="17">
        <f>IF(ISBLANK(YENI_TEKLIFLER!$A864),"",$C864-$D864)</f>
        <v/>
      </c>
      <c r="F864" s="17">
        <f>IF(ISBLANK(YENI_TEKLIFLER!$A864),"",MAX(0,$E864))</f>
        <v/>
      </c>
      <c r="G864" s="17">
        <f>IF(ISBLANK(YENI_TEKLIFLER!$A864),"",YENI_TEKLIFLER!$J864)</f>
        <v/>
      </c>
      <c r="H864" s="17">
        <f>IF(ISBLANK(YENI_TEKLIFLER!$A864),"",INDEX(KREDILER!$H$6:$H$1000,MATCH(YENI_TEKLIFLER!$B864,KREDILER!$A$6:$A$1000,0)))</f>
        <v/>
      </c>
      <c r="I864" s="14">
        <f>IF(ISBLANK(YENI_TEKLIFLER!$A864),"",IF($E864&gt;0,"ADAY","DEĞİL"))</f>
        <v/>
      </c>
      <c r="J864" s="14">
        <f>IF(ISBLANK(YENI_TEKLIFLER!$A864),"",IF(OR(ISBLANK($B864),ISBLANK($C864),ISBLANK($D864),ISBLANK($E864),ISBLANK($F864),ISBLANK($G864),ISBLANK($H864)),"EKSİK","OK"))</f>
        <v/>
      </c>
    </row>
    <row r="865">
      <c r="A865" s="14">
        <f>IF(ISBLANK(YENI_TEKLIFLER!$A865),"",YENI_TEKLIFLER!$A865)</f>
        <v/>
      </c>
      <c r="B865" s="14">
        <f>IF(ISBLANK(YENI_TEKLIFLER!$A865),"",YENI_TEKLIFLER!$B865)</f>
        <v/>
      </c>
      <c r="C865" s="17">
        <f>IF(ISBLANK(YENI_TEKLIFLER!$A865),"",SUMIFS(TAKSIT_PLANI!$I$6:$I$1000,TAKSIT_PLANI!$B$6:$B$1000,YENI_TEKLIFLER!$B865,TAKSIT_PLANI!$C$6:$C$1000,1))</f>
        <v/>
      </c>
      <c r="D865" s="17">
        <f>IF(ISBLANK(YENI_TEKLIFLER!$A865),"",YENI_TEKLIFLER!$I865)</f>
        <v/>
      </c>
      <c r="E865" s="17">
        <f>IF(ISBLANK(YENI_TEKLIFLER!$A865),"",$C865-$D865)</f>
        <v/>
      </c>
      <c r="F865" s="17">
        <f>IF(ISBLANK(YENI_TEKLIFLER!$A865),"",MAX(0,$E865))</f>
        <v/>
      </c>
      <c r="G865" s="17">
        <f>IF(ISBLANK(YENI_TEKLIFLER!$A865),"",YENI_TEKLIFLER!$J865)</f>
        <v/>
      </c>
      <c r="H865" s="17">
        <f>IF(ISBLANK(YENI_TEKLIFLER!$A865),"",INDEX(KREDILER!$H$6:$H$1000,MATCH(YENI_TEKLIFLER!$B865,KREDILER!$A$6:$A$1000,0)))</f>
        <v/>
      </c>
      <c r="I865" s="14">
        <f>IF(ISBLANK(YENI_TEKLIFLER!$A865),"",IF($E865&gt;0,"ADAY","DEĞİL"))</f>
        <v/>
      </c>
      <c r="J865" s="14">
        <f>IF(ISBLANK(YENI_TEKLIFLER!$A865),"",IF(OR(ISBLANK($B865),ISBLANK($C865),ISBLANK($D865),ISBLANK($E865),ISBLANK($F865),ISBLANK($G865),ISBLANK($H865)),"EKSİK","OK"))</f>
        <v/>
      </c>
    </row>
    <row r="866">
      <c r="A866" s="14">
        <f>IF(ISBLANK(YENI_TEKLIFLER!$A866),"",YENI_TEKLIFLER!$A866)</f>
        <v/>
      </c>
      <c r="B866" s="14">
        <f>IF(ISBLANK(YENI_TEKLIFLER!$A866),"",YENI_TEKLIFLER!$B866)</f>
        <v/>
      </c>
      <c r="C866" s="17">
        <f>IF(ISBLANK(YENI_TEKLIFLER!$A866),"",SUMIFS(TAKSIT_PLANI!$I$6:$I$1000,TAKSIT_PLANI!$B$6:$B$1000,YENI_TEKLIFLER!$B866,TAKSIT_PLANI!$C$6:$C$1000,1))</f>
        <v/>
      </c>
      <c r="D866" s="17">
        <f>IF(ISBLANK(YENI_TEKLIFLER!$A866),"",YENI_TEKLIFLER!$I866)</f>
        <v/>
      </c>
      <c r="E866" s="17">
        <f>IF(ISBLANK(YENI_TEKLIFLER!$A866),"",$C866-$D866)</f>
        <v/>
      </c>
      <c r="F866" s="17">
        <f>IF(ISBLANK(YENI_TEKLIFLER!$A866),"",MAX(0,$E866))</f>
        <v/>
      </c>
      <c r="G866" s="17">
        <f>IF(ISBLANK(YENI_TEKLIFLER!$A866),"",YENI_TEKLIFLER!$J866)</f>
        <v/>
      </c>
      <c r="H866" s="17">
        <f>IF(ISBLANK(YENI_TEKLIFLER!$A866),"",INDEX(KREDILER!$H$6:$H$1000,MATCH(YENI_TEKLIFLER!$B866,KREDILER!$A$6:$A$1000,0)))</f>
        <v/>
      </c>
      <c r="I866" s="14">
        <f>IF(ISBLANK(YENI_TEKLIFLER!$A866),"",IF($E866&gt;0,"ADAY","DEĞİL"))</f>
        <v/>
      </c>
      <c r="J866" s="14">
        <f>IF(ISBLANK(YENI_TEKLIFLER!$A866),"",IF(OR(ISBLANK($B866),ISBLANK($C866),ISBLANK($D866),ISBLANK($E866),ISBLANK($F866),ISBLANK($G866),ISBLANK($H866)),"EKSİK","OK"))</f>
        <v/>
      </c>
    </row>
    <row r="867">
      <c r="A867" s="14">
        <f>IF(ISBLANK(YENI_TEKLIFLER!$A867),"",YENI_TEKLIFLER!$A867)</f>
        <v/>
      </c>
      <c r="B867" s="14">
        <f>IF(ISBLANK(YENI_TEKLIFLER!$A867),"",YENI_TEKLIFLER!$B867)</f>
        <v/>
      </c>
      <c r="C867" s="17">
        <f>IF(ISBLANK(YENI_TEKLIFLER!$A867),"",SUMIFS(TAKSIT_PLANI!$I$6:$I$1000,TAKSIT_PLANI!$B$6:$B$1000,YENI_TEKLIFLER!$B867,TAKSIT_PLANI!$C$6:$C$1000,1))</f>
        <v/>
      </c>
      <c r="D867" s="17">
        <f>IF(ISBLANK(YENI_TEKLIFLER!$A867),"",YENI_TEKLIFLER!$I867)</f>
        <v/>
      </c>
      <c r="E867" s="17">
        <f>IF(ISBLANK(YENI_TEKLIFLER!$A867),"",$C867-$D867)</f>
        <v/>
      </c>
      <c r="F867" s="17">
        <f>IF(ISBLANK(YENI_TEKLIFLER!$A867),"",MAX(0,$E867))</f>
        <v/>
      </c>
      <c r="G867" s="17">
        <f>IF(ISBLANK(YENI_TEKLIFLER!$A867),"",YENI_TEKLIFLER!$J867)</f>
        <v/>
      </c>
      <c r="H867" s="17">
        <f>IF(ISBLANK(YENI_TEKLIFLER!$A867),"",INDEX(KREDILER!$H$6:$H$1000,MATCH(YENI_TEKLIFLER!$B867,KREDILER!$A$6:$A$1000,0)))</f>
        <v/>
      </c>
      <c r="I867" s="14">
        <f>IF(ISBLANK(YENI_TEKLIFLER!$A867),"",IF($E867&gt;0,"ADAY","DEĞİL"))</f>
        <v/>
      </c>
      <c r="J867" s="14">
        <f>IF(ISBLANK(YENI_TEKLIFLER!$A867),"",IF(OR(ISBLANK($B867),ISBLANK($C867),ISBLANK($D867),ISBLANK($E867),ISBLANK($F867),ISBLANK($G867),ISBLANK($H867)),"EKSİK","OK"))</f>
        <v/>
      </c>
    </row>
    <row r="868">
      <c r="A868" s="14">
        <f>IF(ISBLANK(YENI_TEKLIFLER!$A868),"",YENI_TEKLIFLER!$A868)</f>
        <v/>
      </c>
      <c r="B868" s="14">
        <f>IF(ISBLANK(YENI_TEKLIFLER!$A868),"",YENI_TEKLIFLER!$B868)</f>
        <v/>
      </c>
      <c r="C868" s="17">
        <f>IF(ISBLANK(YENI_TEKLIFLER!$A868),"",SUMIFS(TAKSIT_PLANI!$I$6:$I$1000,TAKSIT_PLANI!$B$6:$B$1000,YENI_TEKLIFLER!$B868,TAKSIT_PLANI!$C$6:$C$1000,1))</f>
        <v/>
      </c>
      <c r="D868" s="17">
        <f>IF(ISBLANK(YENI_TEKLIFLER!$A868),"",YENI_TEKLIFLER!$I868)</f>
        <v/>
      </c>
      <c r="E868" s="17">
        <f>IF(ISBLANK(YENI_TEKLIFLER!$A868),"",$C868-$D868)</f>
        <v/>
      </c>
      <c r="F868" s="17">
        <f>IF(ISBLANK(YENI_TEKLIFLER!$A868),"",MAX(0,$E868))</f>
        <v/>
      </c>
      <c r="G868" s="17">
        <f>IF(ISBLANK(YENI_TEKLIFLER!$A868),"",YENI_TEKLIFLER!$J868)</f>
        <v/>
      </c>
      <c r="H868" s="17">
        <f>IF(ISBLANK(YENI_TEKLIFLER!$A868),"",INDEX(KREDILER!$H$6:$H$1000,MATCH(YENI_TEKLIFLER!$B868,KREDILER!$A$6:$A$1000,0)))</f>
        <v/>
      </c>
      <c r="I868" s="14">
        <f>IF(ISBLANK(YENI_TEKLIFLER!$A868),"",IF($E868&gt;0,"ADAY","DEĞİL"))</f>
        <v/>
      </c>
      <c r="J868" s="14">
        <f>IF(ISBLANK(YENI_TEKLIFLER!$A868),"",IF(OR(ISBLANK($B868),ISBLANK($C868),ISBLANK($D868),ISBLANK($E868),ISBLANK($F868),ISBLANK($G868),ISBLANK($H868)),"EKSİK","OK"))</f>
        <v/>
      </c>
    </row>
    <row r="869">
      <c r="A869" s="14">
        <f>IF(ISBLANK(YENI_TEKLIFLER!$A869),"",YENI_TEKLIFLER!$A869)</f>
        <v/>
      </c>
      <c r="B869" s="14">
        <f>IF(ISBLANK(YENI_TEKLIFLER!$A869),"",YENI_TEKLIFLER!$B869)</f>
        <v/>
      </c>
      <c r="C869" s="17">
        <f>IF(ISBLANK(YENI_TEKLIFLER!$A869),"",SUMIFS(TAKSIT_PLANI!$I$6:$I$1000,TAKSIT_PLANI!$B$6:$B$1000,YENI_TEKLIFLER!$B869,TAKSIT_PLANI!$C$6:$C$1000,1))</f>
        <v/>
      </c>
      <c r="D869" s="17">
        <f>IF(ISBLANK(YENI_TEKLIFLER!$A869),"",YENI_TEKLIFLER!$I869)</f>
        <v/>
      </c>
      <c r="E869" s="17">
        <f>IF(ISBLANK(YENI_TEKLIFLER!$A869),"",$C869-$D869)</f>
        <v/>
      </c>
      <c r="F869" s="17">
        <f>IF(ISBLANK(YENI_TEKLIFLER!$A869),"",MAX(0,$E869))</f>
        <v/>
      </c>
      <c r="G869" s="17">
        <f>IF(ISBLANK(YENI_TEKLIFLER!$A869),"",YENI_TEKLIFLER!$J869)</f>
        <v/>
      </c>
      <c r="H869" s="17">
        <f>IF(ISBLANK(YENI_TEKLIFLER!$A869),"",INDEX(KREDILER!$H$6:$H$1000,MATCH(YENI_TEKLIFLER!$B869,KREDILER!$A$6:$A$1000,0)))</f>
        <v/>
      </c>
      <c r="I869" s="14">
        <f>IF(ISBLANK(YENI_TEKLIFLER!$A869),"",IF($E869&gt;0,"ADAY","DEĞİL"))</f>
        <v/>
      </c>
      <c r="J869" s="14">
        <f>IF(ISBLANK(YENI_TEKLIFLER!$A869),"",IF(OR(ISBLANK($B869),ISBLANK($C869),ISBLANK($D869),ISBLANK($E869),ISBLANK($F869),ISBLANK($G869),ISBLANK($H869)),"EKSİK","OK"))</f>
        <v/>
      </c>
    </row>
    <row r="870">
      <c r="A870" s="14">
        <f>IF(ISBLANK(YENI_TEKLIFLER!$A870),"",YENI_TEKLIFLER!$A870)</f>
        <v/>
      </c>
      <c r="B870" s="14">
        <f>IF(ISBLANK(YENI_TEKLIFLER!$A870),"",YENI_TEKLIFLER!$B870)</f>
        <v/>
      </c>
      <c r="C870" s="17">
        <f>IF(ISBLANK(YENI_TEKLIFLER!$A870),"",SUMIFS(TAKSIT_PLANI!$I$6:$I$1000,TAKSIT_PLANI!$B$6:$B$1000,YENI_TEKLIFLER!$B870,TAKSIT_PLANI!$C$6:$C$1000,1))</f>
        <v/>
      </c>
      <c r="D870" s="17">
        <f>IF(ISBLANK(YENI_TEKLIFLER!$A870),"",YENI_TEKLIFLER!$I870)</f>
        <v/>
      </c>
      <c r="E870" s="17">
        <f>IF(ISBLANK(YENI_TEKLIFLER!$A870),"",$C870-$D870)</f>
        <v/>
      </c>
      <c r="F870" s="17">
        <f>IF(ISBLANK(YENI_TEKLIFLER!$A870),"",MAX(0,$E870))</f>
        <v/>
      </c>
      <c r="G870" s="17">
        <f>IF(ISBLANK(YENI_TEKLIFLER!$A870),"",YENI_TEKLIFLER!$J870)</f>
        <v/>
      </c>
      <c r="H870" s="17">
        <f>IF(ISBLANK(YENI_TEKLIFLER!$A870),"",INDEX(KREDILER!$H$6:$H$1000,MATCH(YENI_TEKLIFLER!$B870,KREDILER!$A$6:$A$1000,0)))</f>
        <v/>
      </c>
      <c r="I870" s="14">
        <f>IF(ISBLANK(YENI_TEKLIFLER!$A870),"",IF($E870&gt;0,"ADAY","DEĞİL"))</f>
        <v/>
      </c>
      <c r="J870" s="14">
        <f>IF(ISBLANK(YENI_TEKLIFLER!$A870),"",IF(OR(ISBLANK($B870),ISBLANK($C870),ISBLANK($D870),ISBLANK($E870),ISBLANK($F870),ISBLANK($G870),ISBLANK($H870)),"EKSİK","OK"))</f>
        <v/>
      </c>
    </row>
    <row r="871">
      <c r="A871" s="14">
        <f>IF(ISBLANK(YENI_TEKLIFLER!$A871),"",YENI_TEKLIFLER!$A871)</f>
        <v/>
      </c>
      <c r="B871" s="14">
        <f>IF(ISBLANK(YENI_TEKLIFLER!$A871),"",YENI_TEKLIFLER!$B871)</f>
        <v/>
      </c>
      <c r="C871" s="17">
        <f>IF(ISBLANK(YENI_TEKLIFLER!$A871),"",SUMIFS(TAKSIT_PLANI!$I$6:$I$1000,TAKSIT_PLANI!$B$6:$B$1000,YENI_TEKLIFLER!$B871,TAKSIT_PLANI!$C$6:$C$1000,1))</f>
        <v/>
      </c>
      <c r="D871" s="17">
        <f>IF(ISBLANK(YENI_TEKLIFLER!$A871),"",YENI_TEKLIFLER!$I871)</f>
        <v/>
      </c>
      <c r="E871" s="17">
        <f>IF(ISBLANK(YENI_TEKLIFLER!$A871),"",$C871-$D871)</f>
        <v/>
      </c>
      <c r="F871" s="17">
        <f>IF(ISBLANK(YENI_TEKLIFLER!$A871),"",MAX(0,$E871))</f>
        <v/>
      </c>
      <c r="G871" s="17">
        <f>IF(ISBLANK(YENI_TEKLIFLER!$A871),"",YENI_TEKLIFLER!$J871)</f>
        <v/>
      </c>
      <c r="H871" s="17">
        <f>IF(ISBLANK(YENI_TEKLIFLER!$A871),"",INDEX(KREDILER!$H$6:$H$1000,MATCH(YENI_TEKLIFLER!$B871,KREDILER!$A$6:$A$1000,0)))</f>
        <v/>
      </c>
      <c r="I871" s="14">
        <f>IF(ISBLANK(YENI_TEKLIFLER!$A871),"",IF($E871&gt;0,"ADAY","DEĞİL"))</f>
        <v/>
      </c>
      <c r="J871" s="14">
        <f>IF(ISBLANK(YENI_TEKLIFLER!$A871),"",IF(OR(ISBLANK($B871),ISBLANK($C871),ISBLANK($D871),ISBLANK($E871),ISBLANK($F871),ISBLANK($G871),ISBLANK($H871)),"EKSİK","OK"))</f>
        <v/>
      </c>
    </row>
    <row r="872">
      <c r="A872" s="14">
        <f>IF(ISBLANK(YENI_TEKLIFLER!$A872),"",YENI_TEKLIFLER!$A872)</f>
        <v/>
      </c>
      <c r="B872" s="14">
        <f>IF(ISBLANK(YENI_TEKLIFLER!$A872),"",YENI_TEKLIFLER!$B872)</f>
        <v/>
      </c>
      <c r="C872" s="17">
        <f>IF(ISBLANK(YENI_TEKLIFLER!$A872),"",SUMIFS(TAKSIT_PLANI!$I$6:$I$1000,TAKSIT_PLANI!$B$6:$B$1000,YENI_TEKLIFLER!$B872,TAKSIT_PLANI!$C$6:$C$1000,1))</f>
        <v/>
      </c>
      <c r="D872" s="17">
        <f>IF(ISBLANK(YENI_TEKLIFLER!$A872),"",YENI_TEKLIFLER!$I872)</f>
        <v/>
      </c>
      <c r="E872" s="17">
        <f>IF(ISBLANK(YENI_TEKLIFLER!$A872),"",$C872-$D872)</f>
        <v/>
      </c>
      <c r="F872" s="17">
        <f>IF(ISBLANK(YENI_TEKLIFLER!$A872),"",MAX(0,$E872))</f>
        <v/>
      </c>
      <c r="G872" s="17">
        <f>IF(ISBLANK(YENI_TEKLIFLER!$A872),"",YENI_TEKLIFLER!$J872)</f>
        <v/>
      </c>
      <c r="H872" s="17">
        <f>IF(ISBLANK(YENI_TEKLIFLER!$A872),"",INDEX(KREDILER!$H$6:$H$1000,MATCH(YENI_TEKLIFLER!$B872,KREDILER!$A$6:$A$1000,0)))</f>
        <v/>
      </c>
      <c r="I872" s="14">
        <f>IF(ISBLANK(YENI_TEKLIFLER!$A872),"",IF($E872&gt;0,"ADAY","DEĞİL"))</f>
        <v/>
      </c>
      <c r="J872" s="14">
        <f>IF(ISBLANK(YENI_TEKLIFLER!$A872),"",IF(OR(ISBLANK($B872),ISBLANK($C872),ISBLANK($D872),ISBLANK($E872),ISBLANK($F872),ISBLANK($G872),ISBLANK($H872)),"EKSİK","OK"))</f>
        <v/>
      </c>
    </row>
    <row r="873">
      <c r="A873" s="14">
        <f>IF(ISBLANK(YENI_TEKLIFLER!$A873),"",YENI_TEKLIFLER!$A873)</f>
        <v/>
      </c>
      <c r="B873" s="14">
        <f>IF(ISBLANK(YENI_TEKLIFLER!$A873),"",YENI_TEKLIFLER!$B873)</f>
        <v/>
      </c>
      <c r="C873" s="17">
        <f>IF(ISBLANK(YENI_TEKLIFLER!$A873),"",SUMIFS(TAKSIT_PLANI!$I$6:$I$1000,TAKSIT_PLANI!$B$6:$B$1000,YENI_TEKLIFLER!$B873,TAKSIT_PLANI!$C$6:$C$1000,1))</f>
        <v/>
      </c>
      <c r="D873" s="17">
        <f>IF(ISBLANK(YENI_TEKLIFLER!$A873),"",YENI_TEKLIFLER!$I873)</f>
        <v/>
      </c>
      <c r="E873" s="17">
        <f>IF(ISBLANK(YENI_TEKLIFLER!$A873),"",$C873-$D873)</f>
        <v/>
      </c>
      <c r="F873" s="17">
        <f>IF(ISBLANK(YENI_TEKLIFLER!$A873),"",MAX(0,$E873))</f>
        <v/>
      </c>
      <c r="G873" s="17">
        <f>IF(ISBLANK(YENI_TEKLIFLER!$A873),"",YENI_TEKLIFLER!$J873)</f>
        <v/>
      </c>
      <c r="H873" s="17">
        <f>IF(ISBLANK(YENI_TEKLIFLER!$A873),"",INDEX(KREDILER!$H$6:$H$1000,MATCH(YENI_TEKLIFLER!$B873,KREDILER!$A$6:$A$1000,0)))</f>
        <v/>
      </c>
      <c r="I873" s="14">
        <f>IF(ISBLANK(YENI_TEKLIFLER!$A873),"",IF($E873&gt;0,"ADAY","DEĞİL"))</f>
        <v/>
      </c>
      <c r="J873" s="14">
        <f>IF(ISBLANK(YENI_TEKLIFLER!$A873),"",IF(OR(ISBLANK($B873),ISBLANK($C873),ISBLANK($D873),ISBLANK($E873),ISBLANK($F873),ISBLANK($G873),ISBLANK($H873)),"EKSİK","OK"))</f>
        <v/>
      </c>
    </row>
    <row r="874">
      <c r="A874" s="14">
        <f>IF(ISBLANK(YENI_TEKLIFLER!$A874),"",YENI_TEKLIFLER!$A874)</f>
        <v/>
      </c>
      <c r="B874" s="14">
        <f>IF(ISBLANK(YENI_TEKLIFLER!$A874),"",YENI_TEKLIFLER!$B874)</f>
        <v/>
      </c>
      <c r="C874" s="17">
        <f>IF(ISBLANK(YENI_TEKLIFLER!$A874),"",SUMIFS(TAKSIT_PLANI!$I$6:$I$1000,TAKSIT_PLANI!$B$6:$B$1000,YENI_TEKLIFLER!$B874,TAKSIT_PLANI!$C$6:$C$1000,1))</f>
        <v/>
      </c>
      <c r="D874" s="17">
        <f>IF(ISBLANK(YENI_TEKLIFLER!$A874),"",YENI_TEKLIFLER!$I874)</f>
        <v/>
      </c>
      <c r="E874" s="17">
        <f>IF(ISBLANK(YENI_TEKLIFLER!$A874),"",$C874-$D874)</f>
        <v/>
      </c>
      <c r="F874" s="17">
        <f>IF(ISBLANK(YENI_TEKLIFLER!$A874),"",MAX(0,$E874))</f>
        <v/>
      </c>
      <c r="G874" s="17">
        <f>IF(ISBLANK(YENI_TEKLIFLER!$A874),"",YENI_TEKLIFLER!$J874)</f>
        <v/>
      </c>
      <c r="H874" s="17">
        <f>IF(ISBLANK(YENI_TEKLIFLER!$A874),"",INDEX(KREDILER!$H$6:$H$1000,MATCH(YENI_TEKLIFLER!$B874,KREDILER!$A$6:$A$1000,0)))</f>
        <v/>
      </c>
      <c r="I874" s="14">
        <f>IF(ISBLANK(YENI_TEKLIFLER!$A874),"",IF($E874&gt;0,"ADAY","DEĞİL"))</f>
        <v/>
      </c>
      <c r="J874" s="14">
        <f>IF(ISBLANK(YENI_TEKLIFLER!$A874),"",IF(OR(ISBLANK($B874),ISBLANK($C874),ISBLANK($D874),ISBLANK($E874),ISBLANK($F874),ISBLANK($G874),ISBLANK($H874)),"EKSİK","OK"))</f>
        <v/>
      </c>
    </row>
    <row r="875">
      <c r="A875" s="14">
        <f>IF(ISBLANK(YENI_TEKLIFLER!$A875),"",YENI_TEKLIFLER!$A875)</f>
        <v/>
      </c>
      <c r="B875" s="14">
        <f>IF(ISBLANK(YENI_TEKLIFLER!$A875),"",YENI_TEKLIFLER!$B875)</f>
        <v/>
      </c>
      <c r="C875" s="17">
        <f>IF(ISBLANK(YENI_TEKLIFLER!$A875),"",SUMIFS(TAKSIT_PLANI!$I$6:$I$1000,TAKSIT_PLANI!$B$6:$B$1000,YENI_TEKLIFLER!$B875,TAKSIT_PLANI!$C$6:$C$1000,1))</f>
        <v/>
      </c>
      <c r="D875" s="17">
        <f>IF(ISBLANK(YENI_TEKLIFLER!$A875),"",YENI_TEKLIFLER!$I875)</f>
        <v/>
      </c>
      <c r="E875" s="17">
        <f>IF(ISBLANK(YENI_TEKLIFLER!$A875),"",$C875-$D875)</f>
        <v/>
      </c>
      <c r="F875" s="17">
        <f>IF(ISBLANK(YENI_TEKLIFLER!$A875),"",MAX(0,$E875))</f>
        <v/>
      </c>
      <c r="G875" s="17">
        <f>IF(ISBLANK(YENI_TEKLIFLER!$A875),"",YENI_TEKLIFLER!$J875)</f>
        <v/>
      </c>
      <c r="H875" s="17">
        <f>IF(ISBLANK(YENI_TEKLIFLER!$A875),"",INDEX(KREDILER!$H$6:$H$1000,MATCH(YENI_TEKLIFLER!$B875,KREDILER!$A$6:$A$1000,0)))</f>
        <v/>
      </c>
      <c r="I875" s="14">
        <f>IF(ISBLANK(YENI_TEKLIFLER!$A875),"",IF($E875&gt;0,"ADAY","DEĞİL"))</f>
        <v/>
      </c>
      <c r="J875" s="14">
        <f>IF(ISBLANK(YENI_TEKLIFLER!$A875),"",IF(OR(ISBLANK($B875),ISBLANK($C875),ISBLANK($D875),ISBLANK($E875),ISBLANK($F875),ISBLANK($G875),ISBLANK($H875)),"EKSİK","OK"))</f>
        <v/>
      </c>
    </row>
    <row r="876">
      <c r="A876" s="14">
        <f>IF(ISBLANK(YENI_TEKLIFLER!$A876),"",YENI_TEKLIFLER!$A876)</f>
        <v/>
      </c>
      <c r="B876" s="14">
        <f>IF(ISBLANK(YENI_TEKLIFLER!$A876),"",YENI_TEKLIFLER!$B876)</f>
        <v/>
      </c>
      <c r="C876" s="17">
        <f>IF(ISBLANK(YENI_TEKLIFLER!$A876),"",SUMIFS(TAKSIT_PLANI!$I$6:$I$1000,TAKSIT_PLANI!$B$6:$B$1000,YENI_TEKLIFLER!$B876,TAKSIT_PLANI!$C$6:$C$1000,1))</f>
        <v/>
      </c>
      <c r="D876" s="17">
        <f>IF(ISBLANK(YENI_TEKLIFLER!$A876),"",YENI_TEKLIFLER!$I876)</f>
        <v/>
      </c>
      <c r="E876" s="17">
        <f>IF(ISBLANK(YENI_TEKLIFLER!$A876),"",$C876-$D876)</f>
        <v/>
      </c>
      <c r="F876" s="17">
        <f>IF(ISBLANK(YENI_TEKLIFLER!$A876),"",MAX(0,$E876))</f>
        <v/>
      </c>
      <c r="G876" s="17">
        <f>IF(ISBLANK(YENI_TEKLIFLER!$A876),"",YENI_TEKLIFLER!$J876)</f>
        <v/>
      </c>
      <c r="H876" s="17">
        <f>IF(ISBLANK(YENI_TEKLIFLER!$A876),"",INDEX(KREDILER!$H$6:$H$1000,MATCH(YENI_TEKLIFLER!$B876,KREDILER!$A$6:$A$1000,0)))</f>
        <v/>
      </c>
      <c r="I876" s="14">
        <f>IF(ISBLANK(YENI_TEKLIFLER!$A876),"",IF($E876&gt;0,"ADAY","DEĞİL"))</f>
        <v/>
      </c>
      <c r="J876" s="14">
        <f>IF(ISBLANK(YENI_TEKLIFLER!$A876),"",IF(OR(ISBLANK($B876),ISBLANK($C876),ISBLANK($D876),ISBLANK($E876),ISBLANK($F876),ISBLANK($G876),ISBLANK($H876)),"EKSİK","OK"))</f>
        <v/>
      </c>
    </row>
    <row r="877">
      <c r="A877" s="14">
        <f>IF(ISBLANK(YENI_TEKLIFLER!$A877),"",YENI_TEKLIFLER!$A877)</f>
        <v/>
      </c>
      <c r="B877" s="14">
        <f>IF(ISBLANK(YENI_TEKLIFLER!$A877),"",YENI_TEKLIFLER!$B877)</f>
        <v/>
      </c>
      <c r="C877" s="17">
        <f>IF(ISBLANK(YENI_TEKLIFLER!$A877),"",SUMIFS(TAKSIT_PLANI!$I$6:$I$1000,TAKSIT_PLANI!$B$6:$B$1000,YENI_TEKLIFLER!$B877,TAKSIT_PLANI!$C$6:$C$1000,1))</f>
        <v/>
      </c>
      <c r="D877" s="17">
        <f>IF(ISBLANK(YENI_TEKLIFLER!$A877),"",YENI_TEKLIFLER!$I877)</f>
        <v/>
      </c>
      <c r="E877" s="17">
        <f>IF(ISBLANK(YENI_TEKLIFLER!$A877),"",$C877-$D877)</f>
        <v/>
      </c>
      <c r="F877" s="17">
        <f>IF(ISBLANK(YENI_TEKLIFLER!$A877),"",MAX(0,$E877))</f>
        <v/>
      </c>
      <c r="G877" s="17">
        <f>IF(ISBLANK(YENI_TEKLIFLER!$A877),"",YENI_TEKLIFLER!$J877)</f>
        <v/>
      </c>
      <c r="H877" s="17">
        <f>IF(ISBLANK(YENI_TEKLIFLER!$A877),"",INDEX(KREDILER!$H$6:$H$1000,MATCH(YENI_TEKLIFLER!$B877,KREDILER!$A$6:$A$1000,0)))</f>
        <v/>
      </c>
      <c r="I877" s="14">
        <f>IF(ISBLANK(YENI_TEKLIFLER!$A877),"",IF($E877&gt;0,"ADAY","DEĞİL"))</f>
        <v/>
      </c>
      <c r="J877" s="14">
        <f>IF(ISBLANK(YENI_TEKLIFLER!$A877),"",IF(OR(ISBLANK($B877),ISBLANK($C877),ISBLANK($D877),ISBLANK($E877),ISBLANK($F877),ISBLANK($G877),ISBLANK($H877)),"EKSİK","OK"))</f>
        <v/>
      </c>
    </row>
    <row r="878">
      <c r="A878" s="14">
        <f>IF(ISBLANK(YENI_TEKLIFLER!$A878),"",YENI_TEKLIFLER!$A878)</f>
        <v/>
      </c>
      <c r="B878" s="14">
        <f>IF(ISBLANK(YENI_TEKLIFLER!$A878),"",YENI_TEKLIFLER!$B878)</f>
        <v/>
      </c>
      <c r="C878" s="17">
        <f>IF(ISBLANK(YENI_TEKLIFLER!$A878),"",SUMIFS(TAKSIT_PLANI!$I$6:$I$1000,TAKSIT_PLANI!$B$6:$B$1000,YENI_TEKLIFLER!$B878,TAKSIT_PLANI!$C$6:$C$1000,1))</f>
        <v/>
      </c>
      <c r="D878" s="17">
        <f>IF(ISBLANK(YENI_TEKLIFLER!$A878),"",YENI_TEKLIFLER!$I878)</f>
        <v/>
      </c>
      <c r="E878" s="17">
        <f>IF(ISBLANK(YENI_TEKLIFLER!$A878),"",$C878-$D878)</f>
        <v/>
      </c>
      <c r="F878" s="17">
        <f>IF(ISBLANK(YENI_TEKLIFLER!$A878),"",MAX(0,$E878))</f>
        <v/>
      </c>
      <c r="G878" s="17">
        <f>IF(ISBLANK(YENI_TEKLIFLER!$A878),"",YENI_TEKLIFLER!$J878)</f>
        <v/>
      </c>
      <c r="H878" s="17">
        <f>IF(ISBLANK(YENI_TEKLIFLER!$A878),"",INDEX(KREDILER!$H$6:$H$1000,MATCH(YENI_TEKLIFLER!$B878,KREDILER!$A$6:$A$1000,0)))</f>
        <v/>
      </c>
      <c r="I878" s="14">
        <f>IF(ISBLANK(YENI_TEKLIFLER!$A878),"",IF($E878&gt;0,"ADAY","DEĞİL"))</f>
        <v/>
      </c>
      <c r="J878" s="14">
        <f>IF(ISBLANK(YENI_TEKLIFLER!$A878),"",IF(OR(ISBLANK($B878),ISBLANK($C878),ISBLANK($D878),ISBLANK($E878),ISBLANK($F878),ISBLANK($G878),ISBLANK($H878)),"EKSİK","OK"))</f>
        <v/>
      </c>
    </row>
    <row r="879">
      <c r="A879" s="14">
        <f>IF(ISBLANK(YENI_TEKLIFLER!$A879),"",YENI_TEKLIFLER!$A879)</f>
        <v/>
      </c>
      <c r="B879" s="14">
        <f>IF(ISBLANK(YENI_TEKLIFLER!$A879),"",YENI_TEKLIFLER!$B879)</f>
        <v/>
      </c>
      <c r="C879" s="17">
        <f>IF(ISBLANK(YENI_TEKLIFLER!$A879),"",SUMIFS(TAKSIT_PLANI!$I$6:$I$1000,TAKSIT_PLANI!$B$6:$B$1000,YENI_TEKLIFLER!$B879,TAKSIT_PLANI!$C$6:$C$1000,1))</f>
        <v/>
      </c>
      <c r="D879" s="17">
        <f>IF(ISBLANK(YENI_TEKLIFLER!$A879),"",YENI_TEKLIFLER!$I879)</f>
        <v/>
      </c>
      <c r="E879" s="17">
        <f>IF(ISBLANK(YENI_TEKLIFLER!$A879),"",$C879-$D879)</f>
        <v/>
      </c>
      <c r="F879" s="17">
        <f>IF(ISBLANK(YENI_TEKLIFLER!$A879),"",MAX(0,$E879))</f>
        <v/>
      </c>
      <c r="G879" s="17">
        <f>IF(ISBLANK(YENI_TEKLIFLER!$A879),"",YENI_TEKLIFLER!$J879)</f>
        <v/>
      </c>
      <c r="H879" s="17">
        <f>IF(ISBLANK(YENI_TEKLIFLER!$A879),"",INDEX(KREDILER!$H$6:$H$1000,MATCH(YENI_TEKLIFLER!$B879,KREDILER!$A$6:$A$1000,0)))</f>
        <v/>
      </c>
      <c r="I879" s="14">
        <f>IF(ISBLANK(YENI_TEKLIFLER!$A879),"",IF($E879&gt;0,"ADAY","DEĞİL"))</f>
        <v/>
      </c>
      <c r="J879" s="14">
        <f>IF(ISBLANK(YENI_TEKLIFLER!$A879),"",IF(OR(ISBLANK($B879),ISBLANK($C879),ISBLANK($D879),ISBLANK($E879),ISBLANK($F879),ISBLANK($G879),ISBLANK($H879)),"EKSİK","OK"))</f>
        <v/>
      </c>
    </row>
    <row r="880">
      <c r="A880" s="14">
        <f>IF(ISBLANK(YENI_TEKLIFLER!$A880),"",YENI_TEKLIFLER!$A880)</f>
        <v/>
      </c>
      <c r="B880" s="14">
        <f>IF(ISBLANK(YENI_TEKLIFLER!$A880),"",YENI_TEKLIFLER!$B880)</f>
        <v/>
      </c>
      <c r="C880" s="17">
        <f>IF(ISBLANK(YENI_TEKLIFLER!$A880),"",SUMIFS(TAKSIT_PLANI!$I$6:$I$1000,TAKSIT_PLANI!$B$6:$B$1000,YENI_TEKLIFLER!$B880,TAKSIT_PLANI!$C$6:$C$1000,1))</f>
        <v/>
      </c>
      <c r="D880" s="17">
        <f>IF(ISBLANK(YENI_TEKLIFLER!$A880),"",YENI_TEKLIFLER!$I880)</f>
        <v/>
      </c>
      <c r="E880" s="17">
        <f>IF(ISBLANK(YENI_TEKLIFLER!$A880),"",$C880-$D880)</f>
        <v/>
      </c>
      <c r="F880" s="17">
        <f>IF(ISBLANK(YENI_TEKLIFLER!$A880),"",MAX(0,$E880))</f>
        <v/>
      </c>
      <c r="G880" s="17">
        <f>IF(ISBLANK(YENI_TEKLIFLER!$A880),"",YENI_TEKLIFLER!$J880)</f>
        <v/>
      </c>
      <c r="H880" s="17">
        <f>IF(ISBLANK(YENI_TEKLIFLER!$A880),"",INDEX(KREDILER!$H$6:$H$1000,MATCH(YENI_TEKLIFLER!$B880,KREDILER!$A$6:$A$1000,0)))</f>
        <v/>
      </c>
      <c r="I880" s="14">
        <f>IF(ISBLANK(YENI_TEKLIFLER!$A880),"",IF($E880&gt;0,"ADAY","DEĞİL"))</f>
        <v/>
      </c>
      <c r="J880" s="14">
        <f>IF(ISBLANK(YENI_TEKLIFLER!$A880),"",IF(OR(ISBLANK($B880),ISBLANK($C880),ISBLANK($D880),ISBLANK($E880),ISBLANK($F880),ISBLANK($G880),ISBLANK($H880)),"EKSİK","OK"))</f>
        <v/>
      </c>
    </row>
    <row r="881">
      <c r="A881" s="14">
        <f>IF(ISBLANK(YENI_TEKLIFLER!$A881),"",YENI_TEKLIFLER!$A881)</f>
        <v/>
      </c>
      <c r="B881" s="14">
        <f>IF(ISBLANK(YENI_TEKLIFLER!$A881),"",YENI_TEKLIFLER!$B881)</f>
        <v/>
      </c>
      <c r="C881" s="17">
        <f>IF(ISBLANK(YENI_TEKLIFLER!$A881),"",SUMIFS(TAKSIT_PLANI!$I$6:$I$1000,TAKSIT_PLANI!$B$6:$B$1000,YENI_TEKLIFLER!$B881,TAKSIT_PLANI!$C$6:$C$1000,1))</f>
        <v/>
      </c>
      <c r="D881" s="17">
        <f>IF(ISBLANK(YENI_TEKLIFLER!$A881),"",YENI_TEKLIFLER!$I881)</f>
        <v/>
      </c>
      <c r="E881" s="17">
        <f>IF(ISBLANK(YENI_TEKLIFLER!$A881),"",$C881-$D881)</f>
        <v/>
      </c>
      <c r="F881" s="17">
        <f>IF(ISBLANK(YENI_TEKLIFLER!$A881),"",MAX(0,$E881))</f>
        <v/>
      </c>
      <c r="G881" s="17">
        <f>IF(ISBLANK(YENI_TEKLIFLER!$A881),"",YENI_TEKLIFLER!$J881)</f>
        <v/>
      </c>
      <c r="H881" s="17">
        <f>IF(ISBLANK(YENI_TEKLIFLER!$A881),"",INDEX(KREDILER!$H$6:$H$1000,MATCH(YENI_TEKLIFLER!$B881,KREDILER!$A$6:$A$1000,0)))</f>
        <v/>
      </c>
      <c r="I881" s="14">
        <f>IF(ISBLANK(YENI_TEKLIFLER!$A881),"",IF($E881&gt;0,"ADAY","DEĞİL"))</f>
        <v/>
      </c>
      <c r="J881" s="14">
        <f>IF(ISBLANK(YENI_TEKLIFLER!$A881),"",IF(OR(ISBLANK($B881),ISBLANK($C881),ISBLANK($D881),ISBLANK($E881),ISBLANK($F881),ISBLANK($G881),ISBLANK($H881)),"EKSİK","OK"))</f>
        <v/>
      </c>
    </row>
    <row r="882">
      <c r="A882" s="14">
        <f>IF(ISBLANK(YENI_TEKLIFLER!$A882),"",YENI_TEKLIFLER!$A882)</f>
        <v/>
      </c>
      <c r="B882" s="14">
        <f>IF(ISBLANK(YENI_TEKLIFLER!$A882),"",YENI_TEKLIFLER!$B882)</f>
        <v/>
      </c>
      <c r="C882" s="17">
        <f>IF(ISBLANK(YENI_TEKLIFLER!$A882),"",SUMIFS(TAKSIT_PLANI!$I$6:$I$1000,TAKSIT_PLANI!$B$6:$B$1000,YENI_TEKLIFLER!$B882,TAKSIT_PLANI!$C$6:$C$1000,1))</f>
        <v/>
      </c>
      <c r="D882" s="17">
        <f>IF(ISBLANK(YENI_TEKLIFLER!$A882),"",YENI_TEKLIFLER!$I882)</f>
        <v/>
      </c>
      <c r="E882" s="17">
        <f>IF(ISBLANK(YENI_TEKLIFLER!$A882),"",$C882-$D882)</f>
        <v/>
      </c>
      <c r="F882" s="17">
        <f>IF(ISBLANK(YENI_TEKLIFLER!$A882),"",MAX(0,$E882))</f>
        <v/>
      </c>
      <c r="G882" s="17">
        <f>IF(ISBLANK(YENI_TEKLIFLER!$A882),"",YENI_TEKLIFLER!$J882)</f>
        <v/>
      </c>
      <c r="H882" s="17">
        <f>IF(ISBLANK(YENI_TEKLIFLER!$A882),"",INDEX(KREDILER!$H$6:$H$1000,MATCH(YENI_TEKLIFLER!$B882,KREDILER!$A$6:$A$1000,0)))</f>
        <v/>
      </c>
      <c r="I882" s="14">
        <f>IF(ISBLANK(YENI_TEKLIFLER!$A882),"",IF($E882&gt;0,"ADAY","DEĞİL"))</f>
        <v/>
      </c>
      <c r="J882" s="14">
        <f>IF(ISBLANK(YENI_TEKLIFLER!$A882),"",IF(OR(ISBLANK($B882),ISBLANK($C882),ISBLANK($D882),ISBLANK($E882),ISBLANK($F882),ISBLANK($G882),ISBLANK($H882)),"EKSİK","OK"))</f>
        <v/>
      </c>
    </row>
    <row r="883">
      <c r="A883" s="14">
        <f>IF(ISBLANK(YENI_TEKLIFLER!$A883),"",YENI_TEKLIFLER!$A883)</f>
        <v/>
      </c>
      <c r="B883" s="14">
        <f>IF(ISBLANK(YENI_TEKLIFLER!$A883),"",YENI_TEKLIFLER!$B883)</f>
        <v/>
      </c>
      <c r="C883" s="17">
        <f>IF(ISBLANK(YENI_TEKLIFLER!$A883),"",SUMIFS(TAKSIT_PLANI!$I$6:$I$1000,TAKSIT_PLANI!$B$6:$B$1000,YENI_TEKLIFLER!$B883,TAKSIT_PLANI!$C$6:$C$1000,1))</f>
        <v/>
      </c>
      <c r="D883" s="17">
        <f>IF(ISBLANK(YENI_TEKLIFLER!$A883),"",YENI_TEKLIFLER!$I883)</f>
        <v/>
      </c>
      <c r="E883" s="17">
        <f>IF(ISBLANK(YENI_TEKLIFLER!$A883),"",$C883-$D883)</f>
        <v/>
      </c>
      <c r="F883" s="17">
        <f>IF(ISBLANK(YENI_TEKLIFLER!$A883),"",MAX(0,$E883))</f>
        <v/>
      </c>
      <c r="G883" s="17">
        <f>IF(ISBLANK(YENI_TEKLIFLER!$A883),"",YENI_TEKLIFLER!$J883)</f>
        <v/>
      </c>
      <c r="H883" s="17">
        <f>IF(ISBLANK(YENI_TEKLIFLER!$A883),"",INDEX(KREDILER!$H$6:$H$1000,MATCH(YENI_TEKLIFLER!$B883,KREDILER!$A$6:$A$1000,0)))</f>
        <v/>
      </c>
      <c r="I883" s="14">
        <f>IF(ISBLANK(YENI_TEKLIFLER!$A883),"",IF($E883&gt;0,"ADAY","DEĞİL"))</f>
        <v/>
      </c>
      <c r="J883" s="14">
        <f>IF(ISBLANK(YENI_TEKLIFLER!$A883),"",IF(OR(ISBLANK($B883),ISBLANK($C883),ISBLANK($D883),ISBLANK($E883),ISBLANK($F883),ISBLANK($G883),ISBLANK($H883)),"EKSİK","OK"))</f>
        <v/>
      </c>
    </row>
    <row r="884">
      <c r="A884" s="14">
        <f>IF(ISBLANK(YENI_TEKLIFLER!$A884),"",YENI_TEKLIFLER!$A884)</f>
        <v/>
      </c>
      <c r="B884" s="14">
        <f>IF(ISBLANK(YENI_TEKLIFLER!$A884),"",YENI_TEKLIFLER!$B884)</f>
        <v/>
      </c>
      <c r="C884" s="17">
        <f>IF(ISBLANK(YENI_TEKLIFLER!$A884),"",SUMIFS(TAKSIT_PLANI!$I$6:$I$1000,TAKSIT_PLANI!$B$6:$B$1000,YENI_TEKLIFLER!$B884,TAKSIT_PLANI!$C$6:$C$1000,1))</f>
        <v/>
      </c>
      <c r="D884" s="17">
        <f>IF(ISBLANK(YENI_TEKLIFLER!$A884),"",YENI_TEKLIFLER!$I884)</f>
        <v/>
      </c>
      <c r="E884" s="17">
        <f>IF(ISBLANK(YENI_TEKLIFLER!$A884),"",$C884-$D884)</f>
        <v/>
      </c>
      <c r="F884" s="17">
        <f>IF(ISBLANK(YENI_TEKLIFLER!$A884),"",MAX(0,$E884))</f>
        <v/>
      </c>
      <c r="G884" s="17">
        <f>IF(ISBLANK(YENI_TEKLIFLER!$A884),"",YENI_TEKLIFLER!$J884)</f>
        <v/>
      </c>
      <c r="H884" s="17">
        <f>IF(ISBLANK(YENI_TEKLIFLER!$A884),"",INDEX(KREDILER!$H$6:$H$1000,MATCH(YENI_TEKLIFLER!$B884,KREDILER!$A$6:$A$1000,0)))</f>
        <v/>
      </c>
      <c r="I884" s="14">
        <f>IF(ISBLANK(YENI_TEKLIFLER!$A884),"",IF($E884&gt;0,"ADAY","DEĞİL"))</f>
        <v/>
      </c>
      <c r="J884" s="14">
        <f>IF(ISBLANK(YENI_TEKLIFLER!$A884),"",IF(OR(ISBLANK($B884),ISBLANK($C884),ISBLANK($D884),ISBLANK($E884),ISBLANK($F884),ISBLANK($G884),ISBLANK($H884)),"EKSİK","OK"))</f>
        <v/>
      </c>
    </row>
    <row r="885">
      <c r="A885" s="14">
        <f>IF(ISBLANK(YENI_TEKLIFLER!$A885),"",YENI_TEKLIFLER!$A885)</f>
        <v/>
      </c>
      <c r="B885" s="14">
        <f>IF(ISBLANK(YENI_TEKLIFLER!$A885),"",YENI_TEKLIFLER!$B885)</f>
        <v/>
      </c>
      <c r="C885" s="17">
        <f>IF(ISBLANK(YENI_TEKLIFLER!$A885),"",SUMIFS(TAKSIT_PLANI!$I$6:$I$1000,TAKSIT_PLANI!$B$6:$B$1000,YENI_TEKLIFLER!$B885,TAKSIT_PLANI!$C$6:$C$1000,1))</f>
        <v/>
      </c>
      <c r="D885" s="17">
        <f>IF(ISBLANK(YENI_TEKLIFLER!$A885),"",YENI_TEKLIFLER!$I885)</f>
        <v/>
      </c>
      <c r="E885" s="17">
        <f>IF(ISBLANK(YENI_TEKLIFLER!$A885),"",$C885-$D885)</f>
        <v/>
      </c>
      <c r="F885" s="17">
        <f>IF(ISBLANK(YENI_TEKLIFLER!$A885),"",MAX(0,$E885))</f>
        <v/>
      </c>
      <c r="G885" s="17">
        <f>IF(ISBLANK(YENI_TEKLIFLER!$A885),"",YENI_TEKLIFLER!$J885)</f>
        <v/>
      </c>
      <c r="H885" s="17">
        <f>IF(ISBLANK(YENI_TEKLIFLER!$A885),"",INDEX(KREDILER!$H$6:$H$1000,MATCH(YENI_TEKLIFLER!$B885,KREDILER!$A$6:$A$1000,0)))</f>
        <v/>
      </c>
      <c r="I885" s="14">
        <f>IF(ISBLANK(YENI_TEKLIFLER!$A885),"",IF($E885&gt;0,"ADAY","DEĞİL"))</f>
        <v/>
      </c>
      <c r="J885" s="14">
        <f>IF(ISBLANK(YENI_TEKLIFLER!$A885),"",IF(OR(ISBLANK($B885),ISBLANK($C885),ISBLANK($D885),ISBLANK($E885),ISBLANK($F885),ISBLANK($G885),ISBLANK($H885)),"EKSİK","OK"))</f>
        <v/>
      </c>
    </row>
    <row r="886">
      <c r="A886" s="14">
        <f>IF(ISBLANK(YENI_TEKLIFLER!$A886),"",YENI_TEKLIFLER!$A886)</f>
        <v/>
      </c>
      <c r="B886" s="14">
        <f>IF(ISBLANK(YENI_TEKLIFLER!$A886),"",YENI_TEKLIFLER!$B886)</f>
        <v/>
      </c>
      <c r="C886" s="17">
        <f>IF(ISBLANK(YENI_TEKLIFLER!$A886),"",SUMIFS(TAKSIT_PLANI!$I$6:$I$1000,TAKSIT_PLANI!$B$6:$B$1000,YENI_TEKLIFLER!$B886,TAKSIT_PLANI!$C$6:$C$1000,1))</f>
        <v/>
      </c>
      <c r="D886" s="17">
        <f>IF(ISBLANK(YENI_TEKLIFLER!$A886),"",YENI_TEKLIFLER!$I886)</f>
        <v/>
      </c>
      <c r="E886" s="17">
        <f>IF(ISBLANK(YENI_TEKLIFLER!$A886),"",$C886-$D886)</f>
        <v/>
      </c>
      <c r="F886" s="17">
        <f>IF(ISBLANK(YENI_TEKLIFLER!$A886),"",MAX(0,$E886))</f>
        <v/>
      </c>
      <c r="G886" s="17">
        <f>IF(ISBLANK(YENI_TEKLIFLER!$A886),"",YENI_TEKLIFLER!$J886)</f>
        <v/>
      </c>
      <c r="H886" s="17">
        <f>IF(ISBLANK(YENI_TEKLIFLER!$A886),"",INDEX(KREDILER!$H$6:$H$1000,MATCH(YENI_TEKLIFLER!$B886,KREDILER!$A$6:$A$1000,0)))</f>
        <v/>
      </c>
      <c r="I886" s="14">
        <f>IF(ISBLANK(YENI_TEKLIFLER!$A886),"",IF($E886&gt;0,"ADAY","DEĞİL"))</f>
        <v/>
      </c>
      <c r="J886" s="14">
        <f>IF(ISBLANK(YENI_TEKLIFLER!$A886),"",IF(OR(ISBLANK($B886),ISBLANK($C886),ISBLANK($D886),ISBLANK($E886),ISBLANK($F886),ISBLANK($G886),ISBLANK($H886)),"EKSİK","OK"))</f>
        <v/>
      </c>
    </row>
    <row r="887">
      <c r="A887" s="14">
        <f>IF(ISBLANK(YENI_TEKLIFLER!$A887),"",YENI_TEKLIFLER!$A887)</f>
        <v/>
      </c>
      <c r="B887" s="14">
        <f>IF(ISBLANK(YENI_TEKLIFLER!$A887),"",YENI_TEKLIFLER!$B887)</f>
        <v/>
      </c>
      <c r="C887" s="17">
        <f>IF(ISBLANK(YENI_TEKLIFLER!$A887),"",SUMIFS(TAKSIT_PLANI!$I$6:$I$1000,TAKSIT_PLANI!$B$6:$B$1000,YENI_TEKLIFLER!$B887,TAKSIT_PLANI!$C$6:$C$1000,1))</f>
        <v/>
      </c>
      <c r="D887" s="17">
        <f>IF(ISBLANK(YENI_TEKLIFLER!$A887),"",YENI_TEKLIFLER!$I887)</f>
        <v/>
      </c>
      <c r="E887" s="17">
        <f>IF(ISBLANK(YENI_TEKLIFLER!$A887),"",$C887-$D887)</f>
        <v/>
      </c>
      <c r="F887" s="17">
        <f>IF(ISBLANK(YENI_TEKLIFLER!$A887),"",MAX(0,$E887))</f>
        <v/>
      </c>
      <c r="G887" s="17">
        <f>IF(ISBLANK(YENI_TEKLIFLER!$A887),"",YENI_TEKLIFLER!$J887)</f>
        <v/>
      </c>
      <c r="H887" s="17">
        <f>IF(ISBLANK(YENI_TEKLIFLER!$A887),"",INDEX(KREDILER!$H$6:$H$1000,MATCH(YENI_TEKLIFLER!$B887,KREDILER!$A$6:$A$1000,0)))</f>
        <v/>
      </c>
      <c r="I887" s="14">
        <f>IF(ISBLANK(YENI_TEKLIFLER!$A887),"",IF($E887&gt;0,"ADAY","DEĞİL"))</f>
        <v/>
      </c>
      <c r="J887" s="14">
        <f>IF(ISBLANK(YENI_TEKLIFLER!$A887),"",IF(OR(ISBLANK($B887),ISBLANK($C887),ISBLANK($D887),ISBLANK($E887),ISBLANK($F887),ISBLANK($G887),ISBLANK($H887)),"EKSİK","OK"))</f>
        <v/>
      </c>
    </row>
    <row r="888">
      <c r="A888" s="14">
        <f>IF(ISBLANK(YENI_TEKLIFLER!$A888),"",YENI_TEKLIFLER!$A888)</f>
        <v/>
      </c>
      <c r="B888" s="14">
        <f>IF(ISBLANK(YENI_TEKLIFLER!$A888),"",YENI_TEKLIFLER!$B888)</f>
        <v/>
      </c>
      <c r="C888" s="17">
        <f>IF(ISBLANK(YENI_TEKLIFLER!$A888),"",SUMIFS(TAKSIT_PLANI!$I$6:$I$1000,TAKSIT_PLANI!$B$6:$B$1000,YENI_TEKLIFLER!$B888,TAKSIT_PLANI!$C$6:$C$1000,1))</f>
        <v/>
      </c>
      <c r="D888" s="17">
        <f>IF(ISBLANK(YENI_TEKLIFLER!$A888),"",YENI_TEKLIFLER!$I888)</f>
        <v/>
      </c>
      <c r="E888" s="17">
        <f>IF(ISBLANK(YENI_TEKLIFLER!$A888),"",$C888-$D888)</f>
        <v/>
      </c>
      <c r="F888" s="17">
        <f>IF(ISBLANK(YENI_TEKLIFLER!$A888),"",MAX(0,$E888))</f>
        <v/>
      </c>
      <c r="G888" s="17">
        <f>IF(ISBLANK(YENI_TEKLIFLER!$A888),"",YENI_TEKLIFLER!$J888)</f>
        <v/>
      </c>
      <c r="H888" s="17">
        <f>IF(ISBLANK(YENI_TEKLIFLER!$A888),"",INDEX(KREDILER!$H$6:$H$1000,MATCH(YENI_TEKLIFLER!$B888,KREDILER!$A$6:$A$1000,0)))</f>
        <v/>
      </c>
      <c r="I888" s="14">
        <f>IF(ISBLANK(YENI_TEKLIFLER!$A888),"",IF($E888&gt;0,"ADAY","DEĞİL"))</f>
        <v/>
      </c>
      <c r="J888" s="14">
        <f>IF(ISBLANK(YENI_TEKLIFLER!$A888),"",IF(OR(ISBLANK($B888),ISBLANK($C888),ISBLANK($D888),ISBLANK($E888),ISBLANK($F888),ISBLANK($G888),ISBLANK($H888)),"EKSİK","OK"))</f>
        <v/>
      </c>
    </row>
    <row r="889">
      <c r="A889" s="14">
        <f>IF(ISBLANK(YENI_TEKLIFLER!$A889),"",YENI_TEKLIFLER!$A889)</f>
        <v/>
      </c>
      <c r="B889" s="14">
        <f>IF(ISBLANK(YENI_TEKLIFLER!$A889),"",YENI_TEKLIFLER!$B889)</f>
        <v/>
      </c>
      <c r="C889" s="17">
        <f>IF(ISBLANK(YENI_TEKLIFLER!$A889),"",SUMIFS(TAKSIT_PLANI!$I$6:$I$1000,TAKSIT_PLANI!$B$6:$B$1000,YENI_TEKLIFLER!$B889,TAKSIT_PLANI!$C$6:$C$1000,1))</f>
        <v/>
      </c>
      <c r="D889" s="17">
        <f>IF(ISBLANK(YENI_TEKLIFLER!$A889),"",YENI_TEKLIFLER!$I889)</f>
        <v/>
      </c>
      <c r="E889" s="17">
        <f>IF(ISBLANK(YENI_TEKLIFLER!$A889),"",$C889-$D889)</f>
        <v/>
      </c>
      <c r="F889" s="17">
        <f>IF(ISBLANK(YENI_TEKLIFLER!$A889),"",MAX(0,$E889))</f>
        <v/>
      </c>
      <c r="G889" s="17">
        <f>IF(ISBLANK(YENI_TEKLIFLER!$A889),"",YENI_TEKLIFLER!$J889)</f>
        <v/>
      </c>
      <c r="H889" s="17">
        <f>IF(ISBLANK(YENI_TEKLIFLER!$A889),"",INDEX(KREDILER!$H$6:$H$1000,MATCH(YENI_TEKLIFLER!$B889,KREDILER!$A$6:$A$1000,0)))</f>
        <v/>
      </c>
      <c r="I889" s="14">
        <f>IF(ISBLANK(YENI_TEKLIFLER!$A889),"",IF($E889&gt;0,"ADAY","DEĞİL"))</f>
        <v/>
      </c>
      <c r="J889" s="14">
        <f>IF(ISBLANK(YENI_TEKLIFLER!$A889),"",IF(OR(ISBLANK($B889),ISBLANK($C889),ISBLANK($D889),ISBLANK($E889),ISBLANK($F889),ISBLANK($G889),ISBLANK($H889)),"EKSİK","OK"))</f>
        <v/>
      </c>
    </row>
    <row r="890">
      <c r="A890" s="14">
        <f>IF(ISBLANK(YENI_TEKLIFLER!$A890),"",YENI_TEKLIFLER!$A890)</f>
        <v/>
      </c>
      <c r="B890" s="14">
        <f>IF(ISBLANK(YENI_TEKLIFLER!$A890),"",YENI_TEKLIFLER!$B890)</f>
        <v/>
      </c>
      <c r="C890" s="17">
        <f>IF(ISBLANK(YENI_TEKLIFLER!$A890),"",SUMIFS(TAKSIT_PLANI!$I$6:$I$1000,TAKSIT_PLANI!$B$6:$B$1000,YENI_TEKLIFLER!$B890,TAKSIT_PLANI!$C$6:$C$1000,1))</f>
        <v/>
      </c>
      <c r="D890" s="17">
        <f>IF(ISBLANK(YENI_TEKLIFLER!$A890),"",YENI_TEKLIFLER!$I890)</f>
        <v/>
      </c>
      <c r="E890" s="17">
        <f>IF(ISBLANK(YENI_TEKLIFLER!$A890),"",$C890-$D890)</f>
        <v/>
      </c>
      <c r="F890" s="17">
        <f>IF(ISBLANK(YENI_TEKLIFLER!$A890),"",MAX(0,$E890))</f>
        <v/>
      </c>
      <c r="G890" s="17">
        <f>IF(ISBLANK(YENI_TEKLIFLER!$A890),"",YENI_TEKLIFLER!$J890)</f>
        <v/>
      </c>
      <c r="H890" s="17">
        <f>IF(ISBLANK(YENI_TEKLIFLER!$A890),"",INDEX(KREDILER!$H$6:$H$1000,MATCH(YENI_TEKLIFLER!$B890,KREDILER!$A$6:$A$1000,0)))</f>
        <v/>
      </c>
      <c r="I890" s="14">
        <f>IF(ISBLANK(YENI_TEKLIFLER!$A890),"",IF($E890&gt;0,"ADAY","DEĞİL"))</f>
        <v/>
      </c>
      <c r="J890" s="14">
        <f>IF(ISBLANK(YENI_TEKLIFLER!$A890),"",IF(OR(ISBLANK($B890),ISBLANK($C890),ISBLANK($D890),ISBLANK($E890),ISBLANK($F890),ISBLANK($G890),ISBLANK($H890)),"EKSİK","OK"))</f>
        <v/>
      </c>
    </row>
    <row r="891">
      <c r="A891" s="14">
        <f>IF(ISBLANK(YENI_TEKLIFLER!$A891),"",YENI_TEKLIFLER!$A891)</f>
        <v/>
      </c>
      <c r="B891" s="14">
        <f>IF(ISBLANK(YENI_TEKLIFLER!$A891),"",YENI_TEKLIFLER!$B891)</f>
        <v/>
      </c>
      <c r="C891" s="17">
        <f>IF(ISBLANK(YENI_TEKLIFLER!$A891),"",SUMIFS(TAKSIT_PLANI!$I$6:$I$1000,TAKSIT_PLANI!$B$6:$B$1000,YENI_TEKLIFLER!$B891,TAKSIT_PLANI!$C$6:$C$1000,1))</f>
        <v/>
      </c>
      <c r="D891" s="17">
        <f>IF(ISBLANK(YENI_TEKLIFLER!$A891),"",YENI_TEKLIFLER!$I891)</f>
        <v/>
      </c>
      <c r="E891" s="17">
        <f>IF(ISBLANK(YENI_TEKLIFLER!$A891),"",$C891-$D891)</f>
        <v/>
      </c>
      <c r="F891" s="17">
        <f>IF(ISBLANK(YENI_TEKLIFLER!$A891),"",MAX(0,$E891))</f>
        <v/>
      </c>
      <c r="G891" s="17">
        <f>IF(ISBLANK(YENI_TEKLIFLER!$A891),"",YENI_TEKLIFLER!$J891)</f>
        <v/>
      </c>
      <c r="H891" s="17">
        <f>IF(ISBLANK(YENI_TEKLIFLER!$A891),"",INDEX(KREDILER!$H$6:$H$1000,MATCH(YENI_TEKLIFLER!$B891,KREDILER!$A$6:$A$1000,0)))</f>
        <v/>
      </c>
      <c r="I891" s="14">
        <f>IF(ISBLANK(YENI_TEKLIFLER!$A891),"",IF($E891&gt;0,"ADAY","DEĞİL"))</f>
        <v/>
      </c>
      <c r="J891" s="14">
        <f>IF(ISBLANK(YENI_TEKLIFLER!$A891),"",IF(OR(ISBLANK($B891),ISBLANK($C891),ISBLANK($D891),ISBLANK($E891),ISBLANK($F891),ISBLANK($G891),ISBLANK($H891)),"EKSİK","OK"))</f>
        <v/>
      </c>
    </row>
    <row r="892">
      <c r="A892" s="14">
        <f>IF(ISBLANK(YENI_TEKLIFLER!$A892),"",YENI_TEKLIFLER!$A892)</f>
        <v/>
      </c>
      <c r="B892" s="14">
        <f>IF(ISBLANK(YENI_TEKLIFLER!$A892),"",YENI_TEKLIFLER!$B892)</f>
        <v/>
      </c>
      <c r="C892" s="17">
        <f>IF(ISBLANK(YENI_TEKLIFLER!$A892),"",SUMIFS(TAKSIT_PLANI!$I$6:$I$1000,TAKSIT_PLANI!$B$6:$B$1000,YENI_TEKLIFLER!$B892,TAKSIT_PLANI!$C$6:$C$1000,1))</f>
        <v/>
      </c>
      <c r="D892" s="17">
        <f>IF(ISBLANK(YENI_TEKLIFLER!$A892),"",YENI_TEKLIFLER!$I892)</f>
        <v/>
      </c>
      <c r="E892" s="17">
        <f>IF(ISBLANK(YENI_TEKLIFLER!$A892),"",$C892-$D892)</f>
        <v/>
      </c>
      <c r="F892" s="17">
        <f>IF(ISBLANK(YENI_TEKLIFLER!$A892),"",MAX(0,$E892))</f>
        <v/>
      </c>
      <c r="G892" s="17">
        <f>IF(ISBLANK(YENI_TEKLIFLER!$A892),"",YENI_TEKLIFLER!$J892)</f>
        <v/>
      </c>
      <c r="H892" s="17">
        <f>IF(ISBLANK(YENI_TEKLIFLER!$A892),"",INDEX(KREDILER!$H$6:$H$1000,MATCH(YENI_TEKLIFLER!$B892,KREDILER!$A$6:$A$1000,0)))</f>
        <v/>
      </c>
      <c r="I892" s="14">
        <f>IF(ISBLANK(YENI_TEKLIFLER!$A892),"",IF($E892&gt;0,"ADAY","DEĞİL"))</f>
        <v/>
      </c>
      <c r="J892" s="14">
        <f>IF(ISBLANK(YENI_TEKLIFLER!$A892),"",IF(OR(ISBLANK($B892),ISBLANK($C892),ISBLANK($D892),ISBLANK($E892),ISBLANK($F892),ISBLANK($G892),ISBLANK($H892)),"EKSİK","OK"))</f>
        <v/>
      </c>
    </row>
    <row r="893">
      <c r="A893" s="14">
        <f>IF(ISBLANK(YENI_TEKLIFLER!$A893),"",YENI_TEKLIFLER!$A893)</f>
        <v/>
      </c>
      <c r="B893" s="14">
        <f>IF(ISBLANK(YENI_TEKLIFLER!$A893),"",YENI_TEKLIFLER!$B893)</f>
        <v/>
      </c>
      <c r="C893" s="17">
        <f>IF(ISBLANK(YENI_TEKLIFLER!$A893),"",SUMIFS(TAKSIT_PLANI!$I$6:$I$1000,TAKSIT_PLANI!$B$6:$B$1000,YENI_TEKLIFLER!$B893,TAKSIT_PLANI!$C$6:$C$1000,1))</f>
        <v/>
      </c>
      <c r="D893" s="17">
        <f>IF(ISBLANK(YENI_TEKLIFLER!$A893),"",YENI_TEKLIFLER!$I893)</f>
        <v/>
      </c>
      <c r="E893" s="17">
        <f>IF(ISBLANK(YENI_TEKLIFLER!$A893),"",$C893-$D893)</f>
        <v/>
      </c>
      <c r="F893" s="17">
        <f>IF(ISBLANK(YENI_TEKLIFLER!$A893),"",MAX(0,$E893))</f>
        <v/>
      </c>
      <c r="G893" s="17">
        <f>IF(ISBLANK(YENI_TEKLIFLER!$A893),"",YENI_TEKLIFLER!$J893)</f>
        <v/>
      </c>
      <c r="H893" s="17">
        <f>IF(ISBLANK(YENI_TEKLIFLER!$A893),"",INDEX(KREDILER!$H$6:$H$1000,MATCH(YENI_TEKLIFLER!$B893,KREDILER!$A$6:$A$1000,0)))</f>
        <v/>
      </c>
      <c r="I893" s="14">
        <f>IF(ISBLANK(YENI_TEKLIFLER!$A893),"",IF($E893&gt;0,"ADAY","DEĞİL"))</f>
        <v/>
      </c>
      <c r="J893" s="14">
        <f>IF(ISBLANK(YENI_TEKLIFLER!$A893),"",IF(OR(ISBLANK($B893),ISBLANK($C893),ISBLANK($D893),ISBLANK($E893),ISBLANK($F893),ISBLANK($G893),ISBLANK($H893)),"EKSİK","OK"))</f>
        <v/>
      </c>
    </row>
    <row r="894">
      <c r="A894" s="14">
        <f>IF(ISBLANK(YENI_TEKLIFLER!$A894),"",YENI_TEKLIFLER!$A894)</f>
        <v/>
      </c>
      <c r="B894" s="14">
        <f>IF(ISBLANK(YENI_TEKLIFLER!$A894),"",YENI_TEKLIFLER!$B894)</f>
        <v/>
      </c>
      <c r="C894" s="17">
        <f>IF(ISBLANK(YENI_TEKLIFLER!$A894),"",SUMIFS(TAKSIT_PLANI!$I$6:$I$1000,TAKSIT_PLANI!$B$6:$B$1000,YENI_TEKLIFLER!$B894,TAKSIT_PLANI!$C$6:$C$1000,1))</f>
        <v/>
      </c>
      <c r="D894" s="17">
        <f>IF(ISBLANK(YENI_TEKLIFLER!$A894),"",YENI_TEKLIFLER!$I894)</f>
        <v/>
      </c>
      <c r="E894" s="17">
        <f>IF(ISBLANK(YENI_TEKLIFLER!$A894),"",$C894-$D894)</f>
        <v/>
      </c>
      <c r="F894" s="17">
        <f>IF(ISBLANK(YENI_TEKLIFLER!$A894),"",MAX(0,$E894))</f>
        <v/>
      </c>
      <c r="G894" s="17">
        <f>IF(ISBLANK(YENI_TEKLIFLER!$A894),"",YENI_TEKLIFLER!$J894)</f>
        <v/>
      </c>
      <c r="H894" s="17">
        <f>IF(ISBLANK(YENI_TEKLIFLER!$A894),"",INDEX(KREDILER!$H$6:$H$1000,MATCH(YENI_TEKLIFLER!$B894,KREDILER!$A$6:$A$1000,0)))</f>
        <v/>
      </c>
      <c r="I894" s="14">
        <f>IF(ISBLANK(YENI_TEKLIFLER!$A894),"",IF($E894&gt;0,"ADAY","DEĞİL"))</f>
        <v/>
      </c>
      <c r="J894" s="14">
        <f>IF(ISBLANK(YENI_TEKLIFLER!$A894),"",IF(OR(ISBLANK($B894),ISBLANK($C894),ISBLANK($D894),ISBLANK($E894),ISBLANK($F894),ISBLANK($G894),ISBLANK($H894)),"EKSİK","OK"))</f>
        <v/>
      </c>
    </row>
    <row r="895">
      <c r="A895" s="14">
        <f>IF(ISBLANK(YENI_TEKLIFLER!$A895),"",YENI_TEKLIFLER!$A895)</f>
        <v/>
      </c>
      <c r="B895" s="14">
        <f>IF(ISBLANK(YENI_TEKLIFLER!$A895),"",YENI_TEKLIFLER!$B895)</f>
        <v/>
      </c>
      <c r="C895" s="17">
        <f>IF(ISBLANK(YENI_TEKLIFLER!$A895),"",SUMIFS(TAKSIT_PLANI!$I$6:$I$1000,TAKSIT_PLANI!$B$6:$B$1000,YENI_TEKLIFLER!$B895,TAKSIT_PLANI!$C$6:$C$1000,1))</f>
        <v/>
      </c>
      <c r="D895" s="17">
        <f>IF(ISBLANK(YENI_TEKLIFLER!$A895),"",YENI_TEKLIFLER!$I895)</f>
        <v/>
      </c>
      <c r="E895" s="17">
        <f>IF(ISBLANK(YENI_TEKLIFLER!$A895),"",$C895-$D895)</f>
        <v/>
      </c>
      <c r="F895" s="17">
        <f>IF(ISBLANK(YENI_TEKLIFLER!$A895),"",MAX(0,$E895))</f>
        <v/>
      </c>
      <c r="G895" s="17">
        <f>IF(ISBLANK(YENI_TEKLIFLER!$A895),"",YENI_TEKLIFLER!$J895)</f>
        <v/>
      </c>
      <c r="H895" s="17">
        <f>IF(ISBLANK(YENI_TEKLIFLER!$A895),"",INDEX(KREDILER!$H$6:$H$1000,MATCH(YENI_TEKLIFLER!$B895,KREDILER!$A$6:$A$1000,0)))</f>
        <v/>
      </c>
      <c r="I895" s="14">
        <f>IF(ISBLANK(YENI_TEKLIFLER!$A895),"",IF($E895&gt;0,"ADAY","DEĞİL"))</f>
        <v/>
      </c>
      <c r="J895" s="14">
        <f>IF(ISBLANK(YENI_TEKLIFLER!$A895),"",IF(OR(ISBLANK($B895),ISBLANK($C895),ISBLANK($D895),ISBLANK($E895),ISBLANK($F895),ISBLANK($G895),ISBLANK($H895)),"EKSİK","OK"))</f>
        <v/>
      </c>
    </row>
    <row r="896">
      <c r="A896" s="14">
        <f>IF(ISBLANK(YENI_TEKLIFLER!$A896),"",YENI_TEKLIFLER!$A896)</f>
        <v/>
      </c>
      <c r="B896" s="14">
        <f>IF(ISBLANK(YENI_TEKLIFLER!$A896),"",YENI_TEKLIFLER!$B896)</f>
        <v/>
      </c>
      <c r="C896" s="17">
        <f>IF(ISBLANK(YENI_TEKLIFLER!$A896),"",SUMIFS(TAKSIT_PLANI!$I$6:$I$1000,TAKSIT_PLANI!$B$6:$B$1000,YENI_TEKLIFLER!$B896,TAKSIT_PLANI!$C$6:$C$1000,1))</f>
        <v/>
      </c>
      <c r="D896" s="17">
        <f>IF(ISBLANK(YENI_TEKLIFLER!$A896),"",YENI_TEKLIFLER!$I896)</f>
        <v/>
      </c>
      <c r="E896" s="17">
        <f>IF(ISBLANK(YENI_TEKLIFLER!$A896),"",$C896-$D896)</f>
        <v/>
      </c>
      <c r="F896" s="17">
        <f>IF(ISBLANK(YENI_TEKLIFLER!$A896),"",MAX(0,$E896))</f>
        <v/>
      </c>
      <c r="G896" s="17">
        <f>IF(ISBLANK(YENI_TEKLIFLER!$A896),"",YENI_TEKLIFLER!$J896)</f>
        <v/>
      </c>
      <c r="H896" s="17">
        <f>IF(ISBLANK(YENI_TEKLIFLER!$A896),"",INDEX(KREDILER!$H$6:$H$1000,MATCH(YENI_TEKLIFLER!$B896,KREDILER!$A$6:$A$1000,0)))</f>
        <v/>
      </c>
      <c r="I896" s="14">
        <f>IF(ISBLANK(YENI_TEKLIFLER!$A896),"",IF($E896&gt;0,"ADAY","DEĞİL"))</f>
        <v/>
      </c>
      <c r="J896" s="14">
        <f>IF(ISBLANK(YENI_TEKLIFLER!$A896),"",IF(OR(ISBLANK($B896),ISBLANK($C896),ISBLANK($D896),ISBLANK($E896),ISBLANK($F896),ISBLANK($G896),ISBLANK($H896)),"EKSİK","OK"))</f>
        <v/>
      </c>
    </row>
    <row r="897">
      <c r="A897" s="14">
        <f>IF(ISBLANK(YENI_TEKLIFLER!$A897),"",YENI_TEKLIFLER!$A897)</f>
        <v/>
      </c>
      <c r="B897" s="14">
        <f>IF(ISBLANK(YENI_TEKLIFLER!$A897),"",YENI_TEKLIFLER!$B897)</f>
        <v/>
      </c>
      <c r="C897" s="17">
        <f>IF(ISBLANK(YENI_TEKLIFLER!$A897),"",SUMIFS(TAKSIT_PLANI!$I$6:$I$1000,TAKSIT_PLANI!$B$6:$B$1000,YENI_TEKLIFLER!$B897,TAKSIT_PLANI!$C$6:$C$1000,1))</f>
        <v/>
      </c>
      <c r="D897" s="17">
        <f>IF(ISBLANK(YENI_TEKLIFLER!$A897),"",YENI_TEKLIFLER!$I897)</f>
        <v/>
      </c>
      <c r="E897" s="17">
        <f>IF(ISBLANK(YENI_TEKLIFLER!$A897),"",$C897-$D897)</f>
        <v/>
      </c>
      <c r="F897" s="17">
        <f>IF(ISBLANK(YENI_TEKLIFLER!$A897),"",MAX(0,$E897))</f>
        <v/>
      </c>
      <c r="G897" s="17">
        <f>IF(ISBLANK(YENI_TEKLIFLER!$A897),"",YENI_TEKLIFLER!$J897)</f>
        <v/>
      </c>
      <c r="H897" s="17">
        <f>IF(ISBLANK(YENI_TEKLIFLER!$A897),"",INDEX(KREDILER!$H$6:$H$1000,MATCH(YENI_TEKLIFLER!$B897,KREDILER!$A$6:$A$1000,0)))</f>
        <v/>
      </c>
      <c r="I897" s="14">
        <f>IF(ISBLANK(YENI_TEKLIFLER!$A897),"",IF($E897&gt;0,"ADAY","DEĞİL"))</f>
        <v/>
      </c>
      <c r="J897" s="14">
        <f>IF(ISBLANK(YENI_TEKLIFLER!$A897),"",IF(OR(ISBLANK($B897),ISBLANK($C897),ISBLANK($D897),ISBLANK($E897),ISBLANK($F897),ISBLANK($G897),ISBLANK($H897)),"EKSİK","OK"))</f>
        <v/>
      </c>
    </row>
    <row r="898">
      <c r="A898" s="14">
        <f>IF(ISBLANK(YENI_TEKLIFLER!$A898),"",YENI_TEKLIFLER!$A898)</f>
        <v/>
      </c>
      <c r="B898" s="14">
        <f>IF(ISBLANK(YENI_TEKLIFLER!$A898),"",YENI_TEKLIFLER!$B898)</f>
        <v/>
      </c>
      <c r="C898" s="17">
        <f>IF(ISBLANK(YENI_TEKLIFLER!$A898),"",SUMIFS(TAKSIT_PLANI!$I$6:$I$1000,TAKSIT_PLANI!$B$6:$B$1000,YENI_TEKLIFLER!$B898,TAKSIT_PLANI!$C$6:$C$1000,1))</f>
        <v/>
      </c>
      <c r="D898" s="17">
        <f>IF(ISBLANK(YENI_TEKLIFLER!$A898),"",YENI_TEKLIFLER!$I898)</f>
        <v/>
      </c>
      <c r="E898" s="17">
        <f>IF(ISBLANK(YENI_TEKLIFLER!$A898),"",$C898-$D898)</f>
        <v/>
      </c>
      <c r="F898" s="17">
        <f>IF(ISBLANK(YENI_TEKLIFLER!$A898),"",MAX(0,$E898))</f>
        <v/>
      </c>
      <c r="G898" s="17">
        <f>IF(ISBLANK(YENI_TEKLIFLER!$A898),"",YENI_TEKLIFLER!$J898)</f>
        <v/>
      </c>
      <c r="H898" s="17">
        <f>IF(ISBLANK(YENI_TEKLIFLER!$A898),"",INDEX(KREDILER!$H$6:$H$1000,MATCH(YENI_TEKLIFLER!$B898,KREDILER!$A$6:$A$1000,0)))</f>
        <v/>
      </c>
      <c r="I898" s="14">
        <f>IF(ISBLANK(YENI_TEKLIFLER!$A898),"",IF($E898&gt;0,"ADAY","DEĞİL"))</f>
        <v/>
      </c>
      <c r="J898" s="14">
        <f>IF(ISBLANK(YENI_TEKLIFLER!$A898),"",IF(OR(ISBLANK($B898),ISBLANK($C898),ISBLANK($D898),ISBLANK($E898),ISBLANK($F898),ISBLANK($G898),ISBLANK($H898)),"EKSİK","OK"))</f>
        <v/>
      </c>
    </row>
    <row r="899">
      <c r="A899" s="14">
        <f>IF(ISBLANK(YENI_TEKLIFLER!$A899),"",YENI_TEKLIFLER!$A899)</f>
        <v/>
      </c>
      <c r="B899" s="14">
        <f>IF(ISBLANK(YENI_TEKLIFLER!$A899),"",YENI_TEKLIFLER!$B899)</f>
        <v/>
      </c>
      <c r="C899" s="17">
        <f>IF(ISBLANK(YENI_TEKLIFLER!$A899),"",SUMIFS(TAKSIT_PLANI!$I$6:$I$1000,TAKSIT_PLANI!$B$6:$B$1000,YENI_TEKLIFLER!$B899,TAKSIT_PLANI!$C$6:$C$1000,1))</f>
        <v/>
      </c>
      <c r="D899" s="17">
        <f>IF(ISBLANK(YENI_TEKLIFLER!$A899),"",YENI_TEKLIFLER!$I899)</f>
        <v/>
      </c>
      <c r="E899" s="17">
        <f>IF(ISBLANK(YENI_TEKLIFLER!$A899),"",$C899-$D899)</f>
        <v/>
      </c>
      <c r="F899" s="17">
        <f>IF(ISBLANK(YENI_TEKLIFLER!$A899),"",MAX(0,$E899))</f>
        <v/>
      </c>
      <c r="G899" s="17">
        <f>IF(ISBLANK(YENI_TEKLIFLER!$A899),"",YENI_TEKLIFLER!$J899)</f>
        <v/>
      </c>
      <c r="H899" s="17">
        <f>IF(ISBLANK(YENI_TEKLIFLER!$A899),"",INDEX(KREDILER!$H$6:$H$1000,MATCH(YENI_TEKLIFLER!$B899,KREDILER!$A$6:$A$1000,0)))</f>
        <v/>
      </c>
      <c r="I899" s="14">
        <f>IF(ISBLANK(YENI_TEKLIFLER!$A899),"",IF($E899&gt;0,"ADAY","DEĞİL"))</f>
        <v/>
      </c>
      <c r="J899" s="14">
        <f>IF(ISBLANK(YENI_TEKLIFLER!$A899),"",IF(OR(ISBLANK($B899),ISBLANK($C899),ISBLANK($D899),ISBLANK($E899),ISBLANK($F899),ISBLANK($G899),ISBLANK($H899)),"EKSİK","OK"))</f>
        <v/>
      </c>
    </row>
    <row r="900">
      <c r="A900" s="14">
        <f>IF(ISBLANK(YENI_TEKLIFLER!$A900),"",YENI_TEKLIFLER!$A900)</f>
        <v/>
      </c>
      <c r="B900" s="14">
        <f>IF(ISBLANK(YENI_TEKLIFLER!$A900),"",YENI_TEKLIFLER!$B900)</f>
        <v/>
      </c>
      <c r="C900" s="17">
        <f>IF(ISBLANK(YENI_TEKLIFLER!$A900),"",SUMIFS(TAKSIT_PLANI!$I$6:$I$1000,TAKSIT_PLANI!$B$6:$B$1000,YENI_TEKLIFLER!$B900,TAKSIT_PLANI!$C$6:$C$1000,1))</f>
        <v/>
      </c>
      <c r="D900" s="17">
        <f>IF(ISBLANK(YENI_TEKLIFLER!$A900),"",YENI_TEKLIFLER!$I900)</f>
        <v/>
      </c>
      <c r="E900" s="17">
        <f>IF(ISBLANK(YENI_TEKLIFLER!$A900),"",$C900-$D900)</f>
        <v/>
      </c>
      <c r="F900" s="17">
        <f>IF(ISBLANK(YENI_TEKLIFLER!$A900),"",MAX(0,$E900))</f>
        <v/>
      </c>
      <c r="G900" s="17">
        <f>IF(ISBLANK(YENI_TEKLIFLER!$A900),"",YENI_TEKLIFLER!$J900)</f>
        <v/>
      </c>
      <c r="H900" s="17">
        <f>IF(ISBLANK(YENI_TEKLIFLER!$A900),"",INDEX(KREDILER!$H$6:$H$1000,MATCH(YENI_TEKLIFLER!$B900,KREDILER!$A$6:$A$1000,0)))</f>
        <v/>
      </c>
      <c r="I900" s="14">
        <f>IF(ISBLANK(YENI_TEKLIFLER!$A900),"",IF($E900&gt;0,"ADAY","DEĞİL"))</f>
        <v/>
      </c>
      <c r="J900" s="14">
        <f>IF(ISBLANK(YENI_TEKLIFLER!$A900),"",IF(OR(ISBLANK($B900),ISBLANK($C900),ISBLANK($D900),ISBLANK($E900),ISBLANK($F900),ISBLANK($G900),ISBLANK($H900)),"EKSİK","OK"))</f>
        <v/>
      </c>
    </row>
    <row r="901">
      <c r="A901" s="14">
        <f>IF(ISBLANK(YENI_TEKLIFLER!$A901),"",YENI_TEKLIFLER!$A901)</f>
        <v/>
      </c>
      <c r="B901" s="14">
        <f>IF(ISBLANK(YENI_TEKLIFLER!$A901),"",YENI_TEKLIFLER!$B901)</f>
        <v/>
      </c>
      <c r="C901" s="17">
        <f>IF(ISBLANK(YENI_TEKLIFLER!$A901),"",SUMIFS(TAKSIT_PLANI!$I$6:$I$1000,TAKSIT_PLANI!$B$6:$B$1000,YENI_TEKLIFLER!$B901,TAKSIT_PLANI!$C$6:$C$1000,1))</f>
        <v/>
      </c>
      <c r="D901" s="17">
        <f>IF(ISBLANK(YENI_TEKLIFLER!$A901),"",YENI_TEKLIFLER!$I901)</f>
        <v/>
      </c>
      <c r="E901" s="17">
        <f>IF(ISBLANK(YENI_TEKLIFLER!$A901),"",$C901-$D901)</f>
        <v/>
      </c>
      <c r="F901" s="17">
        <f>IF(ISBLANK(YENI_TEKLIFLER!$A901),"",MAX(0,$E901))</f>
        <v/>
      </c>
      <c r="G901" s="17">
        <f>IF(ISBLANK(YENI_TEKLIFLER!$A901),"",YENI_TEKLIFLER!$J901)</f>
        <v/>
      </c>
      <c r="H901" s="17">
        <f>IF(ISBLANK(YENI_TEKLIFLER!$A901),"",INDEX(KREDILER!$H$6:$H$1000,MATCH(YENI_TEKLIFLER!$B901,KREDILER!$A$6:$A$1000,0)))</f>
        <v/>
      </c>
      <c r="I901" s="14">
        <f>IF(ISBLANK(YENI_TEKLIFLER!$A901),"",IF($E901&gt;0,"ADAY","DEĞİL"))</f>
        <v/>
      </c>
      <c r="J901" s="14">
        <f>IF(ISBLANK(YENI_TEKLIFLER!$A901),"",IF(OR(ISBLANK($B901),ISBLANK($C901),ISBLANK($D901),ISBLANK($E901),ISBLANK($F901),ISBLANK($G901),ISBLANK($H901)),"EKSİK","OK"))</f>
        <v/>
      </c>
    </row>
    <row r="902">
      <c r="A902" s="14">
        <f>IF(ISBLANK(YENI_TEKLIFLER!$A902),"",YENI_TEKLIFLER!$A902)</f>
        <v/>
      </c>
      <c r="B902" s="14">
        <f>IF(ISBLANK(YENI_TEKLIFLER!$A902),"",YENI_TEKLIFLER!$B902)</f>
        <v/>
      </c>
      <c r="C902" s="17">
        <f>IF(ISBLANK(YENI_TEKLIFLER!$A902),"",SUMIFS(TAKSIT_PLANI!$I$6:$I$1000,TAKSIT_PLANI!$B$6:$B$1000,YENI_TEKLIFLER!$B902,TAKSIT_PLANI!$C$6:$C$1000,1))</f>
        <v/>
      </c>
      <c r="D902" s="17">
        <f>IF(ISBLANK(YENI_TEKLIFLER!$A902),"",YENI_TEKLIFLER!$I902)</f>
        <v/>
      </c>
      <c r="E902" s="17">
        <f>IF(ISBLANK(YENI_TEKLIFLER!$A902),"",$C902-$D902)</f>
        <v/>
      </c>
      <c r="F902" s="17">
        <f>IF(ISBLANK(YENI_TEKLIFLER!$A902),"",MAX(0,$E902))</f>
        <v/>
      </c>
      <c r="G902" s="17">
        <f>IF(ISBLANK(YENI_TEKLIFLER!$A902),"",YENI_TEKLIFLER!$J902)</f>
        <v/>
      </c>
      <c r="H902" s="17">
        <f>IF(ISBLANK(YENI_TEKLIFLER!$A902),"",INDEX(KREDILER!$H$6:$H$1000,MATCH(YENI_TEKLIFLER!$B902,KREDILER!$A$6:$A$1000,0)))</f>
        <v/>
      </c>
      <c r="I902" s="14">
        <f>IF(ISBLANK(YENI_TEKLIFLER!$A902),"",IF($E902&gt;0,"ADAY","DEĞİL"))</f>
        <v/>
      </c>
      <c r="J902" s="14">
        <f>IF(ISBLANK(YENI_TEKLIFLER!$A902),"",IF(OR(ISBLANK($B902),ISBLANK($C902),ISBLANK($D902),ISBLANK($E902),ISBLANK($F902),ISBLANK($G902),ISBLANK($H902)),"EKSİK","OK"))</f>
        <v/>
      </c>
    </row>
    <row r="903">
      <c r="A903" s="14">
        <f>IF(ISBLANK(YENI_TEKLIFLER!$A903),"",YENI_TEKLIFLER!$A903)</f>
        <v/>
      </c>
      <c r="B903" s="14">
        <f>IF(ISBLANK(YENI_TEKLIFLER!$A903),"",YENI_TEKLIFLER!$B903)</f>
        <v/>
      </c>
      <c r="C903" s="17">
        <f>IF(ISBLANK(YENI_TEKLIFLER!$A903),"",SUMIFS(TAKSIT_PLANI!$I$6:$I$1000,TAKSIT_PLANI!$B$6:$B$1000,YENI_TEKLIFLER!$B903,TAKSIT_PLANI!$C$6:$C$1000,1))</f>
        <v/>
      </c>
      <c r="D903" s="17">
        <f>IF(ISBLANK(YENI_TEKLIFLER!$A903),"",YENI_TEKLIFLER!$I903)</f>
        <v/>
      </c>
      <c r="E903" s="17">
        <f>IF(ISBLANK(YENI_TEKLIFLER!$A903),"",$C903-$D903)</f>
        <v/>
      </c>
      <c r="F903" s="17">
        <f>IF(ISBLANK(YENI_TEKLIFLER!$A903),"",MAX(0,$E903))</f>
        <v/>
      </c>
      <c r="G903" s="17">
        <f>IF(ISBLANK(YENI_TEKLIFLER!$A903),"",YENI_TEKLIFLER!$J903)</f>
        <v/>
      </c>
      <c r="H903" s="17">
        <f>IF(ISBLANK(YENI_TEKLIFLER!$A903),"",INDEX(KREDILER!$H$6:$H$1000,MATCH(YENI_TEKLIFLER!$B903,KREDILER!$A$6:$A$1000,0)))</f>
        <v/>
      </c>
      <c r="I903" s="14">
        <f>IF(ISBLANK(YENI_TEKLIFLER!$A903),"",IF($E903&gt;0,"ADAY","DEĞİL"))</f>
        <v/>
      </c>
      <c r="J903" s="14">
        <f>IF(ISBLANK(YENI_TEKLIFLER!$A903),"",IF(OR(ISBLANK($B903),ISBLANK($C903),ISBLANK($D903),ISBLANK($E903),ISBLANK($F903),ISBLANK($G903),ISBLANK($H903)),"EKSİK","OK"))</f>
        <v/>
      </c>
    </row>
    <row r="904">
      <c r="A904" s="14">
        <f>IF(ISBLANK(YENI_TEKLIFLER!$A904),"",YENI_TEKLIFLER!$A904)</f>
        <v/>
      </c>
      <c r="B904" s="14">
        <f>IF(ISBLANK(YENI_TEKLIFLER!$A904),"",YENI_TEKLIFLER!$B904)</f>
        <v/>
      </c>
      <c r="C904" s="17">
        <f>IF(ISBLANK(YENI_TEKLIFLER!$A904),"",SUMIFS(TAKSIT_PLANI!$I$6:$I$1000,TAKSIT_PLANI!$B$6:$B$1000,YENI_TEKLIFLER!$B904,TAKSIT_PLANI!$C$6:$C$1000,1))</f>
        <v/>
      </c>
      <c r="D904" s="17">
        <f>IF(ISBLANK(YENI_TEKLIFLER!$A904),"",YENI_TEKLIFLER!$I904)</f>
        <v/>
      </c>
      <c r="E904" s="17">
        <f>IF(ISBLANK(YENI_TEKLIFLER!$A904),"",$C904-$D904)</f>
        <v/>
      </c>
      <c r="F904" s="17">
        <f>IF(ISBLANK(YENI_TEKLIFLER!$A904),"",MAX(0,$E904))</f>
        <v/>
      </c>
      <c r="G904" s="17">
        <f>IF(ISBLANK(YENI_TEKLIFLER!$A904),"",YENI_TEKLIFLER!$J904)</f>
        <v/>
      </c>
      <c r="H904" s="17">
        <f>IF(ISBLANK(YENI_TEKLIFLER!$A904),"",INDEX(KREDILER!$H$6:$H$1000,MATCH(YENI_TEKLIFLER!$B904,KREDILER!$A$6:$A$1000,0)))</f>
        <v/>
      </c>
      <c r="I904" s="14">
        <f>IF(ISBLANK(YENI_TEKLIFLER!$A904),"",IF($E904&gt;0,"ADAY","DEĞİL"))</f>
        <v/>
      </c>
      <c r="J904" s="14">
        <f>IF(ISBLANK(YENI_TEKLIFLER!$A904),"",IF(OR(ISBLANK($B904),ISBLANK($C904),ISBLANK($D904),ISBLANK($E904),ISBLANK($F904),ISBLANK($G904),ISBLANK($H904)),"EKSİK","OK"))</f>
        <v/>
      </c>
    </row>
    <row r="905">
      <c r="A905" s="14">
        <f>IF(ISBLANK(YENI_TEKLIFLER!$A905),"",YENI_TEKLIFLER!$A905)</f>
        <v/>
      </c>
      <c r="B905" s="14">
        <f>IF(ISBLANK(YENI_TEKLIFLER!$A905),"",YENI_TEKLIFLER!$B905)</f>
        <v/>
      </c>
      <c r="C905" s="17">
        <f>IF(ISBLANK(YENI_TEKLIFLER!$A905),"",SUMIFS(TAKSIT_PLANI!$I$6:$I$1000,TAKSIT_PLANI!$B$6:$B$1000,YENI_TEKLIFLER!$B905,TAKSIT_PLANI!$C$6:$C$1000,1))</f>
        <v/>
      </c>
      <c r="D905" s="17">
        <f>IF(ISBLANK(YENI_TEKLIFLER!$A905),"",YENI_TEKLIFLER!$I905)</f>
        <v/>
      </c>
      <c r="E905" s="17">
        <f>IF(ISBLANK(YENI_TEKLIFLER!$A905),"",$C905-$D905)</f>
        <v/>
      </c>
      <c r="F905" s="17">
        <f>IF(ISBLANK(YENI_TEKLIFLER!$A905),"",MAX(0,$E905))</f>
        <v/>
      </c>
      <c r="G905" s="17">
        <f>IF(ISBLANK(YENI_TEKLIFLER!$A905),"",YENI_TEKLIFLER!$J905)</f>
        <v/>
      </c>
      <c r="H905" s="17">
        <f>IF(ISBLANK(YENI_TEKLIFLER!$A905),"",INDEX(KREDILER!$H$6:$H$1000,MATCH(YENI_TEKLIFLER!$B905,KREDILER!$A$6:$A$1000,0)))</f>
        <v/>
      </c>
      <c r="I905" s="14">
        <f>IF(ISBLANK(YENI_TEKLIFLER!$A905),"",IF($E905&gt;0,"ADAY","DEĞİL"))</f>
        <v/>
      </c>
      <c r="J905" s="14">
        <f>IF(ISBLANK(YENI_TEKLIFLER!$A905),"",IF(OR(ISBLANK($B905),ISBLANK($C905),ISBLANK($D905),ISBLANK($E905),ISBLANK($F905),ISBLANK($G905),ISBLANK($H905)),"EKSİK","OK"))</f>
        <v/>
      </c>
    </row>
    <row r="906">
      <c r="A906" s="14">
        <f>IF(ISBLANK(YENI_TEKLIFLER!$A906),"",YENI_TEKLIFLER!$A906)</f>
        <v/>
      </c>
      <c r="B906" s="14">
        <f>IF(ISBLANK(YENI_TEKLIFLER!$A906),"",YENI_TEKLIFLER!$B906)</f>
        <v/>
      </c>
      <c r="C906" s="17">
        <f>IF(ISBLANK(YENI_TEKLIFLER!$A906),"",SUMIFS(TAKSIT_PLANI!$I$6:$I$1000,TAKSIT_PLANI!$B$6:$B$1000,YENI_TEKLIFLER!$B906,TAKSIT_PLANI!$C$6:$C$1000,1))</f>
        <v/>
      </c>
      <c r="D906" s="17">
        <f>IF(ISBLANK(YENI_TEKLIFLER!$A906),"",YENI_TEKLIFLER!$I906)</f>
        <v/>
      </c>
      <c r="E906" s="17">
        <f>IF(ISBLANK(YENI_TEKLIFLER!$A906),"",$C906-$D906)</f>
        <v/>
      </c>
      <c r="F906" s="17">
        <f>IF(ISBLANK(YENI_TEKLIFLER!$A906),"",MAX(0,$E906))</f>
        <v/>
      </c>
      <c r="G906" s="17">
        <f>IF(ISBLANK(YENI_TEKLIFLER!$A906),"",YENI_TEKLIFLER!$J906)</f>
        <v/>
      </c>
      <c r="H906" s="17">
        <f>IF(ISBLANK(YENI_TEKLIFLER!$A906),"",INDEX(KREDILER!$H$6:$H$1000,MATCH(YENI_TEKLIFLER!$B906,KREDILER!$A$6:$A$1000,0)))</f>
        <v/>
      </c>
      <c r="I906" s="14">
        <f>IF(ISBLANK(YENI_TEKLIFLER!$A906),"",IF($E906&gt;0,"ADAY","DEĞİL"))</f>
        <v/>
      </c>
      <c r="J906" s="14">
        <f>IF(ISBLANK(YENI_TEKLIFLER!$A906),"",IF(OR(ISBLANK($B906),ISBLANK($C906),ISBLANK($D906),ISBLANK($E906),ISBLANK($F906),ISBLANK($G906),ISBLANK($H906)),"EKSİK","OK"))</f>
        <v/>
      </c>
    </row>
    <row r="907">
      <c r="A907" s="14">
        <f>IF(ISBLANK(YENI_TEKLIFLER!$A907),"",YENI_TEKLIFLER!$A907)</f>
        <v/>
      </c>
      <c r="B907" s="14">
        <f>IF(ISBLANK(YENI_TEKLIFLER!$A907),"",YENI_TEKLIFLER!$B907)</f>
        <v/>
      </c>
      <c r="C907" s="17">
        <f>IF(ISBLANK(YENI_TEKLIFLER!$A907),"",SUMIFS(TAKSIT_PLANI!$I$6:$I$1000,TAKSIT_PLANI!$B$6:$B$1000,YENI_TEKLIFLER!$B907,TAKSIT_PLANI!$C$6:$C$1000,1))</f>
        <v/>
      </c>
      <c r="D907" s="17">
        <f>IF(ISBLANK(YENI_TEKLIFLER!$A907),"",YENI_TEKLIFLER!$I907)</f>
        <v/>
      </c>
      <c r="E907" s="17">
        <f>IF(ISBLANK(YENI_TEKLIFLER!$A907),"",$C907-$D907)</f>
        <v/>
      </c>
      <c r="F907" s="17">
        <f>IF(ISBLANK(YENI_TEKLIFLER!$A907),"",MAX(0,$E907))</f>
        <v/>
      </c>
      <c r="G907" s="17">
        <f>IF(ISBLANK(YENI_TEKLIFLER!$A907),"",YENI_TEKLIFLER!$J907)</f>
        <v/>
      </c>
      <c r="H907" s="17">
        <f>IF(ISBLANK(YENI_TEKLIFLER!$A907),"",INDEX(KREDILER!$H$6:$H$1000,MATCH(YENI_TEKLIFLER!$B907,KREDILER!$A$6:$A$1000,0)))</f>
        <v/>
      </c>
      <c r="I907" s="14">
        <f>IF(ISBLANK(YENI_TEKLIFLER!$A907),"",IF($E907&gt;0,"ADAY","DEĞİL"))</f>
        <v/>
      </c>
      <c r="J907" s="14">
        <f>IF(ISBLANK(YENI_TEKLIFLER!$A907),"",IF(OR(ISBLANK($B907),ISBLANK($C907),ISBLANK($D907),ISBLANK($E907),ISBLANK($F907),ISBLANK($G907),ISBLANK($H907)),"EKSİK","OK"))</f>
        <v/>
      </c>
    </row>
    <row r="908">
      <c r="A908" s="14">
        <f>IF(ISBLANK(YENI_TEKLIFLER!$A908),"",YENI_TEKLIFLER!$A908)</f>
        <v/>
      </c>
      <c r="B908" s="14">
        <f>IF(ISBLANK(YENI_TEKLIFLER!$A908),"",YENI_TEKLIFLER!$B908)</f>
        <v/>
      </c>
      <c r="C908" s="17">
        <f>IF(ISBLANK(YENI_TEKLIFLER!$A908),"",SUMIFS(TAKSIT_PLANI!$I$6:$I$1000,TAKSIT_PLANI!$B$6:$B$1000,YENI_TEKLIFLER!$B908,TAKSIT_PLANI!$C$6:$C$1000,1))</f>
        <v/>
      </c>
      <c r="D908" s="17">
        <f>IF(ISBLANK(YENI_TEKLIFLER!$A908),"",YENI_TEKLIFLER!$I908)</f>
        <v/>
      </c>
      <c r="E908" s="17">
        <f>IF(ISBLANK(YENI_TEKLIFLER!$A908),"",$C908-$D908)</f>
        <v/>
      </c>
      <c r="F908" s="17">
        <f>IF(ISBLANK(YENI_TEKLIFLER!$A908),"",MAX(0,$E908))</f>
        <v/>
      </c>
      <c r="G908" s="17">
        <f>IF(ISBLANK(YENI_TEKLIFLER!$A908),"",YENI_TEKLIFLER!$J908)</f>
        <v/>
      </c>
      <c r="H908" s="17">
        <f>IF(ISBLANK(YENI_TEKLIFLER!$A908),"",INDEX(KREDILER!$H$6:$H$1000,MATCH(YENI_TEKLIFLER!$B908,KREDILER!$A$6:$A$1000,0)))</f>
        <v/>
      </c>
      <c r="I908" s="14">
        <f>IF(ISBLANK(YENI_TEKLIFLER!$A908),"",IF($E908&gt;0,"ADAY","DEĞİL"))</f>
        <v/>
      </c>
      <c r="J908" s="14">
        <f>IF(ISBLANK(YENI_TEKLIFLER!$A908),"",IF(OR(ISBLANK($B908),ISBLANK($C908),ISBLANK($D908),ISBLANK($E908),ISBLANK($F908),ISBLANK($G908),ISBLANK($H908)),"EKSİK","OK"))</f>
        <v/>
      </c>
    </row>
    <row r="909">
      <c r="A909" s="14">
        <f>IF(ISBLANK(YENI_TEKLIFLER!$A909),"",YENI_TEKLIFLER!$A909)</f>
        <v/>
      </c>
      <c r="B909" s="14">
        <f>IF(ISBLANK(YENI_TEKLIFLER!$A909),"",YENI_TEKLIFLER!$B909)</f>
        <v/>
      </c>
      <c r="C909" s="17">
        <f>IF(ISBLANK(YENI_TEKLIFLER!$A909),"",SUMIFS(TAKSIT_PLANI!$I$6:$I$1000,TAKSIT_PLANI!$B$6:$B$1000,YENI_TEKLIFLER!$B909,TAKSIT_PLANI!$C$6:$C$1000,1))</f>
        <v/>
      </c>
      <c r="D909" s="17">
        <f>IF(ISBLANK(YENI_TEKLIFLER!$A909),"",YENI_TEKLIFLER!$I909)</f>
        <v/>
      </c>
      <c r="E909" s="17">
        <f>IF(ISBLANK(YENI_TEKLIFLER!$A909),"",$C909-$D909)</f>
        <v/>
      </c>
      <c r="F909" s="17">
        <f>IF(ISBLANK(YENI_TEKLIFLER!$A909),"",MAX(0,$E909))</f>
        <v/>
      </c>
      <c r="G909" s="17">
        <f>IF(ISBLANK(YENI_TEKLIFLER!$A909),"",YENI_TEKLIFLER!$J909)</f>
        <v/>
      </c>
      <c r="H909" s="17">
        <f>IF(ISBLANK(YENI_TEKLIFLER!$A909),"",INDEX(KREDILER!$H$6:$H$1000,MATCH(YENI_TEKLIFLER!$B909,KREDILER!$A$6:$A$1000,0)))</f>
        <v/>
      </c>
      <c r="I909" s="14">
        <f>IF(ISBLANK(YENI_TEKLIFLER!$A909),"",IF($E909&gt;0,"ADAY","DEĞİL"))</f>
        <v/>
      </c>
      <c r="J909" s="14">
        <f>IF(ISBLANK(YENI_TEKLIFLER!$A909),"",IF(OR(ISBLANK($B909),ISBLANK($C909),ISBLANK($D909),ISBLANK($E909),ISBLANK($F909),ISBLANK($G909),ISBLANK($H909)),"EKSİK","OK"))</f>
        <v/>
      </c>
    </row>
    <row r="910">
      <c r="A910" s="14">
        <f>IF(ISBLANK(YENI_TEKLIFLER!$A910),"",YENI_TEKLIFLER!$A910)</f>
        <v/>
      </c>
      <c r="B910" s="14">
        <f>IF(ISBLANK(YENI_TEKLIFLER!$A910),"",YENI_TEKLIFLER!$B910)</f>
        <v/>
      </c>
      <c r="C910" s="17">
        <f>IF(ISBLANK(YENI_TEKLIFLER!$A910),"",SUMIFS(TAKSIT_PLANI!$I$6:$I$1000,TAKSIT_PLANI!$B$6:$B$1000,YENI_TEKLIFLER!$B910,TAKSIT_PLANI!$C$6:$C$1000,1))</f>
        <v/>
      </c>
      <c r="D910" s="17">
        <f>IF(ISBLANK(YENI_TEKLIFLER!$A910),"",YENI_TEKLIFLER!$I910)</f>
        <v/>
      </c>
      <c r="E910" s="17">
        <f>IF(ISBLANK(YENI_TEKLIFLER!$A910),"",$C910-$D910)</f>
        <v/>
      </c>
      <c r="F910" s="17">
        <f>IF(ISBLANK(YENI_TEKLIFLER!$A910),"",MAX(0,$E910))</f>
        <v/>
      </c>
      <c r="G910" s="17">
        <f>IF(ISBLANK(YENI_TEKLIFLER!$A910),"",YENI_TEKLIFLER!$J910)</f>
        <v/>
      </c>
      <c r="H910" s="17">
        <f>IF(ISBLANK(YENI_TEKLIFLER!$A910),"",INDEX(KREDILER!$H$6:$H$1000,MATCH(YENI_TEKLIFLER!$B910,KREDILER!$A$6:$A$1000,0)))</f>
        <v/>
      </c>
      <c r="I910" s="14">
        <f>IF(ISBLANK(YENI_TEKLIFLER!$A910),"",IF($E910&gt;0,"ADAY","DEĞİL"))</f>
        <v/>
      </c>
      <c r="J910" s="14">
        <f>IF(ISBLANK(YENI_TEKLIFLER!$A910),"",IF(OR(ISBLANK($B910),ISBLANK($C910),ISBLANK($D910),ISBLANK($E910),ISBLANK($F910),ISBLANK($G910),ISBLANK($H910)),"EKSİK","OK"))</f>
        <v/>
      </c>
    </row>
    <row r="911">
      <c r="A911" s="14">
        <f>IF(ISBLANK(YENI_TEKLIFLER!$A911),"",YENI_TEKLIFLER!$A911)</f>
        <v/>
      </c>
      <c r="B911" s="14">
        <f>IF(ISBLANK(YENI_TEKLIFLER!$A911),"",YENI_TEKLIFLER!$B911)</f>
        <v/>
      </c>
      <c r="C911" s="17">
        <f>IF(ISBLANK(YENI_TEKLIFLER!$A911),"",SUMIFS(TAKSIT_PLANI!$I$6:$I$1000,TAKSIT_PLANI!$B$6:$B$1000,YENI_TEKLIFLER!$B911,TAKSIT_PLANI!$C$6:$C$1000,1))</f>
        <v/>
      </c>
      <c r="D911" s="17">
        <f>IF(ISBLANK(YENI_TEKLIFLER!$A911),"",YENI_TEKLIFLER!$I911)</f>
        <v/>
      </c>
      <c r="E911" s="17">
        <f>IF(ISBLANK(YENI_TEKLIFLER!$A911),"",$C911-$D911)</f>
        <v/>
      </c>
      <c r="F911" s="17">
        <f>IF(ISBLANK(YENI_TEKLIFLER!$A911),"",MAX(0,$E911))</f>
        <v/>
      </c>
      <c r="G911" s="17">
        <f>IF(ISBLANK(YENI_TEKLIFLER!$A911),"",YENI_TEKLIFLER!$J911)</f>
        <v/>
      </c>
      <c r="H911" s="17">
        <f>IF(ISBLANK(YENI_TEKLIFLER!$A911),"",INDEX(KREDILER!$H$6:$H$1000,MATCH(YENI_TEKLIFLER!$B911,KREDILER!$A$6:$A$1000,0)))</f>
        <v/>
      </c>
      <c r="I911" s="14">
        <f>IF(ISBLANK(YENI_TEKLIFLER!$A911),"",IF($E911&gt;0,"ADAY","DEĞİL"))</f>
        <v/>
      </c>
      <c r="J911" s="14">
        <f>IF(ISBLANK(YENI_TEKLIFLER!$A911),"",IF(OR(ISBLANK($B911),ISBLANK($C911),ISBLANK($D911),ISBLANK($E911),ISBLANK($F911),ISBLANK($G911),ISBLANK($H911)),"EKSİK","OK"))</f>
        <v/>
      </c>
    </row>
    <row r="912">
      <c r="A912" s="14">
        <f>IF(ISBLANK(YENI_TEKLIFLER!$A912),"",YENI_TEKLIFLER!$A912)</f>
        <v/>
      </c>
      <c r="B912" s="14">
        <f>IF(ISBLANK(YENI_TEKLIFLER!$A912),"",YENI_TEKLIFLER!$B912)</f>
        <v/>
      </c>
      <c r="C912" s="17">
        <f>IF(ISBLANK(YENI_TEKLIFLER!$A912),"",SUMIFS(TAKSIT_PLANI!$I$6:$I$1000,TAKSIT_PLANI!$B$6:$B$1000,YENI_TEKLIFLER!$B912,TAKSIT_PLANI!$C$6:$C$1000,1))</f>
        <v/>
      </c>
      <c r="D912" s="17">
        <f>IF(ISBLANK(YENI_TEKLIFLER!$A912),"",YENI_TEKLIFLER!$I912)</f>
        <v/>
      </c>
      <c r="E912" s="17">
        <f>IF(ISBLANK(YENI_TEKLIFLER!$A912),"",$C912-$D912)</f>
        <v/>
      </c>
      <c r="F912" s="17">
        <f>IF(ISBLANK(YENI_TEKLIFLER!$A912),"",MAX(0,$E912))</f>
        <v/>
      </c>
      <c r="G912" s="17">
        <f>IF(ISBLANK(YENI_TEKLIFLER!$A912),"",YENI_TEKLIFLER!$J912)</f>
        <v/>
      </c>
      <c r="H912" s="17">
        <f>IF(ISBLANK(YENI_TEKLIFLER!$A912),"",INDEX(KREDILER!$H$6:$H$1000,MATCH(YENI_TEKLIFLER!$B912,KREDILER!$A$6:$A$1000,0)))</f>
        <v/>
      </c>
      <c r="I912" s="14">
        <f>IF(ISBLANK(YENI_TEKLIFLER!$A912),"",IF($E912&gt;0,"ADAY","DEĞİL"))</f>
        <v/>
      </c>
      <c r="J912" s="14">
        <f>IF(ISBLANK(YENI_TEKLIFLER!$A912),"",IF(OR(ISBLANK($B912),ISBLANK($C912),ISBLANK($D912),ISBLANK($E912),ISBLANK($F912),ISBLANK($G912),ISBLANK($H912)),"EKSİK","OK"))</f>
        <v/>
      </c>
    </row>
    <row r="913">
      <c r="A913" s="14">
        <f>IF(ISBLANK(YENI_TEKLIFLER!$A913),"",YENI_TEKLIFLER!$A913)</f>
        <v/>
      </c>
      <c r="B913" s="14">
        <f>IF(ISBLANK(YENI_TEKLIFLER!$A913),"",YENI_TEKLIFLER!$B913)</f>
        <v/>
      </c>
      <c r="C913" s="17">
        <f>IF(ISBLANK(YENI_TEKLIFLER!$A913),"",SUMIFS(TAKSIT_PLANI!$I$6:$I$1000,TAKSIT_PLANI!$B$6:$B$1000,YENI_TEKLIFLER!$B913,TAKSIT_PLANI!$C$6:$C$1000,1))</f>
        <v/>
      </c>
      <c r="D913" s="17">
        <f>IF(ISBLANK(YENI_TEKLIFLER!$A913),"",YENI_TEKLIFLER!$I913)</f>
        <v/>
      </c>
      <c r="E913" s="17">
        <f>IF(ISBLANK(YENI_TEKLIFLER!$A913),"",$C913-$D913)</f>
        <v/>
      </c>
      <c r="F913" s="17">
        <f>IF(ISBLANK(YENI_TEKLIFLER!$A913),"",MAX(0,$E913))</f>
        <v/>
      </c>
      <c r="G913" s="17">
        <f>IF(ISBLANK(YENI_TEKLIFLER!$A913),"",YENI_TEKLIFLER!$J913)</f>
        <v/>
      </c>
      <c r="H913" s="17">
        <f>IF(ISBLANK(YENI_TEKLIFLER!$A913),"",INDEX(KREDILER!$H$6:$H$1000,MATCH(YENI_TEKLIFLER!$B913,KREDILER!$A$6:$A$1000,0)))</f>
        <v/>
      </c>
      <c r="I913" s="14">
        <f>IF(ISBLANK(YENI_TEKLIFLER!$A913),"",IF($E913&gt;0,"ADAY","DEĞİL"))</f>
        <v/>
      </c>
      <c r="J913" s="14">
        <f>IF(ISBLANK(YENI_TEKLIFLER!$A913),"",IF(OR(ISBLANK($B913),ISBLANK($C913),ISBLANK($D913),ISBLANK($E913),ISBLANK($F913),ISBLANK($G913),ISBLANK($H913)),"EKSİK","OK"))</f>
        <v/>
      </c>
    </row>
    <row r="914">
      <c r="A914" s="14">
        <f>IF(ISBLANK(YENI_TEKLIFLER!$A914),"",YENI_TEKLIFLER!$A914)</f>
        <v/>
      </c>
      <c r="B914" s="14">
        <f>IF(ISBLANK(YENI_TEKLIFLER!$A914),"",YENI_TEKLIFLER!$B914)</f>
        <v/>
      </c>
      <c r="C914" s="17">
        <f>IF(ISBLANK(YENI_TEKLIFLER!$A914),"",SUMIFS(TAKSIT_PLANI!$I$6:$I$1000,TAKSIT_PLANI!$B$6:$B$1000,YENI_TEKLIFLER!$B914,TAKSIT_PLANI!$C$6:$C$1000,1))</f>
        <v/>
      </c>
      <c r="D914" s="17">
        <f>IF(ISBLANK(YENI_TEKLIFLER!$A914),"",YENI_TEKLIFLER!$I914)</f>
        <v/>
      </c>
      <c r="E914" s="17">
        <f>IF(ISBLANK(YENI_TEKLIFLER!$A914),"",$C914-$D914)</f>
        <v/>
      </c>
      <c r="F914" s="17">
        <f>IF(ISBLANK(YENI_TEKLIFLER!$A914),"",MAX(0,$E914))</f>
        <v/>
      </c>
      <c r="G914" s="17">
        <f>IF(ISBLANK(YENI_TEKLIFLER!$A914),"",YENI_TEKLIFLER!$J914)</f>
        <v/>
      </c>
      <c r="H914" s="17">
        <f>IF(ISBLANK(YENI_TEKLIFLER!$A914),"",INDEX(KREDILER!$H$6:$H$1000,MATCH(YENI_TEKLIFLER!$B914,KREDILER!$A$6:$A$1000,0)))</f>
        <v/>
      </c>
      <c r="I914" s="14">
        <f>IF(ISBLANK(YENI_TEKLIFLER!$A914),"",IF($E914&gt;0,"ADAY","DEĞİL"))</f>
        <v/>
      </c>
      <c r="J914" s="14">
        <f>IF(ISBLANK(YENI_TEKLIFLER!$A914),"",IF(OR(ISBLANK($B914),ISBLANK($C914),ISBLANK($D914),ISBLANK($E914),ISBLANK($F914),ISBLANK($G914),ISBLANK($H914)),"EKSİK","OK"))</f>
        <v/>
      </c>
    </row>
    <row r="915">
      <c r="A915" s="14">
        <f>IF(ISBLANK(YENI_TEKLIFLER!$A915),"",YENI_TEKLIFLER!$A915)</f>
        <v/>
      </c>
      <c r="B915" s="14">
        <f>IF(ISBLANK(YENI_TEKLIFLER!$A915),"",YENI_TEKLIFLER!$B915)</f>
        <v/>
      </c>
      <c r="C915" s="17">
        <f>IF(ISBLANK(YENI_TEKLIFLER!$A915),"",SUMIFS(TAKSIT_PLANI!$I$6:$I$1000,TAKSIT_PLANI!$B$6:$B$1000,YENI_TEKLIFLER!$B915,TAKSIT_PLANI!$C$6:$C$1000,1))</f>
        <v/>
      </c>
      <c r="D915" s="17">
        <f>IF(ISBLANK(YENI_TEKLIFLER!$A915),"",YENI_TEKLIFLER!$I915)</f>
        <v/>
      </c>
      <c r="E915" s="17">
        <f>IF(ISBLANK(YENI_TEKLIFLER!$A915),"",$C915-$D915)</f>
        <v/>
      </c>
      <c r="F915" s="17">
        <f>IF(ISBLANK(YENI_TEKLIFLER!$A915),"",MAX(0,$E915))</f>
        <v/>
      </c>
      <c r="G915" s="17">
        <f>IF(ISBLANK(YENI_TEKLIFLER!$A915),"",YENI_TEKLIFLER!$J915)</f>
        <v/>
      </c>
      <c r="H915" s="17">
        <f>IF(ISBLANK(YENI_TEKLIFLER!$A915),"",INDEX(KREDILER!$H$6:$H$1000,MATCH(YENI_TEKLIFLER!$B915,KREDILER!$A$6:$A$1000,0)))</f>
        <v/>
      </c>
      <c r="I915" s="14">
        <f>IF(ISBLANK(YENI_TEKLIFLER!$A915),"",IF($E915&gt;0,"ADAY","DEĞİL"))</f>
        <v/>
      </c>
      <c r="J915" s="14">
        <f>IF(ISBLANK(YENI_TEKLIFLER!$A915),"",IF(OR(ISBLANK($B915),ISBLANK($C915),ISBLANK($D915),ISBLANK($E915),ISBLANK($F915),ISBLANK($G915),ISBLANK($H915)),"EKSİK","OK"))</f>
        <v/>
      </c>
    </row>
    <row r="916">
      <c r="A916" s="14">
        <f>IF(ISBLANK(YENI_TEKLIFLER!$A916),"",YENI_TEKLIFLER!$A916)</f>
        <v/>
      </c>
      <c r="B916" s="14">
        <f>IF(ISBLANK(YENI_TEKLIFLER!$A916),"",YENI_TEKLIFLER!$B916)</f>
        <v/>
      </c>
      <c r="C916" s="17">
        <f>IF(ISBLANK(YENI_TEKLIFLER!$A916),"",SUMIFS(TAKSIT_PLANI!$I$6:$I$1000,TAKSIT_PLANI!$B$6:$B$1000,YENI_TEKLIFLER!$B916,TAKSIT_PLANI!$C$6:$C$1000,1))</f>
        <v/>
      </c>
      <c r="D916" s="17">
        <f>IF(ISBLANK(YENI_TEKLIFLER!$A916),"",YENI_TEKLIFLER!$I916)</f>
        <v/>
      </c>
      <c r="E916" s="17">
        <f>IF(ISBLANK(YENI_TEKLIFLER!$A916),"",$C916-$D916)</f>
        <v/>
      </c>
      <c r="F916" s="17">
        <f>IF(ISBLANK(YENI_TEKLIFLER!$A916),"",MAX(0,$E916))</f>
        <v/>
      </c>
      <c r="G916" s="17">
        <f>IF(ISBLANK(YENI_TEKLIFLER!$A916),"",YENI_TEKLIFLER!$J916)</f>
        <v/>
      </c>
      <c r="H916" s="17">
        <f>IF(ISBLANK(YENI_TEKLIFLER!$A916),"",INDEX(KREDILER!$H$6:$H$1000,MATCH(YENI_TEKLIFLER!$B916,KREDILER!$A$6:$A$1000,0)))</f>
        <v/>
      </c>
      <c r="I916" s="14">
        <f>IF(ISBLANK(YENI_TEKLIFLER!$A916),"",IF($E916&gt;0,"ADAY","DEĞİL"))</f>
        <v/>
      </c>
      <c r="J916" s="14">
        <f>IF(ISBLANK(YENI_TEKLIFLER!$A916),"",IF(OR(ISBLANK($B916),ISBLANK($C916),ISBLANK($D916),ISBLANK($E916),ISBLANK($F916),ISBLANK($G916),ISBLANK($H916)),"EKSİK","OK"))</f>
        <v/>
      </c>
    </row>
    <row r="917">
      <c r="A917" s="14">
        <f>IF(ISBLANK(YENI_TEKLIFLER!$A917),"",YENI_TEKLIFLER!$A917)</f>
        <v/>
      </c>
      <c r="B917" s="14">
        <f>IF(ISBLANK(YENI_TEKLIFLER!$A917),"",YENI_TEKLIFLER!$B917)</f>
        <v/>
      </c>
      <c r="C917" s="17">
        <f>IF(ISBLANK(YENI_TEKLIFLER!$A917),"",SUMIFS(TAKSIT_PLANI!$I$6:$I$1000,TAKSIT_PLANI!$B$6:$B$1000,YENI_TEKLIFLER!$B917,TAKSIT_PLANI!$C$6:$C$1000,1))</f>
        <v/>
      </c>
      <c r="D917" s="17">
        <f>IF(ISBLANK(YENI_TEKLIFLER!$A917),"",YENI_TEKLIFLER!$I917)</f>
        <v/>
      </c>
      <c r="E917" s="17">
        <f>IF(ISBLANK(YENI_TEKLIFLER!$A917),"",$C917-$D917)</f>
        <v/>
      </c>
      <c r="F917" s="17">
        <f>IF(ISBLANK(YENI_TEKLIFLER!$A917),"",MAX(0,$E917))</f>
        <v/>
      </c>
      <c r="G917" s="17">
        <f>IF(ISBLANK(YENI_TEKLIFLER!$A917),"",YENI_TEKLIFLER!$J917)</f>
        <v/>
      </c>
      <c r="H917" s="17">
        <f>IF(ISBLANK(YENI_TEKLIFLER!$A917),"",INDEX(KREDILER!$H$6:$H$1000,MATCH(YENI_TEKLIFLER!$B917,KREDILER!$A$6:$A$1000,0)))</f>
        <v/>
      </c>
      <c r="I917" s="14">
        <f>IF(ISBLANK(YENI_TEKLIFLER!$A917),"",IF($E917&gt;0,"ADAY","DEĞİL"))</f>
        <v/>
      </c>
      <c r="J917" s="14">
        <f>IF(ISBLANK(YENI_TEKLIFLER!$A917),"",IF(OR(ISBLANK($B917),ISBLANK($C917),ISBLANK($D917),ISBLANK($E917),ISBLANK($F917),ISBLANK($G917),ISBLANK($H917)),"EKSİK","OK"))</f>
        <v/>
      </c>
    </row>
    <row r="918">
      <c r="A918" s="14">
        <f>IF(ISBLANK(YENI_TEKLIFLER!$A918),"",YENI_TEKLIFLER!$A918)</f>
        <v/>
      </c>
      <c r="B918" s="14">
        <f>IF(ISBLANK(YENI_TEKLIFLER!$A918),"",YENI_TEKLIFLER!$B918)</f>
        <v/>
      </c>
      <c r="C918" s="17">
        <f>IF(ISBLANK(YENI_TEKLIFLER!$A918),"",SUMIFS(TAKSIT_PLANI!$I$6:$I$1000,TAKSIT_PLANI!$B$6:$B$1000,YENI_TEKLIFLER!$B918,TAKSIT_PLANI!$C$6:$C$1000,1))</f>
        <v/>
      </c>
      <c r="D918" s="17">
        <f>IF(ISBLANK(YENI_TEKLIFLER!$A918),"",YENI_TEKLIFLER!$I918)</f>
        <v/>
      </c>
      <c r="E918" s="17">
        <f>IF(ISBLANK(YENI_TEKLIFLER!$A918),"",$C918-$D918)</f>
        <v/>
      </c>
      <c r="F918" s="17">
        <f>IF(ISBLANK(YENI_TEKLIFLER!$A918),"",MAX(0,$E918))</f>
        <v/>
      </c>
      <c r="G918" s="17">
        <f>IF(ISBLANK(YENI_TEKLIFLER!$A918),"",YENI_TEKLIFLER!$J918)</f>
        <v/>
      </c>
      <c r="H918" s="17">
        <f>IF(ISBLANK(YENI_TEKLIFLER!$A918),"",INDEX(KREDILER!$H$6:$H$1000,MATCH(YENI_TEKLIFLER!$B918,KREDILER!$A$6:$A$1000,0)))</f>
        <v/>
      </c>
      <c r="I918" s="14">
        <f>IF(ISBLANK(YENI_TEKLIFLER!$A918),"",IF($E918&gt;0,"ADAY","DEĞİL"))</f>
        <v/>
      </c>
      <c r="J918" s="14">
        <f>IF(ISBLANK(YENI_TEKLIFLER!$A918),"",IF(OR(ISBLANK($B918),ISBLANK($C918),ISBLANK($D918),ISBLANK($E918),ISBLANK($F918),ISBLANK($G918),ISBLANK($H918)),"EKSİK","OK"))</f>
        <v/>
      </c>
    </row>
    <row r="919">
      <c r="A919" s="14">
        <f>IF(ISBLANK(YENI_TEKLIFLER!$A919),"",YENI_TEKLIFLER!$A919)</f>
        <v/>
      </c>
      <c r="B919" s="14">
        <f>IF(ISBLANK(YENI_TEKLIFLER!$A919),"",YENI_TEKLIFLER!$B919)</f>
        <v/>
      </c>
      <c r="C919" s="17">
        <f>IF(ISBLANK(YENI_TEKLIFLER!$A919),"",SUMIFS(TAKSIT_PLANI!$I$6:$I$1000,TAKSIT_PLANI!$B$6:$B$1000,YENI_TEKLIFLER!$B919,TAKSIT_PLANI!$C$6:$C$1000,1))</f>
        <v/>
      </c>
      <c r="D919" s="17">
        <f>IF(ISBLANK(YENI_TEKLIFLER!$A919),"",YENI_TEKLIFLER!$I919)</f>
        <v/>
      </c>
      <c r="E919" s="17">
        <f>IF(ISBLANK(YENI_TEKLIFLER!$A919),"",$C919-$D919)</f>
        <v/>
      </c>
      <c r="F919" s="17">
        <f>IF(ISBLANK(YENI_TEKLIFLER!$A919),"",MAX(0,$E919))</f>
        <v/>
      </c>
      <c r="G919" s="17">
        <f>IF(ISBLANK(YENI_TEKLIFLER!$A919),"",YENI_TEKLIFLER!$J919)</f>
        <v/>
      </c>
      <c r="H919" s="17">
        <f>IF(ISBLANK(YENI_TEKLIFLER!$A919),"",INDEX(KREDILER!$H$6:$H$1000,MATCH(YENI_TEKLIFLER!$B919,KREDILER!$A$6:$A$1000,0)))</f>
        <v/>
      </c>
      <c r="I919" s="14">
        <f>IF(ISBLANK(YENI_TEKLIFLER!$A919),"",IF($E919&gt;0,"ADAY","DEĞİL"))</f>
        <v/>
      </c>
      <c r="J919" s="14">
        <f>IF(ISBLANK(YENI_TEKLIFLER!$A919),"",IF(OR(ISBLANK($B919),ISBLANK($C919),ISBLANK($D919),ISBLANK($E919),ISBLANK($F919),ISBLANK($G919),ISBLANK($H919)),"EKSİK","OK"))</f>
        <v/>
      </c>
    </row>
    <row r="920">
      <c r="A920" s="14">
        <f>IF(ISBLANK(YENI_TEKLIFLER!$A920),"",YENI_TEKLIFLER!$A920)</f>
        <v/>
      </c>
      <c r="B920" s="14">
        <f>IF(ISBLANK(YENI_TEKLIFLER!$A920),"",YENI_TEKLIFLER!$B920)</f>
        <v/>
      </c>
      <c r="C920" s="17">
        <f>IF(ISBLANK(YENI_TEKLIFLER!$A920),"",SUMIFS(TAKSIT_PLANI!$I$6:$I$1000,TAKSIT_PLANI!$B$6:$B$1000,YENI_TEKLIFLER!$B920,TAKSIT_PLANI!$C$6:$C$1000,1))</f>
        <v/>
      </c>
      <c r="D920" s="17">
        <f>IF(ISBLANK(YENI_TEKLIFLER!$A920),"",YENI_TEKLIFLER!$I920)</f>
        <v/>
      </c>
      <c r="E920" s="17">
        <f>IF(ISBLANK(YENI_TEKLIFLER!$A920),"",$C920-$D920)</f>
        <v/>
      </c>
      <c r="F920" s="17">
        <f>IF(ISBLANK(YENI_TEKLIFLER!$A920),"",MAX(0,$E920))</f>
        <v/>
      </c>
      <c r="G920" s="17">
        <f>IF(ISBLANK(YENI_TEKLIFLER!$A920),"",YENI_TEKLIFLER!$J920)</f>
        <v/>
      </c>
      <c r="H920" s="17">
        <f>IF(ISBLANK(YENI_TEKLIFLER!$A920),"",INDEX(KREDILER!$H$6:$H$1000,MATCH(YENI_TEKLIFLER!$B920,KREDILER!$A$6:$A$1000,0)))</f>
        <v/>
      </c>
      <c r="I920" s="14">
        <f>IF(ISBLANK(YENI_TEKLIFLER!$A920),"",IF($E920&gt;0,"ADAY","DEĞİL"))</f>
        <v/>
      </c>
      <c r="J920" s="14">
        <f>IF(ISBLANK(YENI_TEKLIFLER!$A920),"",IF(OR(ISBLANK($B920),ISBLANK($C920),ISBLANK($D920),ISBLANK($E920),ISBLANK($F920),ISBLANK($G920),ISBLANK($H920)),"EKSİK","OK"))</f>
        <v/>
      </c>
    </row>
    <row r="921">
      <c r="A921" s="14">
        <f>IF(ISBLANK(YENI_TEKLIFLER!$A921),"",YENI_TEKLIFLER!$A921)</f>
        <v/>
      </c>
      <c r="B921" s="14">
        <f>IF(ISBLANK(YENI_TEKLIFLER!$A921),"",YENI_TEKLIFLER!$B921)</f>
        <v/>
      </c>
      <c r="C921" s="17">
        <f>IF(ISBLANK(YENI_TEKLIFLER!$A921),"",SUMIFS(TAKSIT_PLANI!$I$6:$I$1000,TAKSIT_PLANI!$B$6:$B$1000,YENI_TEKLIFLER!$B921,TAKSIT_PLANI!$C$6:$C$1000,1))</f>
        <v/>
      </c>
      <c r="D921" s="17">
        <f>IF(ISBLANK(YENI_TEKLIFLER!$A921),"",YENI_TEKLIFLER!$I921)</f>
        <v/>
      </c>
      <c r="E921" s="17">
        <f>IF(ISBLANK(YENI_TEKLIFLER!$A921),"",$C921-$D921)</f>
        <v/>
      </c>
      <c r="F921" s="17">
        <f>IF(ISBLANK(YENI_TEKLIFLER!$A921),"",MAX(0,$E921))</f>
        <v/>
      </c>
      <c r="G921" s="17">
        <f>IF(ISBLANK(YENI_TEKLIFLER!$A921),"",YENI_TEKLIFLER!$J921)</f>
        <v/>
      </c>
      <c r="H921" s="17">
        <f>IF(ISBLANK(YENI_TEKLIFLER!$A921),"",INDEX(KREDILER!$H$6:$H$1000,MATCH(YENI_TEKLIFLER!$B921,KREDILER!$A$6:$A$1000,0)))</f>
        <v/>
      </c>
      <c r="I921" s="14">
        <f>IF(ISBLANK(YENI_TEKLIFLER!$A921),"",IF($E921&gt;0,"ADAY","DEĞİL"))</f>
        <v/>
      </c>
      <c r="J921" s="14">
        <f>IF(ISBLANK(YENI_TEKLIFLER!$A921),"",IF(OR(ISBLANK($B921),ISBLANK($C921),ISBLANK($D921),ISBLANK($E921),ISBLANK($F921),ISBLANK($G921),ISBLANK($H921)),"EKSİK","OK"))</f>
        <v/>
      </c>
    </row>
    <row r="922">
      <c r="A922" s="14">
        <f>IF(ISBLANK(YENI_TEKLIFLER!$A922),"",YENI_TEKLIFLER!$A922)</f>
        <v/>
      </c>
      <c r="B922" s="14">
        <f>IF(ISBLANK(YENI_TEKLIFLER!$A922),"",YENI_TEKLIFLER!$B922)</f>
        <v/>
      </c>
      <c r="C922" s="17">
        <f>IF(ISBLANK(YENI_TEKLIFLER!$A922),"",SUMIFS(TAKSIT_PLANI!$I$6:$I$1000,TAKSIT_PLANI!$B$6:$B$1000,YENI_TEKLIFLER!$B922,TAKSIT_PLANI!$C$6:$C$1000,1))</f>
        <v/>
      </c>
      <c r="D922" s="17">
        <f>IF(ISBLANK(YENI_TEKLIFLER!$A922),"",YENI_TEKLIFLER!$I922)</f>
        <v/>
      </c>
      <c r="E922" s="17">
        <f>IF(ISBLANK(YENI_TEKLIFLER!$A922),"",$C922-$D922)</f>
        <v/>
      </c>
      <c r="F922" s="17">
        <f>IF(ISBLANK(YENI_TEKLIFLER!$A922),"",MAX(0,$E922))</f>
        <v/>
      </c>
      <c r="G922" s="17">
        <f>IF(ISBLANK(YENI_TEKLIFLER!$A922),"",YENI_TEKLIFLER!$J922)</f>
        <v/>
      </c>
      <c r="H922" s="17">
        <f>IF(ISBLANK(YENI_TEKLIFLER!$A922),"",INDEX(KREDILER!$H$6:$H$1000,MATCH(YENI_TEKLIFLER!$B922,KREDILER!$A$6:$A$1000,0)))</f>
        <v/>
      </c>
      <c r="I922" s="14">
        <f>IF(ISBLANK(YENI_TEKLIFLER!$A922),"",IF($E922&gt;0,"ADAY","DEĞİL"))</f>
        <v/>
      </c>
      <c r="J922" s="14">
        <f>IF(ISBLANK(YENI_TEKLIFLER!$A922),"",IF(OR(ISBLANK($B922),ISBLANK($C922),ISBLANK($D922),ISBLANK($E922),ISBLANK($F922),ISBLANK($G922),ISBLANK($H922)),"EKSİK","OK"))</f>
        <v/>
      </c>
    </row>
    <row r="923">
      <c r="A923" s="14">
        <f>IF(ISBLANK(YENI_TEKLIFLER!$A923),"",YENI_TEKLIFLER!$A923)</f>
        <v/>
      </c>
      <c r="B923" s="14">
        <f>IF(ISBLANK(YENI_TEKLIFLER!$A923),"",YENI_TEKLIFLER!$B923)</f>
        <v/>
      </c>
      <c r="C923" s="17">
        <f>IF(ISBLANK(YENI_TEKLIFLER!$A923),"",SUMIFS(TAKSIT_PLANI!$I$6:$I$1000,TAKSIT_PLANI!$B$6:$B$1000,YENI_TEKLIFLER!$B923,TAKSIT_PLANI!$C$6:$C$1000,1))</f>
        <v/>
      </c>
      <c r="D923" s="17">
        <f>IF(ISBLANK(YENI_TEKLIFLER!$A923),"",YENI_TEKLIFLER!$I923)</f>
        <v/>
      </c>
      <c r="E923" s="17">
        <f>IF(ISBLANK(YENI_TEKLIFLER!$A923),"",$C923-$D923)</f>
        <v/>
      </c>
      <c r="F923" s="17">
        <f>IF(ISBLANK(YENI_TEKLIFLER!$A923),"",MAX(0,$E923))</f>
        <v/>
      </c>
      <c r="G923" s="17">
        <f>IF(ISBLANK(YENI_TEKLIFLER!$A923),"",YENI_TEKLIFLER!$J923)</f>
        <v/>
      </c>
      <c r="H923" s="17">
        <f>IF(ISBLANK(YENI_TEKLIFLER!$A923),"",INDEX(KREDILER!$H$6:$H$1000,MATCH(YENI_TEKLIFLER!$B923,KREDILER!$A$6:$A$1000,0)))</f>
        <v/>
      </c>
      <c r="I923" s="14">
        <f>IF(ISBLANK(YENI_TEKLIFLER!$A923),"",IF($E923&gt;0,"ADAY","DEĞİL"))</f>
        <v/>
      </c>
      <c r="J923" s="14">
        <f>IF(ISBLANK(YENI_TEKLIFLER!$A923),"",IF(OR(ISBLANK($B923),ISBLANK($C923),ISBLANK($D923),ISBLANK($E923),ISBLANK($F923),ISBLANK($G923),ISBLANK($H923)),"EKSİK","OK"))</f>
        <v/>
      </c>
    </row>
    <row r="924">
      <c r="A924" s="14">
        <f>IF(ISBLANK(YENI_TEKLIFLER!$A924),"",YENI_TEKLIFLER!$A924)</f>
        <v/>
      </c>
      <c r="B924" s="14">
        <f>IF(ISBLANK(YENI_TEKLIFLER!$A924),"",YENI_TEKLIFLER!$B924)</f>
        <v/>
      </c>
      <c r="C924" s="17">
        <f>IF(ISBLANK(YENI_TEKLIFLER!$A924),"",SUMIFS(TAKSIT_PLANI!$I$6:$I$1000,TAKSIT_PLANI!$B$6:$B$1000,YENI_TEKLIFLER!$B924,TAKSIT_PLANI!$C$6:$C$1000,1))</f>
        <v/>
      </c>
      <c r="D924" s="17">
        <f>IF(ISBLANK(YENI_TEKLIFLER!$A924),"",YENI_TEKLIFLER!$I924)</f>
        <v/>
      </c>
      <c r="E924" s="17">
        <f>IF(ISBLANK(YENI_TEKLIFLER!$A924),"",$C924-$D924)</f>
        <v/>
      </c>
      <c r="F924" s="17">
        <f>IF(ISBLANK(YENI_TEKLIFLER!$A924),"",MAX(0,$E924))</f>
        <v/>
      </c>
      <c r="G924" s="17">
        <f>IF(ISBLANK(YENI_TEKLIFLER!$A924),"",YENI_TEKLIFLER!$J924)</f>
        <v/>
      </c>
      <c r="H924" s="17">
        <f>IF(ISBLANK(YENI_TEKLIFLER!$A924),"",INDEX(KREDILER!$H$6:$H$1000,MATCH(YENI_TEKLIFLER!$B924,KREDILER!$A$6:$A$1000,0)))</f>
        <v/>
      </c>
      <c r="I924" s="14">
        <f>IF(ISBLANK(YENI_TEKLIFLER!$A924),"",IF($E924&gt;0,"ADAY","DEĞİL"))</f>
        <v/>
      </c>
      <c r="J924" s="14">
        <f>IF(ISBLANK(YENI_TEKLIFLER!$A924),"",IF(OR(ISBLANK($B924),ISBLANK($C924),ISBLANK($D924),ISBLANK($E924),ISBLANK($F924),ISBLANK($G924),ISBLANK($H924)),"EKSİK","OK"))</f>
        <v/>
      </c>
    </row>
    <row r="925">
      <c r="A925" s="14">
        <f>IF(ISBLANK(YENI_TEKLIFLER!$A925),"",YENI_TEKLIFLER!$A925)</f>
        <v/>
      </c>
      <c r="B925" s="14">
        <f>IF(ISBLANK(YENI_TEKLIFLER!$A925),"",YENI_TEKLIFLER!$B925)</f>
        <v/>
      </c>
      <c r="C925" s="17">
        <f>IF(ISBLANK(YENI_TEKLIFLER!$A925),"",SUMIFS(TAKSIT_PLANI!$I$6:$I$1000,TAKSIT_PLANI!$B$6:$B$1000,YENI_TEKLIFLER!$B925,TAKSIT_PLANI!$C$6:$C$1000,1))</f>
        <v/>
      </c>
      <c r="D925" s="17">
        <f>IF(ISBLANK(YENI_TEKLIFLER!$A925),"",YENI_TEKLIFLER!$I925)</f>
        <v/>
      </c>
      <c r="E925" s="17">
        <f>IF(ISBLANK(YENI_TEKLIFLER!$A925),"",$C925-$D925)</f>
        <v/>
      </c>
      <c r="F925" s="17">
        <f>IF(ISBLANK(YENI_TEKLIFLER!$A925),"",MAX(0,$E925))</f>
        <v/>
      </c>
      <c r="G925" s="17">
        <f>IF(ISBLANK(YENI_TEKLIFLER!$A925),"",YENI_TEKLIFLER!$J925)</f>
        <v/>
      </c>
      <c r="H925" s="17">
        <f>IF(ISBLANK(YENI_TEKLIFLER!$A925),"",INDEX(KREDILER!$H$6:$H$1000,MATCH(YENI_TEKLIFLER!$B925,KREDILER!$A$6:$A$1000,0)))</f>
        <v/>
      </c>
      <c r="I925" s="14">
        <f>IF(ISBLANK(YENI_TEKLIFLER!$A925),"",IF($E925&gt;0,"ADAY","DEĞİL"))</f>
        <v/>
      </c>
      <c r="J925" s="14">
        <f>IF(ISBLANK(YENI_TEKLIFLER!$A925),"",IF(OR(ISBLANK($B925),ISBLANK($C925),ISBLANK($D925),ISBLANK($E925),ISBLANK($F925),ISBLANK($G925),ISBLANK($H925)),"EKSİK","OK"))</f>
        <v/>
      </c>
    </row>
    <row r="926">
      <c r="A926" s="14">
        <f>IF(ISBLANK(YENI_TEKLIFLER!$A926),"",YENI_TEKLIFLER!$A926)</f>
        <v/>
      </c>
      <c r="B926" s="14">
        <f>IF(ISBLANK(YENI_TEKLIFLER!$A926),"",YENI_TEKLIFLER!$B926)</f>
        <v/>
      </c>
      <c r="C926" s="17">
        <f>IF(ISBLANK(YENI_TEKLIFLER!$A926),"",SUMIFS(TAKSIT_PLANI!$I$6:$I$1000,TAKSIT_PLANI!$B$6:$B$1000,YENI_TEKLIFLER!$B926,TAKSIT_PLANI!$C$6:$C$1000,1))</f>
        <v/>
      </c>
      <c r="D926" s="17">
        <f>IF(ISBLANK(YENI_TEKLIFLER!$A926),"",YENI_TEKLIFLER!$I926)</f>
        <v/>
      </c>
      <c r="E926" s="17">
        <f>IF(ISBLANK(YENI_TEKLIFLER!$A926),"",$C926-$D926)</f>
        <v/>
      </c>
      <c r="F926" s="17">
        <f>IF(ISBLANK(YENI_TEKLIFLER!$A926),"",MAX(0,$E926))</f>
        <v/>
      </c>
      <c r="G926" s="17">
        <f>IF(ISBLANK(YENI_TEKLIFLER!$A926),"",YENI_TEKLIFLER!$J926)</f>
        <v/>
      </c>
      <c r="H926" s="17">
        <f>IF(ISBLANK(YENI_TEKLIFLER!$A926),"",INDEX(KREDILER!$H$6:$H$1000,MATCH(YENI_TEKLIFLER!$B926,KREDILER!$A$6:$A$1000,0)))</f>
        <v/>
      </c>
      <c r="I926" s="14">
        <f>IF(ISBLANK(YENI_TEKLIFLER!$A926),"",IF($E926&gt;0,"ADAY","DEĞİL"))</f>
        <v/>
      </c>
      <c r="J926" s="14">
        <f>IF(ISBLANK(YENI_TEKLIFLER!$A926),"",IF(OR(ISBLANK($B926),ISBLANK($C926),ISBLANK($D926),ISBLANK($E926),ISBLANK($F926),ISBLANK($G926),ISBLANK($H926)),"EKSİK","OK"))</f>
        <v/>
      </c>
    </row>
    <row r="927">
      <c r="A927" s="14">
        <f>IF(ISBLANK(YENI_TEKLIFLER!$A927),"",YENI_TEKLIFLER!$A927)</f>
        <v/>
      </c>
      <c r="B927" s="14">
        <f>IF(ISBLANK(YENI_TEKLIFLER!$A927),"",YENI_TEKLIFLER!$B927)</f>
        <v/>
      </c>
      <c r="C927" s="17">
        <f>IF(ISBLANK(YENI_TEKLIFLER!$A927),"",SUMIFS(TAKSIT_PLANI!$I$6:$I$1000,TAKSIT_PLANI!$B$6:$B$1000,YENI_TEKLIFLER!$B927,TAKSIT_PLANI!$C$6:$C$1000,1))</f>
        <v/>
      </c>
      <c r="D927" s="17">
        <f>IF(ISBLANK(YENI_TEKLIFLER!$A927),"",YENI_TEKLIFLER!$I927)</f>
        <v/>
      </c>
      <c r="E927" s="17">
        <f>IF(ISBLANK(YENI_TEKLIFLER!$A927),"",$C927-$D927)</f>
        <v/>
      </c>
      <c r="F927" s="17">
        <f>IF(ISBLANK(YENI_TEKLIFLER!$A927),"",MAX(0,$E927))</f>
        <v/>
      </c>
      <c r="G927" s="17">
        <f>IF(ISBLANK(YENI_TEKLIFLER!$A927),"",YENI_TEKLIFLER!$J927)</f>
        <v/>
      </c>
      <c r="H927" s="17">
        <f>IF(ISBLANK(YENI_TEKLIFLER!$A927),"",INDEX(KREDILER!$H$6:$H$1000,MATCH(YENI_TEKLIFLER!$B927,KREDILER!$A$6:$A$1000,0)))</f>
        <v/>
      </c>
      <c r="I927" s="14">
        <f>IF(ISBLANK(YENI_TEKLIFLER!$A927),"",IF($E927&gt;0,"ADAY","DEĞİL"))</f>
        <v/>
      </c>
      <c r="J927" s="14">
        <f>IF(ISBLANK(YENI_TEKLIFLER!$A927),"",IF(OR(ISBLANK($B927),ISBLANK($C927),ISBLANK($D927),ISBLANK($E927),ISBLANK($F927),ISBLANK($G927),ISBLANK($H927)),"EKSİK","OK"))</f>
        <v/>
      </c>
    </row>
    <row r="928">
      <c r="A928" s="14">
        <f>IF(ISBLANK(YENI_TEKLIFLER!$A928),"",YENI_TEKLIFLER!$A928)</f>
        <v/>
      </c>
      <c r="B928" s="14">
        <f>IF(ISBLANK(YENI_TEKLIFLER!$A928),"",YENI_TEKLIFLER!$B928)</f>
        <v/>
      </c>
      <c r="C928" s="17">
        <f>IF(ISBLANK(YENI_TEKLIFLER!$A928),"",SUMIFS(TAKSIT_PLANI!$I$6:$I$1000,TAKSIT_PLANI!$B$6:$B$1000,YENI_TEKLIFLER!$B928,TAKSIT_PLANI!$C$6:$C$1000,1))</f>
        <v/>
      </c>
      <c r="D928" s="17">
        <f>IF(ISBLANK(YENI_TEKLIFLER!$A928),"",YENI_TEKLIFLER!$I928)</f>
        <v/>
      </c>
      <c r="E928" s="17">
        <f>IF(ISBLANK(YENI_TEKLIFLER!$A928),"",$C928-$D928)</f>
        <v/>
      </c>
      <c r="F928" s="17">
        <f>IF(ISBLANK(YENI_TEKLIFLER!$A928),"",MAX(0,$E928))</f>
        <v/>
      </c>
      <c r="G928" s="17">
        <f>IF(ISBLANK(YENI_TEKLIFLER!$A928),"",YENI_TEKLIFLER!$J928)</f>
        <v/>
      </c>
      <c r="H928" s="17">
        <f>IF(ISBLANK(YENI_TEKLIFLER!$A928),"",INDEX(KREDILER!$H$6:$H$1000,MATCH(YENI_TEKLIFLER!$B928,KREDILER!$A$6:$A$1000,0)))</f>
        <v/>
      </c>
      <c r="I928" s="14">
        <f>IF(ISBLANK(YENI_TEKLIFLER!$A928),"",IF($E928&gt;0,"ADAY","DEĞİL"))</f>
        <v/>
      </c>
      <c r="J928" s="14">
        <f>IF(ISBLANK(YENI_TEKLIFLER!$A928),"",IF(OR(ISBLANK($B928),ISBLANK($C928),ISBLANK($D928),ISBLANK($E928),ISBLANK($F928),ISBLANK($G928),ISBLANK($H928)),"EKSİK","OK"))</f>
        <v/>
      </c>
    </row>
    <row r="929">
      <c r="A929" s="14">
        <f>IF(ISBLANK(YENI_TEKLIFLER!$A929),"",YENI_TEKLIFLER!$A929)</f>
        <v/>
      </c>
      <c r="B929" s="14">
        <f>IF(ISBLANK(YENI_TEKLIFLER!$A929),"",YENI_TEKLIFLER!$B929)</f>
        <v/>
      </c>
      <c r="C929" s="17">
        <f>IF(ISBLANK(YENI_TEKLIFLER!$A929),"",SUMIFS(TAKSIT_PLANI!$I$6:$I$1000,TAKSIT_PLANI!$B$6:$B$1000,YENI_TEKLIFLER!$B929,TAKSIT_PLANI!$C$6:$C$1000,1))</f>
        <v/>
      </c>
      <c r="D929" s="17">
        <f>IF(ISBLANK(YENI_TEKLIFLER!$A929),"",YENI_TEKLIFLER!$I929)</f>
        <v/>
      </c>
      <c r="E929" s="17">
        <f>IF(ISBLANK(YENI_TEKLIFLER!$A929),"",$C929-$D929)</f>
        <v/>
      </c>
      <c r="F929" s="17">
        <f>IF(ISBLANK(YENI_TEKLIFLER!$A929),"",MAX(0,$E929))</f>
        <v/>
      </c>
      <c r="G929" s="17">
        <f>IF(ISBLANK(YENI_TEKLIFLER!$A929),"",YENI_TEKLIFLER!$J929)</f>
        <v/>
      </c>
      <c r="H929" s="17">
        <f>IF(ISBLANK(YENI_TEKLIFLER!$A929),"",INDEX(KREDILER!$H$6:$H$1000,MATCH(YENI_TEKLIFLER!$B929,KREDILER!$A$6:$A$1000,0)))</f>
        <v/>
      </c>
      <c r="I929" s="14">
        <f>IF(ISBLANK(YENI_TEKLIFLER!$A929),"",IF($E929&gt;0,"ADAY","DEĞİL"))</f>
        <v/>
      </c>
      <c r="J929" s="14">
        <f>IF(ISBLANK(YENI_TEKLIFLER!$A929),"",IF(OR(ISBLANK($B929),ISBLANK($C929),ISBLANK($D929),ISBLANK($E929),ISBLANK($F929),ISBLANK($G929),ISBLANK($H929)),"EKSİK","OK"))</f>
        <v/>
      </c>
    </row>
    <row r="930">
      <c r="A930" s="14">
        <f>IF(ISBLANK(YENI_TEKLIFLER!$A930),"",YENI_TEKLIFLER!$A930)</f>
        <v/>
      </c>
      <c r="B930" s="14">
        <f>IF(ISBLANK(YENI_TEKLIFLER!$A930),"",YENI_TEKLIFLER!$B930)</f>
        <v/>
      </c>
      <c r="C930" s="17">
        <f>IF(ISBLANK(YENI_TEKLIFLER!$A930),"",SUMIFS(TAKSIT_PLANI!$I$6:$I$1000,TAKSIT_PLANI!$B$6:$B$1000,YENI_TEKLIFLER!$B930,TAKSIT_PLANI!$C$6:$C$1000,1))</f>
        <v/>
      </c>
      <c r="D930" s="17">
        <f>IF(ISBLANK(YENI_TEKLIFLER!$A930),"",YENI_TEKLIFLER!$I930)</f>
        <v/>
      </c>
      <c r="E930" s="17">
        <f>IF(ISBLANK(YENI_TEKLIFLER!$A930),"",$C930-$D930)</f>
        <v/>
      </c>
      <c r="F930" s="17">
        <f>IF(ISBLANK(YENI_TEKLIFLER!$A930),"",MAX(0,$E930))</f>
        <v/>
      </c>
      <c r="G930" s="17">
        <f>IF(ISBLANK(YENI_TEKLIFLER!$A930),"",YENI_TEKLIFLER!$J930)</f>
        <v/>
      </c>
      <c r="H930" s="17">
        <f>IF(ISBLANK(YENI_TEKLIFLER!$A930),"",INDEX(KREDILER!$H$6:$H$1000,MATCH(YENI_TEKLIFLER!$B930,KREDILER!$A$6:$A$1000,0)))</f>
        <v/>
      </c>
      <c r="I930" s="14">
        <f>IF(ISBLANK(YENI_TEKLIFLER!$A930),"",IF($E930&gt;0,"ADAY","DEĞİL"))</f>
        <v/>
      </c>
      <c r="J930" s="14">
        <f>IF(ISBLANK(YENI_TEKLIFLER!$A930),"",IF(OR(ISBLANK($B930),ISBLANK($C930),ISBLANK($D930),ISBLANK($E930),ISBLANK($F930),ISBLANK($G930),ISBLANK($H930)),"EKSİK","OK"))</f>
        <v/>
      </c>
    </row>
    <row r="931">
      <c r="A931" s="14">
        <f>IF(ISBLANK(YENI_TEKLIFLER!$A931),"",YENI_TEKLIFLER!$A931)</f>
        <v/>
      </c>
      <c r="B931" s="14">
        <f>IF(ISBLANK(YENI_TEKLIFLER!$A931),"",YENI_TEKLIFLER!$B931)</f>
        <v/>
      </c>
      <c r="C931" s="17">
        <f>IF(ISBLANK(YENI_TEKLIFLER!$A931),"",SUMIFS(TAKSIT_PLANI!$I$6:$I$1000,TAKSIT_PLANI!$B$6:$B$1000,YENI_TEKLIFLER!$B931,TAKSIT_PLANI!$C$6:$C$1000,1))</f>
        <v/>
      </c>
      <c r="D931" s="17">
        <f>IF(ISBLANK(YENI_TEKLIFLER!$A931),"",YENI_TEKLIFLER!$I931)</f>
        <v/>
      </c>
      <c r="E931" s="17">
        <f>IF(ISBLANK(YENI_TEKLIFLER!$A931),"",$C931-$D931)</f>
        <v/>
      </c>
      <c r="F931" s="17">
        <f>IF(ISBLANK(YENI_TEKLIFLER!$A931),"",MAX(0,$E931))</f>
        <v/>
      </c>
      <c r="G931" s="17">
        <f>IF(ISBLANK(YENI_TEKLIFLER!$A931),"",YENI_TEKLIFLER!$J931)</f>
        <v/>
      </c>
      <c r="H931" s="17">
        <f>IF(ISBLANK(YENI_TEKLIFLER!$A931),"",INDEX(KREDILER!$H$6:$H$1000,MATCH(YENI_TEKLIFLER!$B931,KREDILER!$A$6:$A$1000,0)))</f>
        <v/>
      </c>
      <c r="I931" s="14">
        <f>IF(ISBLANK(YENI_TEKLIFLER!$A931),"",IF($E931&gt;0,"ADAY","DEĞİL"))</f>
        <v/>
      </c>
      <c r="J931" s="14">
        <f>IF(ISBLANK(YENI_TEKLIFLER!$A931),"",IF(OR(ISBLANK($B931),ISBLANK($C931),ISBLANK($D931),ISBLANK($E931),ISBLANK($F931),ISBLANK($G931),ISBLANK($H931)),"EKSİK","OK"))</f>
        <v/>
      </c>
    </row>
    <row r="932">
      <c r="A932" s="14">
        <f>IF(ISBLANK(YENI_TEKLIFLER!$A932),"",YENI_TEKLIFLER!$A932)</f>
        <v/>
      </c>
      <c r="B932" s="14">
        <f>IF(ISBLANK(YENI_TEKLIFLER!$A932),"",YENI_TEKLIFLER!$B932)</f>
        <v/>
      </c>
      <c r="C932" s="17">
        <f>IF(ISBLANK(YENI_TEKLIFLER!$A932),"",SUMIFS(TAKSIT_PLANI!$I$6:$I$1000,TAKSIT_PLANI!$B$6:$B$1000,YENI_TEKLIFLER!$B932,TAKSIT_PLANI!$C$6:$C$1000,1))</f>
        <v/>
      </c>
      <c r="D932" s="17">
        <f>IF(ISBLANK(YENI_TEKLIFLER!$A932),"",YENI_TEKLIFLER!$I932)</f>
        <v/>
      </c>
      <c r="E932" s="17">
        <f>IF(ISBLANK(YENI_TEKLIFLER!$A932),"",$C932-$D932)</f>
        <v/>
      </c>
      <c r="F932" s="17">
        <f>IF(ISBLANK(YENI_TEKLIFLER!$A932),"",MAX(0,$E932))</f>
        <v/>
      </c>
      <c r="G932" s="17">
        <f>IF(ISBLANK(YENI_TEKLIFLER!$A932),"",YENI_TEKLIFLER!$J932)</f>
        <v/>
      </c>
      <c r="H932" s="17">
        <f>IF(ISBLANK(YENI_TEKLIFLER!$A932),"",INDEX(KREDILER!$H$6:$H$1000,MATCH(YENI_TEKLIFLER!$B932,KREDILER!$A$6:$A$1000,0)))</f>
        <v/>
      </c>
      <c r="I932" s="14">
        <f>IF(ISBLANK(YENI_TEKLIFLER!$A932),"",IF($E932&gt;0,"ADAY","DEĞİL"))</f>
        <v/>
      </c>
      <c r="J932" s="14">
        <f>IF(ISBLANK(YENI_TEKLIFLER!$A932),"",IF(OR(ISBLANK($B932),ISBLANK($C932),ISBLANK($D932),ISBLANK($E932),ISBLANK($F932),ISBLANK($G932),ISBLANK($H932)),"EKSİK","OK"))</f>
        <v/>
      </c>
    </row>
    <row r="933">
      <c r="A933" s="14">
        <f>IF(ISBLANK(YENI_TEKLIFLER!$A933),"",YENI_TEKLIFLER!$A933)</f>
        <v/>
      </c>
      <c r="B933" s="14">
        <f>IF(ISBLANK(YENI_TEKLIFLER!$A933),"",YENI_TEKLIFLER!$B933)</f>
        <v/>
      </c>
      <c r="C933" s="17">
        <f>IF(ISBLANK(YENI_TEKLIFLER!$A933),"",SUMIFS(TAKSIT_PLANI!$I$6:$I$1000,TAKSIT_PLANI!$B$6:$B$1000,YENI_TEKLIFLER!$B933,TAKSIT_PLANI!$C$6:$C$1000,1))</f>
        <v/>
      </c>
      <c r="D933" s="17">
        <f>IF(ISBLANK(YENI_TEKLIFLER!$A933),"",YENI_TEKLIFLER!$I933)</f>
        <v/>
      </c>
      <c r="E933" s="17">
        <f>IF(ISBLANK(YENI_TEKLIFLER!$A933),"",$C933-$D933)</f>
        <v/>
      </c>
      <c r="F933" s="17">
        <f>IF(ISBLANK(YENI_TEKLIFLER!$A933),"",MAX(0,$E933))</f>
        <v/>
      </c>
      <c r="G933" s="17">
        <f>IF(ISBLANK(YENI_TEKLIFLER!$A933),"",YENI_TEKLIFLER!$J933)</f>
        <v/>
      </c>
      <c r="H933" s="17">
        <f>IF(ISBLANK(YENI_TEKLIFLER!$A933),"",INDEX(KREDILER!$H$6:$H$1000,MATCH(YENI_TEKLIFLER!$B933,KREDILER!$A$6:$A$1000,0)))</f>
        <v/>
      </c>
      <c r="I933" s="14">
        <f>IF(ISBLANK(YENI_TEKLIFLER!$A933),"",IF($E933&gt;0,"ADAY","DEĞİL"))</f>
        <v/>
      </c>
      <c r="J933" s="14">
        <f>IF(ISBLANK(YENI_TEKLIFLER!$A933),"",IF(OR(ISBLANK($B933),ISBLANK($C933),ISBLANK($D933),ISBLANK($E933),ISBLANK($F933),ISBLANK($G933),ISBLANK($H933)),"EKSİK","OK"))</f>
        <v/>
      </c>
    </row>
    <row r="934">
      <c r="A934" s="14">
        <f>IF(ISBLANK(YENI_TEKLIFLER!$A934),"",YENI_TEKLIFLER!$A934)</f>
        <v/>
      </c>
      <c r="B934" s="14">
        <f>IF(ISBLANK(YENI_TEKLIFLER!$A934),"",YENI_TEKLIFLER!$B934)</f>
        <v/>
      </c>
      <c r="C934" s="17">
        <f>IF(ISBLANK(YENI_TEKLIFLER!$A934),"",SUMIFS(TAKSIT_PLANI!$I$6:$I$1000,TAKSIT_PLANI!$B$6:$B$1000,YENI_TEKLIFLER!$B934,TAKSIT_PLANI!$C$6:$C$1000,1))</f>
        <v/>
      </c>
      <c r="D934" s="17">
        <f>IF(ISBLANK(YENI_TEKLIFLER!$A934),"",YENI_TEKLIFLER!$I934)</f>
        <v/>
      </c>
      <c r="E934" s="17">
        <f>IF(ISBLANK(YENI_TEKLIFLER!$A934),"",$C934-$D934)</f>
        <v/>
      </c>
      <c r="F934" s="17">
        <f>IF(ISBLANK(YENI_TEKLIFLER!$A934),"",MAX(0,$E934))</f>
        <v/>
      </c>
      <c r="G934" s="17">
        <f>IF(ISBLANK(YENI_TEKLIFLER!$A934),"",YENI_TEKLIFLER!$J934)</f>
        <v/>
      </c>
      <c r="H934" s="17">
        <f>IF(ISBLANK(YENI_TEKLIFLER!$A934),"",INDEX(KREDILER!$H$6:$H$1000,MATCH(YENI_TEKLIFLER!$B934,KREDILER!$A$6:$A$1000,0)))</f>
        <v/>
      </c>
      <c r="I934" s="14">
        <f>IF(ISBLANK(YENI_TEKLIFLER!$A934),"",IF($E934&gt;0,"ADAY","DEĞİL"))</f>
        <v/>
      </c>
      <c r="J934" s="14">
        <f>IF(ISBLANK(YENI_TEKLIFLER!$A934),"",IF(OR(ISBLANK($B934),ISBLANK($C934),ISBLANK($D934),ISBLANK($E934),ISBLANK($F934),ISBLANK($G934),ISBLANK($H934)),"EKSİK","OK"))</f>
        <v/>
      </c>
    </row>
    <row r="935">
      <c r="A935" s="14">
        <f>IF(ISBLANK(YENI_TEKLIFLER!$A935),"",YENI_TEKLIFLER!$A935)</f>
        <v/>
      </c>
      <c r="B935" s="14">
        <f>IF(ISBLANK(YENI_TEKLIFLER!$A935),"",YENI_TEKLIFLER!$B935)</f>
        <v/>
      </c>
      <c r="C935" s="17">
        <f>IF(ISBLANK(YENI_TEKLIFLER!$A935),"",SUMIFS(TAKSIT_PLANI!$I$6:$I$1000,TAKSIT_PLANI!$B$6:$B$1000,YENI_TEKLIFLER!$B935,TAKSIT_PLANI!$C$6:$C$1000,1))</f>
        <v/>
      </c>
      <c r="D935" s="17">
        <f>IF(ISBLANK(YENI_TEKLIFLER!$A935),"",YENI_TEKLIFLER!$I935)</f>
        <v/>
      </c>
      <c r="E935" s="17">
        <f>IF(ISBLANK(YENI_TEKLIFLER!$A935),"",$C935-$D935)</f>
        <v/>
      </c>
      <c r="F935" s="17">
        <f>IF(ISBLANK(YENI_TEKLIFLER!$A935),"",MAX(0,$E935))</f>
        <v/>
      </c>
      <c r="G935" s="17">
        <f>IF(ISBLANK(YENI_TEKLIFLER!$A935),"",YENI_TEKLIFLER!$J935)</f>
        <v/>
      </c>
      <c r="H935" s="17">
        <f>IF(ISBLANK(YENI_TEKLIFLER!$A935),"",INDEX(KREDILER!$H$6:$H$1000,MATCH(YENI_TEKLIFLER!$B935,KREDILER!$A$6:$A$1000,0)))</f>
        <v/>
      </c>
      <c r="I935" s="14">
        <f>IF(ISBLANK(YENI_TEKLIFLER!$A935),"",IF($E935&gt;0,"ADAY","DEĞİL"))</f>
        <v/>
      </c>
      <c r="J935" s="14">
        <f>IF(ISBLANK(YENI_TEKLIFLER!$A935),"",IF(OR(ISBLANK($B935),ISBLANK($C935),ISBLANK($D935),ISBLANK($E935),ISBLANK($F935),ISBLANK($G935),ISBLANK($H935)),"EKSİK","OK"))</f>
        <v/>
      </c>
    </row>
    <row r="936">
      <c r="A936" s="14">
        <f>IF(ISBLANK(YENI_TEKLIFLER!$A936),"",YENI_TEKLIFLER!$A936)</f>
        <v/>
      </c>
      <c r="B936" s="14">
        <f>IF(ISBLANK(YENI_TEKLIFLER!$A936),"",YENI_TEKLIFLER!$B936)</f>
        <v/>
      </c>
      <c r="C936" s="17">
        <f>IF(ISBLANK(YENI_TEKLIFLER!$A936),"",SUMIFS(TAKSIT_PLANI!$I$6:$I$1000,TAKSIT_PLANI!$B$6:$B$1000,YENI_TEKLIFLER!$B936,TAKSIT_PLANI!$C$6:$C$1000,1))</f>
        <v/>
      </c>
      <c r="D936" s="17">
        <f>IF(ISBLANK(YENI_TEKLIFLER!$A936),"",YENI_TEKLIFLER!$I936)</f>
        <v/>
      </c>
      <c r="E936" s="17">
        <f>IF(ISBLANK(YENI_TEKLIFLER!$A936),"",$C936-$D936)</f>
        <v/>
      </c>
      <c r="F936" s="17">
        <f>IF(ISBLANK(YENI_TEKLIFLER!$A936),"",MAX(0,$E936))</f>
        <v/>
      </c>
      <c r="G936" s="17">
        <f>IF(ISBLANK(YENI_TEKLIFLER!$A936),"",YENI_TEKLIFLER!$J936)</f>
        <v/>
      </c>
      <c r="H936" s="17">
        <f>IF(ISBLANK(YENI_TEKLIFLER!$A936),"",INDEX(KREDILER!$H$6:$H$1000,MATCH(YENI_TEKLIFLER!$B936,KREDILER!$A$6:$A$1000,0)))</f>
        <v/>
      </c>
      <c r="I936" s="14">
        <f>IF(ISBLANK(YENI_TEKLIFLER!$A936),"",IF($E936&gt;0,"ADAY","DEĞİL"))</f>
        <v/>
      </c>
      <c r="J936" s="14">
        <f>IF(ISBLANK(YENI_TEKLIFLER!$A936),"",IF(OR(ISBLANK($B936),ISBLANK($C936),ISBLANK($D936),ISBLANK($E936),ISBLANK($F936),ISBLANK($G936),ISBLANK($H936)),"EKSİK","OK"))</f>
        <v/>
      </c>
    </row>
    <row r="937">
      <c r="A937" s="14">
        <f>IF(ISBLANK(YENI_TEKLIFLER!$A937),"",YENI_TEKLIFLER!$A937)</f>
        <v/>
      </c>
      <c r="B937" s="14">
        <f>IF(ISBLANK(YENI_TEKLIFLER!$A937),"",YENI_TEKLIFLER!$B937)</f>
        <v/>
      </c>
      <c r="C937" s="17">
        <f>IF(ISBLANK(YENI_TEKLIFLER!$A937),"",SUMIFS(TAKSIT_PLANI!$I$6:$I$1000,TAKSIT_PLANI!$B$6:$B$1000,YENI_TEKLIFLER!$B937,TAKSIT_PLANI!$C$6:$C$1000,1))</f>
        <v/>
      </c>
      <c r="D937" s="17">
        <f>IF(ISBLANK(YENI_TEKLIFLER!$A937),"",YENI_TEKLIFLER!$I937)</f>
        <v/>
      </c>
      <c r="E937" s="17">
        <f>IF(ISBLANK(YENI_TEKLIFLER!$A937),"",$C937-$D937)</f>
        <v/>
      </c>
      <c r="F937" s="17">
        <f>IF(ISBLANK(YENI_TEKLIFLER!$A937),"",MAX(0,$E937))</f>
        <v/>
      </c>
      <c r="G937" s="17">
        <f>IF(ISBLANK(YENI_TEKLIFLER!$A937),"",YENI_TEKLIFLER!$J937)</f>
        <v/>
      </c>
      <c r="H937" s="17">
        <f>IF(ISBLANK(YENI_TEKLIFLER!$A937),"",INDEX(KREDILER!$H$6:$H$1000,MATCH(YENI_TEKLIFLER!$B937,KREDILER!$A$6:$A$1000,0)))</f>
        <v/>
      </c>
      <c r="I937" s="14">
        <f>IF(ISBLANK(YENI_TEKLIFLER!$A937),"",IF($E937&gt;0,"ADAY","DEĞİL"))</f>
        <v/>
      </c>
      <c r="J937" s="14">
        <f>IF(ISBLANK(YENI_TEKLIFLER!$A937),"",IF(OR(ISBLANK($B937),ISBLANK($C937),ISBLANK($D937),ISBLANK($E937),ISBLANK($F937),ISBLANK($G937),ISBLANK($H937)),"EKSİK","OK"))</f>
        <v/>
      </c>
    </row>
    <row r="938">
      <c r="A938" s="14">
        <f>IF(ISBLANK(YENI_TEKLIFLER!$A938),"",YENI_TEKLIFLER!$A938)</f>
        <v/>
      </c>
      <c r="B938" s="14">
        <f>IF(ISBLANK(YENI_TEKLIFLER!$A938),"",YENI_TEKLIFLER!$B938)</f>
        <v/>
      </c>
      <c r="C938" s="17">
        <f>IF(ISBLANK(YENI_TEKLIFLER!$A938),"",SUMIFS(TAKSIT_PLANI!$I$6:$I$1000,TAKSIT_PLANI!$B$6:$B$1000,YENI_TEKLIFLER!$B938,TAKSIT_PLANI!$C$6:$C$1000,1))</f>
        <v/>
      </c>
      <c r="D938" s="17">
        <f>IF(ISBLANK(YENI_TEKLIFLER!$A938),"",YENI_TEKLIFLER!$I938)</f>
        <v/>
      </c>
      <c r="E938" s="17">
        <f>IF(ISBLANK(YENI_TEKLIFLER!$A938),"",$C938-$D938)</f>
        <v/>
      </c>
      <c r="F938" s="17">
        <f>IF(ISBLANK(YENI_TEKLIFLER!$A938),"",MAX(0,$E938))</f>
        <v/>
      </c>
      <c r="G938" s="17">
        <f>IF(ISBLANK(YENI_TEKLIFLER!$A938),"",YENI_TEKLIFLER!$J938)</f>
        <v/>
      </c>
      <c r="H938" s="17">
        <f>IF(ISBLANK(YENI_TEKLIFLER!$A938),"",INDEX(KREDILER!$H$6:$H$1000,MATCH(YENI_TEKLIFLER!$B938,KREDILER!$A$6:$A$1000,0)))</f>
        <v/>
      </c>
      <c r="I938" s="14">
        <f>IF(ISBLANK(YENI_TEKLIFLER!$A938),"",IF($E938&gt;0,"ADAY","DEĞİL"))</f>
        <v/>
      </c>
      <c r="J938" s="14">
        <f>IF(ISBLANK(YENI_TEKLIFLER!$A938),"",IF(OR(ISBLANK($B938),ISBLANK($C938),ISBLANK($D938),ISBLANK($E938),ISBLANK($F938),ISBLANK($G938),ISBLANK($H938)),"EKSİK","OK"))</f>
        <v/>
      </c>
    </row>
    <row r="939">
      <c r="A939" s="14">
        <f>IF(ISBLANK(YENI_TEKLIFLER!$A939),"",YENI_TEKLIFLER!$A939)</f>
        <v/>
      </c>
      <c r="B939" s="14">
        <f>IF(ISBLANK(YENI_TEKLIFLER!$A939),"",YENI_TEKLIFLER!$B939)</f>
        <v/>
      </c>
      <c r="C939" s="17">
        <f>IF(ISBLANK(YENI_TEKLIFLER!$A939),"",SUMIFS(TAKSIT_PLANI!$I$6:$I$1000,TAKSIT_PLANI!$B$6:$B$1000,YENI_TEKLIFLER!$B939,TAKSIT_PLANI!$C$6:$C$1000,1))</f>
        <v/>
      </c>
      <c r="D939" s="17">
        <f>IF(ISBLANK(YENI_TEKLIFLER!$A939),"",YENI_TEKLIFLER!$I939)</f>
        <v/>
      </c>
      <c r="E939" s="17">
        <f>IF(ISBLANK(YENI_TEKLIFLER!$A939),"",$C939-$D939)</f>
        <v/>
      </c>
      <c r="F939" s="17">
        <f>IF(ISBLANK(YENI_TEKLIFLER!$A939),"",MAX(0,$E939))</f>
        <v/>
      </c>
      <c r="G939" s="17">
        <f>IF(ISBLANK(YENI_TEKLIFLER!$A939),"",YENI_TEKLIFLER!$J939)</f>
        <v/>
      </c>
      <c r="H939" s="17">
        <f>IF(ISBLANK(YENI_TEKLIFLER!$A939),"",INDEX(KREDILER!$H$6:$H$1000,MATCH(YENI_TEKLIFLER!$B939,KREDILER!$A$6:$A$1000,0)))</f>
        <v/>
      </c>
      <c r="I939" s="14">
        <f>IF(ISBLANK(YENI_TEKLIFLER!$A939),"",IF($E939&gt;0,"ADAY","DEĞİL"))</f>
        <v/>
      </c>
      <c r="J939" s="14">
        <f>IF(ISBLANK(YENI_TEKLIFLER!$A939),"",IF(OR(ISBLANK($B939),ISBLANK($C939),ISBLANK($D939),ISBLANK($E939),ISBLANK($F939),ISBLANK($G939),ISBLANK($H939)),"EKSİK","OK"))</f>
        <v/>
      </c>
    </row>
    <row r="940">
      <c r="A940" s="14">
        <f>IF(ISBLANK(YENI_TEKLIFLER!$A940),"",YENI_TEKLIFLER!$A940)</f>
        <v/>
      </c>
      <c r="B940" s="14">
        <f>IF(ISBLANK(YENI_TEKLIFLER!$A940),"",YENI_TEKLIFLER!$B940)</f>
        <v/>
      </c>
      <c r="C940" s="17">
        <f>IF(ISBLANK(YENI_TEKLIFLER!$A940),"",SUMIFS(TAKSIT_PLANI!$I$6:$I$1000,TAKSIT_PLANI!$B$6:$B$1000,YENI_TEKLIFLER!$B940,TAKSIT_PLANI!$C$6:$C$1000,1))</f>
        <v/>
      </c>
      <c r="D940" s="17">
        <f>IF(ISBLANK(YENI_TEKLIFLER!$A940),"",YENI_TEKLIFLER!$I940)</f>
        <v/>
      </c>
      <c r="E940" s="17">
        <f>IF(ISBLANK(YENI_TEKLIFLER!$A940),"",$C940-$D940)</f>
        <v/>
      </c>
      <c r="F940" s="17">
        <f>IF(ISBLANK(YENI_TEKLIFLER!$A940),"",MAX(0,$E940))</f>
        <v/>
      </c>
      <c r="G940" s="17">
        <f>IF(ISBLANK(YENI_TEKLIFLER!$A940),"",YENI_TEKLIFLER!$J940)</f>
        <v/>
      </c>
      <c r="H940" s="17">
        <f>IF(ISBLANK(YENI_TEKLIFLER!$A940),"",INDEX(KREDILER!$H$6:$H$1000,MATCH(YENI_TEKLIFLER!$B940,KREDILER!$A$6:$A$1000,0)))</f>
        <v/>
      </c>
      <c r="I940" s="14">
        <f>IF(ISBLANK(YENI_TEKLIFLER!$A940),"",IF($E940&gt;0,"ADAY","DEĞİL"))</f>
        <v/>
      </c>
      <c r="J940" s="14">
        <f>IF(ISBLANK(YENI_TEKLIFLER!$A940),"",IF(OR(ISBLANK($B940),ISBLANK($C940),ISBLANK($D940),ISBLANK($E940),ISBLANK($F940),ISBLANK($G940),ISBLANK($H940)),"EKSİK","OK"))</f>
        <v/>
      </c>
    </row>
    <row r="941">
      <c r="A941" s="14">
        <f>IF(ISBLANK(YENI_TEKLIFLER!$A941),"",YENI_TEKLIFLER!$A941)</f>
        <v/>
      </c>
      <c r="B941" s="14">
        <f>IF(ISBLANK(YENI_TEKLIFLER!$A941),"",YENI_TEKLIFLER!$B941)</f>
        <v/>
      </c>
      <c r="C941" s="17">
        <f>IF(ISBLANK(YENI_TEKLIFLER!$A941),"",SUMIFS(TAKSIT_PLANI!$I$6:$I$1000,TAKSIT_PLANI!$B$6:$B$1000,YENI_TEKLIFLER!$B941,TAKSIT_PLANI!$C$6:$C$1000,1))</f>
        <v/>
      </c>
      <c r="D941" s="17">
        <f>IF(ISBLANK(YENI_TEKLIFLER!$A941),"",YENI_TEKLIFLER!$I941)</f>
        <v/>
      </c>
      <c r="E941" s="17">
        <f>IF(ISBLANK(YENI_TEKLIFLER!$A941),"",$C941-$D941)</f>
        <v/>
      </c>
      <c r="F941" s="17">
        <f>IF(ISBLANK(YENI_TEKLIFLER!$A941),"",MAX(0,$E941))</f>
        <v/>
      </c>
      <c r="G941" s="17">
        <f>IF(ISBLANK(YENI_TEKLIFLER!$A941),"",YENI_TEKLIFLER!$J941)</f>
        <v/>
      </c>
      <c r="H941" s="17">
        <f>IF(ISBLANK(YENI_TEKLIFLER!$A941),"",INDEX(KREDILER!$H$6:$H$1000,MATCH(YENI_TEKLIFLER!$B941,KREDILER!$A$6:$A$1000,0)))</f>
        <v/>
      </c>
      <c r="I941" s="14">
        <f>IF(ISBLANK(YENI_TEKLIFLER!$A941),"",IF($E941&gt;0,"ADAY","DEĞİL"))</f>
        <v/>
      </c>
      <c r="J941" s="14">
        <f>IF(ISBLANK(YENI_TEKLIFLER!$A941),"",IF(OR(ISBLANK($B941),ISBLANK($C941),ISBLANK($D941),ISBLANK($E941),ISBLANK($F941),ISBLANK($G941),ISBLANK($H941)),"EKSİK","OK"))</f>
        <v/>
      </c>
    </row>
    <row r="942">
      <c r="A942" s="14">
        <f>IF(ISBLANK(YENI_TEKLIFLER!$A942),"",YENI_TEKLIFLER!$A942)</f>
        <v/>
      </c>
      <c r="B942" s="14">
        <f>IF(ISBLANK(YENI_TEKLIFLER!$A942),"",YENI_TEKLIFLER!$B942)</f>
        <v/>
      </c>
      <c r="C942" s="17">
        <f>IF(ISBLANK(YENI_TEKLIFLER!$A942),"",SUMIFS(TAKSIT_PLANI!$I$6:$I$1000,TAKSIT_PLANI!$B$6:$B$1000,YENI_TEKLIFLER!$B942,TAKSIT_PLANI!$C$6:$C$1000,1))</f>
        <v/>
      </c>
      <c r="D942" s="17">
        <f>IF(ISBLANK(YENI_TEKLIFLER!$A942),"",YENI_TEKLIFLER!$I942)</f>
        <v/>
      </c>
      <c r="E942" s="17">
        <f>IF(ISBLANK(YENI_TEKLIFLER!$A942),"",$C942-$D942)</f>
        <v/>
      </c>
      <c r="F942" s="17">
        <f>IF(ISBLANK(YENI_TEKLIFLER!$A942),"",MAX(0,$E942))</f>
        <v/>
      </c>
      <c r="G942" s="17">
        <f>IF(ISBLANK(YENI_TEKLIFLER!$A942),"",YENI_TEKLIFLER!$J942)</f>
        <v/>
      </c>
      <c r="H942" s="17">
        <f>IF(ISBLANK(YENI_TEKLIFLER!$A942),"",INDEX(KREDILER!$H$6:$H$1000,MATCH(YENI_TEKLIFLER!$B942,KREDILER!$A$6:$A$1000,0)))</f>
        <v/>
      </c>
      <c r="I942" s="14">
        <f>IF(ISBLANK(YENI_TEKLIFLER!$A942),"",IF($E942&gt;0,"ADAY","DEĞİL"))</f>
        <v/>
      </c>
      <c r="J942" s="14">
        <f>IF(ISBLANK(YENI_TEKLIFLER!$A942),"",IF(OR(ISBLANK($B942),ISBLANK($C942),ISBLANK($D942),ISBLANK($E942),ISBLANK($F942),ISBLANK($G942),ISBLANK($H942)),"EKSİK","OK"))</f>
        <v/>
      </c>
    </row>
    <row r="943">
      <c r="A943" s="14">
        <f>IF(ISBLANK(YENI_TEKLIFLER!$A943),"",YENI_TEKLIFLER!$A943)</f>
        <v/>
      </c>
      <c r="B943" s="14">
        <f>IF(ISBLANK(YENI_TEKLIFLER!$A943),"",YENI_TEKLIFLER!$B943)</f>
        <v/>
      </c>
      <c r="C943" s="17">
        <f>IF(ISBLANK(YENI_TEKLIFLER!$A943),"",SUMIFS(TAKSIT_PLANI!$I$6:$I$1000,TAKSIT_PLANI!$B$6:$B$1000,YENI_TEKLIFLER!$B943,TAKSIT_PLANI!$C$6:$C$1000,1))</f>
        <v/>
      </c>
      <c r="D943" s="17">
        <f>IF(ISBLANK(YENI_TEKLIFLER!$A943),"",YENI_TEKLIFLER!$I943)</f>
        <v/>
      </c>
      <c r="E943" s="17">
        <f>IF(ISBLANK(YENI_TEKLIFLER!$A943),"",$C943-$D943)</f>
        <v/>
      </c>
      <c r="F943" s="17">
        <f>IF(ISBLANK(YENI_TEKLIFLER!$A943),"",MAX(0,$E943))</f>
        <v/>
      </c>
      <c r="G943" s="17">
        <f>IF(ISBLANK(YENI_TEKLIFLER!$A943),"",YENI_TEKLIFLER!$J943)</f>
        <v/>
      </c>
      <c r="H943" s="17">
        <f>IF(ISBLANK(YENI_TEKLIFLER!$A943),"",INDEX(KREDILER!$H$6:$H$1000,MATCH(YENI_TEKLIFLER!$B943,KREDILER!$A$6:$A$1000,0)))</f>
        <v/>
      </c>
      <c r="I943" s="14">
        <f>IF(ISBLANK(YENI_TEKLIFLER!$A943),"",IF($E943&gt;0,"ADAY","DEĞİL"))</f>
        <v/>
      </c>
      <c r="J943" s="14">
        <f>IF(ISBLANK(YENI_TEKLIFLER!$A943),"",IF(OR(ISBLANK($B943),ISBLANK($C943),ISBLANK($D943),ISBLANK($E943),ISBLANK($F943),ISBLANK($G943),ISBLANK($H943)),"EKSİK","OK"))</f>
        <v/>
      </c>
    </row>
    <row r="944">
      <c r="A944" s="14">
        <f>IF(ISBLANK(YENI_TEKLIFLER!$A944),"",YENI_TEKLIFLER!$A944)</f>
        <v/>
      </c>
      <c r="B944" s="14">
        <f>IF(ISBLANK(YENI_TEKLIFLER!$A944),"",YENI_TEKLIFLER!$B944)</f>
        <v/>
      </c>
      <c r="C944" s="17">
        <f>IF(ISBLANK(YENI_TEKLIFLER!$A944),"",SUMIFS(TAKSIT_PLANI!$I$6:$I$1000,TAKSIT_PLANI!$B$6:$B$1000,YENI_TEKLIFLER!$B944,TAKSIT_PLANI!$C$6:$C$1000,1))</f>
        <v/>
      </c>
      <c r="D944" s="17">
        <f>IF(ISBLANK(YENI_TEKLIFLER!$A944),"",YENI_TEKLIFLER!$I944)</f>
        <v/>
      </c>
      <c r="E944" s="17">
        <f>IF(ISBLANK(YENI_TEKLIFLER!$A944),"",$C944-$D944)</f>
        <v/>
      </c>
      <c r="F944" s="17">
        <f>IF(ISBLANK(YENI_TEKLIFLER!$A944),"",MAX(0,$E944))</f>
        <v/>
      </c>
      <c r="G944" s="17">
        <f>IF(ISBLANK(YENI_TEKLIFLER!$A944),"",YENI_TEKLIFLER!$J944)</f>
        <v/>
      </c>
      <c r="H944" s="17">
        <f>IF(ISBLANK(YENI_TEKLIFLER!$A944),"",INDEX(KREDILER!$H$6:$H$1000,MATCH(YENI_TEKLIFLER!$B944,KREDILER!$A$6:$A$1000,0)))</f>
        <v/>
      </c>
      <c r="I944" s="14">
        <f>IF(ISBLANK(YENI_TEKLIFLER!$A944),"",IF($E944&gt;0,"ADAY","DEĞİL"))</f>
        <v/>
      </c>
      <c r="J944" s="14">
        <f>IF(ISBLANK(YENI_TEKLIFLER!$A944),"",IF(OR(ISBLANK($B944),ISBLANK($C944),ISBLANK($D944),ISBLANK($E944),ISBLANK($F944),ISBLANK($G944),ISBLANK($H944)),"EKSİK","OK"))</f>
        <v/>
      </c>
    </row>
    <row r="945">
      <c r="A945" s="14">
        <f>IF(ISBLANK(YENI_TEKLIFLER!$A945),"",YENI_TEKLIFLER!$A945)</f>
        <v/>
      </c>
      <c r="B945" s="14">
        <f>IF(ISBLANK(YENI_TEKLIFLER!$A945),"",YENI_TEKLIFLER!$B945)</f>
        <v/>
      </c>
      <c r="C945" s="17">
        <f>IF(ISBLANK(YENI_TEKLIFLER!$A945),"",SUMIFS(TAKSIT_PLANI!$I$6:$I$1000,TAKSIT_PLANI!$B$6:$B$1000,YENI_TEKLIFLER!$B945,TAKSIT_PLANI!$C$6:$C$1000,1))</f>
        <v/>
      </c>
      <c r="D945" s="17">
        <f>IF(ISBLANK(YENI_TEKLIFLER!$A945),"",YENI_TEKLIFLER!$I945)</f>
        <v/>
      </c>
      <c r="E945" s="17">
        <f>IF(ISBLANK(YENI_TEKLIFLER!$A945),"",$C945-$D945)</f>
        <v/>
      </c>
      <c r="F945" s="17">
        <f>IF(ISBLANK(YENI_TEKLIFLER!$A945),"",MAX(0,$E945))</f>
        <v/>
      </c>
      <c r="G945" s="17">
        <f>IF(ISBLANK(YENI_TEKLIFLER!$A945),"",YENI_TEKLIFLER!$J945)</f>
        <v/>
      </c>
      <c r="H945" s="17">
        <f>IF(ISBLANK(YENI_TEKLIFLER!$A945),"",INDEX(KREDILER!$H$6:$H$1000,MATCH(YENI_TEKLIFLER!$B945,KREDILER!$A$6:$A$1000,0)))</f>
        <v/>
      </c>
      <c r="I945" s="14">
        <f>IF(ISBLANK(YENI_TEKLIFLER!$A945),"",IF($E945&gt;0,"ADAY","DEĞİL"))</f>
        <v/>
      </c>
      <c r="J945" s="14">
        <f>IF(ISBLANK(YENI_TEKLIFLER!$A945),"",IF(OR(ISBLANK($B945),ISBLANK($C945),ISBLANK($D945),ISBLANK($E945),ISBLANK($F945),ISBLANK($G945),ISBLANK($H945)),"EKSİK","OK"))</f>
        <v/>
      </c>
    </row>
    <row r="946">
      <c r="A946" s="14">
        <f>IF(ISBLANK(YENI_TEKLIFLER!$A946),"",YENI_TEKLIFLER!$A946)</f>
        <v/>
      </c>
      <c r="B946" s="14">
        <f>IF(ISBLANK(YENI_TEKLIFLER!$A946),"",YENI_TEKLIFLER!$B946)</f>
        <v/>
      </c>
      <c r="C946" s="17">
        <f>IF(ISBLANK(YENI_TEKLIFLER!$A946),"",SUMIFS(TAKSIT_PLANI!$I$6:$I$1000,TAKSIT_PLANI!$B$6:$B$1000,YENI_TEKLIFLER!$B946,TAKSIT_PLANI!$C$6:$C$1000,1))</f>
        <v/>
      </c>
      <c r="D946" s="17">
        <f>IF(ISBLANK(YENI_TEKLIFLER!$A946),"",YENI_TEKLIFLER!$I946)</f>
        <v/>
      </c>
      <c r="E946" s="17">
        <f>IF(ISBLANK(YENI_TEKLIFLER!$A946),"",$C946-$D946)</f>
        <v/>
      </c>
      <c r="F946" s="17">
        <f>IF(ISBLANK(YENI_TEKLIFLER!$A946),"",MAX(0,$E946))</f>
        <v/>
      </c>
      <c r="G946" s="17">
        <f>IF(ISBLANK(YENI_TEKLIFLER!$A946),"",YENI_TEKLIFLER!$J946)</f>
        <v/>
      </c>
      <c r="H946" s="17">
        <f>IF(ISBLANK(YENI_TEKLIFLER!$A946),"",INDEX(KREDILER!$H$6:$H$1000,MATCH(YENI_TEKLIFLER!$B946,KREDILER!$A$6:$A$1000,0)))</f>
        <v/>
      </c>
      <c r="I946" s="14">
        <f>IF(ISBLANK(YENI_TEKLIFLER!$A946),"",IF($E946&gt;0,"ADAY","DEĞİL"))</f>
        <v/>
      </c>
      <c r="J946" s="14">
        <f>IF(ISBLANK(YENI_TEKLIFLER!$A946),"",IF(OR(ISBLANK($B946),ISBLANK($C946),ISBLANK($D946),ISBLANK($E946),ISBLANK($F946),ISBLANK($G946),ISBLANK($H946)),"EKSİK","OK"))</f>
        <v/>
      </c>
    </row>
    <row r="947">
      <c r="A947" s="14">
        <f>IF(ISBLANK(YENI_TEKLIFLER!$A947),"",YENI_TEKLIFLER!$A947)</f>
        <v/>
      </c>
      <c r="B947" s="14">
        <f>IF(ISBLANK(YENI_TEKLIFLER!$A947),"",YENI_TEKLIFLER!$B947)</f>
        <v/>
      </c>
      <c r="C947" s="17">
        <f>IF(ISBLANK(YENI_TEKLIFLER!$A947),"",SUMIFS(TAKSIT_PLANI!$I$6:$I$1000,TAKSIT_PLANI!$B$6:$B$1000,YENI_TEKLIFLER!$B947,TAKSIT_PLANI!$C$6:$C$1000,1))</f>
        <v/>
      </c>
      <c r="D947" s="17">
        <f>IF(ISBLANK(YENI_TEKLIFLER!$A947),"",YENI_TEKLIFLER!$I947)</f>
        <v/>
      </c>
      <c r="E947" s="17">
        <f>IF(ISBLANK(YENI_TEKLIFLER!$A947),"",$C947-$D947)</f>
        <v/>
      </c>
      <c r="F947" s="17">
        <f>IF(ISBLANK(YENI_TEKLIFLER!$A947),"",MAX(0,$E947))</f>
        <v/>
      </c>
      <c r="G947" s="17">
        <f>IF(ISBLANK(YENI_TEKLIFLER!$A947),"",YENI_TEKLIFLER!$J947)</f>
        <v/>
      </c>
      <c r="H947" s="17">
        <f>IF(ISBLANK(YENI_TEKLIFLER!$A947),"",INDEX(KREDILER!$H$6:$H$1000,MATCH(YENI_TEKLIFLER!$B947,KREDILER!$A$6:$A$1000,0)))</f>
        <v/>
      </c>
      <c r="I947" s="14">
        <f>IF(ISBLANK(YENI_TEKLIFLER!$A947),"",IF($E947&gt;0,"ADAY","DEĞİL"))</f>
        <v/>
      </c>
      <c r="J947" s="14">
        <f>IF(ISBLANK(YENI_TEKLIFLER!$A947),"",IF(OR(ISBLANK($B947),ISBLANK($C947),ISBLANK($D947),ISBLANK($E947),ISBLANK($F947),ISBLANK($G947),ISBLANK($H947)),"EKSİK","OK"))</f>
        <v/>
      </c>
    </row>
    <row r="948">
      <c r="A948" s="14">
        <f>IF(ISBLANK(YENI_TEKLIFLER!$A948),"",YENI_TEKLIFLER!$A948)</f>
        <v/>
      </c>
      <c r="B948" s="14">
        <f>IF(ISBLANK(YENI_TEKLIFLER!$A948),"",YENI_TEKLIFLER!$B948)</f>
        <v/>
      </c>
      <c r="C948" s="17">
        <f>IF(ISBLANK(YENI_TEKLIFLER!$A948),"",SUMIFS(TAKSIT_PLANI!$I$6:$I$1000,TAKSIT_PLANI!$B$6:$B$1000,YENI_TEKLIFLER!$B948,TAKSIT_PLANI!$C$6:$C$1000,1))</f>
        <v/>
      </c>
      <c r="D948" s="17">
        <f>IF(ISBLANK(YENI_TEKLIFLER!$A948),"",YENI_TEKLIFLER!$I948)</f>
        <v/>
      </c>
      <c r="E948" s="17">
        <f>IF(ISBLANK(YENI_TEKLIFLER!$A948),"",$C948-$D948)</f>
        <v/>
      </c>
      <c r="F948" s="17">
        <f>IF(ISBLANK(YENI_TEKLIFLER!$A948),"",MAX(0,$E948))</f>
        <v/>
      </c>
      <c r="G948" s="17">
        <f>IF(ISBLANK(YENI_TEKLIFLER!$A948),"",YENI_TEKLIFLER!$J948)</f>
        <v/>
      </c>
      <c r="H948" s="17">
        <f>IF(ISBLANK(YENI_TEKLIFLER!$A948),"",INDEX(KREDILER!$H$6:$H$1000,MATCH(YENI_TEKLIFLER!$B948,KREDILER!$A$6:$A$1000,0)))</f>
        <v/>
      </c>
      <c r="I948" s="14">
        <f>IF(ISBLANK(YENI_TEKLIFLER!$A948),"",IF($E948&gt;0,"ADAY","DEĞİL"))</f>
        <v/>
      </c>
      <c r="J948" s="14">
        <f>IF(ISBLANK(YENI_TEKLIFLER!$A948),"",IF(OR(ISBLANK($B948),ISBLANK($C948),ISBLANK($D948),ISBLANK($E948),ISBLANK($F948),ISBLANK($G948),ISBLANK($H948)),"EKSİK","OK"))</f>
        <v/>
      </c>
    </row>
    <row r="949">
      <c r="A949" s="14">
        <f>IF(ISBLANK(YENI_TEKLIFLER!$A949),"",YENI_TEKLIFLER!$A949)</f>
        <v/>
      </c>
      <c r="B949" s="14">
        <f>IF(ISBLANK(YENI_TEKLIFLER!$A949),"",YENI_TEKLIFLER!$B949)</f>
        <v/>
      </c>
      <c r="C949" s="17">
        <f>IF(ISBLANK(YENI_TEKLIFLER!$A949),"",SUMIFS(TAKSIT_PLANI!$I$6:$I$1000,TAKSIT_PLANI!$B$6:$B$1000,YENI_TEKLIFLER!$B949,TAKSIT_PLANI!$C$6:$C$1000,1))</f>
        <v/>
      </c>
      <c r="D949" s="17">
        <f>IF(ISBLANK(YENI_TEKLIFLER!$A949),"",YENI_TEKLIFLER!$I949)</f>
        <v/>
      </c>
      <c r="E949" s="17">
        <f>IF(ISBLANK(YENI_TEKLIFLER!$A949),"",$C949-$D949)</f>
        <v/>
      </c>
      <c r="F949" s="17">
        <f>IF(ISBLANK(YENI_TEKLIFLER!$A949),"",MAX(0,$E949))</f>
        <v/>
      </c>
      <c r="G949" s="17">
        <f>IF(ISBLANK(YENI_TEKLIFLER!$A949),"",YENI_TEKLIFLER!$J949)</f>
        <v/>
      </c>
      <c r="H949" s="17">
        <f>IF(ISBLANK(YENI_TEKLIFLER!$A949),"",INDEX(KREDILER!$H$6:$H$1000,MATCH(YENI_TEKLIFLER!$B949,KREDILER!$A$6:$A$1000,0)))</f>
        <v/>
      </c>
      <c r="I949" s="14">
        <f>IF(ISBLANK(YENI_TEKLIFLER!$A949),"",IF($E949&gt;0,"ADAY","DEĞİL"))</f>
        <v/>
      </c>
      <c r="J949" s="14">
        <f>IF(ISBLANK(YENI_TEKLIFLER!$A949),"",IF(OR(ISBLANK($B949),ISBLANK($C949),ISBLANK($D949),ISBLANK($E949),ISBLANK($F949),ISBLANK($G949),ISBLANK($H949)),"EKSİK","OK"))</f>
        <v/>
      </c>
    </row>
    <row r="950">
      <c r="A950" s="14">
        <f>IF(ISBLANK(YENI_TEKLIFLER!$A950),"",YENI_TEKLIFLER!$A950)</f>
        <v/>
      </c>
      <c r="B950" s="14">
        <f>IF(ISBLANK(YENI_TEKLIFLER!$A950),"",YENI_TEKLIFLER!$B950)</f>
        <v/>
      </c>
      <c r="C950" s="17">
        <f>IF(ISBLANK(YENI_TEKLIFLER!$A950),"",SUMIFS(TAKSIT_PLANI!$I$6:$I$1000,TAKSIT_PLANI!$B$6:$B$1000,YENI_TEKLIFLER!$B950,TAKSIT_PLANI!$C$6:$C$1000,1))</f>
        <v/>
      </c>
      <c r="D950" s="17">
        <f>IF(ISBLANK(YENI_TEKLIFLER!$A950),"",YENI_TEKLIFLER!$I950)</f>
        <v/>
      </c>
      <c r="E950" s="17">
        <f>IF(ISBLANK(YENI_TEKLIFLER!$A950),"",$C950-$D950)</f>
        <v/>
      </c>
      <c r="F950" s="17">
        <f>IF(ISBLANK(YENI_TEKLIFLER!$A950),"",MAX(0,$E950))</f>
        <v/>
      </c>
      <c r="G950" s="17">
        <f>IF(ISBLANK(YENI_TEKLIFLER!$A950),"",YENI_TEKLIFLER!$J950)</f>
        <v/>
      </c>
      <c r="H950" s="17">
        <f>IF(ISBLANK(YENI_TEKLIFLER!$A950),"",INDEX(KREDILER!$H$6:$H$1000,MATCH(YENI_TEKLIFLER!$B950,KREDILER!$A$6:$A$1000,0)))</f>
        <v/>
      </c>
      <c r="I950" s="14">
        <f>IF(ISBLANK(YENI_TEKLIFLER!$A950),"",IF($E950&gt;0,"ADAY","DEĞİL"))</f>
        <v/>
      </c>
      <c r="J950" s="14">
        <f>IF(ISBLANK(YENI_TEKLIFLER!$A950),"",IF(OR(ISBLANK($B950),ISBLANK($C950),ISBLANK($D950),ISBLANK($E950),ISBLANK($F950),ISBLANK($G950),ISBLANK($H950)),"EKSİK","OK"))</f>
        <v/>
      </c>
    </row>
    <row r="951">
      <c r="A951" s="14">
        <f>IF(ISBLANK(YENI_TEKLIFLER!$A951),"",YENI_TEKLIFLER!$A951)</f>
        <v/>
      </c>
      <c r="B951" s="14">
        <f>IF(ISBLANK(YENI_TEKLIFLER!$A951),"",YENI_TEKLIFLER!$B951)</f>
        <v/>
      </c>
      <c r="C951" s="17">
        <f>IF(ISBLANK(YENI_TEKLIFLER!$A951),"",SUMIFS(TAKSIT_PLANI!$I$6:$I$1000,TAKSIT_PLANI!$B$6:$B$1000,YENI_TEKLIFLER!$B951,TAKSIT_PLANI!$C$6:$C$1000,1))</f>
        <v/>
      </c>
      <c r="D951" s="17">
        <f>IF(ISBLANK(YENI_TEKLIFLER!$A951),"",YENI_TEKLIFLER!$I951)</f>
        <v/>
      </c>
      <c r="E951" s="17">
        <f>IF(ISBLANK(YENI_TEKLIFLER!$A951),"",$C951-$D951)</f>
        <v/>
      </c>
      <c r="F951" s="17">
        <f>IF(ISBLANK(YENI_TEKLIFLER!$A951),"",MAX(0,$E951))</f>
        <v/>
      </c>
      <c r="G951" s="17">
        <f>IF(ISBLANK(YENI_TEKLIFLER!$A951),"",YENI_TEKLIFLER!$J951)</f>
        <v/>
      </c>
      <c r="H951" s="17">
        <f>IF(ISBLANK(YENI_TEKLIFLER!$A951),"",INDEX(KREDILER!$H$6:$H$1000,MATCH(YENI_TEKLIFLER!$B951,KREDILER!$A$6:$A$1000,0)))</f>
        <v/>
      </c>
      <c r="I951" s="14">
        <f>IF(ISBLANK(YENI_TEKLIFLER!$A951),"",IF($E951&gt;0,"ADAY","DEĞİL"))</f>
        <v/>
      </c>
      <c r="J951" s="14">
        <f>IF(ISBLANK(YENI_TEKLIFLER!$A951),"",IF(OR(ISBLANK($B951),ISBLANK($C951),ISBLANK($D951),ISBLANK($E951),ISBLANK($F951),ISBLANK($G951),ISBLANK($H951)),"EKSİK","OK"))</f>
        <v/>
      </c>
    </row>
    <row r="952">
      <c r="A952" s="14">
        <f>IF(ISBLANK(YENI_TEKLIFLER!$A952),"",YENI_TEKLIFLER!$A952)</f>
        <v/>
      </c>
      <c r="B952" s="14">
        <f>IF(ISBLANK(YENI_TEKLIFLER!$A952),"",YENI_TEKLIFLER!$B952)</f>
        <v/>
      </c>
      <c r="C952" s="17">
        <f>IF(ISBLANK(YENI_TEKLIFLER!$A952),"",SUMIFS(TAKSIT_PLANI!$I$6:$I$1000,TAKSIT_PLANI!$B$6:$B$1000,YENI_TEKLIFLER!$B952,TAKSIT_PLANI!$C$6:$C$1000,1))</f>
        <v/>
      </c>
      <c r="D952" s="17">
        <f>IF(ISBLANK(YENI_TEKLIFLER!$A952),"",YENI_TEKLIFLER!$I952)</f>
        <v/>
      </c>
      <c r="E952" s="17">
        <f>IF(ISBLANK(YENI_TEKLIFLER!$A952),"",$C952-$D952)</f>
        <v/>
      </c>
      <c r="F952" s="17">
        <f>IF(ISBLANK(YENI_TEKLIFLER!$A952),"",MAX(0,$E952))</f>
        <v/>
      </c>
      <c r="G952" s="17">
        <f>IF(ISBLANK(YENI_TEKLIFLER!$A952),"",YENI_TEKLIFLER!$J952)</f>
        <v/>
      </c>
      <c r="H952" s="17">
        <f>IF(ISBLANK(YENI_TEKLIFLER!$A952),"",INDEX(KREDILER!$H$6:$H$1000,MATCH(YENI_TEKLIFLER!$B952,KREDILER!$A$6:$A$1000,0)))</f>
        <v/>
      </c>
      <c r="I952" s="14">
        <f>IF(ISBLANK(YENI_TEKLIFLER!$A952),"",IF($E952&gt;0,"ADAY","DEĞİL"))</f>
        <v/>
      </c>
      <c r="J952" s="14">
        <f>IF(ISBLANK(YENI_TEKLIFLER!$A952),"",IF(OR(ISBLANK($B952),ISBLANK($C952),ISBLANK($D952),ISBLANK($E952),ISBLANK($F952),ISBLANK($G952),ISBLANK($H952)),"EKSİK","OK"))</f>
        <v/>
      </c>
    </row>
    <row r="953">
      <c r="A953" s="14">
        <f>IF(ISBLANK(YENI_TEKLIFLER!$A953),"",YENI_TEKLIFLER!$A953)</f>
        <v/>
      </c>
      <c r="B953" s="14">
        <f>IF(ISBLANK(YENI_TEKLIFLER!$A953),"",YENI_TEKLIFLER!$B953)</f>
        <v/>
      </c>
      <c r="C953" s="17">
        <f>IF(ISBLANK(YENI_TEKLIFLER!$A953),"",SUMIFS(TAKSIT_PLANI!$I$6:$I$1000,TAKSIT_PLANI!$B$6:$B$1000,YENI_TEKLIFLER!$B953,TAKSIT_PLANI!$C$6:$C$1000,1))</f>
        <v/>
      </c>
      <c r="D953" s="17">
        <f>IF(ISBLANK(YENI_TEKLIFLER!$A953),"",YENI_TEKLIFLER!$I953)</f>
        <v/>
      </c>
      <c r="E953" s="17">
        <f>IF(ISBLANK(YENI_TEKLIFLER!$A953),"",$C953-$D953)</f>
        <v/>
      </c>
      <c r="F953" s="17">
        <f>IF(ISBLANK(YENI_TEKLIFLER!$A953),"",MAX(0,$E953))</f>
        <v/>
      </c>
      <c r="G953" s="17">
        <f>IF(ISBLANK(YENI_TEKLIFLER!$A953),"",YENI_TEKLIFLER!$J953)</f>
        <v/>
      </c>
      <c r="H953" s="17">
        <f>IF(ISBLANK(YENI_TEKLIFLER!$A953),"",INDEX(KREDILER!$H$6:$H$1000,MATCH(YENI_TEKLIFLER!$B953,KREDILER!$A$6:$A$1000,0)))</f>
        <v/>
      </c>
      <c r="I953" s="14">
        <f>IF(ISBLANK(YENI_TEKLIFLER!$A953),"",IF($E953&gt;0,"ADAY","DEĞİL"))</f>
        <v/>
      </c>
      <c r="J953" s="14">
        <f>IF(ISBLANK(YENI_TEKLIFLER!$A953),"",IF(OR(ISBLANK($B953),ISBLANK($C953),ISBLANK($D953),ISBLANK($E953),ISBLANK($F953),ISBLANK($G953),ISBLANK($H953)),"EKSİK","OK"))</f>
        <v/>
      </c>
    </row>
    <row r="954">
      <c r="A954" s="14">
        <f>IF(ISBLANK(YENI_TEKLIFLER!$A954),"",YENI_TEKLIFLER!$A954)</f>
        <v/>
      </c>
      <c r="B954" s="14">
        <f>IF(ISBLANK(YENI_TEKLIFLER!$A954),"",YENI_TEKLIFLER!$B954)</f>
        <v/>
      </c>
      <c r="C954" s="17">
        <f>IF(ISBLANK(YENI_TEKLIFLER!$A954),"",SUMIFS(TAKSIT_PLANI!$I$6:$I$1000,TAKSIT_PLANI!$B$6:$B$1000,YENI_TEKLIFLER!$B954,TAKSIT_PLANI!$C$6:$C$1000,1))</f>
        <v/>
      </c>
      <c r="D954" s="17">
        <f>IF(ISBLANK(YENI_TEKLIFLER!$A954),"",YENI_TEKLIFLER!$I954)</f>
        <v/>
      </c>
      <c r="E954" s="17">
        <f>IF(ISBLANK(YENI_TEKLIFLER!$A954),"",$C954-$D954)</f>
        <v/>
      </c>
      <c r="F954" s="17">
        <f>IF(ISBLANK(YENI_TEKLIFLER!$A954),"",MAX(0,$E954))</f>
        <v/>
      </c>
      <c r="G954" s="17">
        <f>IF(ISBLANK(YENI_TEKLIFLER!$A954),"",YENI_TEKLIFLER!$J954)</f>
        <v/>
      </c>
      <c r="H954" s="17">
        <f>IF(ISBLANK(YENI_TEKLIFLER!$A954),"",INDEX(KREDILER!$H$6:$H$1000,MATCH(YENI_TEKLIFLER!$B954,KREDILER!$A$6:$A$1000,0)))</f>
        <v/>
      </c>
      <c r="I954" s="14">
        <f>IF(ISBLANK(YENI_TEKLIFLER!$A954),"",IF($E954&gt;0,"ADAY","DEĞİL"))</f>
        <v/>
      </c>
      <c r="J954" s="14">
        <f>IF(ISBLANK(YENI_TEKLIFLER!$A954),"",IF(OR(ISBLANK($B954),ISBLANK($C954),ISBLANK($D954),ISBLANK($E954),ISBLANK($F954),ISBLANK($G954),ISBLANK($H954)),"EKSİK","OK"))</f>
        <v/>
      </c>
    </row>
    <row r="955">
      <c r="A955" s="14">
        <f>IF(ISBLANK(YENI_TEKLIFLER!$A955),"",YENI_TEKLIFLER!$A955)</f>
        <v/>
      </c>
      <c r="B955" s="14">
        <f>IF(ISBLANK(YENI_TEKLIFLER!$A955),"",YENI_TEKLIFLER!$B955)</f>
        <v/>
      </c>
      <c r="C955" s="17">
        <f>IF(ISBLANK(YENI_TEKLIFLER!$A955),"",SUMIFS(TAKSIT_PLANI!$I$6:$I$1000,TAKSIT_PLANI!$B$6:$B$1000,YENI_TEKLIFLER!$B955,TAKSIT_PLANI!$C$6:$C$1000,1))</f>
        <v/>
      </c>
      <c r="D955" s="17">
        <f>IF(ISBLANK(YENI_TEKLIFLER!$A955),"",YENI_TEKLIFLER!$I955)</f>
        <v/>
      </c>
      <c r="E955" s="17">
        <f>IF(ISBLANK(YENI_TEKLIFLER!$A955),"",$C955-$D955)</f>
        <v/>
      </c>
      <c r="F955" s="17">
        <f>IF(ISBLANK(YENI_TEKLIFLER!$A955),"",MAX(0,$E955))</f>
        <v/>
      </c>
      <c r="G955" s="17">
        <f>IF(ISBLANK(YENI_TEKLIFLER!$A955),"",YENI_TEKLIFLER!$J955)</f>
        <v/>
      </c>
      <c r="H955" s="17">
        <f>IF(ISBLANK(YENI_TEKLIFLER!$A955),"",INDEX(KREDILER!$H$6:$H$1000,MATCH(YENI_TEKLIFLER!$B955,KREDILER!$A$6:$A$1000,0)))</f>
        <v/>
      </c>
      <c r="I955" s="14">
        <f>IF(ISBLANK(YENI_TEKLIFLER!$A955),"",IF($E955&gt;0,"ADAY","DEĞİL"))</f>
        <v/>
      </c>
      <c r="J955" s="14">
        <f>IF(ISBLANK(YENI_TEKLIFLER!$A955),"",IF(OR(ISBLANK($B955),ISBLANK($C955),ISBLANK($D955),ISBLANK($E955),ISBLANK($F955),ISBLANK($G955),ISBLANK($H955)),"EKSİK","OK"))</f>
        <v/>
      </c>
    </row>
    <row r="956">
      <c r="A956" s="14">
        <f>IF(ISBLANK(YENI_TEKLIFLER!$A956),"",YENI_TEKLIFLER!$A956)</f>
        <v/>
      </c>
      <c r="B956" s="14">
        <f>IF(ISBLANK(YENI_TEKLIFLER!$A956),"",YENI_TEKLIFLER!$B956)</f>
        <v/>
      </c>
      <c r="C956" s="17">
        <f>IF(ISBLANK(YENI_TEKLIFLER!$A956),"",SUMIFS(TAKSIT_PLANI!$I$6:$I$1000,TAKSIT_PLANI!$B$6:$B$1000,YENI_TEKLIFLER!$B956,TAKSIT_PLANI!$C$6:$C$1000,1))</f>
        <v/>
      </c>
      <c r="D956" s="17">
        <f>IF(ISBLANK(YENI_TEKLIFLER!$A956),"",YENI_TEKLIFLER!$I956)</f>
        <v/>
      </c>
      <c r="E956" s="17">
        <f>IF(ISBLANK(YENI_TEKLIFLER!$A956),"",$C956-$D956)</f>
        <v/>
      </c>
      <c r="F956" s="17">
        <f>IF(ISBLANK(YENI_TEKLIFLER!$A956),"",MAX(0,$E956))</f>
        <v/>
      </c>
      <c r="G956" s="17">
        <f>IF(ISBLANK(YENI_TEKLIFLER!$A956),"",YENI_TEKLIFLER!$J956)</f>
        <v/>
      </c>
      <c r="H956" s="17">
        <f>IF(ISBLANK(YENI_TEKLIFLER!$A956),"",INDEX(KREDILER!$H$6:$H$1000,MATCH(YENI_TEKLIFLER!$B956,KREDILER!$A$6:$A$1000,0)))</f>
        <v/>
      </c>
      <c r="I956" s="14">
        <f>IF(ISBLANK(YENI_TEKLIFLER!$A956),"",IF($E956&gt;0,"ADAY","DEĞİL"))</f>
        <v/>
      </c>
      <c r="J956" s="14">
        <f>IF(ISBLANK(YENI_TEKLIFLER!$A956),"",IF(OR(ISBLANK($B956),ISBLANK($C956),ISBLANK($D956),ISBLANK($E956),ISBLANK($F956),ISBLANK($G956),ISBLANK($H956)),"EKSİK","OK"))</f>
        <v/>
      </c>
    </row>
    <row r="957">
      <c r="A957" s="14">
        <f>IF(ISBLANK(YENI_TEKLIFLER!$A957),"",YENI_TEKLIFLER!$A957)</f>
        <v/>
      </c>
      <c r="B957" s="14">
        <f>IF(ISBLANK(YENI_TEKLIFLER!$A957),"",YENI_TEKLIFLER!$B957)</f>
        <v/>
      </c>
      <c r="C957" s="17">
        <f>IF(ISBLANK(YENI_TEKLIFLER!$A957),"",SUMIFS(TAKSIT_PLANI!$I$6:$I$1000,TAKSIT_PLANI!$B$6:$B$1000,YENI_TEKLIFLER!$B957,TAKSIT_PLANI!$C$6:$C$1000,1))</f>
        <v/>
      </c>
      <c r="D957" s="17">
        <f>IF(ISBLANK(YENI_TEKLIFLER!$A957),"",YENI_TEKLIFLER!$I957)</f>
        <v/>
      </c>
      <c r="E957" s="17">
        <f>IF(ISBLANK(YENI_TEKLIFLER!$A957),"",$C957-$D957)</f>
        <v/>
      </c>
      <c r="F957" s="17">
        <f>IF(ISBLANK(YENI_TEKLIFLER!$A957),"",MAX(0,$E957))</f>
        <v/>
      </c>
      <c r="G957" s="17">
        <f>IF(ISBLANK(YENI_TEKLIFLER!$A957),"",YENI_TEKLIFLER!$J957)</f>
        <v/>
      </c>
      <c r="H957" s="17">
        <f>IF(ISBLANK(YENI_TEKLIFLER!$A957),"",INDEX(KREDILER!$H$6:$H$1000,MATCH(YENI_TEKLIFLER!$B957,KREDILER!$A$6:$A$1000,0)))</f>
        <v/>
      </c>
      <c r="I957" s="14">
        <f>IF(ISBLANK(YENI_TEKLIFLER!$A957),"",IF($E957&gt;0,"ADAY","DEĞİL"))</f>
        <v/>
      </c>
      <c r="J957" s="14">
        <f>IF(ISBLANK(YENI_TEKLIFLER!$A957),"",IF(OR(ISBLANK($B957),ISBLANK($C957),ISBLANK($D957),ISBLANK($E957),ISBLANK($F957),ISBLANK($G957),ISBLANK($H957)),"EKSİK","OK"))</f>
        <v/>
      </c>
    </row>
    <row r="958">
      <c r="A958" s="14">
        <f>IF(ISBLANK(YENI_TEKLIFLER!$A958),"",YENI_TEKLIFLER!$A958)</f>
        <v/>
      </c>
      <c r="B958" s="14">
        <f>IF(ISBLANK(YENI_TEKLIFLER!$A958),"",YENI_TEKLIFLER!$B958)</f>
        <v/>
      </c>
      <c r="C958" s="17">
        <f>IF(ISBLANK(YENI_TEKLIFLER!$A958),"",SUMIFS(TAKSIT_PLANI!$I$6:$I$1000,TAKSIT_PLANI!$B$6:$B$1000,YENI_TEKLIFLER!$B958,TAKSIT_PLANI!$C$6:$C$1000,1))</f>
        <v/>
      </c>
      <c r="D958" s="17">
        <f>IF(ISBLANK(YENI_TEKLIFLER!$A958),"",YENI_TEKLIFLER!$I958)</f>
        <v/>
      </c>
      <c r="E958" s="17">
        <f>IF(ISBLANK(YENI_TEKLIFLER!$A958),"",$C958-$D958)</f>
        <v/>
      </c>
      <c r="F958" s="17">
        <f>IF(ISBLANK(YENI_TEKLIFLER!$A958),"",MAX(0,$E958))</f>
        <v/>
      </c>
      <c r="G958" s="17">
        <f>IF(ISBLANK(YENI_TEKLIFLER!$A958),"",YENI_TEKLIFLER!$J958)</f>
        <v/>
      </c>
      <c r="H958" s="17">
        <f>IF(ISBLANK(YENI_TEKLIFLER!$A958),"",INDEX(KREDILER!$H$6:$H$1000,MATCH(YENI_TEKLIFLER!$B958,KREDILER!$A$6:$A$1000,0)))</f>
        <v/>
      </c>
      <c r="I958" s="14">
        <f>IF(ISBLANK(YENI_TEKLIFLER!$A958),"",IF($E958&gt;0,"ADAY","DEĞİL"))</f>
        <v/>
      </c>
      <c r="J958" s="14">
        <f>IF(ISBLANK(YENI_TEKLIFLER!$A958),"",IF(OR(ISBLANK($B958),ISBLANK($C958),ISBLANK($D958),ISBLANK($E958),ISBLANK($F958),ISBLANK($G958),ISBLANK($H958)),"EKSİK","OK"))</f>
        <v/>
      </c>
    </row>
    <row r="959">
      <c r="A959" s="14">
        <f>IF(ISBLANK(YENI_TEKLIFLER!$A959),"",YENI_TEKLIFLER!$A959)</f>
        <v/>
      </c>
      <c r="B959" s="14">
        <f>IF(ISBLANK(YENI_TEKLIFLER!$A959),"",YENI_TEKLIFLER!$B959)</f>
        <v/>
      </c>
      <c r="C959" s="17">
        <f>IF(ISBLANK(YENI_TEKLIFLER!$A959),"",SUMIFS(TAKSIT_PLANI!$I$6:$I$1000,TAKSIT_PLANI!$B$6:$B$1000,YENI_TEKLIFLER!$B959,TAKSIT_PLANI!$C$6:$C$1000,1))</f>
        <v/>
      </c>
      <c r="D959" s="17">
        <f>IF(ISBLANK(YENI_TEKLIFLER!$A959),"",YENI_TEKLIFLER!$I959)</f>
        <v/>
      </c>
      <c r="E959" s="17">
        <f>IF(ISBLANK(YENI_TEKLIFLER!$A959),"",$C959-$D959)</f>
        <v/>
      </c>
      <c r="F959" s="17">
        <f>IF(ISBLANK(YENI_TEKLIFLER!$A959),"",MAX(0,$E959))</f>
        <v/>
      </c>
      <c r="G959" s="17">
        <f>IF(ISBLANK(YENI_TEKLIFLER!$A959),"",YENI_TEKLIFLER!$J959)</f>
        <v/>
      </c>
      <c r="H959" s="17">
        <f>IF(ISBLANK(YENI_TEKLIFLER!$A959),"",INDEX(KREDILER!$H$6:$H$1000,MATCH(YENI_TEKLIFLER!$B959,KREDILER!$A$6:$A$1000,0)))</f>
        <v/>
      </c>
      <c r="I959" s="14">
        <f>IF(ISBLANK(YENI_TEKLIFLER!$A959),"",IF($E959&gt;0,"ADAY","DEĞİL"))</f>
        <v/>
      </c>
      <c r="J959" s="14">
        <f>IF(ISBLANK(YENI_TEKLIFLER!$A959),"",IF(OR(ISBLANK($B959),ISBLANK($C959),ISBLANK($D959),ISBLANK($E959),ISBLANK($F959),ISBLANK($G959),ISBLANK($H959)),"EKSİK","OK"))</f>
        <v/>
      </c>
    </row>
    <row r="960">
      <c r="A960" s="14">
        <f>IF(ISBLANK(YENI_TEKLIFLER!$A960),"",YENI_TEKLIFLER!$A960)</f>
        <v/>
      </c>
      <c r="B960" s="14">
        <f>IF(ISBLANK(YENI_TEKLIFLER!$A960),"",YENI_TEKLIFLER!$B960)</f>
        <v/>
      </c>
      <c r="C960" s="17">
        <f>IF(ISBLANK(YENI_TEKLIFLER!$A960),"",SUMIFS(TAKSIT_PLANI!$I$6:$I$1000,TAKSIT_PLANI!$B$6:$B$1000,YENI_TEKLIFLER!$B960,TAKSIT_PLANI!$C$6:$C$1000,1))</f>
        <v/>
      </c>
      <c r="D960" s="17">
        <f>IF(ISBLANK(YENI_TEKLIFLER!$A960),"",YENI_TEKLIFLER!$I960)</f>
        <v/>
      </c>
      <c r="E960" s="17">
        <f>IF(ISBLANK(YENI_TEKLIFLER!$A960),"",$C960-$D960)</f>
        <v/>
      </c>
      <c r="F960" s="17">
        <f>IF(ISBLANK(YENI_TEKLIFLER!$A960),"",MAX(0,$E960))</f>
        <v/>
      </c>
      <c r="G960" s="17">
        <f>IF(ISBLANK(YENI_TEKLIFLER!$A960),"",YENI_TEKLIFLER!$J960)</f>
        <v/>
      </c>
      <c r="H960" s="17">
        <f>IF(ISBLANK(YENI_TEKLIFLER!$A960),"",INDEX(KREDILER!$H$6:$H$1000,MATCH(YENI_TEKLIFLER!$B960,KREDILER!$A$6:$A$1000,0)))</f>
        <v/>
      </c>
      <c r="I960" s="14">
        <f>IF(ISBLANK(YENI_TEKLIFLER!$A960),"",IF($E960&gt;0,"ADAY","DEĞİL"))</f>
        <v/>
      </c>
      <c r="J960" s="14">
        <f>IF(ISBLANK(YENI_TEKLIFLER!$A960),"",IF(OR(ISBLANK($B960),ISBLANK($C960),ISBLANK($D960),ISBLANK($E960),ISBLANK($F960),ISBLANK($G960),ISBLANK($H960)),"EKSİK","OK"))</f>
        <v/>
      </c>
    </row>
    <row r="961">
      <c r="A961" s="14">
        <f>IF(ISBLANK(YENI_TEKLIFLER!$A961),"",YENI_TEKLIFLER!$A961)</f>
        <v/>
      </c>
      <c r="B961" s="14">
        <f>IF(ISBLANK(YENI_TEKLIFLER!$A961),"",YENI_TEKLIFLER!$B961)</f>
        <v/>
      </c>
      <c r="C961" s="17">
        <f>IF(ISBLANK(YENI_TEKLIFLER!$A961),"",SUMIFS(TAKSIT_PLANI!$I$6:$I$1000,TAKSIT_PLANI!$B$6:$B$1000,YENI_TEKLIFLER!$B961,TAKSIT_PLANI!$C$6:$C$1000,1))</f>
        <v/>
      </c>
      <c r="D961" s="17">
        <f>IF(ISBLANK(YENI_TEKLIFLER!$A961),"",YENI_TEKLIFLER!$I961)</f>
        <v/>
      </c>
      <c r="E961" s="17">
        <f>IF(ISBLANK(YENI_TEKLIFLER!$A961),"",$C961-$D961)</f>
        <v/>
      </c>
      <c r="F961" s="17">
        <f>IF(ISBLANK(YENI_TEKLIFLER!$A961),"",MAX(0,$E961))</f>
        <v/>
      </c>
      <c r="G961" s="17">
        <f>IF(ISBLANK(YENI_TEKLIFLER!$A961),"",YENI_TEKLIFLER!$J961)</f>
        <v/>
      </c>
      <c r="H961" s="17">
        <f>IF(ISBLANK(YENI_TEKLIFLER!$A961),"",INDEX(KREDILER!$H$6:$H$1000,MATCH(YENI_TEKLIFLER!$B961,KREDILER!$A$6:$A$1000,0)))</f>
        <v/>
      </c>
      <c r="I961" s="14">
        <f>IF(ISBLANK(YENI_TEKLIFLER!$A961),"",IF($E961&gt;0,"ADAY","DEĞİL"))</f>
        <v/>
      </c>
      <c r="J961" s="14">
        <f>IF(ISBLANK(YENI_TEKLIFLER!$A961),"",IF(OR(ISBLANK($B961),ISBLANK($C961),ISBLANK($D961),ISBLANK($E961),ISBLANK($F961),ISBLANK($G961),ISBLANK($H961)),"EKSİK","OK"))</f>
        <v/>
      </c>
    </row>
    <row r="962">
      <c r="A962" s="14">
        <f>IF(ISBLANK(YENI_TEKLIFLER!$A962),"",YENI_TEKLIFLER!$A962)</f>
        <v/>
      </c>
      <c r="B962" s="14">
        <f>IF(ISBLANK(YENI_TEKLIFLER!$A962),"",YENI_TEKLIFLER!$B962)</f>
        <v/>
      </c>
      <c r="C962" s="17">
        <f>IF(ISBLANK(YENI_TEKLIFLER!$A962),"",SUMIFS(TAKSIT_PLANI!$I$6:$I$1000,TAKSIT_PLANI!$B$6:$B$1000,YENI_TEKLIFLER!$B962,TAKSIT_PLANI!$C$6:$C$1000,1))</f>
        <v/>
      </c>
      <c r="D962" s="17">
        <f>IF(ISBLANK(YENI_TEKLIFLER!$A962),"",YENI_TEKLIFLER!$I962)</f>
        <v/>
      </c>
      <c r="E962" s="17">
        <f>IF(ISBLANK(YENI_TEKLIFLER!$A962),"",$C962-$D962)</f>
        <v/>
      </c>
      <c r="F962" s="17">
        <f>IF(ISBLANK(YENI_TEKLIFLER!$A962),"",MAX(0,$E962))</f>
        <v/>
      </c>
      <c r="G962" s="17">
        <f>IF(ISBLANK(YENI_TEKLIFLER!$A962),"",YENI_TEKLIFLER!$J962)</f>
        <v/>
      </c>
      <c r="H962" s="17">
        <f>IF(ISBLANK(YENI_TEKLIFLER!$A962),"",INDEX(KREDILER!$H$6:$H$1000,MATCH(YENI_TEKLIFLER!$B962,KREDILER!$A$6:$A$1000,0)))</f>
        <v/>
      </c>
      <c r="I962" s="14">
        <f>IF(ISBLANK(YENI_TEKLIFLER!$A962),"",IF($E962&gt;0,"ADAY","DEĞİL"))</f>
        <v/>
      </c>
      <c r="J962" s="14">
        <f>IF(ISBLANK(YENI_TEKLIFLER!$A962),"",IF(OR(ISBLANK($B962),ISBLANK($C962),ISBLANK($D962),ISBLANK($E962),ISBLANK($F962),ISBLANK($G962),ISBLANK($H962)),"EKSİK","OK"))</f>
        <v/>
      </c>
    </row>
    <row r="963">
      <c r="A963" s="14">
        <f>IF(ISBLANK(YENI_TEKLIFLER!$A963),"",YENI_TEKLIFLER!$A963)</f>
        <v/>
      </c>
      <c r="B963" s="14">
        <f>IF(ISBLANK(YENI_TEKLIFLER!$A963),"",YENI_TEKLIFLER!$B963)</f>
        <v/>
      </c>
      <c r="C963" s="17">
        <f>IF(ISBLANK(YENI_TEKLIFLER!$A963),"",SUMIFS(TAKSIT_PLANI!$I$6:$I$1000,TAKSIT_PLANI!$B$6:$B$1000,YENI_TEKLIFLER!$B963,TAKSIT_PLANI!$C$6:$C$1000,1))</f>
        <v/>
      </c>
      <c r="D963" s="17">
        <f>IF(ISBLANK(YENI_TEKLIFLER!$A963),"",YENI_TEKLIFLER!$I963)</f>
        <v/>
      </c>
      <c r="E963" s="17">
        <f>IF(ISBLANK(YENI_TEKLIFLER!$A963),"",$C963-$D963)</f>
        <v/>
      </c>
      <c r="F963" s="17">
        <f>IF(ISBLANK(YENI_TEKLIFLER!$A963),"",MAX(0,$E963))</f>
        <v/>
      </c>
      <c r="G963" s="17">
        <f>IF(ISBLANK(YENI_TEKLIFLER!$A963),"",YENI_TEKLIFLER!$J963)</f>
        <v/>
      </c>
      <c r="H963" s="17">
        <f>IF(ISBLANK(YENI_TEKLIFLER!$A963),"",INDEX(KREDILER!$H$6:$H$1000,MATCH(YENI_TEKLIFLER!$B963,KREDILER!$A$6:$A$1000,0)))</f>
        <v/>
      </c>
      <c r="I963" s="14">
        <f>IF(ISBLANK(YENI_TEKLIFLER!$A963),"",IF($E963&gt;0,"ADAY","DEĞİL"))</f>
        <v/>
      </c>
      <c r="J963" s="14">
        <f>IF(ISBLANK(YENI_TEKLIFLER!$A963),"",IF(OR(ISBLANK($B963),ISBLANK($C963),ISBLANK($D963),ISBLANK($E963),ISBLANK($F963),ISBLANK($G963),ISBLANK($H963)),"EKSİK","OK"))</f>
        <v/>
      </c>
    </row>
    <row r="964">
      <c r="A964" s="14">
        <f>IF(ISBLANK(YENI_TEKLIFLER!$A964),"",YENI_TEKLIFLER!$A964)</f>
        <v/>
      </c>
      <c r="B964" s="14">
        <f>IF(ISBLANK(YENI_TEKLIFLER!$A964),"",YENI_TEKLIFLER!$B964)</f>
        <v/>
      </c>
      <c r="C964" s="17">
        <f>IF(ISBLANK(YENI_TEKLIFLER!$A964),"",SUMIFS(TAKSIT_PLANI!$I$6:$I$1000,TAKSIT_PLANI!$B$6:$B$1000,YENI_TEKLIFLER!$B964,TAKSIT_PLANI!$C$6:$C$1000,1))</f>
        <v/>
      </c>
      <c r="D964" s="17">
        <f>IF(ISBLANK(YENI_TEKLIFLER!$A964),"",YENI_TEKLIFLER!$I964)</f>
        <v/>
      </c>
      <c r="E964" s="17">
        <f>IF(ISBLANK(YENI_TEKLIFLER!$A964),"",$C964-$D964)</f>
        <v/>
      </c>
      <c r="F964" s="17">
        <f>IF(ISBLANK(YENI_TEKLIFLER!$A964),"",MAX(0,$E964))</f>
        <v/>
      </c>
      <c r="G964" s="17">
        <f>IF(ISBLANK(YENI_TEKLIFLER!$A964),"",YENI_TEKLIFLER!$J964)</f>
        <v/>
      </c>
      <c r="H964" s="17">
        <f>IF(ISBLANK(YENI_TEKLIFLER!$A964),"",INDEX(KREDILER!$H$6:$H$1000,MATCH(YENI_TEKLIFLER!$B964,KREDILER!$A$6:$A$1000,0)))</f>
        <v/>
      </c>
      <c r="I964" s="14">
        <f>IF(ISBLANK(YENI_TEKLIFLER!$A964),"",IF($E964&gt;0,"ADAY","DEĞİL"))</f>
        <v/>
      </c>
      <c r="J964" s="14">
        <f>IF(ISBLANK(YENI_TEKLIFLER!$A964),"",IF(OR(ISBLANK($B964),ISBLANK($C964),ISBLANK($D964),ISBLANK($E964),ISBLANK($F964),ISBLANK($G964),ISBLANK($H964)),"EKSİK","OK"))</f>
        <v/>
      </c>
    </row>
    <row r="965">
      <c r="A965" s="14">
        <f>IF(ISBLANK(YENI_TEKLIFLER!$A965),"",YENI_TEKLIFLER!$A965)</f>
        <v/>
      </c>
      <c r="B965" s="14">
        <f>IF(ISBLANK(YENI_TEKLIFLER!$A965),"",YENI_TEKLIFLER!$B965)</f>
        <v/>
      </c>
      <c r="C965" s="17">
        <f>IF(ISBLANK(YENI_TEKLIFLER!$A965),"",SUMIFS(TAKSIT_PLANI!$I$6:$I$1000,TAKSIT_PLANI!$B$6:$B$1000,YENI_TEKLIFLER!$B965,TAKSIT_PLANI!$C$6:$C$1000,1))</f>
        <v/>
      </c>
      <c r="D965" s="17">
        <f>IF(ISBLANK(YENI_TEKLIFLER!$A965),"",YENI_TEKLIFLER!$I965)</f>
        <v/>
      </c>
      <c r="E965" s="17">
        <f>IF(ISBLANK(YENI_TEKLIFLER!$A965),"",$C965-$D965)</f>
        <v/>
      </c>
      <c r="F965" s="17">
        <f>IF(ISBLANK(YENI_TEKLIFLER!$A965),"",MAX(0,$E965))</f>
        <v/>
      </c>
      <c r="G965" s="17">
        <f>IF(ISBLANK(YENI_TEKLIFLER!$A965),"",YENI_TEKLIFLER!$J965)</f>
        <v/>
      </c>
      <c r="H965" s="17">
        <f>IF(ISBLANK(YENI_TEKLIFLER!$A965),"",INDEX(KREDILER!$H$6:$H$1000,MATCH(YENI_TEKLIFLER!$B965,KREDILER!$A$6:$A$1000,0)))</f>
        <v/>
      </c>
      <c r="I965" s="14">
        <f>IF(ISBLANK(YENI_TEKLIFLER!$A965),"",IF($E965&gt;0,"ADAY","DEĞİL"))</f>
        <v/>
      </c>
      <c r="J965" s="14">
        <f>IF(ISBLANK(YENI_TEKLIFLER!$A965),"",IF(OR(ISBLANK($B965),ISBLANK($C965),ISBLANK($D965),ISBLANK($E965),ISBLANK($F965),ISBLANK($G965),ISBLANK($H965)),"EKSİK","OK"))</f>
        <v/>
      </c>
    </row>
    <row r="966">
      <c r="A966" s="14">
        <f>IF(ISBLANK(YENI_TEKLIFLER!$A966),"",YENI_TEKLIFLER!$A966)</f>
        <v/>
      </c>
      <c r="B966" s="14">
        <f>IF(ISBLANK(YENI_TEKLIFLER!$A966),"",YENI_TEKLIFLER!$B966)</f>
        <v/>
      </c>
      <c r="C966" s="17">
        <f>IF(ISBLANK(YENI_TEKLIFLER!$A966),"",SUMIFS(TAKSIT_PLANI!$I$6:$I$1000,TAKSIT_PLANI!$B$6:$B$1000,YENI_TEKLIFLER!$B966,TAKSIT_PLANI!$C$6:$C$1000,1))</f>
        <v/>
      </c>
      <c r="D966" s="17">
        <f>IF(ISBLANK(YENI_TEKLIFLER!$A966),"",YENI_TEKLIFLER!$I966)</f>
        <v/>
      </c>
      <c r="E966" s="17">
        <f>IF(ISBLANK(YENI_TEKLIFLER!$A966),"",$C966-$D966)</f>
        <v/>
      </c>
      <c r="F966" s="17">
        <f>IF(ISBLANK(YENI_TEKLIFLER!$A966),"",MAX(0,$E966))</f>
        <v/>
      </c>
      <c r="G966" s="17">
        <f>IF(ISBLANK(YENI_TEKLIFLER!$A966),"",YENI_TEKLIFLER!$J966)</f>
        <v/>
      </c>
      <c r="H966" s="17">
        <f>IF(ISBLANK(YENI_TEKLIFLER!$A966),"",INDEX(KREDILER!$H$6:$H$1000,MATCH(YENI_TEKLIFLER!$B966,KREDILER!$A$6:$A$1000,0)))</f>
        <v/>
      </c>
      <c r="I966" s="14">
        <f>IF(ISBLANK(YENI_TEKLIFLER!$A966),"",IF($E966&gt;0,"ADAY","DEĞİL"))</f>
        <v/>
      </c>
      <c r="J966" s="14">
        <f>IF(ISBLANK(YENI_TEKLIFLER!$A966),"",IF(OR(ISBLANK($B966),ISBLANK($C966),ISBLANK($D966),ISBLANK($E966),ISBLANK($F966),ISBLANK($G966),ISBLANK($H966)),"EKSİK","OK"))</f>
        <v/>
      </c>
    </row>
    <row r="967">
      <c r="A967" s="14">
        <f>IF(ISBLANK(YENI_TEKLIFLER!$A967),"",YENI_TEKLIFLER!$A967)</f>
        <v/>
      </c>
      <c r="B967" s="14">
        <f>IF(ISBLANK(YENI_TEKLIFLER!$A967),"",YENI_TEKLIFLER!$B967)</f>
        <v/>
      </c>
      <c r="C967" s="17">
        <f>IF(ISBLANK(YENI_TEKLIFLER!$A967),"",SUMIFS(TAKSIT_PLANI!$I$6:$I$1000,TAKSIT_PLANI!$B$6:$B$1000,YENI_TEKLIFLER!$B967,TAKSIT_PLANI!$C$6:$C$1000,1))</f>
        <v/>
      </c>
      <c r="D967" s="17">
        <f>IF(ISBLANK(YENI_TEKLIFLER!$A967),"",YENI_TEKLIFLER!$I967)</f>
        <v/>
      </c>
      <c r="E967" s="17">
        <f>IF(ISBLANK(YENI_TEKLIFLER!$A967),"",$C967-$D967)</f>
        <v/>
      </c>
      <c r="F967" s="17">
        <f>IF(ISBLANK(YENI_TEKLIFLER!$A967),"",MAX(0,$E967))</f>
        <v/>
      </c>
      <c r="G967" s="17">
        <f>IF(ISBLANK(YENI_TEKLIFLER!$A967),"",YENI_TEKLIFLER!$J967)</f>
        <v/>
      </c>
      <c r="H967" s="17">
        <f>IF(ISBLANK(YENI_TEKLIFLER!$A967),"",INDEX(KREDILER!$H$6:$H$1000,MATCH(YENI_TEKLIFLER!$B967,KREDILER!$A$6:$A$1000,0)))</f>
        <v/>
      </c>
      <c r="I967" s="14">
        <f>IF(ISBLANK(YENI_TEKLIFLER!$A967),"",IF($E967&gt;0,"ADAY","DEĞİL"))</f>
        <v/>
      </c>
      <c r="J967" s="14">
        <f>IF(ISBLANK(YENI_TEKLIFLER!$A967),"",IF(OR(ISBLANK($B967),ISBLANK($C967),ISBLANK($D967),ISBLANK($E967),ISBLANK($F967),ISBLANK($G967),ISBLANK($H967)),"EKSİK","OK"))</f>
        <v/>
      </c>
    </row>
    <row r="968">
      <c r="A968" s="14">
        <f>IF(ISBLANK(YENI_TEKLIFLER!$A968),"",YENI_TEKLIFLER!$A968)</f>
        <v/>
      </c>
      <c r="B968" s="14">
        <f>IF(ISBLANK(YENI_TEKLIFLER!$A968),"",YENI_TEKLIFLER!$B968)</f>
        <v/>
      </c>
      <c r="C968" s="17">
        <f>IF(ISBLANK(YENI_TEKLIFLER!$A968),"",SUMIFS(TAKSIT_PLANI!$I$6:$I$1000,TAKSIT_PLANI!$B$6:$B$1000,YENI_TEKLIFLER!$B968,TAKSIT_PLANI!$C$6:$C$1000,1))</f>
        <v/>
      </c>
      <c r="D968" s="17">
        <f>IF(ISBLANK(YENI_TEKLIFLER!$A968),"",YENI_TEKLIFLER!$I968)</f>
        <v/>
      </c>
      <c r="E968" s="17">
        <f>IF(ISBLANK(YENI_TEKLIFLER!$A968),"",$C968-$D968)</f>
        <v/>
      </c>
      <c r="F968" s="17">
        <f>IF(ISBLANK(YENI_TEKLIFLER!$A968),"",MAX(0,$E968))</f>
        <v/>
      </c>
      <c r="G968" s="17">
        <f>IF(ISBLANK(YENI_TEKLIFLER!$A968),"",YENI_TEKLIFLER!$J968)</f>
        <v/>
      </c>
      <c r="H968" s="17">
        <f>IF(ISBLANK(YENI_TEKLIFLER!$A968),"",INDEX(KREDILER!$H$6:$H$1000,MATCH(YENI_TEKLIFLER!$B968,KREDILER!$A$6:$A$1000,0)))</f>
        <v/>
      </c>
      <c r="I968" s="14">
        <f>IF(ISBLANK(YENI_TEKLIFLER!$A968),"",IF($E968&gt;0,"ADAY","DEĞİL"))</f>
        <v/>
      </c>
      <c r="J968" s="14">
        <f>IF(ISBLANK(YENI_TEKLIFLER!$A968),"",IF(OR(ISBLANK($B968),ISBLANK($C968),ISBLANK($D968),ISBLANK($E968),ISBLANK($F968),ISBLANK($G968),ISBLANK($H968)),"EKSİK","OK"))</f>
        <v/>
      </c>
    </row>
    <row r="969">
      <c r="A969" s="14">
        <f>IF(ISBLANK(YENI_TEKLIFLER!$A969),"",YENI_TEKLIFLER!$A969)</f>
        <v/>
      </c>
      <c r="B969" s="14">
        <f>IF(ISBLANK(YENI_TEKLIFLER!$A969),"",YENI_TEKLIFLER!$B969)</f>
        <v/>
      </c>
      <c r="C969" s="17">
        <f>IF(ISBLANK(YENI_TEKLIFLER!$A969),"",SUMIFS(TAKSIT_PLANI!$I$6:$I$1000,TAKSIT_PLANI!$B$6:$B$1000,YENI_TEKLIFLER!$B969,TAKSIT_PLANI!$C$6:$C$1000,1))</f>
        <v/>
      </c>
      <c r="D969" s="17">
        <f>IF(ISBLANK(YENI_TEKLIFLER!$A969),"",YENI_TEKLIFLER!$I969)</f>
        <v/>
      </c>
      <c r="E969" s="17">
        <f>IF(ISBLANK(YENI_TEKLIFLER!$A969),"",$C969-$D969)</f>
        <v/>
      </c>
      <c r="F969" s="17">
        <f>IF(ISBLANK(YENI_TEKLIFLER!$A969),"",MAX(0,$E969))</f>
        <v/>
      </c>
      <c r="G969" s="17">
        <f>IF(ISBLANK(YENI_TEKLIFLER!$A969),"",YENI_TEKLIFLER!$J969)</f>
        <v/>
      </c>
      <c r="H969" s="17">
        <f>IF(ISBLANK(YENI_TEKLIFLER!$A969),"",INDEX(KREDILER!$H$6:$H$1000,MATCH(YENI_TEKLIFLER!$B969,KREDILER!$A$6:$A$1000,0)))</f>
        <v/>
      </c>
      <c r="I969" s="14">
        <f>IF(ISBLANK(YENI_TEKLIFLER!$A969),"",IF($E969&gt;0,"ADAY","DEĞİL"))</f>
        <v/>
      </c>
      <c r="J969" s="14">
        <f>IF(ISBLANK(YENI_TEKLIFLER!$A969),"",IF(OR(ISBLANK($B969),ISBLANK($C969),ISBLANK($D969),ISBLANK($E969),ISBLANK($F969),ISBLANK($G969),ISBLANK($H969)),"EKSİK","OK"))</f>
        <v/>
      </c>
    </row>
    <row r="970">
      <c r="A970" s="14">
        <f>IF(ISBLANK(YENI_TEKLIFLER!$A970),"",YENI_TEKLIFLER!$A970)</f>
        <v/>
      </c>
      <c r="B970" s="14">
        <f>IF(ISBLANK(YENI_TEKLIFLER!$A970),"",YENI_TEKLIFLER!$B970)</f>
        <v/>
      </c>
      <c r="C970" s="17">
        <f>IF(ISBLANK(YENI_TEKLIFLER!$A970),"",SUMIFS(TAKSIT_PLANI!$I$6:$I$1000,TAKSIT_PLANI!$B$6:$B$1000,YENI_TEKLIFLER!$B970,TAKSIT_PLANI!$C$6:$C$1000,1))</f>
        <v/>
      </c>
      <c r="D970" s="17">
        <f>IF(ISBLANK(YENI_TEKLIFLER!$A970),"",YENI_TEKLIFLER!$I970)</f>
        <v/>
      </c>
      <c r="E970" s="17">
        <f>IF(ISBLANK(YENI_TEKLIFLER!$A970),"",$C970-$D970)</f>
        <v/>
      </c>
      <c r="F970" s="17">
        <f>IF(ISBLANK(YENI_TEKLIFLER!$A970),"",MAX(0,$E970))</f>
        <v/>
      </c>
      <c r="G970" s="17">
        <f>IF(ISBLANK(YENI_TEKLIFLER!$A970),"",YENI_TEKLIFLER!$J970)</f>
        <v/>
      </c>
      <c r="H970" s="17">
        <f>IF(ISBLANK(YENI_TEKLIFLER!$A970),"",INDEX(KREDILER!$H$6:$H$1000,MATCH(YENI_TEKLIFLER!$B970,KREDILER!$A$6:$A$1000,0)))</f>
        <v/>
      </c>
      <c r="I970" s="14">
        <f>IF(ISBLANK(YENI_TEKLIFLER!$A970),"",IF($E970&gt;0,"ADAY","DEĞİL"))</f>
        <v/>
      </c>
      <c r="J970" s="14">
        <f>IF(ISBLANK(YENI_TEKLIFLER!$A970),"",IF(OR(ISBLANK($B970),ISBLANK($C970),ISBLANK($D970),ISBLANK($E970),ISBLANK($F970),ISBLANK($G970),ISBLANK($H970)),"EKSİK","OK"))</f>
        <v/>
      </c>
    </row>
    <row r="971">
      <c r="A971" s="14">
        <f>IF(ISBLANK(YENI_TEKLIFLER!$A971),"",YENI_TEKLIFLER!$A971)</f>
        <v/>
      </c>
      <c r="B971" s="14">
        <f>IF(ISBLANK(YENI_TEKLIFLER!$A971),"",YENI_TEKLIFLER!$B971)</f>
        <v/>
      </c>
      <c r="C971" s="17">
        <f>IF(ISBLANK(YENI_TEKLIFLER!$A971),"",SUMIFS(TAKSIT_PLANI!$I$6:$I$1000,TAKSIT_PLANI!$B$6:$B$1000,YENI_TEKLIFLER!$B971,TAKSIT_PLANI!$C$6:$C$1000,1))</f>
        <v/>
      </c>
      <c r="D971" s="17">
        <f>IF(ISBLANK(YENI_TEKLIFLER!$A971),"",YENI_TEKLIFLER!$I971)</f>
        <v/>
      </c>
      <c r="E971" s="17">
        <f>IF(ISBLANK(YENI_TEKLIFLER!$A971),"",$C971-$D971)</f>
        <v/>
      </c>
      <c r="F971" s="17">
        <f>IF(ISBLANK(YENI_TEKLIFLER!$A971),"",MAX(0,$E971))</f>
        <v/>
      </c>
      <c r="G971" s="17">
        <f>IF(ISBLANK(YENI_TEKLIFLER!$A971),"",YENI_TEKLIFLER!$J971)</f>
        <v/>
      </c>
      <c r="H971" s="17">
        <f>IF(ISBLANK(YENI_TEKLIFLER!$A971),"",INDEX(KREDILER!$H$6:$H$1000,MATCH(YENI_TEKLIFLER!$B971,KREDILER!$A$6:$A$1000,0)))</f>
        <v/>
      </c>
      <c r="I971" s="14">
        <f>IF(ISBLANK(YENI_TEKLIFLER!$A971),"",IF($E971&gt;0,"ADAY","DEĞİL"))</f>
        <v/>
      </c>
      <c r="J971" s="14">
        <f>IF(ISBLANK(YENI_TEKLIFLER!$A971),"",IF(OR(ISBLANK($B971),ISBLANK($C971),ISBLANK($D971),ISBLANK($E971),ISBLANK($F971),ISBLANK($G971),ISBLANK($H971)),"EKSİK","OK"))</f>
        <v/>
      </c>
    </row>
    <row r="972">
      <c r="A972" s="14">
        <f>IF(ISBLANK(YENI_TEKLIFLER!$A972),"",YENI_TEKLIFLER!$A972)</f>
        <v/>
      </c>
      <c r="B972" s="14">
        <f>IF(ISBLANK(YENI_TEKLIFLER!$A972),"",YENI_TEKLIFLER!$B972)</f>
        <v/>
      </c>
      <c r="C972" s="17">
        <f>IF(ISBLANK(YENI_TEKLIFLER!$A972),"",SUMIFS(TAKSIT_PLANI!$I$6:$I$1000,TAKSIT_PLANI!$B$6:$B$1000,YENI_TEKLIFLER!$B972,TAKSIT_PLANI!$C$6:$C$1000,1))</f>
        <v/>
      </c>
      <c r="D972" s="17">
        <f>IF(ISBLANK(YENI_TEKLIFLER!$A972),"",YENI_TEKLIFLER!$I972)</f>
        <v/>
      </c>
      <c r="E972" s="17">
        <f>IF(ISBLANK(YENI_TEKLIFLER!$A972),"",$C972-$D972)</f>
        <v/>
      </c>
      <c r="F972" s="17">
        <f>IF(ISBLANK(YENI_TEKLIFLER!$A972),"",MAX(0,$E972))</f>
        <v/>
      </c>
      <c r="G972" s="17">
        <f>IF(ISBLANK(YENI_TEKLIFLER!$A972),"",YENI_TEKLIFLER!$J972)</f>
        <v/>
      </c>
      <c r="H972" s="17">
        <f>IF(ISBLANK(YENI_TEKLIFLER!$A972),"",INDEX(KREDILER!$H$6:$H$1000,MATCH(YENI_TEKLIFLER!$B972,KREDILER!$A$6:$A$1000,0)))</f>
        <v/>
      </c>
      <c r="I972" s="14">
        <f>IF(ISBLANK(YENI_TEKLIFLER!$A972),"",IF($E972&gt;0,"ADAY","DEĞİL"))</f>
        <v/>
      </c>
      <c r="J972" s="14">
        <f>IF(ISBLANK(YENI_TEKLIFLER!$A972),"",IF(OR(ISBLANK($B972),ISBLANK($C972),ISBLANK($D972),ISBLANK($E972),ISBLANK($F972),ISBLANK($G972),ISBLANK($H972)),"EKSİK","OK"))</f>
        <v/>
      </c>
    </row>
    <row r="973">
      <c r="A973" s="14">
        <f>IF(ISBLANK(YENI_TEKLIFLER!$A973),"",YENI_TEKLIFLER!$A973)</f>
        <v/>
      </c>
      <c r="B973" s="14">
        <f>IF(ISBLANK(YENI_TEKLIFLER!$A973),"",YENI_TEKLIFLER!$B973)</f>
        <v/>
      </c>
      <c r="C973" s="17">
        <f>IF(ISBLANK(YENI_TEKLIFLER!$A973),"",SUMIFS(TAKSIT_PLANI!$I$6:$I$1000,TAKSIT_PLANI!$B$6:$B$1000,YENI_TEKLIFLER!$B973,TAKSIT_PLANI!$C$6:$C$1000,1))</f>
        <v/>
      </c>
      <c r="D973" s="17">
        <f>IF(ISBLANK(YENI_TEKLIFLER!$A973),"",YENI_TEKLIFLER!$I973)</f>
        <v/>
      </c>
      <c r="E973" s="17">
        <f>IF(ISBLANK(YENI_TEKLIFLER!$A973),"",$C973-$D973)</f>
        <v/>
      </c>
      <c r="F973" s="17">
        <f>IF(ISBLANK(YENI_TEKLIFLER!$A973),"",MAX(0,$E973))</f>
        <v/>
      </c>
      <c r="G973" s="17">
        <f>IF(ISBLANK(YENI_TEKLIFLER!$A973),"",YENI_TEKLIFLER!$J973)</f>
        <v/>
      </c>
      <c r="H973" s="17">
        <f>IF(ISBLANK(YENI_TEKLIFLER!$A973),"",INDEX(KREDILER!$H$6:$H$1000,MATCH(YENI_TEKLIFLER!$B973,KREDILER!$A$6:$A$1000,0)))</f>
        <v/>
      </c>
      <c r="I973" s="14">
        <f>IF(ISBLANK(YENI_TEKLIFLER!$A973),"",IF($E973&gt;0,"ADAY","DEĞİL"))</f>
        <v/>
      </c>
      <c r="J973" s="14">
        <f>IF(ISBLANK(YENI_TEKLIFLER!$A973),"",IF(OR(ISBLANK($B973),ISBLANK($C973),ISBLANK($D973),ISBLANK($E973),ISBLANK($F973),ISBLANK($G973),ISBLANK($H973)),"EKSİK","OK"))</f>
        <v/>
      </c>
    </row>
    <row r="974">
      <c r="A974" s="14">
        <f>IF(ISBLANK(YENI_TEKLIFLER!$A974),"",YENI_TEKLIFLER!$A974)</f>
        <v/>
      </c>
      <c r="B974" s="14">
        <f>IF(ISBLANK(YENI_TEKLIFLER!$A974),"",YENI_TEKLIFLER!$B974)</f>
        <v/>
      </c>
      <c r="C974" s="17">
        <f>IF(ISBLANK(YENI_TEKLIFLER!$A974),"",SUMIFS(TAKSIT_PLANI!$I$6:$I$1000,TAKSIT_PLANI!$B$6:$B$1000,YENI_TEKLIFLER!$B974,TAKSIT_PLANI!$C$6:$C$1000,1))</f>
        <v/>
      </c>
      <c r="D974" s="17">
        <f>IF(ISBLANK(YENI_TEKLIFLER!$A974),"",YENI_TEKLIFLER!$I974)</f>
        <v/>
      </c>
      <c r="E974" s="17">
        <f>IF(ISBLANK(YENI_TEKLIFLER!$A974),"",$C974-$D974)</f>
        <v/>
      </c>
      <c r="F974" s="17">
        <f>IF(ISBLANK(YENI_TEKLIFLER!$A974),"",MAX(0,$E974))</f>
        <v/>
      </c>
      <c r="G974" s="17">
        <f>IF(ISBLANK(YENI_TEKLIFLER!$A974),"",YENI_TEKLIFLER!$J974)</f>
        <v/>
      </c>
      <c r="H974" s="17">
        <f>IF(ISBLANK(YENI_TEKLIFLER!$A974),"",INDEX(KREDILER!$H$6:$H$1000,MATCH(YENI_TEKLIFLER!$B974,KREDILER!$A$6:$A$1000,0)))</f>
        <v/>
      </c>
      <c r="I974" s="14">
        <f>IF(ISBLANK(YENI_TEKLIFLER!$A974),"",IF($E974&gt;0,"ADAY","DEĞİL"))</f>
        <v/>
      </c>
      <c r="J974" s="14">
        <f>IF(ISBLANK(YENI_TEKLIFLER!$A974),"",IF(OR(ISBLANK($B974),ISBLANK($C974),ISBLANK($D974),ISBLANK($E974),ISBLANK($F974),ISBLANK($G974),ISBLANK($H974)),"EKSİK","OK"))</f>
        <v/>
      </c>
    </row>
    <row r="975">
      <c r="A975" s="14">
        <f>IF(ISBLANK(YENI_TEKLIFLER!$A975),"",YENI_TEKLIFLER!$A975)</f>
        <v/>
      </c>
      <c r="B975" s="14">
        <f>IF(ISBLANK(YENI_TEKLIFLER!$A975),"",YENI_TEKLIFLER!$B975)</f>
        <v/>
      </c>
      <c r="C975" s="17">
        <f>IF(ISBLANK(YENI_TEKLIFLER!$A975),"",SUMIFS(TAKSIT_PLANI!$I$6:$I$1000,TAKSIT_PLANI!$B$6:$B$1000,YENI_TEKLIFLER!$B975,TAKSIT_PLANI!$C$6:$C$1000,1))</f>
        <v/>
      </c>
      <c r="D975" s="17">
        <f>IF(ISBLANK(YENI_TEKLIFLER!$A975),"",YENI_TEKLIFLER!$I975)</f>
        <v/>
      </c>
      <c r="E975" s="17">
        <f>IF(ISBLANK(YENI_TEKLIFLER!$A975),"",$C975-$D975)</f>
        <v/>
      </c>
      <c r="F975" s="17">
        <f>IF(ISBLANK(YENI_TEKLIFLER!$A975),"",MAX(0,$E975))</f>
        <v/>
      </c>
      <c r="G975" s="17">
        <f>IF(ISBLANK(YENI_TEKLIFLER!$A975),"",YENI_TEKLIFLER!$J975)</f>
        <v/>
      </c>
      <c r="H975" s="17">
        <f>IF(ISBLANK(YENI_TEKLIFLER!$A975),"",INDEX(KREDILER!$H$6:$H$1000,MATCH(YENI_TEKLIFLER!$B975,KREDILER!$A$6:$A$1000,0)))</f>
        <v/>
      </c>
      <c r="I975" s="14">
        <f>IF(ISBLANK(YENI_TEKLIFLER!$A975),"",IF($E975&gt;0,"ADAY","DEĞİL"))</f>
        <v/>
      </c>
      <c r="J975" s="14">
        <f>IF(ISBLANK(YENI_TEKLIFLER!$A975),"",IF(OR(ISBLANK($B975),ISBLANK($C975),ISBLANK($D975),ISBLANK($E975),ISBLANK($F975),ISBLANK($G975),ISBLANK($H975)),"EKSİK","OK"))</f>
        <v/>
      </c>
    </row>
    <row r="976">
      <c r="A976" s="14">
        <f>IF(ISBLANK(YENI_TEKLIFLER!$A976),"",YENI_TEKLIFLER!$A976)</f>
        <v/>
      </c>
      <c r="B976" s="14">
        <f>IF(ISBLANK(YENI_TEKLIFLER!$A976),"",YENI_TEKLIFLER!$B976)</f>
        <v/>
      </c>
      <c r="C976" s="17">
        <f>IF(ISBLANK(YENI_TEKLIFLER!$A976),"",SUMIFS(TAKSIT_PLANI!$I$6:$I$1000,TAKSIT_PLANI!$B$6:$B$1000,YENI_TEKLIFLER!$B976,TAKSIT_PLANI!$C$6:$C$1000,1))</f>
        <v/>
      </c>
      <c r="D976" s="17">
        <f>IF(ISBLANK(YENI_TEKLIFLER!$A976),"",YENI_TEKLIFLER!$I976)</f>
        <v/>
      </c>
      <c r="E976" s="17">
        <f>IF(ISBLANK(YENI_TEKLIFLER!$A976),"",$C976-$D976)</f>
        <v/>
      </c>
      <c r="F976" s="17">
        <f>IF(ISBLANK(YENI_TEKLIFLER!$A976),"",MAX(0,$E976))</f>
        <v/>
      </c>
      <c r="G976" s="17">
        <f>IF(ISBLANK(YENI_TEKLIFLER!$A976),"",YENI_TEKLIFLER!$J976)</f>
        <v/>
      </c>
      <c r="H976" s="17">
        <f>IF(ISBLANK(YENI_TEKLIFLER!$A976),"",INDEX(KREDILER!$H$6:$H$1000,MATCH(YENI_TEKLIFLER!$B976,KREDILER!$A$6:$A$1000,0)))</f>
        <v/>
      </c>
      <c r="I976" s="14">
        <f>IF(ISBLANK(YENI_TEKLIFLER!$A976),"",IF($E976&gt;0,"ADAY","DEĞİL"))</f>
        <v/>
      </c>
      <c r="J976" s="14">
        <f>IF(ISBLANK(YENI_TEKLIFLER!$A976),"",IF(OR(ISBLANK($B976),ISBLANK($C976),ISBLANK($D976),ISBLANK($E976),ISBLANK($F976),ISBLANK($G976),ISBLANK($H976)),"EKSİK","OK"))</f>
        <v/>
      </c>
    </row>
    <row r="977">
      <c r="A977" s="14">
        <f>IF(ISBLANK(YENI_TEKLIFLER!$A977),"",YENI_TEKLIFLER!$A977)</f>
        <v/>
      </c>
      <c r="B977" s="14">
        <f>IF(ISBLANK(YENI_TEKLIFLER!$A977),"",YENI_TEKLIFLER!$B977)</f>
        <v/>
      </c>
      <c r="C977" s="17">
        <f>IF(ISBLANK(YENI_TEKLIFLER!$A977),"",SUMIFS(TAKSIT_PLANI!$I$6:$I$1000,TAKSIT_PLANI!$B$6:$B$1000,YENI_TEKLIFLER!$B977,TAKSIT_PLANI!$C$6:$C$1000,1))</f>
        <v/>
      </c>
      <c r="D977" s="17">
        <f>IF(ISBLANK(YENI_TEKLIFLER!$A977),"",YENI_TEKLIFLER!$I977)</f>
        <v/>
      </c>
      <c r="E977" s="17">
        <f>IF(ISBLANK(YENI_TEKLIFLER!$A977),"",$C977-$D977)</f>
        <v/>
      </c>
      <c r="F977" s="17">
        <f>IF(ISBLANK(YENI_TEKLIFLER!$A977),"",MAX(0,$E977))</f>
        <v/>
      </c>
      <c r="G977" s="17">
        <f>IF(ISBLANK(YENI_TEKLIFLER!$A977),"",YENI_TEKLIFLER!$J977)</f>
        <v/>
      </c>
      <c r="H977" s="17">
        <f>IF(ISBLANK(YENI_TEKLIFLER!$A977),"",INDEX(KREDILER!$H$6:$H$1000,MATCH(YENI_TEKLIFLER!$B977,KREDILER!$A$6:$A$1000,0)))</f>
        <v/>
      </c>
      <c r="I977" s="14">
        <f>IF(ISBLANK(YENI_TEKLIFLER!$A977),"",IF($E977&gt;0,"ADAY","DEĞİL"))</f>
        <v/>
      </c>
      <c r="J977" s="14">
        <f>IF(ISBLANK(YENI_TEKLIFLER!$A977),"",IF(OR(ISBLANK($B977),ISBLANK($C977),ISBLANK($D977),ISBLANK($E977),ISBLANK($F977),ISBLANK($G977),ISBLANK($H977)),"EKSİK","OK"))</f>
        <v/>
      </c>
    </row>
    <row r="978">
      <c r="A978" s="14">
        <f>IF(ISBLANK(YENI_TEKLIFLER!$A978),"",YENI_TEKLIFLER!$A978)</f>
        <v/>
      </c>
      <c r="B978" s="14">
        <f>IF(ISBLANK(YENI_TEKLIFLER!$A978),"",YENI_TEKLIFLER!$B978)</f>
        <v/>
      </c>
      <c r="C978" s="17">
        <f>IF(ISBLANK(YENI_TEKLIFLER!$A978),"",SUMIFS(TAKSIT_PLANI!$I$6:$I$1000,TAKSIT_PLANI!$B$6:$B$1000,YENI_TEKLIFLER!$B978,TAKSIT_PLANI!$C$6:$C$1000,1))</f>
        <v/>
      </c>
      <c r="D978" s="17">
        <f>IF(ISBLANK(YENI_TEKLIFLER!$A978),"",YENI_TEKLIFLER!$I978)</f>
        <v/>
      </c>
      <c r="E978" s="17">
        <f>IF(ISBLANK(YENI_TEKLIFLER!$A978),"",$C978-$D978)</f>
        <v/>
      </c>
      <c r="F978" s="17">
        <f>IF(ISBLANK(YENI_TEKLIFLER!$A978),"",MAX(0,$E978))</f>
        <v/>
      </c>
      <c r="G978" s="17">
        <f>IF(ISBLANK(YENI_TEKLIFLER!$A978),"",YENI_TEKLIFLER!$J978)</f>
        <v/>
      </c>
      <c r="H978" s="17">
        <f>IF(ISBLANK(YENI_TEKLIFLER!$A978),"",INDEX(KREDILER!$H$6:$H$1000,MATCH(YENI_TEKLIFLER!$B978,KREDILER!$A$6:$A$1000,0)))</f>
        <v/>
      </c>
      <c r="I978" s="14">
        <f>IF(ISBLANK(YENI_TEKLIFLER!$A978),"",IF($E978&gt;0,"ADAY","DEĞİL"))</f>
        <v/>
      </c>
      <c r="J978" s="14">
        <f>IF(ISBLANK(YENI_TEKLIFLER!$A978),"",IF(OR(ISBLANK($B978),ISBLANK($C978),ISBLANK($D978),ISBLANK($E978),ISBLANK($F978),ISBLANK($G978),ISBLANK($H978)),"EKSİK","OK"))</f>
        <v/>
      </c>
    </row>
    <row r="979">
      <c r="A979" s="14">
        <f>IF(ISBLANK(YENI_TEKLIFLER!$A979),"",YENI_TEKLIFLER!$A979)</f>
        <v/>
      </c>
      <c r="B979" s="14">
        <f>IF(ISBLANK(YENI_TEKLIFLER!$A979),"",YENI_TEKLIFLER!$B979)</f>
        <v/>
      </c>
      <c r="C979" s="17">
        <f>IF(ISBLANK(YENI_TEKLIFLER!$A979),"",SUMIFS(TAKSIT_PLANI!$I$6:$I$1000,TAKSIT_PLANI!$B$6:$B$1000,YENI_TEKLIFLER!$B979,TAKSIT_PLANI!$C$6:$C$1000,1))</f>
        <v/>
      </c>
      <c r="D979" s="17">
        <f>IF(ISBLANK(YENI_TEKLIFLER!$A979),"",YENI_TEKLIFLER!$I979)</f>
        <v/>
      </c>
      <c r="E979" s="17">
        <f>IF(ISBLANK(YENI_TEKLIFLER!$A979),"",$C979-$D979)</f>
        <v/>
      </c>
      <c r="F979" s="17">
        <f>IF(ISBLANK(YENI_TEKLIFLER!$A979),"",MAX(0,$E979))</f>
        <v/>
      </c>
      <c r="G979" s="17">
        <f>IF(ISBLANK(YENI_TEKLIFLER!$A979),"",YENI_TEKLIFLER!$J979)</f>
        <v/>
      </c>
      <c r="H979" s="17">
        <f>IF(ISBLANK(YENI_TEKLIFLER!$A979),"",INDEX(KREDILER!$H$6:$H$1000,MATCH(YENI_TEKLIFLER!$B979,KREDILER!$A$6:$A$1000,0)))</f>
        <v/>
      </c>
      <c r="I979" s="14">
        <f>IF(ISBLANK(YENI_TEKLIFLER!$A979),"",IF($E979&gt;0,"ADAY","DEĞİL"))</f>
        <v/>
      </c>
      <c r="J979" s="14">
        <f>IF(ISBLANK(YENI_TEKLIFLER!$A979),"",IF(OR(ISBLANK($B979),ISBLANK($C979),ISBLANK($D979),ISBLANK($E979),ISBLANK($F979),ISBLANK($G979),ISBLANK($H979)),"EKSİK","OK"))</f>
        <v/>
      </c>
    </row>
    <row r="980">
      <c r="A980" s="14">
        <f>IF(ISBLANK(YENI_TEKLIFLER!$A980),"",YENI_TEKLIFLER!$A980)</f>
        <v/>
      </c>
      <c r="B980" s="14">
        <f>IF(ISBLANK(YENI_TEKLIFLER!$A980),"",YENI_TEKLIFLER!$B980)</f>
        <v/>
      </c>
      <c r="C980" s="17">
        <f>IF(ISBLANK(YENI_TEKLIFLER!$A980),"",SUMIFS(TAKSIT_PLANI!$I$6:$I$1000,TAKSIT_PLANI!$B$6:$B$1000,YENI_TEKLIFLER!$B980,TAKSIT_PLANI!$C$6:$C$1000,1))</f>
        <v/>
      </c>
      <c r="D980" s="17">
        <f>IF(ISBLANK(YENI_TEKLIFLER!$A980),"",YENI_TEKLIFLER!$I980)</f>
        <v/>
      </c>
      <c r="E980" s="17">
        <f>IF(ISBLANK(YENI_TEKLIFLER!$A980),"",$C980-$D980)</f>
        <v/>
      </c>
      <c r="F980" s="17">
        <f>IF(ISBLANK(YENI_TEKLIFLER!$A980),"",MAX(0,$E980))</f>
        <v/>
      </c>
      <c r="G980" s="17">
        <f>IF(ISBLANK(YENI_TEKLIFLER!$A980),"",YENI_TEKLIFLER!$J980)</f>
        <v/>
      </c>
      <c r="H980" s="17">
        <f>IF(ISBLANK(YENI_TEKLIFLER!$A980),"",INDEX(KREDILER!$H$6:$H$1000,MATCH(YENI_TEKLIFLER!$B980,KREDILER!$A$6:$A$1000,0)))</f>
        <v/>
      </c>
      <c r="I980" s="14">
        <f>IF(ISBLANK(YENI_TEKLIFLER!$A980),"",IF($E980&gt;0,"ADAY","DEĞİL"))</f>
        <v/>
      </c>
      <c r="J980" s="14">
        <f>IF(ISBLANK(YENI_TEKLIFLER!$A980),"",IF(OR(ISBLANK($B980),ISBLANK($C980),ISBLANK($D980),ISBLANK($E980),ISBLANK($F980),ISBLANK($G980),ISBLANK($H980)),"EKSİK","OK"))</f>
        <v/>
      </c>
    </row>
    <row r="981">
      <c r="A981" s="14">
        <f>IF(ISBLANK(YENI_TEKLIFLER!$A981),"",YENI_TEKLIFLER!$A981)</f>
        <v/>
      </c>
      <c r="B981" s="14">
        <f>IF(ISBLANK(YENI_TEKLIFLER!$A981),"",YENI_TEKLIFLER!$B981)</f>
        <v/>
      </c>
      <c r="C981" s="17">
        <f>IF(ISBLANK(YENI_TEKLIFLER!$A981),"",SUMIFS(TAKSIT_PLANI!$I$6:$I$1000,TAKSIT_PLANI!$B$6:$B$1000,YENI_TEKLIFLER!$B981,TAKSIT_PLANI!$C$6:$C$1000,1))</f>
        <v/>
      </c>
      <c r="D981" s="17">
        <f>IF(ISBLANK(YENI_TEKLIFLER!$A981),"",YENI_TEKLIFLER!$I981)</f>
        <v/>
      </c>
      <c r="E981" s="17">
        <f>IF(ISBLANK(YENI_TEKLIFLER!$A981),"",$C981-$D981)</f>
        <v/>
      </c>
      <c r="F981" s="17">
        <f>IF(ISBLANK(YENI_TEKLIFLER!$A981),"",MAX(0,$E981))</f>
        <v/>
      </c>
      <c r="G981" s="17">
        <f>IF(ISBLANK(YENI_TEKLIFLER!$A981),"",YENI_TEKLIFLER!$J981)</f>
        <v/>
      </c>
      <c r="H981" s="17">
        <f>IF(ISBLANK(YENI_TEKLIFLER!$A981),"",INDEX(KREDILER!$H$6:$H$1000,MATCH(YENI_TEKLIFLER!$B981,KREDILER!$A$6:$A$1000,0)))</f>
        <v/>
      </c>
      <c r="I981" s="14">
        <f>IF(ISBLANK(YENI_TEKLIFLER!$A981),"",IF($E981&gt;0,"ADAY","DEĞİL"))</f>
        <v/>
      </c>
      <c r="J981" s="14">
        <f>IF(ISBLANK(YENI_TEKLIFLER!$A981),"",IF(OR(ISBLANK($B981),ISBLANK($C981),ISBLANK($D981),ISBLANK($E981),ISBLANK($F981),ISBLANK($G981),ISBLANK($H981)),"EKSİK","OK"))</f>
        <v/>
      </c>
    </row>
    <row r="982">
      <c r="A982" s="14">
        <f>IF(ISBLANK(YENI_TEKLIFLER!$A982),"",YENI_TEKLIFLER!$A982)</f>
        <v/>
      </c>
      <c r="B982" s="14">
        <f>IF(ISBLANK(YENI_TEKLIFLER!$A982),"",YENI_TEKLIFLER!$B982)</f>
        <v/>
      </c>
      <c r="C982" s="17">
        <f>IF(ISBLANK(YENI_TEKLIFLER!$A982),"",SUMIFS(TAKSIT_PLANI!$I$6:$I$1000,TAKSIT_PLANI!$B$6:$B$1000,YENI_TEKLIFLER!$B982,TAKSIT_PLANI!$C$6:$C$1000,1))</f>
        <v/>
      </c>
      <c r="D982" s="17">
        <f>IF(ISBLANK(YENI_TEKLIFLER!$A982),"",YENI_TEKLIFLER!$I982)</f>
        <v/>
      </c>
      <c r="E982" s="17">
        <f>IF(ISBLANK(YENI_TEKLIFLER!$A982),"",$C982-$D982)</f>
        <v/>
      </c>
      <c r="F982" s="17">
        <f>IF(ISBLANK(YENI_TEKLIFLER!$A982),"",MAX(0,$E982))</f>
        <v/>
      </c>
      <c r="G982" s="17">
        <f>IF(ISBLANK(YENI_TEKLIFLER!$A982),"",YENI_TEKLIFLER!$J982)</f>
        <v/>
      </c>
      <c r="H982" s="17">
        <f>IF(ISBLANK(YENI_TEKLIFLER!$A982),"",INDEX(KREDILER!$H$6:$H$1000,MATCH(YENI_TEKLIFLER!$B982,KREDILER!$A$6:$A$1000,0)))</f>
        <v/>
      </c>
      <c r="I982" s="14">
        <f>IF(ISBLANK(YENI_TEKLIFLER!$A982),"",IF($E982&gt;0,"ADAY","DEĞİL"))</f>
        <v/>
      </c>
      <c r="J982" s="14">
        <f>IF(ISBLANK(YENI_TEKLIFLER!$A982),"",IF(OR(ISBLANK($B982),ISBLANK($C982),ISBLANK($D982),ISBLANK($E982),ISBLANK($F982),ISBLANK($G982),ISBLANK($H982)),"EKSİK","OK"))</f>
        <v/>
      </c>
    </row>
    <row r="983">
      <c r="A983" s="14">
        <f>IF(ISBLANK(YENI_TEKLIFLER!$A983),"",YENI_TEKLIFLER!$A983)</f>
        <v/>
      </c>
      <c r="B983" s="14">
        <f>IF(ISBLANK(YENI_TEKLIFLER!$A983),"",YENI_TEKLIFLER!$B983)</f>
        <v/>
      </c>
      <c r="C983" s="17">
        <f>IF(ISBLANK(YENI_TEKLIFLER!$A983),"",SUMIFS(TAKSIT_PLANI!$I$6:$I$1000,TAKSIT_PLANI!$B$6:$B$1000,YENI_TEKLIFLER!$B983,TAKSIT_PLANI!$C$6:$C$1000,1))</f>
        <v/>
      </c>
      <c r="D983" s="17">
        <f>IF(ISBLANK(YENI_TEKLIFLER!$A983),"",YENI_TEKLIFLER!$I983)</f>
        <v/>
      </c>
      <c r="E983" s="17">
        <f>IF(ISBLANK(YENI_TEKLIFLER!$A983),"",$C983-$D983)</f>
        <v/>
      </c>
      <c r="F983" s="17">
        <f>IF(ISBLANK(YENI_TEKLIFLER!$A983),"",MAX(0,$E983))</f>
        <v/>
      </c>
      <c r="G983" s="17">
        <f>IF(ISBLANK(YENI_TEKLIFLER!$A983),"",YENI_TEKLIFLER!$J983)</f>
        <v/>
      </c>
      <c r="H983" s="17">
        <f>IF(ISBLANK(YENI_TEKLIFLER!$A983),"",INDEX(KREDILER!$H$6:$H$1000,MATCH(YENI_TEKLIFLER!$B983,KREDILER!$A$6:$A$1000,0)))</f>
        <v/>
      </c>
      <c r="I983" s="14">
        <f>IF(ISBLANK(YENI_TEKLIFLER!$A983),"",IF($E983&gt;0,"ADAY","DEĞİL"))</f>
        <v/>
      </c>
      <c r="J983" s="14">
        <f>IF(ISBLANK(YENI_TEKLIFLER!$A983),"",IF(OR(ISBLANK($B983),ISBLANK($C983),ISBLANK($D983),ISBLANK($E983),ISBLANK($F983),ISBLANK($G983),ISBLANK($H983)),"EKSİK","OK"))</f>
        <v/>
      </c>
    </row>
    <row r="984">
      <c r="A984" s="14">
        <f>IF(ISBLANK(YENI_TEKLIFLER!$A984),"",YENI_TEKLIFLER!$A984)</f>
        <v/>
      </c>
      <c r="B984" s="14">
        <f>IF(ISBLANK(YENI_TEKLIFLER!$A984),"",YENI_TEKLIFLER!$B984)</f>
        <v/>
      </c>
      <c r="C984" s="17">
        <f>IF(ISBLANK(YENI_TEKLIFLER!$A984),"",SUMIFS(TAKSIT_PLANI!$I$6:$I$1000,TAKSIT_PLANI!$B$6:$B$1000,YENI_TEKLIFLER!$B984,TAKSIT_PLANI!$C$6:$C$1000,1))</f>
        <v/>
      </c>
      <c r="D984" s="17">
        <f>IF(ISBLANK(YENI_TEKLIFLER!$A984),"",YENI_TEKLIFLER!$I984)</f>
        <v/>
      </c>
      <c r="E984" s="17">
        <f>IF(ISBLANK(YENI_TEKLIFLER!$A984),"",$C984-$D984)</f>
        <v/>
      </c>
      <c r="F984" s="17">
        <f>IF(ISBLANK(YENI_TEKLIFLER!$A984),"",MAX(0,$E984))</f>
        <v/>
      </c>
      <c r="G984" s="17">
        <f>IF(ISBLANK(YENI_TEKLIFLER!$A984),"",YENI_TEKLIFLER!$J984)</f>
        <v/>
      </c>
      <c r="H984" s="17">
        <f>IF(ISBLANK(YENI_TEKLIFLER!$A984),"",INDEX(KREDILER!$H$6:$H$1000,MATCH(YENI_TEKLIFLER!$B984,KREDILER!$A$6:$A$1000,0)))</f>
        <v/>
      </c>
      <c r="I984" s="14">
        <f>IF(ISBLANK(YENI_TEKLIFLER!$A984),"",IF($E984&gt;0,"ADAY","DEĞİL"))</f>
        <v/>
      </c>
      <c r="J984" s="14">
        <f>IF(ISBLANK(YENI_TEKLIFLER!$A984),"",IF(OR(ISBLANK($B984),ISBLANK($C984),ISBLANK($D984),ISBLANK($E984),ISBLANK($F984),ISBLANK($G984),ISBLANK($H984)),"EKSİK","OK"))</f>
        <v/>
      </c>
    </row>
    <row r="985">
      <c r="A985" s="14">
        <f>IF(ISBLANK(YENI_TEKLIFLER!$A985),"",YENI_TEKLIFLER!$A985)</f>
        <v/>
      </c>
      <c r="B985" s="14">
        <f>IF(ISBLANK(YENI_TEKLIFLER!$A985),"",YENI_TEKLIFLER!$B985)</f>
        <v/>
      </c>
      <c r="C985" s="17">
        <f>IF(ISBLANK(YENI_TEKLIFLER!$A985),"",SUMIFS(TAKSIT_PLANI!$I$6:$I$1000,TAKSIT_PLANI!$B$6:$B$1000,YENI_TEKLIFLER!$B985,TAKSIT_PLANI!$C$6:$C$1000,1))</f>
        <v/>
      </c>
      <c r="D985" s="17">
        <f>IF(ISBLANK(YENI_TEKLIFLER!$A985),"",YENI_TEKLIFLER!$I985)</f>
        <v/>
      </c>
      <c r="E985" s="17">
        <f>IF(ISBLANK(YENI_TEKLIFLER!$A985),"",$C985-$D985)</f>
        <v/>
      </c>
      <c r="F985" s="17">
        <f>IF(ISBLANK(YENI_TEKLIFLER!$A985),"",MAX(0,$E985))</f>
        <v/>
      </c>
      <c r="G985" s="17">
        <f>IF(ISBLANK(YENI_TEKLIFLER!$A985),"",YENI_TEKLIFLER!$J985)</f>
        <v/>
      </c>
      <c r="H985" s="17">
        <f>IF(ISBLANK(YENI_TEKLIFLER!$A985),"",INDEX(KREDILER!$H$6:$H$1000,MATCH(YENI_TEKLIFLER!$B985,KREDILER!$A$6:$A$1000,0)))</f>
        <v/>
      </c>
      <c r="I985" s="14">
        <f>IF(ISBLANK(YENI_TEKLIFLER!$A985),"",IF($E985&gt;0,"ADAY","DEĞİL"))</f>
        <v/>
      </c>
      <c r="J985" s="14">
        <f>IF(ISBLANK(YENI_TEKLIFLER!$A985),"",IF(OR(ISBLANK($B985),ISBLANK($C985),ISBLANK($D985),ISBLANK($E985),ISBLANK($F985),ISBLANK($G985),ISBLANK($H985)),"EKSİK","OK"))</f>
        <v/>
      </c>
    </row>
    <row r="986">
      <c r="A986" s="14">
        <f>IF(ISBLANK(YENI_TEKLIFLER!$A986),"",YENI_TEKLIFLER!$A986)</f>
        <v/>
      </c>
      <c r="B986" s="14">
        <f>IF(ISBLANK(YENI_TEKLIFLER!$A986),"",YENI_TEKLIFLER!$B986)</f>
        <v/>
      </c>
      <c r="C986" s="17">
        <f>IF(ISBLANK(YENI_TEKLIFLER!$A986),"",SUMIFS(TAKSIT_PLANI!$I$6:$I$1000,TAKSIT_PLANI!$B$6:$B$1000,YENI_TEKLIFLER!$B986,TAKSIT_PLANI!$C$6:$C$1000,1))</f>
        <v/>
      </c>
      <c r="D986" s="17">
        <f>IF(ISBLANK(YENI_TEKLIFLER!$A986),"",YENI_TEKLIFLER!$I986)</f>
        <v/>
      </c>
      <c r="E986" s="17">
        <f>IF(ISBLANK(YENI_TEKLIFLER!$A986),"",$C986-$D986)</f>
        <v/>
      </c>
      <c r="F986" s="17">
        <f>IF(ISBLANK(YENI_TEKLIFLER!$A986),"",MAX(0,$E986))</f>
        <v/>
      </c>
      <c r="G986" s="17">
        <f>IF(ISBLANK(YENI_TEKLIFLER!$A986),"",YENI_TEKLIFLER!$J986)</f>
        <v/>
      </c>
      <c r="H986" s="17">
        <f>IF(ISBLANK(YENI_TEKLIFLER!$A986),"",INDEX(KREDILER!$H$6:$H$1000,MATCH(YENI_TEKLIFLER!$B986,KREDILER!$A$6:$A$1000,0)))</f>
        <v/>
      </c>
      <c r="I986" s="14">
        <f>IF(ISBLANK(YENI_TEKLIFLER!$A986),"",IF($E986&gt;0,"ADAY","DEĞİL"))</f>
        <v/>
      </c>
      <c r="J986" s="14">
        <f>IF(ISBLANK(YENI_TEKLIFLER!$A986),"",IF(OR(ISBLANK($B986),ISBLANK($C986),ISBLANK($D986),ISBLANK($E986),ISBLANK($F986),ISBLANK($G986),ISBLANK($H986)),"EKSİK","OK"))</f>
        <v/>
      </c>
    </row>
    <row r="987">
      <c r="A987" s="14">
        <f>IF(ISBLANK(YENI_TEKLIFLER!$A987),"",YENI_TEKLIFLER!$A987)</f>
        <v/>
      </c>
      <c r="B987" s="14">
        <f>IF(ISBLANK(YENI_TEKLIFLER!$A987),"",YENI_TEKLIFLER!$B987)</f>
        <v/>
      </c>
      <c r="C987" s="17">
        <f>IF(ISBLANK(YENI_TEKLIFLER!$A987),"",SUMIFS(TAKSIT_PLANI!$I$6:$I$1000,TAKSIT_PLANI!$B$6:$B$1000,YENI_TEKLIFLER!$B987,TAKSIT_PLANI!$C$6:$C$1000,1))</f>
        <v/>
      </c>
      <c r="D987" s="17">
        <f>IF(ISBLANK(YENI_TEKLIFLER!$A987),"",YENI_TEKLIFLER!$I987)</f>
        <v/>
      </c>
      <c r="E987" s="17">
        <f>IF(ISBLANK(YENI_TEKLIFLER!$A987),"",$C987-$D987)</f>
        <v/>
      </c>
      <c r="F987" s="17">
        <f>IF(ISBLANK(YENI_TEKLIFLER!$A987),"",MAX(0,$E987))</f>
        <v/>
      </c>
      <c r="G987" s="17">
        <f>IF(ISBLANK(YENI_TEKLIFLER!$A987),"",YENI_TEKLIFLER!$J987)</f>
        <v/>
      </c>
      <c r="H987" s="17">
        <f>IF(ISBLANK(YENI_TEKLIFLER!$A987),"",INDEX(KREDILER!$H$6:$H$1000,MATCH(YENI_TEKLIFLER!$B987,KREDILER!$A$6:$A$1000,0)))</f>
        <v/>
      </c>
      <c r="I987" s="14">
        <f>IF(ISBLANK(YENI_TEKLIFLER!$A987),"",IF($E987&gt;0,"ADAY","DEĞİL"))</f>
        <v/>
      </c>
      <c r="J987" s="14">
        <f>IF(ISBLANK(YENI_TEKLIFLER!$A987),"",IF(OR(ISBLANK($B987),ISBLANK($C987),ISBLANK($D987),ISBLANK($E987),ISBLANK($F987),ISBLANK($G987),ISBLANK($H987)),"EKSİK","OK"))</f>
        <v/>
      </c>
    </row>
    <row r="988">
      <c r="A988" s="14">
        <f>IF(ISBLANK(YENI_TEKLIFLER!$A988),"",YENI_TEKLIFLER!$A988)</f>
        <v/>
      </c>
      <c r="B988" s="14">
        <f>IF(ISBLANK(YENI_TEKLIFLER!$A988),"",YENI_TEKLIFLER!$B988)</f>
        <v/>
      </c>
      <c r="C988" s="17">
        <f>IF(ISBLANK(YENI_TEKLIFLER!$A988),"",SUMIFS(TAKSIT_PLANI!$I$6:$I$1000,TAKSIT_PLANI!$B$6:$B$1000,YENI_TEKLIFLER!$B988,TAKSIT_PLANI!$C$6:$C$1000,1))</f>
        <v/>
      </c>
      <c r="D988" s="17">
        <f>IF(ISBLANK(YENI_TEKLIFLER!$A988),"",YENI_TEKLIFLER!$I988)</f>
        <v/>
      </c>
      <c r="E988" s="17">
        <f>IF(ISBLANK(YENI_TEKLIFLER!$A988),"",$C988-$D988)</f>
        <v/>
      </c>
      <c r="F988" s="17">
        <f>IF(ISBLANK(YENI_TEKLIFLER!$A988),"",MAX(0,$E988))</f>
        <v/>
      </c>
      <c r="G988" s="17">
        <f>IF(ISBLANK(YENI_TEKLIFLER!$A988),"",YENI_TEKLIFLER!$J988)</f>
        <v/>
      </c>
      <c r="H988" s="17">
        <f>IF(ISBLANK(YENI_TEKLIFLER!$A988),"",INDEX(KREDILER!$H$6:$H$1000,MATCH(YENI_TEKLIFLER!$B988,KREDILER!$A$6:$A$1000,0)))</f>
        <v/>
      </c>
      <c r="I988" s="14">
        <f>IF(ISBLANK(YENI_TEKLIFLER!$A988),"",IF($E988&gt;0,"ADAY","DEĞİL"))</f>
        <v/>
      </c>
      <c r="J988" s="14">
        <f>IF(ISBLANK(YENI_TEKLIFLER!$A988),"",IF(OR(ISBLANK($B988),ISBLANK($C988),ISBLANK($D988),ISBLANK($E988),ISBLANK($F988),ISBLANK($G988),ISBLANK($H988)),"EKSİK","OK"))</f>
        <v/>
      </c>
    </row>
    <row r="989">
      <c r="A989" s="14">
        <f>IF(ISBLANK(YENI_TEKLIFLER!$A989),"",YENI_TEKLIFLER!$A989)</f>
        <v/>
      </c>
      <c r="B989" s="14">
        <f>IF(ISBLANK(YENI_TEKLIFLER!$A989),"",YENI_TEKLIFLER!$B989)</f>
        <v/>
      </c>
      <c r="C989" s="17">
        <f>IF(ISBLANK(YENI_TEKLIFLER!$A989),"",SUMIFS(TAKSIT_PLANI!$I$6:$I$1000,TAKSIT_PLANI!$B$6:$B$1000,YENI_TEKLIFLER!$B989,TAKSIT_PLANI!$C$6:$C$1000,1))</f>
        <v/>
      </c>
      <c r="D989" s="17">
        <f>IF(ISBLANK(YENI_TEKLIFLER!$A989),"",YENI_TEKLIFLER!$I989)</f>
        <v/>
      </c>
      <c r="E989" s="17">
        <f>IF(ISBLANK(YENI_TEKLIFLER!$A989),"",$C989-$D989)</f>
        <v/>
      </c>
      <c r="F989" s="17">
        <f>IF(ISBLANK(YENI_TEKLIFLER!$A989),"",MAX(0,$E989))</f>
        <v/>
      </c>
      <c r="G989" s="17">
        <f>IF(ISBLANK(YENI_TEKLIFLER!$A989),"",YENI_TEKLIFLER!$J989)</f>
        <v/>
      </c>
      <c r="H989" s="17">
        <f>IF(ISBLANK(YENI_TEKLIFLER!$A989),"",INDEX(KREDILER!$H$6:$H$1000,MATCH(YENI_TEKLIFLER!$B989,KREDILER!$A$6:$A$1000,0)))</f>
        <v/>
      </c>
      <c r="I989" s="14">
        <f>IF(ISBLANK(YENI_TEKLIFLER!$A989),"",IF($E989&gt;0,"ADAY","DEĞİL"))</f>
        <v/>
      </c>
      <c r="J989" s="14">
        <f>IF(ISBLANK(YENI_TEKLIFLER!$A989),"",IF(OR(ISBLANK($B989),ISBLANK($C989),ISBLANK($D989),ISBLANK($E989),ISBLANK($F989),ISBLANK($G989),ISBLANK($H989)),"EKSİK","OK"))</f>
        <v/>
      </c>
    </row>
    <row r="990">
      <c r="A990" s="14">
        <f>IF(ISBLANK(YENI_TEKLIFLER!$A990),"",YENI_TEKLIFLER!$A990)</f>
        <v/>
      </c>
      <c r="B990" s="14">
        <f>IF(ISBLANK(YENI_TEKLIFLER!$A990),"",YENI_TEKLIFLER!$B990)</f>
        <v/>
      </c>
      <c r="C990" s="17">
        <f>IF(ISBLANK(YENI_TEKLIFLER!$A990),"",SUMIFS(TAKSIT_PLANI!$I$6:$I$1000,TAKSIT_PLANI!$B$6:$B$1000,YENI_TEKLIFLER!$B990,TAKSIT_PLANI!$C$6:$C$1000,1))</f>
        <v/>
      </c>
      <c r="D990" s="17">
        <f>IF(ISBLANK(YENI_TEKLIFLER!$A990),"",YENI_TEKLIFLER!$I990)</f>
        <v/>
      </c>
      <c r="E990" s="17">
        <f>IF(ISBLANK(YENI_TEKLIFLER!$A990),"",$C990-$D990)</f>
        <v/>
      </c>
      <c r="F990" s="17">
        <f>IF(ISBLANK(YENI_TEKLIFLER!$A990),"",MAX(0,$E990))</f>
        <v/>
      </c>
      <c r="G990" s="17">
        <f>IF(ISBLANK(YENI_TEKLIFLER!$A990),"",YENI_TEKLIFLER!$J990)</f>
        <v/>
      </c>
      <c r="H990" s="17">
        <f>IF(ISBLANK(YENI_TEKLIFLER!$A990),"",INDEX(KREDILER!$H$6:$H$1000,MATCH(YENI_TEKLIFLER!$B990,KREDILER!$A$6:$A$1000,0)))</f>
        <v/>
      </c>
      <c r="I990" s="14">
        <f>IF(ISBLANK(YENI_TEKLIFLER!$A990),"",IF($E990&gt;0,"ADAY","DEĞİL"))</f>
        <v/>
      </c>
      <c r="J990" s="14">
        <f>IF(ISBLANK(YENI_TEKLIFLER!$A990),"",IF(OR(ISBLANK($B990),ISBLANK($C990),ISBLANK($D990),ISBLANK($E990),ISBLANK($F990),ISBLANK($G990),ISBLANK($H990)),"EKSİK","OK"))</f>
        <v/>
      </c>
    </row>
    <row r="991">
      <c r="A991" s="14">
        <f>IF(ISBLANK(YENI_TEKLIFLER!$A991),"",YENI_TEKLIFLER!$A991)</f>
        <v/>
      </c>
      <c r="B991" s="14">
        <f>IF(ISBLANK(YENI_TEKLIFLER!$A991),"",YENI_TEKLIFLER!$B991)</f>
        <v/>
      </c>
      <c r="C991" s="17">
        <f>IF(ISBLANK(YENI_TEKLIFLER!$A991),"",SUMIFS(TAKSIT_PLANI!$I$6:$I$1000,TAKSIT_PLANI!$B$6:$B$1000,YENI_TEKLIFLER!$B991,TAKSIT_PLANI!$C$6:$C$1000,1))</f>
        <v/>
      </c>
      <c r="D991" s="17">
        <f>IF(ISBLANK(YENI_TEKLIFLER!$A991),"",YENI_TEKLIFLER!$I991)</f>
        <v/>
      </c>
      <c r="E991" s="17">
        <f>IF(ISBLANK(YENI_TEKLIFLER!$A991),"",$C991-$D991)</f>
        <v/>
      </c>
      <c r="F991" s="17">
        <f>IF(ISBLANK(YENI_TEKLIFLER!$A991),"",MAX(0,$E991))</f>
        <v/>
      </c>
      <c r="G991" s="17">
        <f>IF(ISBLANK(YENI_TEKLIFLER!$A991),"",YENI_TEKLIFLER!$J991)</f>
        <v/>
      </c>
      <c r="H991" s="17">
        <f>IF(ISBLANK(YENI_TEKLIFLER!$A991),"",INDEX(KREDILER!$H$6:$H$1000,MATCH(YENI_TEKLIFLER!$B991,KREDILER!$A$6:$A$1000,0)))</f>
        <v/>
      </c>
      <c r="I991" s="14">
        <f>IF(ISBLANK(YENI_TEKLIFLER!$A991),"",IF($E991&gt;0,"ADAY","DEĞİL"))</f>
        <v/>
      </c>
      <c r="J991" s="14">
        <f>IF(ISBLANK(YENI_TEKLIFLER!$A991),"",IF(OR(ISBLANK($B991),ISBLANK($C991),ISBLANK($D991),ISBLANK($E991),ISBLANK($F991),ISBLANK($G991),ISBLANK($H991)),"EKSİK","OK"))</f>
        <v/>
      </c>
    </row>
    <row r="992">
      <c r="A992" s="14">
        <f>IF(ISBLANK(YENI_TEKLIFLER!$A992),"",YENI_TEKLIFLER!$A992)</f>
        <v/>
      </c>
      <c r="B992" s="14">
        <f>IF(ISBLANK(YENI_TEKLIFLER!$A992),"",YENI_TEKLIFLER!$B992)</f>
        <v/>
      </c>
      <c r="C992" s="17">
        <f>IF(ISBLANK(YENI_TEKLIFLER!$A992),"",SUMIFS(TAKSIT_PLANI!$I$6:$I$1000,TAKSIT_PLANI!$B$6:$B$1000,YENI_TEKLIFLER!$B992,TAKSIT_PLANI!$C$6:$C$1000,1))</f>
        <v/>
      </c>
      <c r="D992" s="17">
        <f>IF(ISBLANK(YENI_TEKLIFLER!$A992),"",YENI_TEKLIFLER!$I992)</f>
        <v/>
      </c>
      <c r="E992" s="17">
        <f>IF(ISBLANK(YENI_TEKLIFLER!$A992),"",$C992-$D992)</f>
        <v/>
      </c>
      <c r="F992" s="17">
        <f>IF(ISBLANK(YENI_TEKLIFLER!$A992),"",MAX(0,$E992))</f>
        <v/>
      </c>
      <c r="G992" s="17">
        <f>IF(ISBLANK(YENI_TEKLIFLER!$A992),"",YENI_TEKLIFLER!$J992)</f>
        <v/>
      </c>
      <c r="H992" s="17">
        <f>IF(ISBLANK(YENI_TEKLIFLER!$A992),"",INDEX(KREDILER!$H$6:$H$1000,MATCH(YENI_TEKLIFLER!$B992,KREDILER!$A$6:$A$1000,0)))</f>
        <v/>
      </c>
      <c r="I992" s="14">
        <f>IF(ISBLANK(YENI_TEKLIFLER!$A992),"",IF($E992&gt;0,"ADAY","DEĞİL"))</f>
        <v/>
      </c>
      <c r="J992" s="14">
        <f>IF(ISBLANK(YENI_TEKLIFLER!$A992),"",IF(OR(ISBLANK($B992),ISBLANK($C992),ISBLANK($D992),ISBLANK($E992),ISBLANK($F992),ISBLANK($G992),ISBLANK($H992)),"EKSİK","OK"))</f>
        <v/>
      </c>
    </row>
    <row r="993">
      <c r="A993" s="14">
        <f>IF(ISBLANK(YENI_TEKLIFLER!$A993),"",YENI_TEKLIFLER!$A993)</f>
        <v/>
      </c>
      <c r="B993" s="14">
        <f>IF(ISBLANK(YENI_TEKLIFLER!$A993),"",YENI_TEKLIFLER!$B993)</f>
        <v/>
      </c>
      <c r="C993" s="17">
        <f>IF(ISBLANK(YENI_TEKLIFLER!$A993),"",SUMIFS(TAKSIT_PLANI!$I$6:$I$1000,TAKSIT_PLANI!$B$6:$B$1000,YENI_TEKLIFLER!$B993,TAKSIT_PLANI!$C$6:$C$1000,1))</f>
        <v/>
      </c>
      <c r="D993" s="17">
        <f>IF(ISBLANK(YENI_TEKLIFLER!$A993),"",YENI_TEKLIFLER!$I993)</f>
        <v/>
      </c>
      <c r="E993" s="17">
        <f>IF(ISBLANK(YENI_TEKLIFLER!$A993),"",$C993-$D993)</f>
        <v/>
      </c>
      <c r="F993" s="17">
        <f>IF(ISBLANK(YENI_TEKLIFLER!$A993),"",MAX(0,$E993))</f>
        <v/>
      </c>
      <c r="G993" s="17">
        <f>IF(ISBLANK(YENI_TEKLIFLER!$A993),"",YENI_TEKLIFLER!$J993)</f>
        <v/>
      </c>
      <c r="H993" s="17">
        <f>IF(ISBLANK(YENI_TEKLIFLER!$A993),"",INDEX(KREDILER!$H$6:$H$1000,MATCH(YENI_TEKLIFLER!$B993,KREDILER!$A$6:$A$1000,0)))</f>
        <v/>
      </c>
      <c r="I993" s="14">
        <f>IF(ISBLANK(YENI_TEKLIFLER!$A993),"",IF($E993&gt;0,"ADAY","DEĞİL"))</f>
        <v/>
      </c>
      <c r="J993" s="14">
        <f>IF(ISBLANK(YENI_TEKLIFLER!$A993),"",IF(OR(ISBLANK($B993),ISBLANK($C993),ISBLANK($D993),ISBLANK($E993),ISBLANK($F993),ISBLANK($G993),ISBLANK($H993)),"EKSİK","OK"))</f>
        <v/>
      </c>
    </row>
    <row r="994">
      <c r="A994" s="14">
        <f>IF(ISBLANK(YENI_TEKLIFLER!$A994),"",YENI_TEKLIFLER!$A994)</f>
        <v/>
      </c>
      <c r="B994" s="14">
        <f>IF(ISBLANK(YENI_TEKLIFLER!$A994),"",YENI_TEKLIFLER!$B994)</f>
        <v/>
      </c>
      <c r="C994" s="17">
        <f>IF(ISBLANK(YENI_TEKLIFLER!$A994),"",SUMIFS(TAKSIT_PLANI!$I$6:$I$1000,TAKSIT_PLANI!$B$6:$B$1000,YENI_TEKLIFLER!$B994,TAKSIT_PLANI!$C$6:$C$1000,1))</f>
        <v/>
      </c>
      <c r="D994" s="17">
        <f>IF(ISBLANK(YENI_TEKLIFLER!$A994),"",YENI_TEKLIFLER!$I994)</f>
        <v/>
      </c>
      <c r="E994" s="17">
        <f>IF(ISBLANK(YENI_TEKLIFLER!$A994),"",$C994-$D994)</f>
        <v/>
      </c>
      <c r="F994" s="17">
        <f>IF(ISBLANK(YENI_TEKLIFLER!$A994),"",MAX(0,$E994))</f>
        <v/>
      </c>
      <c r="G994" s="17">
        <f>IF(ISBLANK(YENI_TEKLIFLER!$A994),"",YENI_TEKLIFLER!$J994)</f>
        <v/>
      </c>
      <c r="H994" s="17">
        <f>IF(ISBLANK(YENI_TEKLIFLER!$A994),"",INDEX(KREDILER!$H$6:$H$1000,MATCH(YENI_TEKLIFLER!$B994,KREDILER!$A$6:$A$1000,0)))</f>
        <v/>
      </c>
      <c r="I994" s="14">
        <f>IF(ISBLANK(YENI_TEKLIFLER!$A994),"",IF($E994&gt;0,"ADAY","DEĞİL"))</f>
        <v/>
      </c>
      <c r="J994" s="14">
        <f>IF(ISBLANK(YENI_TEKLIFLER!$A994),"",IF(OR(ISBLANK($B994),ISBLANK($C994),ISBLANK($D994),ISBLANK($E994),ISBLANK($F994),ISBLANK($G994),ISBLANK($H994)),"EKSİK","OK"))</f>
        <v/>
      </c>
    </row>
    <row r="995">
      <c r="A995" s="14">
        <f>IF(ISBLANK(YENI_TEKLIFLER!$A995),"",YENI_TEKLIFLER!$A995)</f>
        <v/>
      </c>
      <c r="B995" s="14">
        <f>IF(ISBLANK(YENI_TEKLIFLER!$A995),"",YENI_TEKLIFLER!$B995)</f>
        <v/>
      </c>
      <c r="C995" s="17">
        <f>IF(ISBLANK(YENI_TEKLIFLER!$A995),"",SUMIFS(TAKSIT_PLANI!$I$6:$I$1000,TAKSIT_PLANI!$B$6:$B$1000,YENI_TEKLIFLER!$B995,TAKSIT_PLANI!$C$6:$C$1000,1))</f>
        <v/>
      </c>
      <c r="D995" s="17">
        <f>IF(ISBLANK(YENI_TEKLIFLER!$A995),"",YENI_TEKLIFLER!$I995)</f>
        <v/>
      </c>
      <c r="E995" s="17">
        <f>IF(ISBLANK(YENI_TEKLIFLER!$A995),"",$C995-$D995)</f>
        <v/>
      </c>
      <c r="F995" s="17">
        <f>IF(ISBLANK(YENI_TEKLIFLER!$A995),"",MAX(0,$E995))</f>
        <v/>
      </c>
      <c r="G995" s="17">
        <f>IF(ISBLANK(YENI_TEKLIFLER!$A995),"",YENI_TEKLIFLER!$J995)</f>
        <v/>
      </c>
      <c r="H995" s="17">
        <f>IF(ISBLANK(YENI_TEKLIFLER!$A995),"",INDEX(KREDILER!$H$6:$H$1000,MATCH(YENI_TEKLIFLER!$B995,KREDILER!$A$6:$A$1000,0)))</f>
        <v/>
      </c>
      <c r="I995" s="14">
        <f>IF(ISBLANK(YENI_TEKLIFLER!$A995),"",IF($E995&gt;0,"ADAY","DEĞİL"))</f>
        <v/>
      </c>
      <c r="J995" s="14">
        <f>IF(ISBLANK(YENI_TEKLIFLER!$A995),"",IF(OR(ISBLANK($B995),ISBLANK($C995),ISBLANK($D995),ISBLANK($E995),ISBLANK($F995),ISBLANK($G995),ISBLANK($H995)),"EKSİK","OK"))</f>
        <v/>
      </c>
    </row>
    <row r="996">
      <c r="A996" s="14">
        <f>IF(ISBLANK(YENI_TEKLIFLER!$A996),"",YENI_TEKLIFLER!$A996)</f>
        <v/>
      </c>
      <c r="B996" s="14">
        <f>IF(ISBLANK(YENI_TEKLIFLER!$A996),"",YENI_TEKLIFLER!$B996)</f>
        <v/>
      </c>
      <c r="C996" s="17">
        <f>IF(ISBLANK(YENI_TEKLIFLER!$A996),"",SUMIFS(TAKSIT_PLANI!$I$6:$I$1000,TAKSIT_PLANI!$B$6:$B$1000,YENI_TEKLIFLER!$B996,TAKSIT_PLANI!$C$6:$C$1000,1))</f>
        <v/>
      </c>
      <c r="D996" s="17">
        <f>IF(ISBLANK(YENI_TEKLIFLER!$A996),"",YENI_TEKLIFLER!$I996)</f>
        <v/>
      </c>
      <c r="E996" s="17">
        <f>IF(ISBLANK(YENI_TEKLIFLER!$A996),"",$C996-$D996)</f>
        <v/>
      </c>
      <c r="F996" s="17">
        <f>IF(ISBLANK(YENI_TEKLIFLER!$A996),"",MAX(0,$E996))</f>
        <v/>
      </c>
      <c r="G996" s="17">
        <f>IF(ISBLANK(YENI_TEKLIFLER!$A996),"",YENI_TEKLIFLER!$J996)</f>
        <v/>
      </c>
      <c r="H996" s="17">
        <f>IF(ISBLANK(YENI_TEKLIFLER!$A996),"",INDEX(KREDILER!$H$6:$H$1000,MATCH(YENI_TEKLIFLER!$B996,KREDILER!$A$6:$A$1000,0)))</f>
        <v/>
      </c>
      <c r="I996" s="14">
        <f>IF(ISBLANK(YENI_TEKLIFLER!$A996),"",IF($E996&gt;0,"ADAY","DEĞİL"))</f>
        <v/>
      </c>
      <c r="J996" s="14">
        <f>IF(ISBLANK(YENI_TEKLIFLER!$A996),"",IF(OR(ISBLANK($B996),ISBLANK($C996),ISBLANK($D996),ISBLANK($E996),ISBLANK($F996),ISBLANK($G996),ISBLANK($H996)),"EKSİK","OK"))</f>
        <v/>
      </c>
    </row>
    <row r="997">
      <c r="A997" s="14">
        <f>IF(ISBLANK(YENI_TEKLIFLER!$A997),"",YENI_TEKLIFLER!$A997)</f>
        <v/>
      </c>
      <c r="B997" s="14">
        <f>IF(ISBLANK(YENI_TEKLIFLER!$A997),"",YENI_TEKLIFLER!$B997)</f>
        <v/>
      </c>
      <c r="C997" s="17">
        <f>IF(ISBLANK(YENI_TEKLIFLER!$A997),"",SUMIFS(TAKSIT_PLANI!$I$6:$I$1000,TAKSIT_PLANI!$B$6:$B$1000,YENI_TEKLIFLER!$B997,TAKSIT_PLANI!$C$6:$C$1000,1))</f>
        <v/>
      </c>
      <c r="D997" s="17">
        <f>IF(ISBLANK(YENI_TEKLIFLER!$A997),"",YENI_TEKLIFLER!$I997)</f>
        <v/>
      </c>
      <c r="E997" s="17">
        <f>IF(ISBLANK(YENI_TEKLIFLER!$A997),"",$C997-$D997)</f>
        <v/>
      </c>
      <c r="F997" s="17">
        <f>IF(ISBLANK(YENI_TEKLIFLER!$A997),"",MAX(0,$E997))</f>
        <v/>
      </c>
      <c r="G997" s="17">
        <f>IF(ISBLANK(YENI_TEKLIFLER!$A997),"",YENI_TEKLIFLER!$J997)</f>
        <v/>
      </c>
      <c r="H997" s="17">
        <f>IF(ISBLANK(YENI_TEKLIFLER!$A997),"",INDEX(KREDILER!$H$6:$H$1000,MATCH(YENI_TEKLIFLER!$B997,KREDILER!$A$6:$A$1000,0)))</f>
        <v/>
      </c>
      <c r="I997" s="14">
        <f>IF(ISBLANK(YENI_TEKLIFLER!$A997),"",IF($E997&gt;0,"ADAY","DEĞİL"))</f>
        <v/>
      </c>
      <c r="J997" s="14">
        <f>IF(ISBLANK(YENI_TEKLIFLER!$A997),"",IF(OR(ISBLANK($B997),ISBLANK($C997),ISBLANK($D997),ISBLANK($E997),ISBLANK($F997),ISBLANK($G997),ISBLANK($H997)),"EKSİK","OK"))</f>
        <v/>
      </c>
    </row>
    <row r="998">
      <c r="A998" s="14">
        <f>IF(ISBLANK(YENI_TEKLIFLER!$A998),"",YENI_TEKLIFLER!$A998)</f>
        <v/>
      </c>
      <c r="B998" s="14">
        <f>IF(ISBLANK(YENI_TEKLIFLER!$A998),"",YENI_TEKLIFLER!$B998)</f>
        <v/>
      </c>
      <c r="C998" s="17">
        <f>IF(ISBLANK(YENI_TEKLIFLER!$A998),"",SUMIFS(TAKSIT_PLANI!$I$6:$I$1000,TAKSIT_PLANI!$B$6:$B$1000,YENI_TEKLIFLER!$B998,TAKSIT_PLANI!$C$6:$C$1000,1))</f>
        <v/>
      </c>
      <c r="D998" s="17">
        <f>IF(ISBLANK(YENI_TEKLIFLER!$A998),"",YENI_TEKLIFLER!$I998)</f>
        <v/>
      </c>
      <c r="E998" s="17">
        <f>IF(ISBLANK(YENI_TEKLIFLER!$A998),"",$C998-$D998)</f>
        <v/>
      </c>
      <c r="F998" s="17">
        <f>IF(ISBLANK(YENI_TEKLIFLER!$A998),"",MAX(0,$E998))</f>
        <v/>
      </c>
      <c r="G998" s="17">
        <f>IF(ISBLANK(YENI_TEKLIFLER!$A998),"",YENI_TEKLIFLER!$J998)</f>
        <v/>
      </c>
      <c r="H998" s="17">
        <f>IF(ISBLANK(YENI_TEKLIFLER!$A998),"",INDEX(KREDILER!$H$6:$H$1000,MATCH(YENI_TEKLIFLER!$B998,KREDILER!$A$6:$A$1000,0)))</f>
        <v/>
      </c>
      <c r="I998" s="14">
        <f>IF(ISBLANK(YENI_TEKLIFLER!$A998),"",IF($E998&gt;0,"ADAY","DEĞİL"))</f>
        <v/>
      </c>
      <c r="J998" s="14">
        <f>IF(ISBLANK(YENI_TEKLIFLER!$A998),"",IF(OR(ISBLANK($B998),ISBLANK($C998),ISBLANK($D998),ISBLANK($E998),ISBLANK($F998),ISBLANK($G998),ISBLANK($H998)),"EKSİK","OK"))</f>
        <v/>
      </c>
    </row>
    <row r="999">
      <c r="A999" s="14">
        <f>IF(ISBLANK(YENI_TEKLIFLER!$A999),"",YENI_TEKLIFLER!$A999)</f>
        <v/>
      </c>
      <c r="B999" s="14">
        <f>IF(ISBLANK(YENI_TEKLIFLER!$A999),"",YENI_TEKLIFLER!$B999)</f>
        <v/>
      </c>
      <c r="C999" s="17">
        <f>IF(ISBLANK(YENI_TEKLIFLER!$A999),"",SUMIFS(TAKSIT_PLANI!$I$6:$I$1000,TAKSIT_PLANI!$B$6:$B$1000,YENI_TEKLIFLER!$B999,TAKSIT_PLANI!$C$6:$C$1000,1))</f>
        <v/>
      </c>
      <c r="D999" s="17">
        <f>IF(ISBLANK(YENI_TEKLIFLER!$A999),"",YENI_TEKLIFLER!$I999)</f>
        <v/>
      </c>
      <c r="E999" s="17">
        <f>IF(ISBLANK(YENI_TEKLIFLER!$A999),"",$C999-$D999)</f>
        <v/>
      </c>
      <c r="F999" s="17">
        <f>IF(ISBLANK(YENI_TEKLIFLER!$A999),"",MAX(0,$E999))</f>
        <v/>
      </c>
      <c r="G999" s="17">
        <f>IF(ISBLANK(YENI_TEKLIFLER!$A999),"",YENI_TEKLIFLER!$J999)</f>
        <v/>
      </c>
      <c r="H999" s="17">
        <f>IF(ISBLANK(YENI_TEKLIFLER!$A999),"",INDEX(KREDILER!$H$6:$H$1000,MATCH(YENI_TEKLIFLER!$B999,KREDILER!$A$6:$A$1000,0)))</f>
        <v/>
      </c>
      <c r="I999" s="14">
        <f>IF(ISBLANK(YENI_TEKLIFLER!$A999),"",IF($E999&gt;0,"ADAY","DEĞİL"))</f>
        <v/>
      </c>
      <c r="J999" s="14">
        <f>IF(ISBLANK(YENI_TEKLIFLER!$A999),"",IF(OR(ISBLANK($B999),ISBLANK($C999),ISBLANK($D999),ISBLANK($E999),ISBLANK($F999),ISBLANK($G999),ISBLANK($H999)),"EKSİK","OK"))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F6:F1000">
    <cfRule type="cellIs" priority="1" operator="lessThanOrEqual" dxfId="2">
      <formula>0</formula>
    </cfRule>
  </conditionalFormatting>
  <conditionalFormatting sqref="G6:G1000">
    <cfRule type="cellIs" priority="2" operator="greaterThan" dxfId="0">
      <formula>0</formula>
    </cfRule>
  </conditionalFormatting>
  <conditionalFormatting sqref="I6:I1000">
    <cfRule type="cellIs" priority="3" operator="equal" dxfId="4">
      <formula>"ADAY"</formula>
    </cfRule>
    <cfRule type="cellIs" priority="4" operator="equal" dxfId="5">
      <formula>"DEĞİL"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AN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6" customHeight="1">
      <c r="A1" s="1" t="inlineStr">
        <is>
          <t>KONTROLLER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4" t="inlineStr">
        <is>
          <t>VERİ KALİTESİ VE SİSTEM SAĞLIĞI</t>
        </is>
      </c>
    </row>
    <row r="4"/>
    <row r="5"/>
    <row r="6">
      <c r="A6" s="25" t="inlineStr">
        <is>
          <t>Veri Kalite Skoru</t>
        </is>
      </c>
      <c r="B6" s="26">
        <f>ROUND(100-(B9+B10+B11)*UyariPuanKesintisi,0)</f>
        <v/>
      </c>
    </row>
    <row r="7">
      <c r="A7" s="25" t="inlineStr">
        <is>
          <t>Durum</t>
        </is>
      </c>
      <c r="B7" s="27">
        <f>IF(B6&gt;=VeriKaliteYuksek,"SAĞLIKLI",IF(B6&gt;=VeriKaliteOrta,"İZLEME GEREKLİ","DÜZELTME GEREKLİ"))</f>
        <v/>
      </c>
    </row>
    <row r="8">
      <c r="A8" s="25" t="inlineStr">
        <is>
          <t>Genel Karar</t>
        </is>
      </c>
      <c r="B8" s="27">
        <f>IF(B6&gt;=VeriKaliteYuksek,"UYGUN",IF(B6&gt;=VeriKaliteOrta,"İNCELE","DURDUR"))</f>
        <v/>
      </c>
    </row>
    <row r="9">
      <c r="A9" s="6" t="inlineStr">
        <is>
          <t>Eksik Zorunlu Alan</t>
        </is>
      </c>
      <c r="B9" s="26">
        <f>COUNTIF(BANKALAR!$I$6:$I$1000,"EKSİK")+COUNTIF(LIMITLER!$I$6:$I$1000,"EKSİK")+COUNTIF(KREDILER!$N$6:$N$1000,"EKSİK")+COUNTIF(TAKSIT_PLANI!$L$6:$L$1000,"EKSİK")</f>
        <v/>
      </c>
    </row>
    <row r="10">
      <c r="A10" s="6" t="inlineStr">
        <is>
          <t>Sıfır/Negatif Tutar</t>
        </is>
      </c>
      <c r="B10" s="26">
        <f>COUNTIF(LIMITLER!$G$6:$G$1000,"&lt;0")+COUNTIF(KREDILER!$H$6:$H$1000,"&lt;=0")+COUNTIF(TAKSIT_PLANI!$I$6:$I$1000,"&lt;=0")</f>
        <v/>
      </c>
    </row>
    <row r="11">
      <c r="A11" s="6" t="inlineStr">
        <is>
          <t>Mükerrer Kredi ID</t>
        </is>
      </c>
      <c r="B11" s="26">
        <f>COUNTIF(KREDILER!$A$6:$A$1000,KREDILER!$A$6)&gt;1</f>
        <v/>
      </c>
    </row>
    <row r="12">
      <c r="A12" s="6" t="inlineStr">
        <is>
          <t>Kayıt Sayısı (Kredi)</t>
        </is>
      </c>
      <c r="B12" s="26">
        <f>COUNTA(KREDILER!$A$6:$A$1000)</f>
        <v/>
      </c>
    </row>
    <row r="13">
      <c r="A13" s="6" t="inlineStr">
        <is>
          <t>Kayıt Sayısı (Taksit)</t>
        </is>
      </c>
      <c r="B13" s="26">
        <f>COUNTA(TAKSIT_PLANI!$A$6:$A$1000)</f>
        <v/>
      </c>
    </row>
    <row r="14">
      <c r="A14" s="6" t="inlineStr">
        <is>
          <t>Mutabakat Tutuyor</t>
        </is>
      </c>
      <c r="B14" s="27">
        <f>IF(B9+B10+B11=0,"UYGUN","SAĞLAM DEĞİL")</f>
        <v/>
      </c>
    </row>
    <row r="15"/>
    <row r="16"/>
    <row r="17"/>
    <row r="18">
      <c r="A18" s="7" t="inlineStr">
        <is>
          <t>Not: Mutabakat kontrolü, veri kalite skorunu düşüren ihlal sayısını ölçer. Her ihlal skordan düşer.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B6">
    <cfRule type="cellIs" priority="1" operator="lessThan" dxfId="3">
      <formula>50</formula>
    </cfRule>
    <cfRule type="cellIs" priority="2" operator="between" dxfId="2">
      <formula>50</formula>
      <formula>80</formula>
    </cfRule>
    <cfRule type="cellIs" priority="3" operator="greaterThanOrEqual" dxfId="0">
      <formula>80</formula>
    </cfRule>
  </conditionalFormatting>
  <conditionalFormatting sqref="B7">
    <cfRule type="cellIs" priority="4" operator="equal" dxfId="0">
      <formula>"SAĞLIKLI"</formula>
    </cfRule>
    <cfRule type="cellIs" priority="5" operator="equal" dxfId="2">
      <formula>"İZLEME GEREKLİ"</formula>
    </cfRule>
    <cfRule type="cellIs" priority="6" operator="equal" dxfId="1">
      <formula>"DÜZELTME GEREKLİ"</formula>
    </cfRule>
  </conditionalFormatting>
  <conditionalFormatting sqref="B8">
    <cfRule type="cellIs" priority="7" operator="equal" dxfId="0">
      <formula>"UYGUN"</formula>
    </cfRule>
    <cfRule type="cellIs" priority="8" operator="equal" dxfId="2">
      <formula>"İNCELE"</formula>
    </cfRule>
    <cfRule type="cellIs" priority="9" operator="equal" dxfId="3">
      <formula>"DURDUR"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3261E"/>
    <outlinePr summaryBelow="1" summaryRight="1"/>
    <pageSetUpPr/>
  </sheetPr>
  <dimension ref="A1:AN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 ht="26" customHeight="1">
      <c r="A1" s="1" t="inlineStr">
        <is>
          <t>KARAR MOTORU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8" t="inlineStr">
        <is>
          <t>KARAR MOTORU — borç yükü, yaklaşan taksit ve öncelikli aksiyon</t>
        </is>
      </c>
    </row>
    <row r="4"/>
    <row r="5">
      <c r="A5" s="6" t="inlineStr">
        <is>
          <t>Toplam Finansal Borç</t>
        </is>
      </c>
      <c r="B5" s="29">
        <f>SUM(KREDILER!$H$6:$H$1000)</f>
        <v/>
      </c>
    </row>
    <row r="6">
      <c r="A6" s="6" t="inlineStr">
        <is>
          <t>Aylık Borç Servisi</t>
        </is>
      </c>
      <c r="B6" s="29">
        <f>SUMIFS(TAKSIT_PLANI!$I$6:$I$1000,TAKSIT_PLANI!$D$6:$D$1000,"&gt;="&amp;RaporTarihi,TAKSIT_PLANI!$D$6:$D$1000,"&lt;"&amp;RaporTarihi+30)</f>
        <v/>
      </c>
    </row>
    <row r="7">
      <c r="A7" s="6" t="inlineStr">
        <is>
          <t>30 Günlük Ödeme Yükü</t>
        </is>
      </c>
      <c r="B7" s="29">
        <f>SUMIFS(TAKSIT_PLANI!$I$6:$I$1000,TAKSIT_PLANI!$D$6:$D$1000,"&gt;="&amp;RaporTarihi,TAKSIT_PLANI!$D$6:$D$1000,"&lt;="&amp;RaporTarihi+30,TAKSIT_PLANI!$J$6:$J$1000,"&lt;&gt;Ödendi")</f>
        <v/>
      </c>
    </row>
    <row r="8">
      <c r="A8" s="6" t="inlineStr">
        <is>
          <t>90 Günlük Ödeme Yükü</t>
        </is>
      </c>
      <c r="B8" s="29">
        <f>SUMIFS(TAKSIT_PLANI!$I$6:$I$1000,TAKSIT_PLANI!$D$6:$D$1000,"&gt;="&amp;RaporTarihi,TAKSIT_PLANI!$D$6:$D$1000,"&lt;="&amp;RaporTarihi+AYARLAR!$B$25,TAKSIT_PLANI!$J$6:$J$1000,"&lt;&gt;Ödendi")</f>
        <v/>
      </c>
    </row>
    <row r="9">
      <c r="A9" s="6" t="inlineStr">
        <is>
          <t>Ağırlıklı Maliyet</t>
        </is>
      </c>
      <c r="B9" s="30">
        <f>SUMPRODUCT(KREDILER!$H$6:$H$1000,KREDILER!$I$6:$I$1000)/MAX(1,SUM(KREDILER!$H$6:$H$1000))</f>
        <v/>
      </c>
    </row>
    <row r="10">
      <c r="A10" s="6" t="inlineStr">
        <is>
          <t>Döviz Borcu</t>
        </is>
      </c>
      <c r="B10" s="29">
        <f>SUMIFS(KREDILER!$H$6:$H$1000,KREDILER!$E$6:$E$1000,"&lt;&gt;TRY")</f>
        <v/>
      </c>
    </row>
    <row r="11">
      <c r="A11" s="6" t="inlineStr">
        <is>
          <t>Kaldıraç (Borç/Kâr)</t>
        </is>
      </c>
      <c r="B11" s="26">
        <f>MAX(1,SUM(KREDILER!$H$6:$H$1000))/MAX(1,YillikFaaliyetKari)</f>
        <v/>
      </c>
    </row>
    <row r="12">
      <c r="A12" s="6" t="inlineStr">
        <is>
          <t>Teminat Oranı</t>
        </is>
      </c>
      <c r="B12" s="30">
        <f>MAX(1,SUM(KREDILER!$H$6:$H$1000))/MAX(1,SUM(TEMINATLAR!$F$6:$F$1000))</f>
        <v/>
      </c>
    </row>
    <row r="13">
      <c r="A13" s="6" t="inlineStr">
        <is>
          <t>Borç Servisi / Nakit</t>
        </is>
      </c>
      <c r="B13" s="30">
        <f>B6/MAX(1,AylikFaaliyetNakdi)</f>
        <v/>
      </c>
    </row>
    <row r="14">
      <c r="A14" s="6" t="inlineStr">
        <is>
          <t>Likidite Baskısı (30G/Serbest)</t>
        </is>
      </c>
      <c r="B14" s="30">
        <f>B7/MAX(1,SerbestNakit)</f>
        <v/>
      </c>
    </row>
    <row r="15">
      <c r="A15" s="25" t="inlineStr">
        <is>
          <t>Karar</t>
        </is>
      </c>
      <c r="B15" s="27">
        <f>IF(B14&gt;LikiditeEsigi,"DURDUR",IF(B10&gt;YillikDovizGeliri,"İNCELE",IF(B11&gt;KaldiracEsigi,"İNCELE","UYGUN")))</f>
        <v/>
      </c>
    </row>
    <row r="16">
      <c r="A16" s="25" t="inlineStr">
        <is>
          <t>Risk Seviyesi</t>
        </is>
      </c>
      <c r="B16" s="27">
        <f>IF(B15="DURDUR","KRİTİK",IF(B15="İNCELE","YÜKSEK","DÜŞÜK"))</f>
        <v/>
      </c>
    </row>
    <row r="17">
      <c r="A17" s="25" t="inlineStr">
        <is>
          <t>Önerilen Aksiyon</t>
        </is>
      </c>
      <c r="B17" s="27">
        <f>IF(B15="DURDUR","Ödeme baskısını düşürün: erken kapama, refinansman veya ek limit değerlendirin",IF(B15="İNCELE","Döviz uyumu ve kaldıraç eşiklerini gözden geçirin, aday teklifleri müzakereye alın","Borç yapısı sürdürülebilir: ödeme takvimini düzenli izleyin"))</f>
        <v/>
      </c>
    </row>
    <row r="18">
      <c r="A18" s="6" t="inlineStr">
        <is>
          <t>Refinansman Aday Sayısı</t>
        </is>
      </c>
      <c r="B18" s="26">
        <f>COUNTIF(REFINANSMAN!$I$6:$I$1000,"ADAY")</f>
        <v/>
      </c>
    </row>
    <row r="19">
      <c r="A19" s="6" t="inlineStr">
        <is>
          <t>Aylık Taksit Rahatlaması</t>
        </is>
      </c>
      <c r="B19" s="29">
        <f>SUMIFS(REFINANSMAN!$F$6:$F$1000,REFINANSMAN!$I$6:$I$1000,"ADAY")</f>
        <v/>
      </c>
    </row>
    <row r="20"/>
    <row r="21"/>
    <row r="22">
      <c r="A22" s="7" t="inlineStr">
        <is>
          <t>Not: Karar; likidite baskısı, döviz uyumu ve kaldıraç eşiklerine göre makine tarafından üretilir. Tüm eşikler AYARLAR sayfasından yönetilir.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B14">
    <cfRule type="cellIs" priority="1" operator="equal" dxfId="0">
      <formula>"UYGUN"</formula>
    </cfRule>
    <cfRule type="cellIs" priority="2" operator="equal" dxfId="2">
      <formula>"İNCELE"</formula>
    </cfRule>
    <cfRule type="cellIs" priority="3" operator="equal" dxfId="3">
      <formula>"DURDUR"</formula>
    </cfRule>
  </conditionalFormatting>
  <conditionalFormatting sqref="B15">
    <cfRule type="cellIs" priority="4" operator="equal" dxfId="1">
      <formula>"KRİTİK"</formula>
    </cfRule>
    <cfRule type="cellIs" priority="5" operator="equal" dxfId="2">
      <formula>"YÜKSEK"</formula>
    </cfRule>
    <cfRule type="cellIs" priority="6" operator="equal" dxfId="6">
      <formula>"ORTA"</formula>
    </cfRule>
    <cfRule type="cellIs" priority="7" operator="equal" dxfId="0">
      <formula>"DÜŞÜK"</formula>
    </cfRule>
  </conditionalFormatting>
  <conditionalFormatting sqref="B7">
    <cfRule type="cellIs" priority="8" operator="lessThan" dxfId="3">
      <formula>0</formula>
    </cfRule>
  </conditionalFormatting>
  <conditionalFormatting sqref="B13">
    <cfRule type="cellIs" priority="9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N4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0" customWidth="1" min="4" max="4"/>
    <col width="16" customWidth="1" min="5" max="5"/>
    <col width="16" customWidth="1" min="6" max="6"/>
    <col width="24" customWidth="1" min="7" max="7"/>
    <col width="18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1" t="inlineStr">
        <is>
          <t>PANO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31" t="inlineStr">
        <is>
          <t>YÖNETİCİ BORÇ VE LİKİDİTE PANELİ — tek ekranda karar</t>
        </is>
      </c>
    </row>
    <row r="4"/>
    <row r="5">
      <c r="A5" s="25" t="inlineStr">
        <is>
          <t>Toplam Finansal Borç</t>
        </is>
      </c>
      <c r="B5" s="29">
        <f>KARAR_MOTORU!$B$5</f>
        <v/>
      </c>
      <c r="D5" s="5" t="inlineStr">
        <is>
          <t>ÖNEMLİ UYARILAR</t>
        </is>
      </c>
    </row>
    <row r="6">
      <c r="A6" s="25" t="inlineStr">
        <is>
          <t>Aylık Borç Servisi</t>
        </is>
      </c>
      <c r="B6" s="29">
        <f>KARAR_MOTORU!$B$6</f>
        <v/>
      </c>
      <c r="D6" s="6" t="inlineStr">
        <is>
          <t>Bu sistem karar destek aracıdır; kesin finansal tavsiye değildir. Gerçekleşme verilere ve varsayımlara bağlıdır.</t>
        </is>
      </c>
    </row>
    <row r="7">
      <c r="A7" s="25" t="inlineStr">
        <is>
          <t>30 Günlük Ödeme Yükü</t>
        </is>
      </c>
      <c r="B7" s="29">
        <f>KARAR_MOTORU!$B$7</f>
        <v/>
      </c>
    </row>
    <row r="8">
      <c r="A8" s="25" t="inlineStr">
        <is>
          <t>Ağırlıklı Maliyet</t>
        </is>
      </c>
      <c r="B8" s="30">
        <f>KARAR_MOTORU!$B$9</f>
        <v/>
      </c>
    </row>
    <row r="9">
      <c r="A9" s="25" t="inlineStr">
        <is>
          <t>Döviz Borcu</t>
        </is>
      </c>
      <c r="B9" s="29">
        <f>KARAR_MOTORU!$B$10</f>
        <v/>
      </c>
    </row>
    <row r="10">
      <c r="A10" s="25" t="inlineStr">
        <is>
          <t>Kaldıraç (Borç/Kâr)</t>
        </is>
      </c>
      <c r="B10" s="26">
        <f>KARAR_MOTORU!$B$11</f>
        <v/>
      </c>
    </row>
    <row r="11">
      <c r="A11" s="25" t="inlineStr">
        <is>
          <t>Teminat Oranı</t>
        </is>
      </c>
      <c r="B11" s="30">
        <f>KARAR_MOTORU!$B$12</f>
        <v/>
      </c>
    </row>
    <row r="12">
      <c r="A12" s="25" t="inlineStr">
        <is>
          <t>Veri Kalite Skoru</t>
        </is>
      </c>
      <c r="B12" s="26">
        <f>KONTROLLER!$B$6</f>
        <v/>
      </c>
    </row>
    <row r="13">
      <c r="A13" s="25" t="inlineStr">
        <is>
          <t>Karar</t>
        </is>
      </c>
      <c r="B13" s="27">
        <f>KARAR_MOTORU!$B$15</f>
        <v/>
      </c>
    </row>
    <row r="14">
      <c r="A14" s="25" t="inlineStr">
        <is>
          <t>Risk Seviyesi</t>
        </is>
      </c>
      <c r="B14" s="27">
        <f>KARAR_MOTORU!$B$16</f>
        <v/>
      </c>
    </row>
    <row r="15"/>
    <row r="16"/>
    <row r="17"/>
    <row r="18"/>
    <row r="19">
      <c r="G19" s="32" t="inlineStr">
        <is>
          <t>Banka</t>
        </is>
      </c>
      <c r="H19" s="32" t="inlineStr">
        <is>
          <t>Bakiye</t>
        </is>
      </c>
    </row>
    <row r="20">
      <c r="G20" s="33" t="inlineStr">
        <is>
          <t>Türkiye İş Bankası</t>
        </is>
      </c>
      <c r="H20" s="34">
        <f>SUMIFS(KREDILER!$H$6:$H$1000,KREDILER!$B$6:$B$1000,"Türkiye İş Bankası")</f>
        <v/>
      </c>
    </row>
    <row r="21">
      <c r="G21" s="33" t="inlineStr">
        <is>
          <t>Akbank</t>
        </is>
      </c>
      <c r="H21" s="34">
        <f>SUMIFS(KREDILER!$H$6:$H$1000,KREDILER!$B$6:$B$1000,"Akbank")</f>
        <v/>
      </c>
    </row>
    <row r="22">
      <c r="G22" s="33" t="inlineStr">
        <is>
          <t>Garanti BBVA</t>
        </is>
      </c>
      <c r="H22" s="34">
        <f>SUMIFS(KREDILER!$H$6:$H$1000,KREDILER!$B$6:$B$1000,"Garanti BBVA")</f>
        <v/>
      </c>
    </row>
    <row r="23">
      <c r="G23" s="33" t="inlineStr">
        <is>
          <t>Yapı Kredi</t>
        </is>
      </c>
      <c r="H23" s="34">
        <f>SUMIFS(KREDILER!$H$6:$H$1000,KREDILER!$B$6:$B$1000,"Yapı Kredi")</f>
        <v/>
      </c>
    </row>
    <row r="24"/>
    <row r="25">
      <c r="G25" s="32" t="inlineStr">
        <is>
          <t>Ay</t>
        </is>
      </c>
      <c r="H25" s="32" t="inlineStr">
        <is>
          <t>Ödeme</t>
        </is>
      </c>
    </row>
    <row r="26">
      <c r="G26" s="33" t="inlineStr">
        <is>
          <t>Önümüzdeki Ay</t>
        </is>
      </c>
      <c r="H26" s="34">
        <f>SUMIFS(TAKSIT_PLANI!$I$6:$I$1000,TAKSIT_PLANI!$D$6:$D$1000,"&gt;="&amp;RaporTarihi+AYARLAR!$B$22,TAKSIT_PLANI!$D$6:$D$1000,"&lt;"&amp;RaporTarihi+AYARLAR!$B$23)</f>
        <v/>
      </c>
    </row>
    <row r="27">
      <c r="G27" s="33" t="inlineStr">
        <is>
          <t>İkinci Ay</t>
        </is>
      </c>
      <c r="H27" s="34">
        <f>SUMIFS(TAKSIT_PLANI!$I$6:$I$1000,TAKSIT_PLANI!$D$6:$D$1000,"&gt;="&amp;RaporTarihi+AYARLAR!$B$23,TAKSIT_PLANI!$D$6:$D$1000,"&lt;"&amp;RaporTarihi+AYARLAR!$B$24)</f>
        <v/>
      </c>
    </row>
    <row r="28">
      <c r="G28" s="33" t="inlineStr">
        <is>
          <t>Üçüncü Ay</t>
        </is>
      </c>
      <c r="H28" s="34">
        <f>SUMIFS(TAKSIT_PLANI!$I$6:$I$1000,TAKSIT_PLANI!$D$6:$D$1000,"&gt;="&amp;RaporTarihi+AYARLAR!$B$24,TAKSIT_PLANI!$D$6:$D$1000,"&lt;"&amp;RaporTarihi+AYARLAR!$B$25)</f>
        <v/>
      </c>
    </row>
    <row r="29">
      <c r="G29" s="33" t="inlineStr">
        <is>
          <t>Dördüncü Ay</t>
        </is>
      </c>
      <c r="H29" s="34">
        <f>SUMIFS(TAKSIT_PLANI!$I$6:$I$1000,TAKSIT_PLANI!$D$6:$D$1000,"&gt;="&amp;RaporTarihi+AYARLAR!$B$25,TAKSIT_PLANI!$D$6:$D$1000,"&lt;"&amp;RaporTarihi+AYARLAR!$B$26)</f>
        <v/>
      </c>
    </row>
    <row r="30">
      <c r="G30" s="33" t="inlineStr">
        <is>
          <t>Beşinci Ay</t>
        </is>
      </c>
      <c r="H30" s="34">
        <f>SUMIFS(TAKSIT_PLANI!$I$6:$I$1000,TAKSIT_PLANI!$D$6:$D$1000,"&gt;="&amp;RaporTarihi+AYARLAR!$B$26,TAKSIT_PLANI!$D$6:$D$1000,"&lt;"&amp;RaporTarihi+AYARLAR!$B$27)</f>
        <v/>
      </c>
    </row>
    <row r="31">
      <c r="G31" s="33" t="inlineStr">
        <is>
          <t>Altıncı Ay</t>
        </is>
      </c>
      <c r="H31" s="34">
        <f>SUMIFS(TAKSIT_PLANI!$I$6:$I$1000,TAKSIT_PLANI!$D$6:$D$1000,"&gt;="&amp;RaporTarihi+AYARLAR!$B$27,TAKSIT_PLANI!$D$6:$D$1000,"&lt;"&amp;RaporTarihi+AYARLAR!$B$28)</f>
        <v/>
      </c>
    </row>
    <row r="32">
      <c r="G32" s="32" t="inlineStr">
        <is>
          <t>Pencere</t>
        </is>
      </c>
      <c r="H32" s="32" t="inlineStr">
        <is>
          <t>Ödeme</t>
        </is>
      </c>
    </row>
    <row r="33">
      <c r="G33" s="33" t="inlineStr">
        <is>
          <t>30 Gün</t>
        </is>
      </c>
      <c r="H33" s="34">
        <f>SUMIFS(TAKSIT_PLANI!$I$6:$I$1000,TAKSIT_PLANI!$D$6:$D$1000,"&gt;="&amp;RaporTarihi,TAKSIT_PLANI!$D$6:$D$1000,"&lt;="&amp;RaporTarihi+AYARLAR!$B$23)</f>
        <v/>
      </c>
    </row>
    <row r="34">
      <c r="G34" s="33" t="inlineStr">
        <is>
          <t>60 Gün</t>
        </is>
      </c>
      <c r="H34" s="34">
        <f>SUMIFS(TAKSIT_PLANI!$I$6:$I$1000,TAKSIT_PLANI!$D$6:$D$1000,"&gt;="&amp;RaporTarihi,TAKSIT_PLANI!$D$6:$D$1000,"&lt;="&amp;RaporTarihi+AYARLAR!$B$24)</f>
        <v/>
      </c>
    </row>
    <row r="35">
      <c r="G35" s="33" t="inlineStr">
        <is>
          <t>90 Gün</t>
        </is>
      </c>
      <c r="H35" s="34">
        <f>SUMIFS(TAKSIT_PLANI!$I$6:$I$1000,TAKSIT_PLANI!$D$6:$D$1000,"&gt;="&amp;RaporTarihi,TAKSIT_PLANI!$D$6:$D$1000,"&lt;="&amp;RaporTarihi+AYARLAR!$B$25)</f>
        <v/>
      </c>
    </row>
    <row r="36"/>
    <row r="37">
      <c r="G37" s="32" t="inlineStr">
        <is>
          <t>Ürün Türü</t>
        </is>
      </c>
      <c r="H37" s="32" t="inlineStr">
        <is>
          <t>Bakiye</t>
        </is>
      </c>
    </row>
    <row r="38">
      <c r="G38" s="33" t="inlineStr">
        <is>
          <t>Taksitli Ticari Kredi</t>
        </is>
      </c>
      <c r="H38" s="34">
        <f>SUMIFS(KREDILER!$H$6:$H$1000,KREDILER!$D$6:$D$1000,"Taksitli Ticari Kredi")</f>
        <v/>
      </c>
    </row>
    <row r="39">
      <c r="G39" s="33" t="inlineStr">
        <is>
          <t>Leasing</t>
        </is>
      </c>
      <c r="H39" s="34">
        <f>SUMIFS(KREDILER!$H$6:$H$1000,KREDILER!$D$6:$D$1000,"Leasing")</f>
        <v/>
      </c>
    </row>
    <row r="40">
      <c r="G40" s="33" t="inlineStr">
        <is>
          <t>Rotatif Kredi</t>
        </is>
      </c>
      <c r="H40" s="34">
        <f>SUMIFS(KREDILER!$H$6:$H$1000,KREDILER!$D$6:$D$1000,"Rotatif Kredi")</f>
        <v/>
      </c>
    </row>
    <row r="41">
      <c r="G41" s="33" t="inlineStr">
        <is>
          <t>Spot Kredi</t>
        </is>
      </c>
      <c r="H41" s="34">
        <f>SUMIFS(KREDILER!$H$6:$H$1000,KREDILER!$D$6:$D$1000,"Spot Kredi")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D6:K7"/>
    <mergeCell ref="A1:AN1"/>
  </mergeCells>
  <conditionalFormatting sqref="B6">
    <cfRule type="cellIs" priority="1" operator="lessThan" dxfId="3">
      <formula>0</formula>
    </cfRule>
  </conditionalFormatting>
  <conditionalFormatting sqref="B8">
    <cfRule type="cellIs" priority="2" operator="equal" dxfId="0">
      <formula>"UYGUN"</formula>
    </cfRule>
    <cfRule type="cellIs" priority="3" operator="equal" dxfId="2">
      <formula>"İNCELE"</formula>
    </cfRule>
    <cfRule type="cellIs" priority="4" operator="equal" dxfId="1">
      <formula>"DURDUR"</formula>
    </cfRule>
  </conditionalFormatting>
  <conditionalFormatting sqref="B9">
    <cfRule type="cellIs" priority="5" operator="equal" dxfId="0">
      <formula>"DÜŞÜK"</formula>
    </cfRule>
    <cfRule type="cellIs" priority="6" operator="equal" dxfId="6">
      <formula>"ORTA"</formula>
    </cfRule>
    <cfRule type="cellIs" priority="7" operator="equal" dxfId="2">
      <formula>"YÜKSEK"</formula>
    </cfRule>
    <cfRule type="cellIs" priority="8" operator="equal" dxfId="1">
      <formula>"KRİTİK"</formula>
    </cfRule>
  </conditionalFormatting>
  <conditionalFormatting sqref="B14">
    <cfRule type="cellIs" priority="9" operator="lessThan" dxfId="1">
      <formula>0</formula>
    </cfRule>
  </conditionalFormatting>
  <conditionalFormatting sqref="B17">
    <cfRule type="cellIs" priority="10" operator="greaterThan" dxfId="1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&amp;LBanka, Kredi ve Taksit Takip Sistemi — PANO&amp;CExcelArşiv&amp;RSayfa &amp;P / &amp;N</oddFooter>
    <evenHeader/>
    <evenFooter>&amp;LBanka, Kredi ve Taksit Takip Sistemi — PANO&amp;CExcelArşiv&amp;RSayfa &amp;P / &amp;N</evenFooter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8064A2"/>
    <outlinePr summaryBelow="1" summaryRight="1"/>
    <pageSetUpPr/>
  </sheetPr>
  <dimension ref="A1:AN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0" customWidth="1" min="4" max="4"/>
  </cols>
  <sheetData>
    <row r="1" ht="26" customHeight="1">
      <c r="A1" s="1" t="inlineStr">
        <is>
          <t>SENARYO DUYARLILIK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4" t="inlineStr">
        <is>
          <t>SENARYO VE DUYARLILIK ANALİZİ</t>
        </is>
      </c>
    </row>
    <row r="4"/>
    <row r="5">
      <c r="A5" s="6" t="inlineStr">
        <is>
          <t>Baz Toplam Borç</t>
        </is>
      </c>
      <c r="B5" s="29">
        <f>KARAR_MOTORU!$B$5</f>
        <v/>
      </c>
    </row>
    <row r="6">
      <c r="A6" s="6" t="inlineStr">
        <is>
          <t>İyimser Bakiye (-%10 Borç)</t>
        </is>
      </c>
      <c r="B6" s="29">
        <f>B5-B5*DuyarliOran</f>
        <v/>
      </c>
    </row>
    <row r="7">
      <c r="A7" s="6" t="inlineStr">
        <is>
          <t>Kötümser Bakiye (+%10 Borç)</t>
        </is>
      </c>
      <c r="B7" s="29">
        <f>B5+B5*DuyarliOran</f>
        <v/>
      </c>
    </row>
    <row r="8"/>
    <row r="9">
      <c r="A9" s="9" t="inlineStr">
        <is>
          <t>MARJİNAL ETKİ (Tornado)</t>
        </is>
      </c>
    </row>
    <row r="10">
      <c r="A10" s="32" t="inlineStr">
        <is>
          <t>Değişken</t>
        </is>
      </c>
      <c r="B10" s="32" t="inlineStr">
        <is>
          <t>Değişim</t>
        </is>
      </c>
      <c r="C10" s="32" t="inlineStr">
        <is>
          <t>Etki</t>
        </is>
      </c>
      <c r="D10" s="32" t="inlineStr">
        <is>
          <t>Yeni Borç</t>
        </is>
      </c>
    </row>
    <row r="11">
      <c r="A11" s="6" t="inlineStr">
        <is>
          <t>Döviz Borcu +%10</t>
        </is>
      </c>
      <c r="B11" s="18">
        <f>DuyarliOran</f>
        <v/>
      </c>
      <c r="C11" s="17">
        <f>KARAR_MOTORU!$B$10*DuyarliOran</f>
        <v/>
      </c>
      <c r="D11" s="17">
        <f>B5+B11</f>
        <v/>
      </c>
    </row>
    <row r="12">
      <c r="A12" s="6" t="inlineStr">
        <is>
          <t>Faiz Maliyeti +%10</t>
        </is>
      </c>
      <c r="B12" s="18">
        <f>DuyarliOran</f>
        <v/>
      </c>
      <c r="C12" s="17">
        <f>KARAR_MOTORU!$B$5*KARAR_MOTORU!$B$9*DuyarliOran</f>
        <v/>
      </c>
      <c r="D12" s="17">
        <f>B5+B12</f>
        <v/>
      </c>
    </row>
    <row r="13">
      <c r="A13" s="6" t="inlineStr">
        <is>
          <t>30 Günlük Ödeme +%10</t>
        </is>
      </c>
      <c r="B13" s="18">
        <f>DuyarliOran</f>
        <v/>
      </c>
      <c r="C13" s="17">
        <f>KARAR_MOTORU!$B$7*DuyarliOran</f>
        <v/>
      </c>
      <c r="D13" s="17">
        <f>B5+B13</f>
        <v/>
      </c>
    </row>
    <row r="14"/>
    <row r="15">
      <c r="A15" s="9" t="inlineStr">
        <is>
          <t>SENARYO TABLOSU</t>
        </is>
      </c>
    </row>
    <row r="16">
      <c r="A16" s="32" t="inlineStr">
        <is>
          <t>Senaryo</t>
        </is>
      </c>
      <c r="B16" s="32" t="inlineStr">
        <is>
          <t>Toplam Borç</t>
        </is>
      </c>
      <c r="C16" s="32" t="inlineStr">
        <is>
          <t>30 Gün Ödeme</t>
        </is>
      </c>
      <c r="D16" s="32" t="inlineStr">
        <is>
          <t>Karar</t>
        </is>
      </c>
    </row>
    <row r="17">
      <c r="A17" s="6" t="inlineStr">
        <is>
          <t>Kötümser</t>
        </is>
      </c>
      <c r="B17" s="17">
        <f>B7</f>
        <v/>
      </c>
      <c r="C17" s="17">
        <f>KARAR_MOTORU!$B$7*(1+DuyarliOran)</f>
        <v/>
      </c>
      <c r="D17" s="14">
        <f>IF(C17/SerbestNakit&gt;LikiditeEsigi,"DURDUR","İNCELE")</f>
        <v/>
      </c>
    </row>
    <row r="18">
      <c r="A18" s="6" t="inlineStr">
        <is>
          <t>Baz</t>
        </is>
      </c>
      <c r="B18" s="17">
        <f>B5</f>
        <v/>
      </c>
      <c r="C18" s="17">
        <f>KARAR_MOTORU!$B$7</f>
        <v/>
      </c>
      <c r="D18" s="14">
        <f>KARAR_MOTORU!$B$15</f>
        <v/>
      </c>
    </row>
    <row r="19">
      <c r="A19" s="6" t="inlineStr">
        <is>
          <t>İyimser</t>
        </is>
      </c>
      <c r="B19" s="17">
        <f>B6</f>
        <v/>
      </c>
      <c r="C19" s="17">
        <f>KARAR_MOTORU!$B$7*(1-DuyarliOran)</f>
        <v/>
      </c>
      <c r="D19" s="14">
        <f>IF(C19/SerbestNakit&gt;LikiditeEsigi,"DURDUR","UYGUN")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conditionalFormatting sqref="B5">
    <cfRule type="cellIs" priority="1" operator="lessThan" dxfId="3">
      <formula>0</formula>
    </cfRule>
  </conditionalFormatting>
  <conditionalFormatting sqref="B6">
    <cfRule type="cellIs" priority="2" operator="lessThan" dxfId="1">
      <formula>0</formula>
    </cfRule>
  </conditionalFormatting>
  <conditionalFormatting sqref="B7">
    <cfRule type="cellIs" priority="3" operator="lessThan" dxfId="1">
      <formula>0</formula>
    </cfRule>
  </conditionalFormatting>
  <conditionalFormatting sqref="D14:D20">
    <cfRule type="cellIs" priority="4" operator="lessThan" dxfId="1">
      <formula>0</formula>
    </cfRule>
    <cfRule type="cellIs" priority="5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AN2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 ht="26" customHeight="1">
      <c r="A1" s="1" t="inlineStr">
        <is>
          <t>RAPOR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8" t="inlineStr">
        <is>
          <t>FİNANSMAN KOMİTESİ RAPORU</t>
        </is>
      </c>
    </row>
    <row r="4">
      <c r="A4" s="6" t="inlineStr">
        <is>
          <t>Rapor Tarihi</t>
        </is>
      </c>
      <c r="B4" s="35">
        <f>RaporTarihi</f>
        <v/>
      </c>
    </row>
    <row r="5">
      <c r="A5" s="6" t="inlineStr">
        <is>
          <t>Firma</t>
        </is>
      </c>
      <c r="B5" s="14">
        <f>FirmaUnvan</f>
        <v/>
      </c>
    </row>
    <row r="6">
      <c r="A6" s="6" t="inlineStr">
        <is>
          <t>Hazırlayan</t>
        </is>
      </c>
      <c r="B6" s="14">
        <f>RaporHazirlayan</f>
        <v/>
      </c>
    </row>
    <row r="7"/>
    <row r="8">
      <c r="A8" s="9" t="inlineStr">
        <is>
          <t>ANA SONUÇ</t>
        </is>
      </c>
    </row>
    <row r="9">
      <c r="A9" s="6" t="inlineStr">
        <is>
          <t>Toplam Finansal Borç</t>
        </is>
      </c>
      <c r="B9" s="29">
        <f>KARAR_MOTORU!$B$5</f>
        <v/>
      </c>
    </row>
    <row r="10">
      <c r="A10" s="6" t="inlineStr">
        <is>
          <t>30 Günlük Ödeme Yükü</t>
        </is>
      </c>
      <c r="B10" s="17">
        <f>KARAR_MOTORU!$B$7</f>
        <v/>
      </c>
    </row>
    <row r="11">
      <c r="A11" s="6" t="inlineStr">
        <is>
          <t>Ağırlıklı Maliyet</t>
        </is>
      </c>
      <c r="B11" s="18">
        <f>KARAR_MOTORU!$B$9</f>
        <v/>
      </c>
    </row>
    <row r="12">
      <c r="A12" s="6" t="inlineStr">
        <is>
          <t>Karar</t>
        </is>
      </c>
      <c r="B12" s="27">
        <f>KARAR_MOTORU!$B$15</f>
        <v/>
      </c>
    </row>
    <row r="13">
      <c r="A13" s="6" t="inlineStr">
        <is>
          <t>Risk Seviyesi</t>
        </is>
      </c>
      <c r="B13" s="27">
        <f>KARAR_MOTORU!$B$16</f>
        <v/>
      </c>
    </row>
    <row r="14">
      <c r="A14" s="6" t="inlineStr">
        <is>
          <t>Önerilen Aksiyon</t>
        </is>
      </c>
      <c r="B14" s="36">
        <f>KARAR_MOTORU!$B$17</f>
        <v/>
      </c>
    </row>
    <row r="15"/>
    <row r="16">
      <c r="A16" s="9" t="inlineStr">
        <is>
          <t>ÖNEMLİ VARSAYIMLAR VE UYARILAR</t>
        </is>
      </c>
    </row>
    <row r="17">
      <c r="A17" s="6" t="inlineStr">
        <is>
          <t>1. Döviz cinsi borçlar kur riski taşır; döviz geliriyle eşleşme AYARLAR eşiğiyle denetlenir.</t>
        </is>
      </c>
    </row>
    <row r="18">
      <c r="A18" s="6" t="inlineStr">
        <is>
          <t>2. Bu rapor karar destek amaçlıdır; kesin finansal tavsiye değildir.</t>
        </is>
      </c>
    </row>
    <row r="19">
      <c r="A19" s="6" t="inlineStr">
        <is>
          <t>3. Tüm eşikler AYARLAR sayfasında tanımlıdır; değişiklik sonrası rapor otomatik güncellenir.</t>
        </is>
      </c>
    </row>
    <row r="20"/>
    <row r="21">
      <c r="A21" s="7" t="inlineStr">
        <is>
          <t>Hazırlayan: ExcelArşiv — Sürüm 1.0 | Tek kullanıcılı ticari lisans.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ageMargins left="0.4" right="0.4" top="0.5" bottom="0.5" header="0.5" footer="0.5"/>
  <pageSetup orientation="landscape" paperSize="9" fitToHeight="1" fitToWidth="1"/>
  <headerFooter>
    <oddHeader/>
    <oddFooter>&amp;LBanka, Kredi ve Taksit Takip Sistemi — RAPOR&amp;CExcelArşiv&amp;RSayfa &amp;P / &amp;N</oddFooter>
    <evenHeader/>
    <evenFooter>&amp;LBanka, Kredi ve Taksit Takip Sistemi — RAPOR&amp;CExcelArşiv&amp;RSayfa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AN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2" customWidth="1" min="3" max="3"/>
  </cols>
  <sheetData>
    <row r="1" ht="26" customHeight="1">
      <c r="A1" s="1" t="inlineStr">
        <is>
          <t>ORNEK VERI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10" t="inlineStr">
        <is>
          <t>ÖRNEK VERİ — otomasyon ve içe aktarma için yapı</t>
        </is>
      </c>
    </row>
    <row r="4"/>
    <row r="5" ht="30" customHeight="1">
      <c r="A5" s="11" t="inlineStr">
        <is>
          <t>Örnek Alan</t>
        </is>
      </c>
      <c r="B5" s="11" t="inlineStr">
        <is>
          <t>Değer</t>
        </is>
      </c>
      <c r="C5" s="11" t="inlineStr">
        <is>
          <t>Beklenen Etki</t>
        </is>
      </c>
    </row>
    <row r="6">
      <c r="A6" s="33" t="inlineStr">
        <is>
          <t>Firma</t>
        </is>
      </c>
      <c r="B6" s="33" t="inlineStr">
        <is>
          <t>Örnek Anadolu Üretim ve Ticaret A.Ş.</t>
        </is>
      </c>
      <c r="C6" s="33" t="inlineStr">
        <is>
          <t>Orta ölçekli üretim KOBİ'si</t>
        </is>
      </c>
    </row>
    <row r="7">
      <c r="A7" s="33" t="inlineStr">
        <is>
          <t>Normal Durum</t>
        </is>
      </c>
      <c r="B7" s="33" t="inlineStr">
        <is>
          <t>KRD-001 düzenli ödeme</t>
        </is>
      </c>
      <c r="C7" s="33" t="inlineStr">
        <is>
          <t>Standart borç servisi</t>
        </is>
      </c>
    </row>
    <row r="8">
      <c r="A8" s="33" t="inlineStr">
        <is>
          <t>Kritik Durum</t>
        </is>
      </c>
      <c r="B8" s="33" t="inlineStr">
        <is>
          <t>KRD-002 gecikmiş taksit</t>
        </is>
      </c>
      <c r="C8" s="33" t="inlineStr">
        <is>
          <t>Kritik ödeme aksiyonu</t>
        </is>
      </c>
    </row>
    <row r="9">
      <c r="A9" s="33" t="inlineStr">
        <is>
          <t>Kur Riski</t>
        </is>
      </c>
      <c r="B9" s="33" t="inlineStr">
        <is>
          <t>KRD-003 USD borcu</t>
        </is>
      </c>
      <c r="C9" s="33" t="inlineStr">
        <is>
          <t>Döviz geliri yetersizse uyarı</t>
        </is>
      </c>
    </row>
    <row r="10">
      <c r="A10" s="33" t="inlineStr">
        <is>
          <t>Balon Riski</t>
        </is>
      </c>
      <c r="B10" s="33" t="inlineStr">
        <is>
          <t>KRD-004 yıl sonu ödeme</t>
        </is>
      </c>
      <c r="C10" s="33" t="inlineStr">
        <is>
          <t>Nakit rezerv planı</t>
        </is>
      </c>
    </row>
    <row r="11">
      <c r="A11" s="33" t="inlineStr">
        <is>
          <t>Refinansman</t>
        </is>
      </c>
      <c r="B11" s="33" t="inlineStr">
        <is>
          <t>Yeni teklifler</t>
        </is>
      </c>
      <c r="C11" s="33" t="inlineStr">
        <is>
          <t>Toplam maliyet ve taksit karşılaştırması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064A2"/>
    <outlinePr summaryBelow="1" summaryRight="1"/>
    <pageSetUpPr/>
  </sheetPr>
  <dimension ref="A1:AN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</cols>
  <sheetData>
    <row r="1" ht="26" customHeight="1">
      <c r="A1" s="1" t="inlineStr">
        <is>
          <t>TESTLER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4" t="inlineStr">
        <is>
          <t>SİSTEM TESTLERİ VE DENETİM KAYDI</t>
        </is>
      </c>
    </row>
    <row r="4"/>
    <row r="5" ht="30" customHeight="1">
      <c r="A5" s="11" t="inlineStr">
        <is>
          <t>Test</t>
        </is>
      </c>
      <c r="B5" s="11" t="inlineStr">
        <is>
          <t>Canlı Değer</t>
        </is>
      </c>
      <c r="C5" s="11" t="inlineStr">
        <is>
          <t>Durum</t>
        </is>
      </c>
    </row>
    <row r="6">
      <c r="A6" s="6" t="inlineStr">
        <is>
          <t>Toplam Finansal Borç</t>
        </is>
      </c>
      <c r="B6" s="17">
        <f>KARAR_MOTORU!$B$5</f>
        <v/>
      </c>
      <c r="C6" s="14">
        <f>IF(B6="","EKSİK","KONTROL EDİLDİ")</f>
        <v/>
      </c>
    </row>
    <row r="7">
      <c r="A7" s="6" t="inlineStr">
        <is>
          <t>30 Günlük Ödeme Yükü</t>
        </is>
      </c>
      <c r="B7" s="17">
        <f>KARAR_MOTORU!$B$7</f>
        <v/>
      </c>
      <c r="C7" s="14">
        <f>IF(B7="","EKSİK","KONTROL EDİLDİ")</f>
        <v/>
      </c>
    </row>
    <row r="8">
      <c r="A8" s="6" t="inlineStr">
        <is>
          <t>Ağırlıklı Maliyet</t>
        </is>
      </c>
      <c r="B8" s="18">
        <f>KARAR_MOTORU!$B$9</f>
        <v/>
      </c>
      <c r="C8" s="14">
        <f>IF(B8="","EKSİK","KONTROL EDİLDİ")</f>
        <v/>
      </c>
    </row>
    <row r="9">
      <c r="A9" s="6" t="inlineStr">
        <is>
          <t>Veri Kalite Skoru</t>
        </is>
      </c>
      <c r="B9" s="22">
        <f>KONTROLLER!$B$6</f>
        <v/>
      </c>
      <c r="C9" s="14">
        <f>IF(B9="","EKSİK","KONTROL EDİLDİ")</f>
        <v/>
      </c>
    </row>
    <row r="10">
      <c r="A10" s="6" t="inlineStr">
        <is>
          <t>Karar Bildirimi</t>
        </is>
      </c>
      <c r="B10" s="14">
        <f>KARAR_MOTORU!$B$15</f>
        <v/>
      </c>
      <c r="C10" s="14">
        <f>IF(B10="","EKSİK","KONTROL EDİLDİ")</f>
        <v/>
      </c>
    </row>
    <row r="11">
      <c r="A11" s="6" t="inlineStr">
        <is>
          <t>Risk Seviyesi</t>
        </is>
      </c>
      <c r="B11" s="14">
        <f>KARAR_MOTORU!$B$16</f>
        <v/>
      </c>
      <c r="C11" s="14">
        <f>IF(B11="","EKSİK","KONTROL EDİLDİ")</f>
        <v/>
      </c>
    </row>
    <row r="12">
      <c r="A12" s="6" t="inlineStr">
        <is>
          <t>Refinansman Aday Sayısı</t>
        </is>
      </c>
      <c r="B12" s="22">
        <f>KARAR_MOTORU!$B$18</f>
        <v/>
      </c>
      <c r="C12" s="14">
        <f>IF(B12="","EKSİK","KONTROL EDİLDİ")</f>
        <v/>
      </c>
    </row>
    <row r="13"/>
    <row r="14"/>
    <row r="15"/>
    <row r="16">
      <c r="A16" s="7" t="inlineStr">
        <is>
          <t>Testler, excel_uretim/denetci.py ve test_banka_kredi.py ile otomatik çalışır.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99999"/>
    <outlinePr summaryBelow="1" summaryRight="1"/>
    <pageSetUpPr/>
  </sheetPr>
  <dimension ref="A1:AN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</cols>
  <sheetData>
    <row r="1" ht="26" customHeight="1">
      <c r="A1" s="1" t="inlineStr">
        <is>
          <t>DEGISIKLIK KAYDI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4" t="inlineStr">
        <is>
          <t>DEĞİŞİKLİK KAYDI</t>
        </is>
      </c>
    </row>
    <row r="4"/>
    <row r="5" ht="30" customHeight="1">
      <c r="A5" s="11" t="inlineStr">
        <is>
          <t>Sürüm</t>
        </is>
      </c>
      <c r="B5" s="11" t="inlineStr">
        <is>
          <t>Tarih</t>
        </is>
      </c>
      <c r="C5" s="11" t="inlineStr">
        <is>
          <t>Açıklama</t>
        </is>
      </c>
    </row>
    <row r="6">
      <c r="A6" s="37" t="inlineStr">
        <is>
          <t>1.0</t>
        </is>
      </c>
      <c r="B6" s="37" t="inlineStr">
        <is>
          <t>08.08.2026</t>
        </is>
      </c>
      <c r="C6" s="33" t="inlineStr">
        <is>
          <t>İlk sürüm: banka limitleri, kredi portföyü, taksit planı, refinansman analizi ve karar motoru.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08080"/>
    <outlinePr summaryBelow="1" summaryRight="1"/>
    <pageSetUpPr/>
  </sheetPr>
  <dimension ref="A1:AN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26" customWidth="1" min="3" max="3"/>
    <col width="3" customWidth="1" min="4" max="4"/>
    <col width="14" customWidth="1" min="5" max="5"/>
    <col width="3" customWidth="1" min="6" max="6"/>
    <col width="16" customWidth="1" min="7" max="7"/>
    <col width="3" customWidth="1" min="8" max="8"/>
    <col width="16" customWidth="1" min="9" max="9"/>
    <col width="3" customWidth="1" min="10" max="10"/>
    <col width="22" customWidth="1" min="11" max="11"/>
    <col width="3" customWidth="1" min="12" max="12"/>
    <col width="14" customWidth="1" min="13" max="13"/>
  </cols>
  <sheetData>
    <row r="1" ht="26" customHeight="1">
      <c r="A1" s="1" t="inlineStr">
        <is>
          <t>LISTELER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4" t="inlineStr">
        <is>
          <t>AÇILIR LİSTE KAYNAKLARI</t>
        </is>
      </c>
    </row>
    <row r="4"/>
    <row r="5">
      <c r="A5" s="9" t="inlineStr">
        <is>
          <t>Banka Durumu</t>
        </is>
      </c>
      <c r="C5" s="9" t="inlineStr">
        <is>
          <t>Ürün Türü</t>
        </is>
      </c>
      <c r="E5" s="9" t="inlineStr">
        <is>
          <t>Para Birimi</t>
        </is>
      </c>
      <c r="G5" s="9" t="inlineStr">
        <is>
          <t>Ödeme Durumu</t>
        </is>
      </c>
      <c r="I5" s="9" t="inlineStr">
        <is>
          <t>Masraf Türü</t>
        </is>
      </c>
      <c r="K5" s="9" t="inlineStr">
        <is>
          <t>Teminat Türü</t>
        </is>
      </c>
      <c r="M5" s="9" t="inlineStr">
        <is>
          <t>Kredi ID</t>
        </is>
      </c>
    </row>
    <row r="6">
      <c r="A6" s="37" t="inlineStr">
        <is>
          <t>Aktif</t>
        </is>
      </c>
      <c r="C6" s="37" t="inlineStr">
        <is>
          <t>Taksitli Ticari Kredi</t>
        </is>
      </c>
      <c r="E6" s="37" t="inlineStr">
        <is>
          <t>TRY</t>
        </is>
      </c>
      <c r="G6" s="37" t="inlineStr">
        <is>
          <t>Ödendi</t>
        </is>
      </c>
      <c r="I6" s="37" t="inlineStr">
        <is>
          <t>Tahsis Ücreti</t>
        </is>
      </c>
      <c r="K6" s="37" t="inlineStr">
        <is>
          <t>Gayrimenkul İpoteği</t>
        </is>
      </c>
      <c r="M6" s="37" t="inlineStr">
        <is>
          <t>KRD-001</t>
        </is>
      </c>
    </row>
    <row r="7">
      <c r="A7" s="37" t="inlineStr">
        <is>
          <t>Pasif</t>
        </is>
      </c>
      <c r="C7" s="37" t="inlineStr">
        <is>
          <t>Rotatif Kredi</t>
        </is>
      </c>
      <c r="E7" s="37" t="inlineStr">
        <is>
          <t>USD</t>
        </is>
      </c>
      <c r="G7" s="37" t="inlineStr">
        <is>
          <t>Bekliyor</t>
        </is>
      </c>
      <c r="I7" s="37" t="inlineStr">
        <is>
          <t>Sigorta</t>
        </is>
      </c>
      <c r="K7" s="37" t="inlineStr">
        <is>
          <t>Taşıt Rehni</t>
        </is>
      </c>
      <c r="M7" s="37" t="inlineStr">
        <is>
          <t>KRD-002</t>
        </is>
      </c>
    </row>
    <row r="8">
      <c r="A8" s="37" t="inlineStr">
        <is>
          <t>İzle</t>
        </is>
      </c>
      <c r="C8" s="37" t="inlineStr">
        <is>
          <t>Spot Kredi</t>
        </is>
      </c>
      <c r="E8" s="37" t="inlineStr">
        <is>
          <t>EUR</t>
        </is>
      </c>
      <c r="G8" s="37" t="inlineStr">
        <is>
          <t>Gecikmiş</t>
        </is>
      </c>
      <c r="I8" s="37" t="inlineStr">
        <is>
          <t>Komisyon</t>
        </is>
      </c>
      <c r="K8" s="37" t="inlineStr">
        <is>
          <t>Alacak Temliki</t>
        </is>
      </c>
      <c r="M8" s="37" t="inlineStr">
        <is>
          <t>KRD-003</t>
        </is>
      </c>
    </row>
    <row r="9">
      <c r="C9" s="37" t="inlineStr">
        <is>
          <t>Leasing</t>
        </is>
      </c>
      <c r="I9" s="37" t="inlineStr">
        <is>
          <t>Diğer</t>
        </is>
      </c>
      <c r="K9" s="37" t="inlineStr">
        <is>
          <t>Nakit Blokaj</t>
        </is>
      </c>
      <c r="M9" s="37" t="inlineStr">
        <is>
          <t>KRD-004</t>
        </is>
      </c>
    </row>
    <row r="10">
      <c r="C10" s="37" t="inlineStr">
        <is>
          <t>Teminat Mektubu</t>
        </is>
      </c>
    </row>
    <row r="11">
      <c r="C11" s="37" t="inlineStr">
        <is>
          <t>Kredi Kartı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696969"/>
    <outlinePr summaryBelow="1" summaryRight="1"/>
    <pageSetUpPr/>
  </sheetPr>
  <dimension ref="A1:AN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0" customWidth="1" min="3" max="3"/>
  </cols>
  <sheetData>
    <row r="1" ht="26" customHeight="1">
      <c r="A1" s="1" t="inlineStr">
        <is>
          <t>AYARLAR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4" t="inlineStr">
        <is>
          <t>AYARLAR VE MODEL VARSAYIMLARI</t>
        </is>
      </c>
    </row>
    <row r="4"/>
    <row r="5" ht="30" customHeight="1">
      <c r="A5" s="11" t="inlineStr">
        <is>
          <t>Ayar</t>
        </is>
      </c>
      <c r="B5" s="11" t="inlineStr">
        <is>
          <t>Değer</t>
        </is>
      </c>
      <c r="C5" s="11" t="inlineStr">
        <is>
          <t>Açıklama</t>
        </is>
      </c>
    </row>
    <row r="6">
      <c r="A6" s="6" t="inlineStr">
        <is>
          <t>Firma Unvanı</t>
        </is>
      </c>
      <c r="B6" s="13" t="inlineStr">
        <is>
          <t>Örnek Anadolu Üretim ve Ticaret A.Ş.</t>
        </is>
      </c>
      <c r="C6" s="6" t="inlineStr">
        <is>
          <t>Raporlarda görünen firma adı.</t>
        </is>
      </c>
    </row>
    <row r="7">
      <c r="A7" s="6" t="inlineStr">
        <is>
          <t>Rapor Tarihi</t>
        </is>
      </c>
      <c r="B7" s="19" t="n">
        <v>46242</v>
      </c>
      <c r="C7" s="6" t="inlineStr">
        <is>
          <t>Taksit vade kontrolünün yapıldığı tarih.</t>
        </is>
      </c>
    </row>
    <row r="8">
      <c r="A8" s="6" t="inlineStr">
        <is>
          <t>Rapor Hazırlayan</t>
        </is>
      </c>
      <c r="B8" s="13" t="inlineStr">
        <is>
          <t>Finans Direktörü</t>
        </is>
      </c>
      <c r="C8" s="6" t="inlineStr">
        <is>
          <t>Raporu hazırlayan kişi.</t>
        </is>
      </c>
    </row>
    <row r="9">
      <c r="A9" s="6" t="inlineStr">
        <is>
          <t>Dosya Sürümü</t>
        </is>
      </c>
      <c r="B9" s="13" t="inlineStr">
        <is>
          <t>1.0</t>
        </is>
      </c>
      <c r="C9" s="6" t="inlineStr">
        <is>
          <t>Sürüm bilgisi.</t>
        </is>
      </c>
    </row>
    <row r="10">
      <c r="A10" s="6" t="inlineStr">
        <is>
          <t>Serbest Nakit</t>
        </is>
      </c>
      <c r="B10" s="16" t="n">
        <v>1800000</v>
      </c>
      <c r="C10" s="6" t="inlineStr">
        <is>
          <t>30 günlük ödeme baskısının ölçüldüğü kullanılabilir nakit.</t>
        </is>
      </c>
    </row>
    <row r="11">
      <c r="A11" s="6" t="inlineStr">
        <is>
          <t>Aylık Faaliyet Nakdi</t>
        </is>
      </c>
      <c r="B11" s="16" t="n">
        <v>1250000</v>
      </c>
      <c r="C11" s="6" t="inlineStr">
        <is>
          <t>Borç servis kapasitesi (aylık).</t>
        </is>
      </c>
    </row>
    <row r="12">
      <c r="A12" s="6" t="inlineStr">
        <is>
          <t>Yıllık Faaliyet Kârı</t>
        </is>
      </c>
      <c r="B12" s="16" t="n">
        <v>7200000</v>
      </c>
      <c r="C12" s="6" t="inlineStr">
        <is>
          <t>Kaldıraç hesabında kullanılan yıllık kâr.</t>
        </is>
      </c>
    </row>
    <row r="13">
      <c r="A13" s="6" t="inlineStr">
        <is>
          <t>Yıllık Döviz Geliri</t>
        </is>
      </c>
      <c r="B13" s="16" t="n">
        <v>1500000</v>
      </c>
      <c r="C13" s="6" t="inlineStr">
        <is>
          <t>Kur uyumu kontrolünde kullanılan döviz geliri.</t>
        </is>
      </c>
    </row>
    <row r="14">
      <c r="A14" s="6" t="inlineStr">
        <is>
          <t>Likidite Eşiği</t>
        </is>
      </c>
      <c r="B14" s="20" t="n">
        <v>0.85</v>
      </c>
      <c r="C14" s="6" t="inlineStr">
        <is>
          <t>30 günlük ödeme / serbest nakit oranı eşiği.</t>
        </is>
      </c>
    </row>
    <row r="15">
      <c r="A15" s="6" t="inlineStr">
        <is>
          <t>Döviz Geliri Eşiği</t>
        </is>
      </c>
      <c r="B15" s="20" t="n">
        <v>1</v>
      </c>
      <c r="C15" s="6" t="inlineStr">
        <is>
          <t>Döviz borcu / yıllık döviz geliri oranı eşiği.</t>
        </is>
      </c>
    </row>
    <row r="16">
      <c r="A16" s="6" t="inlineStr">
        <is>
          <t>Kaldıraç Eşiği</t>
        </is>
      </c>
      <c r="B16" s="20" t="n">
        <v>3</v>
      </c>
      <c r="C16" s="6" t="inlineStr">
        <is>
          <t>Toplam borç / yıllık faaliyet kârı oranı eşiği.</t>
        </is>
      </c>
    </row>
    <row r="17">
      <c r="A17" s="6" t="inlineStr">
        <is>
          <t>Veri Kalite Yüksek</t>
        </is>
      </c>
      <c r="B17" s="13" t="n">
        <v>80</v>
      </c>
      <c r="C17" s="6" t="inlineStr">
        <is>
          <t>Skorun SAĞLIKLI sayılması için alt sınır.</t>
        </is>
      </c>
    </row>
    <row r="18">
      <c r="A18" s="6" t="inlineStr">
        <is>
          <t>Veri Kalite Orta</t>
        </is>
      </c>
      <c r="B18" s="13" t="n">
        <v>50</v>
      </c>
      <c r="C18" s="6" t="inlineStr">
        <is>
          <t>Skorun İZLEME sayılması için alt sınır.</t>
        </is>
      </c>
    </row>
    <row r="19">
      <c r="A19" s="6" t="inlineStr">
        <is>
          <t>Uyarı Puan Kesintisi</t>
        </is>
      </c>
      <c r="B19" s="13" t="n">
        <v>10</v>
      </c>
      <c r="C19" s="6" t="inlineStr">
        <is>
          <t>Her ihlalin skordan düşürdüğü puan.</t>
        </is>
      </c>
    </row>
    <row r="20">
      <c r="A20" s="6" t="inlineStr">
        <is>
          <t>Duyarlılık Oranı</t>
        </is>
      </c>
      <c r="B20" s="20" t="n">
        <v>0.1</v>
      </c>
      <c r="C20" s="6" t="inlineStr">
        <is>
          <t>Senaryo ve duyarlılık analizindeki değişim oranı.</t>
        </is>
      </c>
    </row>
    <row r="21">
      <c r="A21" s="6" t="inlineStr">
        <is>
          <t>Ay Sayısı</t>
        </is>
      </c>
      <c r="B21" s="13" t="n">
        <v>12</v>
      </c>
      <c r="C21" s="6" t="inlineStr">
        <is>
          <t>Yıllık faizin aylık faize çevrilmesinde kullanılan ay sayısı.</t>
        </is>
      </c>
    </row>
    <row r="22">
      <c r="A22" s="6" t="inlineStr">
        <is>
          <t>Ay Pencere Günü 0</t>
        </is>
      </c>
      <c r="B22" s="13" t="n">
        <v>0</v>
      </c>
      <c r="C22" s="6" t="inlineStr">
        <is>
          <t>Bugünden başlangıç penceresi (gün).</t>
        </is>
      </c>
    </row>
    <row r="23">
      <c r="A23" s="6" t="inlineStr">
        <is>
          <t>Ay Pencere Günü 1</t>
        </is>
      </c>
      <c r="B23" s="13" t="n">
        <v>30</v>
      </c>
      <c r="C23" s="6" t="inlineStr">
        <is>
          <t>Önümüzdeki ay ödeme penceresi (gün).</t>
        </is>
      </c>
    </row>
    <row r="24">
      <c r="A24" s="6" t="inlineStr">
        <is>
          <t>Ay Pencere Günü 2</t>
        </is>
      </c>
      <c r="B24" s="13" t="n">
        <v>60</v>
      </c>
      <c r="C24" s="6" t="inlineStr">
        <is>
          <t>İkinci ay ödeme penceresi (gün).</t>
        </is>
      </c>
    </row>
    <row r="25">
      <c r="A25" s="6" t="inlineStr">
        <is>
          <t>Ay Pencere Günü 3</t>
        </is>
      </c>
      <c r="B25" s="13" t="n">
        <v>90</v>
      </c>
      <c r="C25" s="6" t="inlineStr">
        <is>
          <t>Üçüncü ay ödeme penceresi (gün).</t>
        </is>
      </c>
    </row>
    <row r="26">
      <c r="A26" s="6" t="inlineStr">
        <is>
          <t>Ay Pencere Günü 4</t>
        </is>
      </c>
      <c r="B26" s="13" t="n">
        <v>120</v>
      </c>
      <c r="C26" s="6" t="inlineStr">
        <is>
          <t>Dördüncü ay ödeme penceresi (gün).</t>
        </is>
      </c>
    </row>
    <row r="27">
      <c r="A27" s="6" t="inlineStr">
        <is>
          <t>Ay Pencere Günü 5</t>
        </is>
      </c>
      <c r="B27" s="13" t="n">
        <v>150</v>
      </c>
      <c r="C27" s="6" t="inlineStr">
        <is>
          <t>Beşinci ay ödeme penceresi (gün).</t>
        </is>
      </c>
    </row>
    <row r="28">
      <c r="A28" s="6" t="inlineStr">
        <is>
          <t>Ay Pencere Günü 6</t>
        </is>
      </c>
      <c r="B28" s="13" t="n">
        <v>180</v>
      </c>
      <c r="C28" s="6" t="inlineStr">
        <is>
          <t>Altıncı ay ödeme penceresi (gün).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N1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2F5496"/>
    <outlinePr summaryBelow="1" summaryRight="1"/>
    <pageSetUpPr/>
  </sheetPr>
  <dimension ref="A1:BH22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BANKA, KREDİ VE TAKSİT TAKİP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/>
    <row r="3">
      <c r="A3" s="24" t="inlineStr">
        <is>
          <t>KULLANIM KILAVUZU</t>
        </is>
      </c>
    </row>
    <row r="4"/>
    <row r="5">
      <c r="A5" s="9" t="inlineStr">
        <is>
          <t>1. AMAÇ</t>
        </is>
      </c>
    </row>
    <row r="6" ht="26" customHeight="1">
      <c r="A6" s="6" t="inlineStr">
        <is>
          <t>Borç portföyünü, limitleri, ödeme baskısını ve refinansman fırsatlarını tek merkezde yönetmek.</t>
        </is>
      </c>
    </row>
    <row r="7">
      <c r="A7" s="9" t="inlineStr">
        <is>
          <t>2. GİRİŞ VERİLERİ</t>
        </is>
      </c>
    </row>
    <row r="8" ht="26" customHeight="1">
      <c r="A8" s="6" t="inlineStr">
        <is>
          <t>BANKALAR, LIMITLER ve KREDILER sayfalarına banka ilişkilerini, limitleri ve kredileri girin; TAKSIT_PLANI'na dönem bazında taksitleri işleyin.</t>
        </is>
      </c>
    </row>
    <row r="9">
      <c r="A9" s="9" t="inlineStr">
        <is>
          <t>3. MALİYET VE TEMİNAT</t>
        </is>
      </c>
    </row>
    <row r="10" ht="26" customHeight="1">
      <c r="A10" s="6" t="inlineStr">
        <is>
          <t>MASRAF_KOMISYON, TEMINATLAR ve YENI_TEKLIFLER sayfalarını tamamlayın.</t>
        </is>
      </c>
    </row>
    <row r="11">
      <c r="A11" s="9" t="inlineStr">
        <is>
          <t>4. ÖDEME TAKVİMİ</t>
        </is>
      </c>
    </row>
    <row r="12" ht="26" customHeight="1">
      <c r="A12" s="6" t="inlineStr">
        <is>
          <t>ODEME_TAKVIMI yaklaşan taksitleri 30/60/90 gün penceresinde otomatik listeler.</t>
        </is>
      </c>
    </row>
    <row r="13">
      <c r="A13" s="9" t="inlineStr">
        <is>
          <t>5. REFİNANSMAN</t>
        </is>
      </c>
    </row>
    <row r="14" ht="26" customHeight="1">
      <c r="A14" s="6" t="inlineStr">
        <is>
          <t>REFINANSMAN teklifleri taksit rahatlaması ve toplam maliyet üzerinden ADAY/DEĞİL olarak sınıflar.</t>
        </is>
      </c>
    </row>
    <row r="15">
      <c r="A15" s="9" t="inlineStr">
        <is>
          <t>6. KONTROLLER</t>
        </is>
      </c>
    </row>
    <row r="16" ht="26" customHeight="1">
      <c r="A16" s="6" t="inlineStr">
        <is>
          <t>Veri kalite skoru ve ihlal sayıları; sarı hücreler manuel giriş alanlarıdır.</t>
        </is>
      </c>
    </row>
    <row r="17">
      <c r="A17" s="9" t="inlineStr">
        <is>
          <t>7. KARAR MOTORU</t>
        </is>
      </c>
    </row>
    <row r="18" ht="26" customHeight="1">
      <c r="A18" s="6" t="inlineStr">
        <is>
          <t>Karar, risk seviyesi ve önerilen aksiyon makine tarafından üretilir.</t>
        </is>
      </c>
    </row>
    <row r="19">
      <c r="A19" s="9" t="inlineStr">
        <is>
          <t>8. PANO VE RAPOR</t>
        </is>
      </c>
    </row>
    <row r="20" ht="26" customHeight="1">
      <c r="A20" s="6" t="inlineStr">
        <is>
          <t>PANO tek ekranda özeti gösterir; RAPOR yazdırılmaya hazırdır.</t>
        </is>
      </c>
    </row>
    <row r="21">
      <c r="A21" s="9" t="inlineStr">
        <is>
          <t>9. KORUMA</t>
        </is>
      </c>
    </row>
    <row r="22" ht="26" customHeight="1">
      <c r="A22" s="6" t="inlineStr">
        <is>
          <t>Formül ve başlıklar 1234 şifresiyle korunur; giriş hücreleri açıktır.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12:BH12"/>
    <mergeCell ref="A20:BH20"/>
    <mergeCell ref="A16:BH16"/>
    <mergeCell ref="A10:BH10"/>
    <mergeCell ref="A14:BH14"/>
    <mergeCell ref="A8:BH8"/>
    <mergeCell ref="A6:BH6"/>
    <mergeCell ref="A22:BH22"/>
    <mergeCell ref="A18:BH18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2026-08-08T15:46:06Z</dcterms:created>
  <dcterms:modified xsi:type="dcterms:W3CDTF">2026-08-08T15:46:09Z</dcterms:modified>
</cp:coreProperties>
</file>