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drawings/drawing4.xml" ContentType="application/vnd.openxmlformats-officedocument.drawing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Pad\OneDrive\Masaüstü\"/>
    </mc:Choice>
  </mc:AlternateContent>
  <xr:revisionPtr revIDLastSave="0" documentId="13_ncr:1_{D2EE71C0-3BC5-4526-859C-CCD2FD0B6634}" xr6:coauthVersionLast="47" xr6:coauthVersionMax="47" xr10:uidLastSave="{00000000-0000-0000-0000-000000000000}"/>
  <bookViews>
    <workbookView xWindow="-108" yWindow="-108" windowWidth="23256" windowHeight="12576" xr2:uid="{E958D9C5-5EC1-44B1-9788-9F6985CF4D74}"/>
  </bookViews>
  <sheets>
    <sheet name="Ana Sayfa" sheetId="1" r:id="rId1"/>
    <sheet name="Ürünler" sheetId="2" r:id="rId2"/>
    <sheet name="Satışlar" sheetId="3" r:id="rId3"/>
    <sheet name="Personeller" sheetId="4" r:id="rId4"/>
    <sheet name="Veri Tabanı" sheetId="5" state="hidden" r:id="rId5"/>
  </sheets>
  <definedNames>
    <definedName name="Personeller">Tablo3[[#All],[Ad Soyad]]</definedName>
  </definedNames>
  <calcPr calcId="191029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4" i="5" l="1"/>
  <c r="U5" i="5"/>
  <c r="T4" i="5"/>
  <c r="T5" i="5"/>
  <c r="U3" i="5"/>
  <c r="T3" i="5"/>
  <c r="M6" i="4"/>
  <c r="M7" i="4"/>
  <c r="M8" i="4"/>
  <c r="M9" i="4"/>
  <c r="M10" i="4"/>
  <c r="M11" i="4"/>
  <c r="L9" i="4"/>
  <c r="L6" i="4"/>
  <c r="L7" i="4"/>
  <c r="L8" i="4"/>
  <c r="L10" i="4"/>
  <c r="L11" i="4"/>
  <c r="N7" i="3"/>
  <c r="P7" i="3" s="1"/>
  <c r="R7" i="3" s="1"/>
  <c r="N8" i="3"/>
  <c r="P8" i="3" s="1"/>
  <c r="R8" i="3" s="1"/>
  <c r="N9" i="3"/>
  <c r="P9" i="3" s="1"/>
  <c r="R9" i="3" s="1"/>
  <c r="N10" i="3"/>
  <c r="P10" i="3" s="1"/>
  <c r="R10" i="3" s="1"/>
  <c r="N11" i="3"/>
  <c r="P11" i="3" s="1"/>
  <c r="R11" i="3" s="1"/>
  <c r="N12" i="3"/>
  <c r="P12" i="3" s="1"/>
  <c r="R12" i="3" s="1"/>
  <c r="N13" i="3"/>
  <c r="P13" i="3" s="1"/>
  <c r="R13" i="3" s="1"/>
  <c r="N14" i="3"/>
  <c r="P14" i="3" s="1"/>
  <c r="R14" i="3" s="1"/>
  <c r="N15" i="3"/>
  <c r="P15" i="3" s="1"/>
  <c r="R15" i="3" s="1"/>
  <c r="N6" i="3"/>
  <c r="P6" i="3" s="1"/>
  <c r="R6" i="3" s="1"/>
  <c r="C2" i="5"/>
  <c r="C1" i="5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4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</futureMetadata>
  <valueMetadata count="4">
    <bk>
      <rc t="1" v="0"/>
    </bk>
    <bk>
      <rc t="1" v="1"/>
    </bk>
    <bk>
      <rc t="1" v="2"/>
    </bk>
    <bk>
      <rc t="1" v="3"/>
    </bk>
  </valueMetadata>
</metadata>
</file>

<file path=xl/sharedStrings.xml><?xml version="1.0" encoding="utf-8"?>
<sst xmlns="http://schemas.openxmlformats.org/spreadsheetml/2006/main" count="170" uniqueCount="77">
  <si>
    <t xml:space="preserve"> </t>
  </si>
  <si>
    <t>Ürün Markası</t>
  </si>
  <si>
    <t>Ürün Modeli</t>
  </si>
  <si>
    <t>Fiyat</t>
  </si>
  <si>
    <t>Stok Adeti</t>
  </si>
  <si>
    <t>A3</t>
  </si>
  <si>
    <t>Tarih</t>
  </si>
  <si>
    <t>Satış Personeli</t>
  </si>
  <si>
    <t>Müşteri Adı</t>
  </si>
  <si>
    <t>Müşteri Konumu</t>
  </si>
  <si>
    <t>Marka</t>
  </si>
  <si>
    <t>Modeli</t>
  </si>
  <si>
    <t>Emre Akyüz</t>
  </si>
  <si>
    <t>Ahmet Tekin</t>
  </si>
  <si>
    <t>İzmir</t>
  </si>
  <si>
    <t>Audi</t>
  </si>
  <si>
    <t>Emre  Ağmil</t>
  </si>
  <si>
    <t>Hyundai</t>
  </si>
  <si>
    <t>i20</t>
  </si>
  <si>
    <t>Akif Karaca</t>
  </si>
  <si>
    <t>Betül  Alpaslan</t>
  </si>
  <si>
    <t>Bekir  Çolak</t>
  </si>
  <si>
    <t>Ankara</t>
  </si>
  <si>
    <t>Nissan</t>
  </si>
  <si>
    <t>Zeynep Yılmaz</t>
  </si>
  <si>
    <t>Emine  Karahan</t>
  </si>
  <si>
    <t>Erzurum</t>
  </si>
  <si>
    <t>Opel</t>
  </si>
  <si>
    <t>Astra</t>
  </si>
  <si>
    <t>Ayça Ersoy</t>
  </si>
  <si>
    <t>Trabzon</t>
  </si>
  <si>
    <t>Corsa-e</t>
  </si>
  <si>
    <t>Ahmet Yavuz</t>
  </si>
  <si>
    <t>Emre  Saydık</t>
  </si>
  <si>
    <t>Bursa</t>
  </si>
  <si>
    <t>A4</t>
  </si>
  <si>
    <t>Arif Bilen</t>
  </si>
  <si>
    <t>Deniz Karahan</t>
  </si>
  <si>
    <t>İstanbul</t>
  </si>
  <si>
    <t>X-Trail</t>
  </si>
  <si>
    <t>Berat El</t>
  </si>
  <si>
    <t>Corsa</t>
  </si>
  <si>
    <t>A5</t>
  </si>
  <si>
    <t>Tucson</t>
  </si>
  <si>
    <t>Micra</t>
  </si>
  <si>
    <t>Qashqhai</t>
  </si>
  <si>
    <t>Insignia</t>
  </si>
  <si>
    <t>Ad Soyad</t>
  </si>
  <si>
    <t>Bölge</t>
  </si>
  <si>
    <t>Prim Limiti</t>
  </si>
  <si>
    <t>Prim Yüzdesi</t>
  </si>
  <si>
    <t>Ege</t>
  </si>
  <si>
    <t>Aslı Kara</t>
  </si>
  <si>
    <t>Marmara</t>
  </si>
  <si>
    <t>Ayça Karakuzu</t>
  </si>
  <si>
    <t>Karadeniz</t>
  </si>
  <si>
    <t>Toplam Satış Tutarı</t>
  </si>
  <si>
    <t>Hakedilen prim</t>
  </si>
  <si>
    <t>Liste Fiyatı</t>
  </si>
  <si>
    <t>Satış Fiyatı</t>
  </si>
  <si>
    <t>Adet</t>
  </si>
  <si>
    <t>Toplam Tutar</t>
  </si>
  <si>
    <t>İskonto</t>
  </si>
  <si>
    <t>Satır Etiketleri</t>
  </si>
  <si>
    <t>Genel Toplam</t>
  </si>
  <si>
    <t>Toplam Toplam Tutar</t>
  </si>
  <si>
    <t>Toplam Adet</t>
  </si>
  <si>
    <t>Oca</t>
  </si>
  <si>
    <t>Şub</t>
  </si>
  <si>
    <t>Mar</t>
  </si>
  <si>
    <t>Ağu</t>
  </si>
  <si>
    <t>Eyl</t>
  </si>
  <si>
    <t>Eki</t>
  </si>
  <si>
    <t>Toplam ciro</t>
  </si>
  <si>
    <t>toplam satılan ürün</t>
  </si>
  <si>
    <t>Model</t>
  </si>
  <si>
    <t>Satış Adeti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</si>
</sst>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₺&quot;* #,##0.00_-;\-&quot;₺&quot;* #,##0.00_-;_-&quot;₺&quot;* &quot;-&quot;??_-;_-@_-"/>
    <numFmt numFmtId="164" formatCode="&quot;₺&quot;#,##0"/>
    <numFmt numFmtId="165" formatCode="&quot;₺&quot;#,##0.00"/>
    <numFmt numFmtId="166" formatCode="&quot;₺&quot;#,###,&quot;K&quot;"/>
  </numFmts>
  <fonts count="5" x14ac:knownFonts="1">
    <font>
      <sz val="11"/>
      <color theme="1"/>
      <name val="Aptos Narrow"/>
      <family val="2"/>
      <charset val="162"/>
      <scheme val="minor"/>
    </font>
    <font>
      <sz val="11"/>
      <color theme="1"/>
      <name val="Aptos Narrow"/>
      <family val="2"/>
      <charset val="162"/>
      <scheme val="minor"/>
    </font>
    <font>
      <b/>
      <sz val="11"/>
      <color theme="0"/>
      <name val="Aptos Narrow"/>
      <family val="2"/>
      <charset val="162"/>
      <scheme val="minor"/>
    </font>
    <font>
      <sz val="10"/>
      <color theme="1"/>
      <name val="Aptos Narrow"/>
      <family val="2"/>
      <charset val="162"/>
      <scheme val="minor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theme="9" tint="0.79998168889431442"/>
        <bgColor theme="9" tint="0.79998168889431442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9" tint="0.3999755851924192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theme="9" tint="0.39997558519241921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6">
    <xf numFmtId="0" fontId="0" fillId="0" borderId="0" xfId="0"/>
    <xf numFmtId="0" fontId="0" fillId="2" borderId="0" xfId="0" applyFill="1"/>
    <xf numFmtId="44" fontId="0" fillId="0" borderId="0" xfId="1" applyFont="1"/>
    <xf numFmtId="0" fontId="2" fillId="2" borderId="9" xfId="0" applyFont="1" applyFill="1" applyBorder="1"/>
    <xf numFmtId="0" fontId="0" fillId="0" borderId="1" xfId="0" applyBorder="1"/>
    <xf numFmtId="0" fontId="2" fillId="2" borderId="2" xfId="0" applyFont="1" applyFill="1" applyBorder="1"/>
    <xf numFmtId="0" fontId="2" fillId="2" borderId="3" xfId="0" applyFont="1" applyFill="1" applyBorder="1"/>
    <xf numFmtId="0" fontId="2" fillId="2" borderId="4" xfId="0" applyFont="1" applyFill="1" applyBorder="1"/>
    <xf numFmtId="0" fontId="0" fillId="0" borderId="5" xfId="0" applyBorder="1"/>
    <xf numFmtId="0" fontId="0" fillId="0" borderId="6" xfId="0" applyBorder="1"/>
    <xf numFmtId="164" fontId="0" fillId="0" borderId="6" xfId="0" applyNumberFormat="1" applyBorder="1"/>
    <xf numFmtId="0" fontId="0" fillId="0" borderId="7" xfId="0" applyBorder="1"/>
    <xf numFmtId="0" fontId="0" fillId="0" borderId="9" xfId="0" applyBorder="1"/>
    <xf numFmtId="164" fontId="0" fillId="0" borderId="1" xfId="0" applyNumberFormat="1" applyBorder="1"/>
    <xf numFmtId="0" fontId="0" fillId="0" borderId="10" xfId="0" applyBorder="1"/>
    <xf numFmtId="0" fontId="2" fillId="2" borderId="12" xfId="0" applyFont="1" applyFill="1" applyBorder="1"/>
    <xf numFmtId="0" fontId="2" fillId="2" borderId="1" xfId="0" applyFont="1" applyFill="1" applyBorder="1"/>
    <xf numFmtId="0" fontId="0" fillId="3" borderId="8" xfId="0" applyFill="1" applyBorder="1"/>
    <xf numFmtId="0" fontId="0" fillId="3" borderId="1" xfId="0" applyFill="1" applyBorder="1"/>
    <xf numFmtId="164" fontId="0" fillId="3" borderId="8" xfId="0" applyNumberFormat="1" applyFill="1" applyBorder="1"/>
    <xf numFmtId="10" fontId="0" fillId="3" borderId="8" xfId="0" applyNumberFormat="1" applyFill="1" applyBorder="1"/>
    <xf numFmtId="10" fontId="0" fillId="0" borderId="1" xfId="0" applyNumberFormat="1" applyBorder="1"/>
    <xf numFmtId="164" fontId="0" fillId="3" borderId="1" xfId="0" applyNumberFormat="1" applyFill="1" applyBorder="1"/>
    <xf numFmtId="10" fontId="0" fillId="3" borderId="1" xfId="0" applyNumberFormat="1" applyFill="1" applyBorder="1"/>
    <xf numFmtId="0" fontId="0" fillId="3" borderId="13" xfId="0" applyFill="1" applyBorder="1"/>
    <xf numFmtId="0" fontId="3" fillId="0" borderId="9" xfId="0" applyFont="1" applyBorder="1"/>
    <xf numFmtId="0" fontId="3" fillId="3" borderId="9" xfId="0" applyFont="1" applyFill="1" applyBorder="1"/>
    <xf numFmtId="0" fontId="2" fillId="2" borderId="14" xfId="0" applyFont="1" applyFill="1" applyBorder="1"/>
    <xf numFmtId="0" fontId="2" fillId="2" borderId="11" xfId="0" applyFont="1" applyFill="1" applyBorder="1"/>
    <xf numFmtId="14" fontId="0" fillId="3" borderId="13" xfId="0" applyNumberFormat="1" applyFill="1" applyBorder="1"/>
    <xf numFmtId="14" fontId="0" fillId="0" borderId="9" xfId="0" applyNumberFormat="1" applyBorder="1"/>
    <xf numFmtId="14" fontId="0" fillId="3" borderId="9" xfId="0" applyNumberFormat="1" applyFill="1" applyBorder="1"/>
    <xf numFmtId="14" fontId="0" fillId="0" borderId="5" xfId="0" applyNumberFormat="1" applyBorder="1"/>
    <xf numFmtId="44" fontId="0" fillId="0" borderId="1" xfId="1" applyFont="1" applyBorder="1"/>
    <xf numFmtId="44" fontId="0" fillId="0" borderId="1" xfId="0" applyNumberFormat="1" applyBorder="1"/>
    <xf numFmtId="44" fontId="0" fillId="0" borderId="6" xfId="0" applyNumberFormat="1" applyBorder="1"/>
    <xf numFmtId="44" fontId="0" fillId="0" borderId="0" xfId="0" applyNumberFormat="1"/>
    <xf numFmtId="44" fontId="0" fillId="0" borderId="6" xfId="1" applyFont="1" applyBorder="1"/>
    <xf numFmtId="10" fontId="0" fillId="0" borderId="6" xfId="0" applyNumberFormat="1" applyBorder="1"/>
    <xf numFmtId="165" fontId="0" fillId="0" borderId="1" xfId="1" applyNumberFormat="1" applyFont="1" applyBorder="1"/>
    <xf numFmtId="164" fontId="0" fillId="0" borderId="1" xfId="1" applyNumberFormat="1" applyFont="1" applyBorder="1"/>
    <xf numFmtId="0" fontId="0" fillId="0" borderId="0" xfId="0" pivotButton="1"/>
    <xf numFmtId="0" fontId="0" fillId="0" borderId="0" xfId="0" applyAlignment="1">
      <alignment horizontal="left"/>
    </xf>
    <xf numFmtId="166" fontId="0" fillId="0" borderId="0" xfId="0" applyNumberFormat="1"/>
    <xf numFmtId="166" fontId="0" fillId="0" borderId="0" xfId="1" applyNumberFormat="1" applyFont="1"/>
    <xf numFmtId="0" fontId="4" fillId="0" borderId="0" xfId="0" applyFont="1" applyAlignment="1">
      <alignment horizontal="center"/>
    </xf>
  </cellXfs>
  <cellStyles count="2">
    <cellStyle name="Currency" xfId="1" builtinId="4"/>
    <cellStyle name="Normal" xfId="0" builtinId="0"/>
  </cellStyles>
  <dxfs count="27">
    <dxf>
      <numFmt numFmtId="165" formatCode="&quot;₺&quot;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&quot;₺&quot;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4" formatCode="0.00%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&quot;₺&quot;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charset val="162"/>
        <scheme val="minor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charset val="162"/>
        <scheme val="minor"/>
      </font>
      <fill>
        <patternFill patternType="solid">
          <fgColor indexed="64"/>
          <bgColor theme="9" tint="-0.49998474074526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34" formatCode="_-&quot;₺&quot;* #,##0.00_-;\-&quot;₺&quot;* #,##0.00_-;_-&quot;₺&quot;* &quot;-&quot;??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4" formatCode="_-&quot;₺&quot;* #,##0.00_-;\-&quot;₺&quot;* #,##0.00_-;_-&quot;₺&quot;* &quot;-&quot;??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4" formatCode="0.0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charset val="162"/>
        <scheme val="minor"/>
      </font>
      <numFmt numFmtId="34" formatCode="_-&quot;₺&quot;* #,##0.00_-;\-&quot;₺&quot;* #,##0.00_-;_-&quot;₺&quot;* &quot;-&quot;??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/mm/yyyy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charset val="162"/>
        <scheme val="minor"/>
      </font>
      <fill>
        <patternFill patternType="solid">
          <fgColor indexed="64"/>
          <bgColor theme="9" tint="-0.49998474074526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64" formatCode="&quot;₺&quot;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charset val="162"/>
        <scheme val="minor"/>
      </font>
      <fill>
        <patternFill patternType="solid">
          <fgColor indexed="64"/>
          <bgColor theme="9" tint="-0.49998474074526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microsoft.com/office/2017/06/relationships/rdRichValueStructure" Target="richData/rdrichvaluestructure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microsoft.com/office/2017/06/relationships/rdRichValue" Target="richData/rdrichvalue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microsoft.com/office/2022/10/relationships/richValueRel" Target="richData/richValueRel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sheetMetadata" Target="metadata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microsoft.com/office/2017/06/relationships/rdRichValueTypes" Target="richData/rdRichValueTyp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[Örnek Satış Takip Programı.xlsx]Veri Tabanı!PivotTable1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>
                <a:latin typeface="Bahnschrift" panose="020B0502040204020203" pitchFamily="34" charset="0"/>
              </a:rPr>
              <a:t>Personel</a:t>
            </a:r>
            <a:r>
              <a:rPr lang="tr-TR" baseline="0">
                <a:latin typeface="Bahnschrift" panose="020B0502040204020203" pitchFamily="34" charset="0"/>
              </a:rPr>
              <a:t> Satış Adeti | Satış Tutarı</a:t>
            </a:r>
            <a:endParaRPr lang="tr-TR">
              <a:latin typeface="Bahnschrift" panose="020B05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ivotFmts>
      <c:pivotFmt>
        <c:idx val="0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accent3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  <c:dLbl>
          <c:idx val="0"/>
          <c:spPr>
            <a:solidFill>
              <a:schemeClr val="accent6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5"/>
        <c:spPr>
          <a:solidFill>
            <a:schemeClr val="accent2"/>
          </a:solidFill>
          <a:ln>
            <a:noFill/>
          </a:ln>
          <a:effectLst/>
        </c:spPr>
        <c:dLbl>
          <c:idx val="0"/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7"/>
        <c:spPr>
          <a:solidFill>
            <a:schemeClr val="accent2"/>
          </a:solidFill>
          <a:ln>
            <a:noFill/>
          </a:ln>
          <a:effectLst/>
        </c:spPr>
        <c:dLbl>
          <c:idx val="0"/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6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10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11"/>
        <c:spPr>
          <a:solidFill>
            <a:schemeClr val="accent6"/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accent3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2"/>
          </a:solidFill>
          <a:ln>
            <a:noFill/>
          </a:ln>
          <a:effectLst/>
        </c:spPr>
        <c:dLbl>
          <c:idx val="0"/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2"/>
          </a:solidFill>
          <a:ln>
            <a:noFill/>
          </a:ln>
          <a:effectLst/>
        </c:spPr>
        <c:dLbl>
          <c:idx val="0"/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2"/>
          </a:solidFill>
          <a:ln>
            <a:noFill/>
          </a:ln>
          <a:effectLst/>
        </c:spPr>
        <c:dLbl>
          <c:idx val="0"/>
          <c:spPr>
            <a:solidFill>
              <a:schemeClr val="accent6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6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18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19"/>
        <c:spPr>
          <a:solidFill>
            <a:schemeClr val="accent6"/>
          </a:solidFill>
          <a:ln>
            <a:noFill/>
          </a:ln>
          <a:effectLst/>
        </c:spP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accent3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2.5427127084634037E-2"/>
                  <c:h val="7.0182199045590504E-2"/>
                </c:manualLayout>
              </c15:layout>
            </c:ext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2.3019255201619456E-2"/>
                  <c:h val="7.0182199045590504E-2"/>
                </c:manualLayout>
              </c15:layout>
            </c:ext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solidFill>
              <a:schemeClr val="accent6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2.5427127084634037E-2"/>
                  <c:h val="7.0182199045590504E-2"/>
                </c:manualLayout>
              </c15:layout>
            </c:ext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solidFill>
              <a:schemeClr val="accent3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3.0242870850663219E-2"/>
                  <c:h val="6.3793309877222648E-2"/>
                </c:manualLayout>
              </c15:layout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1744570755913831"/>
          <c:y val="0.14833340543890663"/>
          <c:w val="0.73309707126545798"/>
          <c:h val="0.8007406080813914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'Veri Tabanı'!$B$7</c:f>
              <c:strCache>
                <c:ptCount val="1"/>
                <c:pt idx="0">
                  <c:v>Toplam Toplam Tutar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34A-4DB5-AAC9-40827E7FAD68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34A-4DB5-AAC9-40827E7FAD68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34A-4DB5-AAC9-40827E7FAD6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'Veri Tabanı'!$A$8:$A$12</c:f>
              <c:strCache>
                <c:ptCount val="4"/>
                <c:pt idx="0">
                  <c:v>Ahmet Yavuz</c:v>
                </c:pt>
                <c:pt idx="1">
                  <c:v>Zeynep Yılmaz</c:v>
                </c:pt>
                <c:pt idx="2">
                  <c:v>Emre Akyüz</c:v>
                </c:pt>
                <c:pt idx="3">
                  <c:v>Akif Karaca</c:v>
                </c:pt>
              </c:strCache>
            </c:strRef>
          </c:cat>
          <c:val>
            <c:numRef>
              <c:f>'Veri Tabanı'!$B$8:$B$12</c:f>
              <c:numCache>
                <c:formatCode>"₺"#,###,"K"</c:formatCode>
                <c:ptCount val="4"/>
                <c:pt idx="0">
                  <c:v>3724000</c:v>
                </c:pt>
                <c:pt idx="1">
                  <c:v>6603500</c:v>
                </c:pt>
                <c:pt idx="2">
                  <c:v>9771350</c:v>
                </c:pt>
                <c:pt idx="3">
                  <c:v>11405525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34A-4DB5-AAC9-40827E7FAD68}"/>
            </c:ext>
          </c:extLst>
        </c:ser>
        <c:ser>
          <c:idx val="1"/>
          <c:order val="1"/>
          <c:tx>
            <c:strRef>
              <c:f>'Veri Tabanı'!$C$7</c:f>
              <c:strCache>
                <c:ptCount val="1"/>
                <c:pt idx="0">
                  <c:v>Toplam Adet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7-834A-4DB5-AAC9-40827E7FAD68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8-834A-4DB5-AAC9-40827E7FAD68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9-834A-4DB5-AAC9-40827E7FAD68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B-834A-4DB5-AAC9-40827E7FAD68}"/>
              </c:ext>
            </c:extLst>
          </c:dPt>
          <c:dLbls>
            <c:dLbl>
              <c:idx val="0"/>
              <c:spPr>
                <a:solidFill>
                  <a:schemeClr val="accent6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2.5427127084634037E-2"/>
                      <c:h val="7.0182199045590504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834A-4DB5-AAC9-40827E7FAD68}"/>
                </c:ext>
              </c:extLst>
            </c:dLbl>
            <c:dLbl>
              <c:idx val="1"/>
              <c:spPr>
                <a:solidFill>
                  <a:schemeClr val="accent6">
                    <a:lumMod val="40000"/>
                    <a:lumOff val="6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2.3019255201619456E-2"/>
                      <c:h val="7.0182199045590504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8-834A-4DB5-AAC9-40827E7FAD68}"/>
                </c:ext>
              </c:extLst>
            </c:dLbl>
            <c:dLbl>
              <c:idx val="2"/>
              <c:spPr>
                <a:solidFill>
                  <a:schemeClr val="accent6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2.5427127084634037E-2"/>
                      <c:h val="7.0182199045590504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9-834A-4DB5-AAC9-40827E7FAD68}"/>
                </c:ext>
              </c:extLst>
            </c:dLbl>
            <c:dLbl>
              <c:idx val="3"/>
              <c:spPr>
                <a:solidFill>
                  <a:schemeClr val="accent3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3.0242870850663219E-2"/>
                      <c:h val="6.379330987722264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B-834A-4DB5-AAC9-40827E7FAD68}"/>
                </c:ext>
              </c:extLst>
            </c:dLbl>
            <c:spPr>
              <a:solidFill>
                <a:schemeClr val="accent3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'Veri Tabanı'!$A$8:$A$12</c:f>
              <c:strCache>
                <c:ptCount val="4"/>
                <c:pt idx="0">
                  <c:v>Ahmet Yavuz</c:v>
                </c:pt>
                <c:pt idx="1">
                  <c:v>Zeynep Yılmaz</c:v>
                </c:pt>
                <c:pt idx="2">
                  <c:v>Emre Akyüz</c:v>
                </c:pt>
                <c:pt idx="3">
                  <c:v>Akif Karaca</c:v>
                </c:pt>
              </c:strCache>
            </c:strRef>
          </c:cat>
          <c:val>
            <c:numRef>
              <c:f>'Veri Tabanı'!$C$8:$C$12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9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34A-4DB5-AAC9-40827E7FAD6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overlap val="100"/>
        <c:axId val="853705872"/>
        <c:axId val="853706832"/>
      </c:barChart>
      <c:catAx>
        <c:axId val="8537058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853706832"/>
        <c:crosses val="autoZero"/>
        <c:auto val="1"/>
        <c:lblAlgn val="ctr"/>
        <c:lblOffset val="100"/>
        <c:noMultiLvlLbl val="0"/>
      </c:catAx>
      <c:valAx>
        <c:axId val="853706832"/>
        <c:scaling>
          <c:orientation val="minMax"/>
        </c:scaling>
        <c:delete val="1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&quot;₺&quot;#,###,&quot;K&quot;" sourceLinked="1"/>
        <c:majorTickMark val="none"/>
        <c:minorTickMark val="none"/>
        <c:tickLblPos val="nextTo"/>
        <c:crossAx val="853705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[Örnek Satış Takip Programı.xlsx]Veri Tabanı!PivotTable2</c:name>
    <c:fmtId val="1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" panose="020B0502040204020203" pitchFamily="34" charset="0"/>
                <a:ea typeface="+mn-ea"/>
                <a:cs typeface="+mn-cs"/>
              </a:defRPr>
            </a:pPr>
            <a:r>
              <a:rPr lang="tr-TR">
                <a:latin typeface="Bahnschrift" panose="020B0502040204020203" pitchFamily="34" charset="0"/>
              </a:rPr>
              <a:t>Aylık Satış Trendi  | Adet</a:t>
            </a:r>
          </a:p>
        </c:rich>
      </c:tx>
      <c:layout>
        <c:manualLayout>
          <c:xMode val="edge"/>
          <c:yMode val="edge"/>
          <c:x val="0.23088888888888895"/>
          <c:y val="4.1666666666666664E-2"/>
        </c:manualLayout>
      </c:layout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 w="38100" cap="rnd">
            <a:solidFill>
              <a:schemeClr val="accent3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31750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38100" cap="rnd">
            <a:solidFill>
              <a:schemeClr val="accent3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31750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38100" cap="rnd">
            <a:solidFill>
              <a:schemeClr val="accent3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31750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38100" cap="rnd">
            <a:solidFill>
              <a:schemeClr val="accent3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31750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38100" cap="rnd">
            <a:solidFill>
              <a:schemeClr val="accent3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31750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38100" cap="rnd">
            <a:solidFill>
              <a:schemeClr val="accent3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31750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38100" cap="rnd">
            <a:solidFill>
              <a:schemeClr val="accent3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31750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38100" cap="rnd">
            <a:solidFill>
              <a:schemeClr val="accent3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31750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38100" cap="rnd">
            <a:solidFill>
              <a:schemeClr val="accent3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31750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38100" cap="rnd">
            <a:solidFill>
              <a:schemeClr val="accent3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31750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38100" cap="rnd">
            <a:solidFill>
              <a:schemeClr val="accent3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31750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'Veri Tabanı'!$K$8</c:f>
              <c:strCache>
                <c:ptCount val="1"/>
                <c:pt idx="0">
                  <c:v>Total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31750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'Veri Tabanı'!$J$9:$J$15</c:f>
              <c:strCache>
                <c:ptCount val="6"/>
                <c:pt idx="0">
                  <c:v>Oca</c:v>
                </c:pt>
                <c:pt idx="1">
                  <c:v>Şub</c:v>
                </c:pt>
                <c:pt idx="2">
                  <c:v>Mar</c:v>
                </c:pt>
                <c:pt idx="3">
                  <c:v>Ağu</c:v>
                </c:pt>
                <c:pt idx="4">
                  <c:v>Eyl</c:v>
                </c:pt>
                <c:pt idx="5">
                  <c:v>Eki</c:v>
                </c:pt>
              </c:strCache>
            </c:strRef>
          </c:cat>
          <c:val>
            <c:numRef>
              <c:f>'Veri Tabanı'!$K$9:$K$15</c:f>
              <c:numCache>
                <c:formatCode>General</c:formatCode>
                <c:ptCount val="6"/>
                <c:pt idx="0">
                  <c:v>2</c:v>
                </c:pt>
                <c:pt idx="1">
                  <c:v>6</c:v>
                </c:pt>
                <c:pt idx="2">
                  <c:v>5</c:v>
                </c:pt>
                <c:pt idx="3">
                  <c:v>2</c:v>
                </c:pt>
                <c:pt idx="4">
                  <c:v>6</c:v>
                </c:pt>
                <c:pt idx="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F0-4839-8249-B5A89057753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02799376"/>
        <c:axId val="1102799856"/>
      </c:lineChart>
      <c:catAx>
        <c:axId val="1102799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102799856"/>
        <c:crosses val="autoZero"/>
        <c:auto val="1"/>
        <c:lblAlgn val="ctr"/>
        <c:lblOffset val="100"/>
        <c:noMultiLvlLbl val="0"/>
      </c:catAx>
      <c:valAx>
        <c:axId val="110279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102799376"/>
        <c:crosses val="autoZero"/>
        <c:crossBetween val="between"/>
      </c:valAx>
    </c:plotArea>
    <c:plotVisOnly val="1"/>
    <c:dispBlanksAs val="gap"/>
    <c:showDLblsOverMax val="0"/>
    <c:extLst/>
  </c:chart>
  <c:spPr>
    <a:ln>
      <a:noFill/>
    </a:ln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[Örnek Satış Takip Programı.xlsx]Veri Tabanı!PivotTable4</c:name>
    <c:fmtId val="2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Toplam</a:t>
            </a:r>
            <a:r>
              <a:rPr lang="tr-TR" baseline="0"/>
              <a:t> Satışın Marka Dağılımı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6">
              <a:lumMod val="60000"/>
              <a:lumOff val="40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3">
              <a:lumMod val="20000"/>
              <a:lumOff val="80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3">
              <a:lumMod val="20000"/>
              <a:lumOff val="80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6">
              <a:lumMod val="60000"/>
              <a:lumOff val="40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3">
              <a:lumMod val="20000"/>
              <a:lumOff val="80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6">
              <a:lumMod val="60000"/>
              <a:lumOff val="40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'Veri Tabanı'!$P$12</c:f>
              <c:strCache>
                <c:ptCount val="1"/>
                <c:pt idx="0">
                  <c:v>Total</c:v>
                </c:pt>
              </c:strCache>
            </c:strRef>
          </c:tx>
          <c:spPr>
            <a:ln w="0"/>
          </c:spPr>
          <c:dPt>
            <c:idx val="0"/>
            <c:bubble3D val="0"/>
            <c:spPr>
              <a:solidFill>
                <a:schemeClr val="accent3">
                  <a:lumMod val="20000"/>
                  <a:lumOff val="80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B06-417F-8181-6C8D05237E2C}"/>
              </c:ext>
            </c:extLst>
          </c:dPt>
          <c:dPt>
            <c:idx val="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B06-417F-8181-6C8D05237E2C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B06-417F-8181-6C8D05237E2C}"/>
              </c:ext>
            </c:extLst>
          </c:dPt>
          <c:dPt>
            <c:idx val="3"/>
            <c:bubble3D val="0"/>
            <c:spPr>
              <a:solidFill>
                <a:schemeClr val="accent3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B06-417F-8181-6C8D05237E2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'Veri Tabanı'!$O$13:$O$17</c:f>
              <c:strCache>
                <c:ptCount val="4"/>
                <c:pt idx="0">
                  <c:v>Hyundai</c:v>
                </c:pt>
                <c:pt idx="1">
                  <c:v>Opel</c:v>
                </c:pt>
                <c:pt idx="2">
                  <c:v>Nissan</c:v>
                </c:pt>
                <c:pt idx="3">
                  <c:v>Audi</c:v>
                </c:pt>
              </c:strCache>
            </c:strRef>
          </c:cat>
          <c:val>
            <c:numRef>
              <c:f>'Veri Tabanı'!$P$13:$P$17</c:f>
              <c:numCache>
                <c:formatCode>"₺"#,###,"K"</c:formatCode>
                <c:ptCount val="4"/>
                <c:pt idx="0">
                  <c:v>4841200</c:v>
                </c:pt>
                <c:pt idx="1">
                  <c:v>6603500</c:v>
                </c:pt>
                <c:pt idx="2">
                  <c:v>6950525</c:v>
                </c:pt>
                <c:pt idx="3">
                  <c:v>13109150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B06-417F-8181-6C8D05237E2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  <c:holeSize val="55"/>
      </c:doughnutChart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[Örnek Satış Takip Programı.xlsx]Veri Tabanı!PivotTable7</c:name>
    <c:fmtId val="2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Personel</a:t>
            </a:r>
            <a:r>
              <a:rPr lang="tr-TR" baseline="0"/>
              <a:t> Satış Dağılımı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6">
              <a:lumMod val="7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6">
              <a:lumMod val="40000"/>
              <a:lumOff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6">
              <a:lumMod val="20000"/>
              <a:lumOff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6">
              <a:lumMod val="7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6">
              <a:lumMod val="40000"/>
              <a:lumOff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6">
              <a:lumMod val="20000"/>
              <a:lumOff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6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6">
              <a:lumMod val="7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6">
              <a:lumMod val="40000"/>
              <a:lumOff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6">
              <a:lumMod val="20000"/>
              <a:lumOff val="80000"/>
            </a:schemeClr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'Veri Tabanı'!$C$40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CE2-4210-905E-D35ADDFDD3B1}"/>
              </c:ext>
            </c:extLst>
          </c:dPt>
          <c:dPt>
            <c:idx val="1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CE2-4210-905E-D35ADDFDD3B1}"/>
              </c:ext>
            </c:extLst>
          </c:dPt>
          <c:dPt>
            <c:idx val="2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CE2-4210-905E-D35ADDFDD3B1}"/>
              </c:ext>
            </c:extLst>
          </c:dPt>
          <c:dPt>
            <c:idx val="3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CE2-4210-905E-D35ADDFDD3B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'Veri Tabanı'!$B$41:$B$45</c:f>
              <c:strCache>
                <c:ptCount val="4"/>
                <c:pt idx="0">
                  <c:v>Akif Karaca</c:v>
                </c:pt>
                <c:pt idx="1">
                  <c:v>Emre Akyüz</c:v>
                </c:pt>
                <c:pt idx="2">
                  <c:v>Zeynep Yılmaz</c:v>
                </c:pt>
                <c:pt idx="3">
                  <c:v>Ahmet Yavuz</c:v>
                </c:pt>
              </c:strCache>
            </c:strRef>
          </c:cat>
          <c:val>
            <c:numRef>
              <c:f>'Veri Tabanı'!$C$41:$C$45</c:f>
              <c:numCache>
                <c:formatCode>"₺"#,###,"K"</c:formatCode>
                <c:ptCount val="4"/>
                <c:pt idx="0">
                  <c:v>11405525</c:v>
                </c:pt>
                <c:pt idx="1">
                  <c:v>9771350</c:v>
                </c:pt>
                <c:pt idx="2">
                  <c:v>6603500</c:v>
                </c:pt>
                <c:pt idx="3">
                  <c:v>3724000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CE2-4210-905E-D35ADDFDD3B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[Örnek Satış Takip Programı.xlsx]Veri Tabanı!PivotTable1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>
                <a:latin typeface="Bahnschrift" panose="020B0502040204020203" pitchFamily="34" charset="0"/>
              </a:rPr>
              <a:t>Personel</a:t>
            </a:r>
            <a:r>
              <a:rPr lang="tr-TR" baseline="0">
                <a:latin typeface="Bahnschrift" panose="020B0502040204020203" pitchFamily="34" charset="0"/>
              </a:rPr>
              <a:t> Satış Adeti | Satış Tutarı</a:t>
            </a:r>
            <a:endParaRPr lang="tr-TR">
              <a:latin typeface="Bahnschrift" panose="020B05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ivotFmts>
      <c:pivotFmt>
        <c:idx val="0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accent3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solidFill>
              <a:schemeClr val="accent6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744570755913831"/>
          <c:y val="9.7222222222222224E-2"/>
          <c:w val="0.73309707126545798"/>
          <c:h val="0.8518518518518518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'Veri Tabanı'!$B$7</c:f>
              <c:strCache>
                <c:ptCount val="1"/>
                <c:pt idx="0">
                  <c:v>Toplam Toplam Tutar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88F2-478A-82DD-25AF921C2D6D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8F2-478A-82DD-25AF921C2D6D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8F2-478A-82DD-25AF921C2D6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'Veri Tabanı'!$A$8:$A$12</c:f>
              <c:strCache>
                <c:ptCount val="4"/>
                <c:pt idx="0">
                  <c:v>Ahmet Yavuz</c:v>
                </c:pt>
                <c:pt idx="1">
                  <c:v>Zeynep Yılmaz</c:v>
                </c:pt>
                <c:pt idx="2">
                  <c:v>Emre Akyüz</c:v>
                </c:pt>
                <c:pt idx="3">
                  <c:v>Akif Karaca</c:v>
                </c:pt>
              </c:strCache>
            </c:strRef>
          </c:cat>
          <c:val>
            <c:numRef>
              <c:f>'Veri Tabanı'!$B$8:$B$12</c:f>
              <c:numCache>
                <c:formatCode>"₺"#,###,"K"</c:formatCode>
                <c:ptCount val="4"/>
                <c:pt idx="0">
                  <c:v>3724000</c:v>
                </c:pt>
                <c:pt idx="1">
                  <c:v>6603500</c:v>
                </c:pt>
                <c:pt idx="2">
                  <c:v>9771350</c:v>
                </c:pt>
                <c:pt idx="3">
                  <c:v>11405525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F2-478A-82DD-25AF921C2D6D}"/>
            </c:ext>
          </c:extLst>
        </c:ser>
        <c:ser>
          <c:idx val="1"/>
          <c:order val="1"/>
          <c:tx>
            <c:strRef>
              <c:f>'Veri Tabanı'!$C$7</c:f>
              <c:strCache>
                <c:ptCount val="1"/>
                <c:pt idx="0">
                  <c:v>Toplam Adet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8-88F2-478A-82DD-25AF921C2D6D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6-88F2-478A-82DD-25AF921C2D6D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88F2-478A-82DD-25AF921C2D6D}"/>
              </c:ext>
            </c:extLst>
          </c:dPt>
          <c:dLbls>
            <c:dLbl>
              <c:idx val="0"/>
              <c:spPr>
                <a:solidFill>
                  <a:schemeClr val="accent6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  <c:showLegendKey val="1"/>
              <c:showVal val="1"/>
              <c:showCatName val="1"/>
              <c:showSerName val="1"/>
              <c:showPercent val="1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8F2-478A-82DD-25AF921C2D6D}"/>
                </c:ext>
              </c:extLst>
            </c:dLbl>
            <c:dLbl>
              <c:idx val="1"/>
              <c:spPr>
                <a:solidFill>
                  <a:schemeClr val="accent6">
                    <a:lumMod val="40000"/>
                    <a:lumOff val="6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  <c:showLegendKey val="1"/>
              <c:showVal val="1"/>
              <c:showCatName val="1"/>
              <c:showSerName val="1"/>
              <c:showPercent val="1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8F2-478A-82DD-25AF921C2D6D}"/>
                </c:ext>
              </c:extLst>
            </c:dLbl>
            <c:dLbl>
              <c:idx val="2"/>
              <c:spPr>
                <a:solidFill>
                  <a:schemeClr val="accent6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  <c:showLegendKey val="1"/>
              <c:showVal val="1"/>
              <c:showCatName val="1"/>
              <c:showSerName val="1"/>
              <c:showPercent val="1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8F2-478A-82DD-25AF921C2D6D}"/>
                </c:ext>
              </c:extLst>
            </c:dLbl>
            <c:spPr>
              <a:solidFill>
                <a:schemeClr val="accent3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'Veri Tabanı'!$A$8:$A$12</c:f>
              <c:strCache>
                <c:ptCount val="4"/>
                <c:pt idx="0">
                  <c:v>Ahmet Yavuz</c:v>
                </c:pt>
                <c:pt idx="1">
                  <c:v>Zeynep Yılmaz</c:v>
                </c:pt>
                <c:pt idx="2">
                  <c:v>Emre Akyüz</c:v>
                </c:pt>
                <c:pt idx="3">
                  <c:v>Akif Karaca</c:v>
                </c:pt>
              </c:strCache>
            </c:strRef>
          </c:cat>
          <c:val>
            <c:numRef>
              <c:f>'Veri Tabanı'!$C$8:$C$12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9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F2-478A-82DD-25AF921C2D6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overlap val="100"/>
        <c:axId val="853705872"/>
        <c:axId val="853706832"/>
      </c:barChart>
      <c:catAx>
        <c:axId val="8537058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853706832"/>
        <c:crosses val="autoZero"/>
        <c:auto val="1"/>
        <c:lblAlgn val="ctr"/>
        <c:lblOffset val="100"/>
        <c:noMultiLvlLbl val="0"/>
      </c:catAx>
      <c:valAx>
        <c:axId val="853706832"/>
        <c:scaling>
          <c:orientation val="minMax"/>
        </c:scaling>
        <c:delete val="1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&quot;₺&quot;#,###,&quot;K&quot;" sourceLinked="1"/>
        <c:majorTickMark val="none"/>
        <c:minorTickMark val="none"/>
        <c:tickLblPos val="nextTo"/>
        <c:crossAx val="853705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[Örnek Satış Takip Programı.xlsx]Veri Tabanı!PivotTable2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" panose="020B0502040204020203" pitchFamily="34" charset="0"/>
                <a:ea typeface="+mn-ea"/>
                <a:cs typeface="+mn-cs"/>
              </a:defRPr>
            </a:pPr>
            <a:r>
              <a:rPr lang="tr-TR">
                <a:latin typeface="Bahnschrift" panose="020B0502040204020203" pitchFamily="34" charset="0"/>
              </a:rPr>
              <a:t>Aylık Satış Trendi  | Adet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 w="38100" cap="rnd">
            <a:solidFill>
              <a:schemeClr val="accent3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31750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38100" cap="rnd">
            <a:solidFill>
              <a:schemeClr val="accent3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31750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38100" cap="rnd">
            <a:solidFill>
              <a:schemeClr val="accent3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31750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38100" cap="rnd">
            <a:solidFill>
              <a:schemeClr val="accent3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31750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38100" cap="rnd">
            <a:solidFill>
              <a:schemeClr val="accent3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31750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38100" cap="rnd">
            <a:solidFill>
              <a:schemeClr val="accent3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31750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38100" cap="rnd">
            <a:solidFill>
              <a:schemeClr val="accent3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31750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'Veri Tabanı'!$K$8</c:f>
              <c:strCache>
                <c:ptCount val="1"/>
                <c:pt idx="0">
                  <c:v>Total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31750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'Veri Tabanı'!$J$9:$J$15</c:f>
              <c:strCache>
                <c:ptCount val="6"/>
                <c:pt idx="0">
                  <c:v>Oca</c:v>
                </c:pt>
                <c:pt idx="1">
                  <c:v>Şub</c:v>
                </c:pt>
                <c:pt idx="2">
                  <c:v>Mar</c:v>
                </c:pt>
                <c:pt idx="3">
                  <c:v>Ağu</c:v>
                </c:pt>
                <c:pt idx="4">
                  <c:v>Eyl</c:v>
                </c:pt>
                <c:pt idx="5">
                  <c:v>Eki</c:v>
                </c:pt>
              </c:strCache>
            </c:strRef>
          </c:cat>
          <c:val>
            <c:numRef>
              <c:f>'Veri Tabanı'!$K$9:$K$15</c:f>
              <c:numCache>
                <c:formatCode>General</c:formatCode>
                <c:ptCount val="6"/>
                <c:pt idx="0">
                  <c:v>2</c:v>
                </c:pt>
                <c:pt idx="1">
                  <c:v>6</c:v>
                </c:pt>
                <c:pt idx="2">
                  <c:v>5</c:v>
                </c:pt>
                <c:pt idx="3">
                  <c:v>2</c:v>
                </c:pt>
                <c:pt idx="4">
                  <c:v>6</c:v>
                </c:pt>
                <c:pt idx="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29F-4B21-878C-6949DB12FBE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02799376"/>
        <c:axId val="1102799856"/>
      </c:lineChart>
      <c:catAx>
        <c:axId val="1102799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102799856"/>
        <c:crosses val="autoZero"/>
        <c:auto val="1"/>
        <c:lblAlgn val="ctr"/>
        <c:lblOffset val="100"/>
        <c:noMultiLvlLbl val="0"/>
      </c:catAx>
      <c:valAx>
        <c:axId val="110279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102799376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[Örnek Satış Takip Programı.xlsx]Veri Tabanı!PivotTable4</c:name>
    <c:fmtId val="2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Toplam</a:t>
            </a:r>
            <a:r>
              <a:rPr lang="tr-TR" baseline="0"/>
              <a:t> Satışın Marka Dağılımı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6">
              <a:lumMod val="60000"/>
              <a:lumOff val="40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3">
              <a:lumMod val="20000"/>
              <a:lumOff val="80000"/>
            </a:schemeClr>
          </a:solidFill>
          <a:ln w="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'Veri Tabanı'!$P$12</c:f>
              <c:strCache>
                <c:ptCount val="1"/>
                <c:pt idx="0">
                  <c:v>Total</c:v>
                </c:pt>
              </c:strCache>
            </c:strRef>
          </c:tx>
          <c:spPr>
            <a:ln w="0"/>
          </c:spPr>
          <c:dPt>
            <c:idx val="0"/>
            <c:bubble3D val="0"/>
            <c:spPr>
              <a:solidFill>
                <a:schemeClr val="accent3">
                  <a:lumMod val="20000"/>
                  <a:lumOff val="80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18F-472B-BF4C-A4FDCA563A7F}"/>
              </c:ext>
            </c:extLst>
          </c:dPt>
          <c:dPt>
            <c:idx val="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218F-472B-BF4C-A4FDCA563A7F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18F-472B-BF4C-A4FDCA563A7F}"/>
              </c:ext>
            </c:extLst>
          </c:dPt>
          <c:dPt>
            <c:idx val="3"/>
            <c:bubble3D val="0"/>
            <c:spPr>
              <a:solidFill>
                <a:schemeClr val="accent3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218F-472B-BF4C-A4FDCA563A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'Veri Tabanı'!$O$13:$O$17</c:f>
              <c:strCache>
                <c:ptCount val="4"/>
                <c:pt idx="0">
                  <c:v>Hyundai</c:v>
                </c:pt>
                <c:pt idx="1">
                  <c:v>Opel</c:v>
                </c:pt>
                <c:pt idx="2">
                  <c:v>Nissan</c:v>
                </c:pt>
                <c:pt idx="3">
                  <c:v>Audi</c:v>
                </c:pt>
              </c:strCache>
            </c:strRef>
          </c:cat>
          <c:val>
            <c:numRef>
              <c:f>'Veri Tabanı'!$P$13:$P$17</c:f>
              <c:numCache>
                <c:formatCode>"₺"#,###,"K"</c:formatCode>
                <c:ptCount val="4"/>
                <c:pt idx="0">
                  <c:v>4841200</c:v>
                </c:pt>
                <c:pt idx="1">
                  <c:v>6603500</c:v>
                </c:pt>
                <c:pt idx="2">
                  <c:v>6950525</c:v>
                </c:pt>
                <c:pt idx="3">
                  <c:v>13109150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8F-472B-BF4C-A4FDCA563A7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  <c:holeSize val="55"/>
      </c:doughnutChart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[Örnek Satış Takip Programı.xlsx]Veri Tabanı!PivotTable7</c:name>
    <c:fmtId val="2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Personel</a:t>
            </a:r>
            <a:r>
              <a:rPr lang="tr-TR" baseline="0"/>
              <a:t> Satış Dağılımı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6">
              <a:lumMod val="7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6">
              <a:lumMod val="40000"/>
              <a:lumOff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6">
              <a:lumMod val="20000"/>
              <a:lumOff val="80000"/>
            </a:schemeClr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'Veri Tabanı'!$C$40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BDCB-4D5A-9379-D22AE0D52245}"/>
              </c:ext>
            </c:extLst>
          </c:dPt>
          <c:dPt>
            <c:idx val="1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DCB-4D5A-9379-D22AE0D52245}"/>
              </c:ext>
            </c:extLst>
          </c:dPt>
          <c:dPt>
            <c:idx val="2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BDCB-4D5A-9379-D22AE0D52245}"/>
              </c:ext>
            </c:extLst>
          </c:dPt>
          <c:dPt>
            <c:idx val="3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DCB-4D5A-9379-D22AE0D5224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'Veri Tabanı'!$B$41:$B$45</c:f>
              <c:strCache>
                <c:ptCount val="4"/>
                <c:pt idx="0">
                  <c:v>Akif Karaca</c:v>
                </c:pt>
                <c:pt idx="1">
                  <c:v>Emre Akyüz</c:v>
                </c:pt>
                <c:pt idx="2">
                  <c:v>Zeynep Yılmaz</c:v>
                </c:pt>
                <c:pt idx="3">
                  <c:v>Ahmet Yavuz</c:v>
                </c:pt>
              </c:strCache>
            </c:strRef>
          </c:cat>
          <c:val>
            <c:numRef>
              <c:f>'Veri Tabanı'!$C$41:$C$45</c:f>
              <c:numCache>
                <c:formatCode>"₺"#,###,"K"</c:formatCode>
                <c:ptCount val="4"/>
                <c:pt idx="0">
                  <c:v>11405525</c:v>
                </c:pt>
                <c:pt idx="1">
                  <c:v>9771350</c:v>
                </c:pt>
                <c:pt idx="2">
                  <c:v>6603500</c:v>
                </c:pt>
                <c:pt idx="3">
                  <c:v>3724000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CB-4D5A-9379-D22AE0D522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9.emf"/><Relationship Id="rId3" Type="http://schemas.openxmlformats.org/officeDocument/2006/relationships/hyperlink" Target="#Sat&#305;&#351;lar!A1"/><Relationship Id="rId7" Type="http://schemas.openxmlformats.org/officeDocument/2006/relationships/image" Target="../media/image7.png"/><Relationship Id="rId12" Type="http://schemas.openxmlformats.org/officeDocument/2006/relationships/chart" Target="../charts/chart4.xml"/><Relationship Id="rId2" Type="http://schemas.openxmlformats.org/officeDocument/2006/relationships/hyperlink" Target="#&#220;r&#252;nler!A1"/><Relationship Id="rId1" Type="http://schemas.openxmlformats.org/officeDocument/2006/relationships/hyperlink" Target="#'Ana Sayfa'!A1"/><Relationship Id="rId6" Type="http://schemas.openxmlformats.org/officeDocument/2006/relationships/image" Target="../media/image6.png"/><Relationship Id="rId11" Type="http://schemas.openxmlformats.org/officeDocument/2006/relationships/chart" Target="../charts/chart3.xml"/><Relationship Id="rId5" Type="http://schemas.openxmlformats.org/officeDocument/2006/relationships/image" Target="../media/image5.png"/><Relationship Id="rId10" Type="http://schemas.openxmlformats.org/officeDocument/2006/relationships/chart" Target="../charts/chart2.xml"/><Relationship Id="rId4" Type="http://schemas.openxmlformats.org/officeDocument/2006/relationships/hyperlink" Target="#Personeller!A1"/><Relationship Id="rId9" Type="http://schemas.openxmlformats.org/officeDocument/2006/relationships/chart" Target="../charts/chart1.xml"/><Relationship Id="rId14" Type="http://schemas.openxmlformats.org/officeDocument/2006/relationships/image" Target="../media/image10.emf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hyperlink" Target="#Sat&#305;&#351;lar!A1"/><Relationship Id="rId7" Type="http://schemas.openxmlformats.org/officeDocument/2006/relationships/image" Target="../media/image7.png"/><Relationship Id="rId2" Type="http://schemas.openxmlformats.org/officeDocument/2006/relationships/hyperlink" Target="#&#220;r&#252;nler!A1"/><Relationship Id="rId1" Type="http://schemas.openxmlformats.org/officeDocument/2006/relationships/hyperlink" Target="#'Ana Sayfa'!A1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hyperlink" Target="#Personeller!A1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hyperlink" Target="#Sat&#305;&#351;lar!A1"/><Relationship Id="rId7" Type="http://schemas.openxmlformats.org/officeDocument/2006/relationships/image" Target="../media/image7.png"/><Relationship Id="rId2" Type="http://schemas.openxmlformats.org/officeDocument/2006/relationships/hyperlink" Target="#&#220;r&#252;nler!A1"/><Relationship Id="rId1" Type="http://schemas.openxmlformats.org/officeDocument/2006/relationships/hyperlink" Target="#'Ana Sayfa'!A1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hyperlink" Target="#Personeller!A1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hyperlink" Target="#Sat&#305;&#351;lar!A1"/><Relationship Id="rId7" Type="http://schemas.openxmlformats.org/officeDocument/2006/relationships/image" Target="../media/image7.png"/><Relationship Id="rId2" Type="http://schemas.openxmlformats.org/officeDocument/2006/relationships/hyperlink" Target="#&#220;r&#252;nler!A1"/><Relationship Id="rId1" Type="http://schemas.openxmlformats.org/officeDocument/2006/relationships/hyperlink" Target="#'Ana Sayfa'!A1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hyperlink" Target="#Personeller!A1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12.emf"/><Relationship Id="rId1" Type="http://schemas.openxmlformats.org/officeDocument/2006/relationships/image" Target="../media/image1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66261</xdr:rowOff>
    </xdr:from>
    <xdr:to>
      <xdr:col>5</xdr:col>
      <xdr:colOff>205409</xdr:colOff>
      <xdr:row>4</xdr:row>
      <xdr:rowOff>39757</xdr:rowOff>
    </xdr:to>
    <xdr:sp macro="" textlink="">
      <xdr:nvSpPr>
        <xdr:cNvPr id="2" name="Dikdörtgen 1">
          <a:extLst>
            <a:ext uri="{FF2B5EF4-FFF2-40B4-BE49-F238E27FC236}">
              <a16:creationId xmlns:a16="http://schemas.microsoft.com/office/drawing/2014/main" id="{AEFDD2E2-90E2-7E68-A16D-A1299E297D71}"/>
            </a:ext>
          </a:extLst>
        </xdr:cNvPr>
        <xdr:cNvSpPr/>
      </xdr:nvSpPr>
      <xdr:spPr>
        <a:xfrm>
          <a:off x="0" y="66261"/>
          <a:ext cx="1497496" cy="715618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r-TR" sz="1600" b="1">
              <a:solidFill>
                <a:schemeClr val="bg1"/>
              </a:solidFill>
              <a:latin typeface="Bahnschrift" panose="020B0502040204020203" pitchFamily="34" charset="0"/>
            </a:rPr>
            <a:t>Satış</a:t>
          </a:r>
          <a:r>
            <a:rPr lang="tr-TR" sz="1600" b="1" baseline="0">
              <a:solidFill>
                <a:schemeClr val="bg1"/>
              </a:solidFill>
              <a:latin typeface="Bahnschrift" panose="020B0502040204020203" pitchFamily="34" charset="0"/>
            </a:rPr>
            <a:t> Takip Programı</a:t>
          </a:r>
          <a:endParaRPr lang="tr-TR" sz="1600" b="1">
            <a:solidFill>
              <a:schemeClr val="bg1"/>
            </a:solidFill>
            <a:latin typeface="Bahnschrift" panose="020B0502040204020203" pitchFamily="34" charset="0"/>
          </a:endParaRPr>
        </a:p>
      </xdr:txBody>
    </xdr:sp>
    <xdr:clientData/>
  </xdr:twoCellAnchor>
  <xdr:twoCellAnchor>
    <xdr:from>
      <xdr:col>0</xdr:col>
      <xdr:colOff>125896</xdr:colOff>
      <xdr:row>4</xdr:row>
      <xdr:rowOff>99391</xdr:rowOff>
    </xdr:from>
    <xdr:to>
      <xdr:col>5</xdr:col>
      <xdr:colOff>39757</xdr:colOff>
      <xdr:row>7</xdr:row>
      <xdr:rowOff>79513</xdr:rowOff>
    </xdr:to>
    <xdr:sp macro="" textlink="">
      <xdr:nvSpPr>
        <xdr:cNvPr id="3" name="Dikdörtgen: Çapraz Köşeleri Yuvarlatılmış 2">
          <a:extLst>
            <a:ext uri="{FF2B5EF4-FFF2-40B4-BE49-F238E27FC236}">
              <a16:creationId xmlns:a16="http://schemas.microsoft.com/office/drawing/2014/main" id="{8FC7AE70-923A-3211-972E-D15FCF964281}"/>
            </a:ext>
          </a:extLst>
        </xdr:cNvPr>
        <xdr:cNvSpPr/>
      </xdr:nvSpPr>
      <xdr:spPr>
        <a:xfrm>
          <a:off x="125896" y="841513"/>
          <a:ext cx="1205948" cy="536713"/>
        </a:xfrm>
        <a:prstGeom prst="round2DiagRect">
          <a:avLst/>
        </a:prstGeom>
        <a:solidFill>
          <a:schemeClr val="accent6">
            <a:lumMod val="75000"/>
          </a:schemeClr>
        </a:solidFill>
        <a:ln>
          <a:noFill/>
        </a:ln>
        <a:effectLst>
          <a:outerShdw blurRad="76200" dist="12700" dir="2700000" sy="-23000" kx="-800400" algn="bl" rotWithShape="0">
            <a:prstClr val="black">
              <a:alpha val="2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r-TR" sz="1400" b="1"/>
            <a:t>Ana</a:t>
          </a:r>
          <a:r>
            <a:rPr lang="tr-TR" sz="1400" b="1" baseline="0"/>
            <a:t> Sayfa</a:t>
          </a:r>
          <a:endParaRPr lang="tr-TR" sz="1400" b="1"/>
        </a:p>
      </xdr:txBody>
    </xdr:sp>
    <xdr:clientData/>
  </xdr:twoCellAnchor>
  <xdr:twoCellAnchor>
    <xdr:from>
      <xdr:col>0</xdr:col>
      <xdr:colOff>125896</xdr:colOff>
      <xdr:row>8</xdr:row>
      <xdr:rowOff>145775</xdr:rowOff>
    </xdr:from>
    <xdr:to>
      <xdr:col>5</xdr:col>
      <xdr:colOff>39757</xdr:colOff>
      <xdr:row>11</xdr:row>
      <xdr:rowOff>125896</xdr:rowOff>
    </xdr:to>
    <xdr:sp macro="" textlink="">
      <xdr:nvSpPr>
        <xdr:cNvPr id="4" name="Dikdörtgen: Çapraz Köşeleri Yuvarlatılmış 3">
          <a:extLst>
            <a:ext uri="{FF2B5EF4-FFF2-40B4-BE49-F238E27FC236}">
              <a16:creationId xmlns:a16="http://schemas.microsoft.com/office/drawing/2014/main" id="{CCF74103-AA34-6C48-43F3-C8EF4F624492}"/>
            </a:ext>
          </a:extLst>
        </xdr:cNvPr>
        <xdr:cNvSpPr/>
      </xdr:nvSpPr>
      <xdr:spPr>
        <a:xfrm>
          <a:off x="125896" y="1630018"/>
          <a:ext cx="1205948" cy="536713"/>
        </a:xfrm>
        <a:prstGeom prst="round2DiagRect">
          <a:avLst/>
        </a:prstGeom>
        <a:solidFill>
          <a:schemeClr val="accent6">
            <a:lumMod val="75000"/>
          </a:schemeClr>
        </a:solidFill>
        <a:ln>
          <a:noFill/>
        </a:ln>
        <a:effectLst>
          <a:outerShdw blurRad="76200" dist="12700" dir="2700000" sy="-23000" kx="-800400" algn="bl" rotWithShape="0">
            <a:prstClr val="black">
              <a:alpha val="2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r-TR" sz="1400" b="1"/>
            <a:t>Ürünler</a:t>
          </a:r>
        </a:p>
      </xdr:txBody>
    </xdr:sp>
    <xdr:clientData/>
  </xdr:twoCellAnchor>
  <xdr:twoCellAnchor>
    <xdr:from>
      <xdr:col>0</xdr:col>
      <xdr:colOff>125896</xdr:colOff>
      <xdr:row>13</xdr:row>
      <xdr:rowOff>0</xdr:rowOff>
    </xdr:from>
    <xdr:to>
      <xdr:col>5</xdr:col>
      <xdr:colOff>39757</xdr:colOff>
      <xdr:row>15</xdr:row>
      <xdr:rowOff>165652</xdr:rowOff>
    </xdr:to>
    <xdr:sp macro="" textlink="">
      <xdr:nvSpPr>
        <xdr:cNvPr id="5" name="Dikdörtgen: Çapraz Köşeleri Yuvarlatılmış 4">
          <a:extLst>
            <a:ext uri="{FF2B5EF4-FFF2-40B4-BE49-F238E27FC236}">
              <a16:creationId xmlns:a16="http://schemas.microsoft.com/office/drawing/2014/main" id="{D5DE890C-1DCA-B1B5-149B-978A38C6210F}"/>
            </a:ext>
          </a:extLst>
        </xdr:cNvPr>
        <xdr:cNvSpPr/>
      </xdr:nvSpPr>
      <xdr:spPr>
        <a:xfrm>
          <a:off x="125896" y="2411896"/>
          <a:ext cx="1205948" cy="536713"/>
        </a:xfrm>
        <a:prstGeom prst="round2DiagRect">
          <a:avLst/>
        </a:prstGeom>
        <a:solidFill>
          <a:schemeClr val="accent6">
            <a:lumMod val="75000"/>
          </a:schemeClr>
        </a:solidFill>
        <a:ln>
          <a:noFill/>
        </a:ln>
        <a:effectLst>
          <a:outerShdw blurRad="76200" dist="12700" dir="2700000" sy="-23000" kx="-800400" algn="bl" rotWithShape="0">
            <a:prstClr val="black">
              <a:alpha val="2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r-TR" sz="1400" b="1"/>
            <a:t>Satışlar</a:t>
          </a:r>
        </a:p>
      </xdr:txBody>
    </xdr:sp>
    <xdr:clientData/>
  </xdr:twoCellAnchor>
  <xdr:twoCellAnchor>
    <xdr:from>
      <xdr:col>0</xdr:col>
      <xdr:colOff>125896</xdr:colOff>
      <xdr:row>17</xdr:row>
      <xdr:rowOff>39758</xdr:rowOff>
    </xdr:from>
    <xdr:to>
      <xdr:col>5</xdr:col>
      <xdr:colOff>39757</xdr:colOff>
      <xdr:row>20</xdr:row>
      <xdr:rowOff>19879</xdr:rowOff>
    </xdr:to>
    <xdr:sp macro="" textlink="">
      <xdr:nvSpPr>
        <xdr:cNvPr id="6" name="Dikdörtgen: Çapraz Köşeleri Yuvarlatılmış 5">
          <a:extLst>
            <a:ext uri="{FF2B5EF4-FFF2-40B4-BE49-F238E27FC236}">
              <a16:creationId xmlns:a16="http://schemas.microsoft.com/office/drawing/2014/main" id="{C95B2C4C-2943-5EC2-F700-FE892F31DDBB}"/>
            </a:ext>
          </a:extLst>
        </xdr:cNvPr>
        <xdr:cNvSpPr/>
      </xdr:nvSpPr>
      <xdr:spPr>
        <a:xfrm>
          <a:off x="125896" y="3193775"/>
          <a:ext cx="1205948" cy="536713"/>
        </a:xfrm>
        <a:prstGeom prst="round2DiagRect">
          <a:avLst/>
        </a:prstGeom>
        <a:solidFill>
          <a:schemeClr val="accent6">
            <a:lumMod val="75000"/>
          </a:schemeClr>
        </a:solidFill>
        <a:ln>
          <a:noFill/>
        </a:ln>
        <a:effectLst>
          <a:outerShdw blurRad="76200" dist="12700" dir="2700000" sy="-23000" kx="-800400" algn="bl" rotWithShape="0">
            <a:prstClr val="black">
              <a:alpha val="2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r-TR" sz="1400" b="1"/>
            <a:t>Personeller</a:t>
          </a:r>
        </a:p>
      </xdr:txBody>
    </xdr:sp>
    <xdr:clientData/>
  </xdr:twoCellAnchor>
  <xdr:twoCellAnchor>
    <xdr:from>
      <xdr:col>0</xdr:col>
      <xdr:colOff>125895</xdr:colOff>
      <xdr:row>4</xdr:row>
      <xdr:rowOff>99391</xdr:rowOff>
    </xdr:from>
    <xdr:to>
      <xdr:col>5</xdr:col>
      <xdr:colOff>145773</xdr:colOff>
      <xdr:row>7</xdr:row>
      <xdr:rowOff>106017</xdr:rowOff>
    </xdr:to>
    <xdr:sp macro="" textlink="">
      <xdr:nvSpPr>
        <xdr:cNvPr id="7" name="Dikdörtgen: Çapraz Köşeleri Yuvarlatılmış 6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133CE51-BB35-DAEE-5EF3-E2464B71D4C3}"/>
            </a:ext>
          </a:extLst>
        </xdr:cNvPr>
        <xdr:cNvSpPr/>
      </xdr:nvSpPr>
      <xdr:spPr>
        <a:xfrm>
          <a:off x="125895" y="841513"/>
          <a:ext cx="1311965" cy="563217"/>
        </a:xfrm>
        <a:prstGeom prst="round2DiagRect">
          <a:avLst/>
        </a:prstGeom>
        <a:solidFill>
          <a:schemeClr val="accent6">
            <a:lumMod val="75000"/>
          </a:schemeClr>
        </a:solidFill>
        <a:ln>
          <a:noFill/>
        </a:ln>
        <a:effectLst>
          <a:outerShdw blurRad="76200" dist="12700" dir="2700000" sy="-23000" kx="-800400" algn="bl" rotWithShape="0">
            <a:prstClr val="black">
              <a:alpha val="2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lvl="0" algn="l"/>
          <a:r>
            <a:rPr lang="tr-TR" sz="1400" b="1"/>
            <a:t>Ana</a:t>
          </a:r>
          <a:r>
            <a:rPr lang="tr-TR" sz="1400" b="1" baseline="0"/>
            <a:t> Sayfa</a:t>
          </a:r>
          <a:endParaRPr lang="tr-TR" sz="1400" b="1"/>
        </a:p>
      </xdr:txBody>
    </xdr:sp>
    <xdr:clientData/>
  </xdr:twoCellAnchor>
  <xdr:twoCellAnchor>
    <xdr:from>
      <xdr:col>0</xdr:col>
      <xdr:colOff>125895</xdr:colOff>
      <xdr:row>8</xdr:row>
      <xdr:rowOff>139149</xdr:rowOff>
    </xdr:from>
    <xdr:to>
      <xdr:col>5</xdr:col>
      <xdr:colOff>132521</xdr:colOff>
      <xdr:row>11</xdr:row>
      <xdr:rowOff>147983</xdr:rowOff>
    </xdr:to>
    <xdr:sp macro="" textlink="">
      <xdr:nvSpPr>
        <xdr:cNvPr id="8" name="Dikdörtgen: Çapraz Köşeleri Yuvarlatılmış 7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CC75C72E-D0CD-E27B-B0D9-4E502B975352}"/>
            </a:ext>
          </a:extLst>
        </xdr:cNvPr>
        <xdr:cNvSpPr/>
      </xdr:nvSpPr>
      <xdr:spPr>
        <a:xfrm>
          <a:off x="125895" y="1623392"/>
          <a:ext cx="1298713" cy="565426"/>
        </a:xfrm>
        <a:prstGeom prst="round2DiagRect">
          <a:avLst/>
        </a:prstGeom>
        <a:solidFill>
          <a:schemeClr val="accent6">
            <a:lumMod val="75000"/>
          </a:schemeClr>
        </a:solidFill>
        <a:ln>
          <a:noFill/>
        </a:ln>
        <a:effectLst>
          <a:outerShdw blurRad="76200" dist="12700" dir="2700000" sy="-23000" kx="-800400" algn="bl" rotWithShape="0">
            <a:prstClr val="black">
              <a:alpha val="2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tr-TR" sz="1400" b="1"/>
            <a:t>Ürünler</a:t>
          </a:r>
        </a:p>
      </xdr:txBody>
    </xdr:sp>
    <xdr:clientData/>
  </xdr:twoCellAnchor>
  <xdr:twoCellAnchor>
    <xdr:from>
      <xdr:col>0</xdr:col>
      <xdr:colOff>125895</xdr:colOff>
      <xdr:row>12</xdr:row>
      <xdr:rowOff>172278</xdr:rowOff>
    </xdr:from>
    <xdr:to>
      <xdr:col>5</xdr:col>
      <xdr:colOff>119269</xdr:colOff>
      <xdr:row>16</xdr:row>
      <xdr:rowOff>4417</xdr:rowOff>
    </xdr:to>
    <xdr:sp macro="" textlink="">
      <xdr:nvSpPr>
        <xdr:cNvPr id="9" name="Dikdörtgen: Çapraz Köşeleri Yuvarlatılmış 8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C0189802-C634-7DCB-ABA2-159499662886}"/>
            </a:ext>
          </a:extLst>
        </xdr:cNvPr>
        <xdr:cNvSpPr/>
      </xdr:nvSpPr>
      <xdr:spPr>
        <a:xfrm>
          <a:off x="125895" y="2398643"/>
          <a:ext cx="1285461" cy="574261"/>
        </a:xfrm>
        <a:prstGeom prst="round2DiagRect">
          <a:avLst/>
        </a:prstGeom>
        <a:solidFill>
          <a:schemeClr val="accent6">
            <a:lumMod val="75000"/>
          </a:schemeClr>
        </a:solidFill>
        <a:ln>
          <a:noFill/>
        </a:ln>
        <a:effectLst>
          <a:outerShdw blurRad="76200" dist="12700" dir="2700000" sy="-23000" kx="-800400" algn="bl" rotWithShape="0">
            <a:prstClr val="black">
              <a:alpha val="2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tr-TR" sz="1400" b="1"/>
            <a:t>Satışlar</a:t>
          </a:r>
        </a:p>
      </xdr:txBody>
    </xdr:sp>
    <xdr:clientData/>
  </xdr:twoCellAnchor>
  <xdr:twoCellAnchor>
    <xdr:from>
      <xdr:col>0</xdr:col>
      <xdr:colOff>125895</xdr:colOff>
      <xdr:row>17</xdr:row>
      <xdr:rowOff>39758</xdr:rowOff>
    </xdr:from>
    <xdr:to>
      <xdr:col>5</xdr:col>
      <xdr:colOff>119269</xdr:colOff>
      <xdr:row>20</xdr:row>
      <xdr:rowOff>46384</xdr:rowOff>
    </xdr:to>
    <xdr:sp macro="" textlink="">
      <xdr:nvSpPr>
        <xdr:cNvPr id="10" name="Dikdörtgen: Çapraz Köşeleri Yuvarlatılmış 9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927D63E-E3D1-1191-9645-E4831CD7A5E0}"/>
            </a:ext>
          </a:extLst>
        </xdr:cNvPr>
        <xdr:cNvSpPr/>
      </xdr:nvSpPr>
      <xdr:spPr>
        <a:xfrm>
          <a:off x="125895" y="3193775"/>
          <a:ext cx="1285461" cy="563218"/>
        </a:xfrm>
        <a:prstGeom prst="round2DiagRect">
          <a:avLst/>
        </a:prstGeom>
        <a:solidFill>
          <a:schemeClr val="accent6">
            <a:lumMod val="75000"/>
          </a:schemeClr>
        </a:solidFill>
        <a:ln>
          <a:noFill/>
        </a:ln>
        <a:effectLst>
          <a:outerShdw blurRad="76200" dist="12700" dir="2700000" sy="-23000" kx="-800400" algn="bl" rotWithShape="0">
            <a:prstClr val="black">
              <a:alpha val="2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tr-TR" sz="1400" b="1"/>
            <a:t>Personeller</a:t>
          </a:r>
        </a:p>
      </xdr:txBody>
    </xdr:sp>
    <xdr:clientData/>
  </xdr:twoCellAnchor>
  <xdr:twoCellAnchor editAs="oneCell">
    <xdr:from>
      <xdr:col>4</xdr:col>
      <xdr:colOff>21248</xdr:colOff>
      <xdr:row>5</xdr:row>
      <xdr:rowOff>13251</xdr:rowOff>
    </xdr:from>
    <xdr:to>
      <xdr:col>5</xdr:col>
      <xdr:colOff>94136</xdr:colOff>
      <xdr:row>6</xdr:row>
      <xdr:rowOff>159025</xdr:rowOff>
    </xdr:to>
    <xdr:pic>
      <xdr:nvPicPr>
        <xdr:cNvPr id="12" name="Resim 1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0B56E01-E903-B6CE-B4A2-3A1E7CB01B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4918" y="940903"/>
          <a:ext cx="331305" cy="331305"/>
        </a:xfrm>
        <a:prstGeom prst="rect">
          <a:avLst/>
        </a:prstGeom>
      </xdr:spPr>
    </xdr:pic>
    <xdr:clientData/>
  </xdr:twoCellAnchor>
  <xdr:twoCellAnchor editAs="oneCell">
    <xdr:from>
      <xdr:col>4</xdr:col>
      <xdr:colOff>1370</xdr:colOff>
      <xdr:row>17</xdr:row>
      <xdr:rowOff>159026</xdr:rowOff>
    </xdr:from>
    <xdr:to>
      <xdr:col>5</xdr:col>
      <xdr:colOff>80883</xdr:colOff>
      <xdr:row>19</xdr:row>
      <xdr:rowOff>125895</xdr:rowOff>
    </xdr:to>
    <xdr:pic>
      <xdr:nvPicPr>
        <xdr:cNvPr id="14" name="Resim 13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73793F3B-2CD1-DDBB-266C-2ADBC857B6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5040" y="3313043"/>
          <a:ext cx="337930" cy="337930"/>
        </a:xfrm>
        <a:prstGeom prst="rect">
          <a:avLst/>
        </a:prstGeom>
      </xdr:spPr>
    </xdr:pic>
    <xdr:clientData/>
  </xdr:twoCellAnchor>
  <xdr:twoCellAnchor editAs="oneCell">
    <xdr:from>
      <xdr:col>3</xdr:col>
      <xdr:colOff>189015</xdr:colOff>
      <xdr:row>13</xdr:row>
      <xdr:rowOff>33130</xdr:rowOff>
    </xdr:from>
    <xdr:to>
      <xdr:col>5</xdr:col>
      <xdr:colOff>120640</xdr:colOff>
      <xdr:row>15</xdr:row>
      <xdr:rowOff>127721</xdr:rowOff>
    </xdr:to>
    <xdr:pic>
      <xdr:nvPicPr>
        <xdr:cNvPr id="16" name="Resim 1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122513C6-08A7-8F01-FC7A-252227C322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4267" y="2445026"/>
          <a:ext cx="448460" cy="465652"/>
        </a:xfrm>
        <a:prstGeom prst="rect">
          <a:avLst/>
        </a:prstGeom>
      </xdr:spPr>
    </xdr:pic>
    <xdr:clientData/>
  </xdr:twoCellAnchor>
  <xdr:twoCellAnchor editAs="oneCell">
    <xdr:from>
      <xdr:col>3</xdr:col>
      <xdr:colOff>213980</xdr:colOff>
      <xdr:row>9</xdr:row>
      <xdr:rowOff>33131</xdr:rowOff>
    </xdr:from>
    <xdr:to>
      <xdr:col>5</xdr:col>
      <xdr:colOff>133892</xdr:colOff>
      <xdr:row>11</xdr:row>
      <xdr:rowOff>98817</xdr:rowOff>
    </xdr:to>
    <xdr:pic>
      <xdr:nvPicPr>
        <xdr:cNvPr id="18" name="Resim 17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FEF58D51-8A5F-9871-ADD7-2B763F6C83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9232" y="1702905"/>
          <a:ext cx="436747" cy="436747"/>
        </a:xfrm>
        <a:prstGeom prst="rect">
          <a:avLst/>
        </a:prstGeom>
      </xdr:spPr>
    </xdr:pic>
    <xdr:clientData/>
  </xdr:twoCellAnchor>
  <xdr:twoCellAnchor>
    <xdr:from>
      <xdr:col>18</xdr:col>
      <xdr:colOff>0</xdr:colOff>
      <xdr:row>1</xdr:row>
      <xdr:rowOff>0</xdr:rowOff>
    </xdr:from>
    <xdr:to>
      <xdr:col>41</xdr:col>
      <xdr:colOff>0</xdr:colOff>
      <xdr:row>12</xdr:row>
      <xdr:rowOff>0</xdr:rowOff>
    </xdr:to>
    <xdr:sp macro="" textlink="">
      <xdr:nvSpPr>
        <xdr:cNvPr id="13" name="Dikdörtgen 12">
          <a:extLst>
            <a:ext uri="{FF2B5EF4-FFF2-40B4-BE49-F238E27FC236}">
              <a16:creationId xmlns:a16="http://schemas.microsoft.com/office/drawing/2014/main" id="{16A0AEBB-F7ED-EA31-533F-627AA573414C}"/>
            </a:ext>
          </a:extLst>
        </xdr:cNvPr>
        <xdr:cNvSpPr/>
      </xdr:nvSpPr>
      <xdr:spPr>
        <a:xfrm>
          <a:off x="4333461" y="185530"/>
          <a:ext cx="5334000" cy="2040835"/>
        </a:xfrm>
        <a:prstGeom prst="rect">
          <a:avLst/>
        </a:prstGeom>
        <a:solidFill>
          <a:schemeClr val="bg1"/>
        </a:solidFill>
        <a:ln>
          <a:solidFill>
            <a:schemeClr val="bg2">
              <a:lumMod val="5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r-TR" sz="1100"/>
        </a:p>
      </xdr:txBody>
    </xdr:sp>
    <xdr:clientData/>
  </xdr:twoCellAnchor>
  <xdr:twoCellAnchor>
    <xdr:from>
      <xdr:col>6</xdr:col>
      <xdr:colOff>231912</xdr:colOff>
      <xdr:row>1</xdr:row>
      <xdr:rowOff>0</xdr:rowOff>
    </xdr:from>
    <xdr:to>
      <xdr:col>16</xdr:col>
      <xdr:colOff>231912</xdr:colOff>
      <xdr:row>23</xdr:row>
      <xdr:rowOff>0</xdr:rowOff>
    </xdr:to>
    <xdr:sp macro="" textlink="">
      <xdr:nvSpPr>
        <xdr:cNvPr id="15" name="Dikdörtgen 14">
          <a:extLst>
            <a:ext uri="{FF2B5EF4-FFF2-40B4-BE49-F238E27FC236}">
              <a16:creationId xmlns:a16="http://schemas.microsoft.com/office/drawing/2014/main" id="{C3755275-D143-4FD1-9C3C-E274FD521989}"/>
            </a:ext>
          </a:extLst>
        </xdr:cNvPr>
        <xdr:cNvSpPr/>
      </xdr:nvSpPr>
      <xdr:spPr>
        <a:xfrm>
          <a:off x="1782416" y="185530"/>
          <a:ext cx="2319131" cy="4081670"/>
        </a:xfrm>
        <a:prstGeom prst="rect">
          <a:avLst/>
        </a:prstGeom>
        <a:solidFill>
          <a:schemeClr val="bg1"/>
        </a:solidFill>
        <a:ln>
          <a:solidFill>
            <a:schemeClr val="bg2">
              <a:lumMod val="5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r-TR" sz="1100"/>
        </a:p>
      </xdr:txBody>
    </xdr:sp>
    <xdr:clientData/>
  </xdr:twoCellAnchor>
  <xdr:twoCellAnchor>
    <xdr:from>
      <xdr:col>18</xdr:col>
      <xdr:colOff>0</xdr:colOff>
      <xdr:row>13</xdr:row>
      <xdr:rowOff>13252</xdr:rowOff>
    </xdr:from>
    <xdr:to>
      <xdr:col>41</xdr:col>
      <xdr:colOff>0</xdr:colOff>
      <xdr:row>23</xdr:row>
      <xdr:rowOff>0</xdr:rowOff>
    </xdr:to>
    <xdr:sp macro="" textlink="">
      <xdr:nvSpPr>
        <xdr:cNvPr id="17" name="Dikdörtgen 16">
          <a:extLst>
            <a:ext uri="{FF2B5EF4-FFF2-40B4-BE49-F238E27FC236}">
              <a16:creationId xmlns:a16="http://schemas.microsoft.com/office/drawing/2014/main" id="{F89A6EC8-5191-1ED6-1EDA-79E238D355AA}"/>
            </a:ext>
          </a:extLst>
        </xdr:cNvPr>
        <xdr:cNvSpPr/>
      </xdr:nvSpPr>
      <xdr:spPr>
        <a:xfrm>
          <a:off x="4333461" y="2425148"/>
          <a:ext cx="5334000" cy="1842052"/>
        </a:xfrm>
        <a:prstGeom prst="rect">
          <a:avLst/>
        </a:prstGeom>
        <a:solidFill>
          <a:schemeClr val="bg1"/>
        </a:solidFill>
        <a:ln>
          <a:solidFill>
            <a:schemeClr val="bg2">
              <a:lumMod val="5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r-TR" sz="1100"/>
        </a:p>
      </xdr:txBody>
    </xdr:sp>
    <xdr:clientData/>
  </xdr:twoCellAnchor>
  <xdr:twoCellAnchor>
    <xdr:from>
      <xdr:col>42</xdr:col>
      <xdr:colOff>0</xdr:colOff>
      <xdr:row>1</xdr:row>
      <xdr:rowOff>0</xdr:rowOff>
    </xdr:from>
    <xdr:to>
      <xdr:col>52</xdr:col>
      <xdr:colOff>0</xdr:colOff>
      <xdr:row>12</xdr:row>
      <xdr:rowOff>0</xdr:rowOff>
    </xdr:to>
    <xdr:sp macro="" textlink="">
      <xdr:nvSpPr>
        <xdr:cNvPr id="19" name="Dikdörtgen 18">
          <a:extLst>
            <a:ext uri="{FF2B5EF4-FFF2-40B4-BE49-F238E27FC236}">
              <a16:creationId xmlns:a16="http://schemas.microsoft.com/office/drawing/2014/main" id="{56D81EB8-7DFB-1058-E7CE-C2410A460F86}"/>
            </a:ext>
          </a:extLst>
        </xdr:cNvPr>
        <xdr:cNvSpPr/>
      </xdr:nvSpPr>
      <xdr:spPr>
        <a:xfrm>
          <a:off x="9899374" y="185530"/>
          <a:ext cx="2319130" cy="2040835"/>
        </a:xfrm>
        <a:prstGeom prst="rect">
          <a:avLst/>
        </a:prstGeom>
        <a:solidFill>
          <a:schemeClr val="bg1"/>
        </a:solidFill>
        <a:ln>
          <a:solidFill>
            <a:schemeClr val="bg2">
              <a:lumMod val="5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r-TR" sz="1100"/>
        </a:p>
      </xdr:txBody>
    </xdr:sp>
    <xdr:clientData/>
  </xdr:twoCellAnchor>
  <xdr:twoCellAnchor>
    <xdr:from>
      <xdr:col>41</xdr:col>
      <xdr:colOff>225287</xdr:colOff>
      <xdr:row>13</xdr:row>
      <xdr:rowOff>19878</xdr:rowOff>
    </xdr:from>
    <xdr:to>
      <xdr:col>52</xdr:col>
      <xdr:colOff>0</xdr:colOff>
      <xdr:row>23</xdr:row>
      <xdr:rowOff>6626</xdr:rowOff>
    </xdr:to>
    <xdr:sp macro="" textlink="">
      <xdr:nvSpPr>
        <xdr:cNvPr id="20" name="Dikdörtgen 19">
          <a:extLst>
            <a:ext uri="{FF2B5EF4-FFF2-40B4-BE49-F238E27FC236}">
              <a16:creationId xmlns:a16="http://schemas.microsoft.com/office/drawing/2014/main" id="{2B8992B0-D3F3-3839-2E61-1D024851532C}"/>
            </a:ext>
          </a:extLst>
        </xdr:cNvPr>
        <xdr:cNvSpPr/>
      </xdr:nvSpPr>
      <xdr:spPr>
        <a:xfrm>
          <a:off x="9892748" y="2431774"/>
          <a:ext cx="2325756" cy="1842052"/>
        </a:xfrm>
        <a:prstGeom prst="rect">
          <a:avLst/>
        </a:prstGeom>
        <a:solidFill>
          <a:schemeClr val="bg1"/>
        </a:solidFill>
        <a:ln>
          <a:solidFill>
            <a:schemeClr val="bg2">
              <a:lumMod val="5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r-TR" sz="1100"/>
        </a:p>
      </xdr:txBody>
    </xdr:sp>
    <xdr:clientData/>
  </xdr:twoCellAnchor>
  <xdr:twoCellAnchor>
    <xdr:from>
      <xdr:col>18</xdr:col>
      <xdr:colOff>33129</xdr:colOff>
      <xdr:row>1</xdr:row>
      <xdr:rowOff>33132</xdr:rowOff>
    </xdr:from>
    <xdr:to>
      <xdr:col>40</xdr:col>
      <xdr:colOff>205409</xdr:colOff>
      <xdr:row>11</xdr:row>
      <xdr:rowOff>165653</xdr:rowOff>
    </xdr:to>
    <xdr:graphicFrame macro="">
      <xdr:nvGraphicFramePr>
        <xdr:cNvPr id="21" name="Grafik 20">
          <a:extLst>
            <a:ext uri="{FF2B5EF4-FFF2-40B4-BE49-F238E27FC236}">
              <a16:creationId xmlns:a16="http://schemas.microsoft.com/office/drawing/2014/main" id="{5978F3A6-1B29-4B7F-90D1-825CF01114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26504</xdr:colOff>
      <xdr:row>13</xdr:row>
      <xdr:rowOff>33130</xdr:rowOff>
    </xdr:from>
    <xdr:to>
      <xdr:col>41</xdr:col>
      <xdr:colOff>0</xdr:colOff>
      <xdr:row>22</xdr:row>
      <xdr:rowOff>145773</xdr:rowOff>
    </xdr:to>
    <xdr:graphicFrame macro="">
      <xdr:nvGraphicFramePr>
        <xdr:cNvPr id="11" name="Grafik 10">
          <a:extLst>
            <a:ext uri="{FF2B5EF4-FFF2-40B4-BE49-F238E27FC236}">
              <a16:creationId xmlns:a16="http://schemas.microsoft.com/office/drawing/2014/main" id="{6FC11E3D-D1F4-4C32-9519-04E573D0EA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42</xdr:col>
      <xdr:colOff>19879</xdr:colOff>
      <xdr:row>1</xdr:row>
      <xdr:rowOff>39757</xdr:rowOff>
    </xdr:from>
    <xdr:to>
      <xdr:col>51</xdr:col>
      <xdr:colOff>218662</xdr:colOff>
      <xdr:row>11</xdr:row>
      <xdr:rowOff>159027</xdr:rowOff>
    </xdr:to>
    <xdr:graphicFrame macro="">
      <xdr:nvGraphicFramePr>
        <xdr:cNvPr id="22" name="Grafik 21">
          <a:extLst>
            <a:ext uri="{FF2B5EF4-FFF2-40B4-BE49-F238E27FC236}">
              <a16:creationId xmlns:a16="http://schemas.microsoft.com/office/drawing/2014/main" id="{A2D3D5DD-5561-43D1-8512-2C20E74DF2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42</xdr:col>
      <xdr:colOff>26504</xdr:colOff>
      <xdr:row>13</xdr:row>
      <xdr:rowOff>66262</xdr:rowOff>
    </xdr:from>
    <xdr:to>
      <xdr:col>51</xdr:col>
      <xdr:colOff>218661</xdr:colOff>
      <xdr:row>22</xdr:row>
      <xdr:rowOff>172278</xdr:rowOff>
    </xdr:to>
    <xdr:graphicFrame macro="">
      <xdr:nvGraphicFramePr>
        <xdr:cNvPr id="23" name="Grafik 22">
          <a:extLst>
            <a:ext uri="{FF2B5EF4-FFF2-40B4-BE49-F238E27FC236}">
              <a16:creationId xmlns:a16="http://schemas.microsoft.com/office/drawing/2014/main" id="{14ADBE3B-3693-4667-BED0-58BA6DA790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</xdr:row>
      <xdr:rowOff>1</xdr:rowOff>
    </xdr:from>
    <xdr:to>
      <xdr:col>12</xdr:col>
      <xdr:colOff>92765</xdr:colOff>
      <xdr:row>3</xdr:row>
      <xdr:rowOff>66262</xdr:rowOff>
    </xdr:to>
    <xdr:sp macro="" textlink="">
      <xdr:nvSpPr>
        <xdr:cNvPr id="25" name="Dikdörtgen 24">
          <a:extLst>
            <a:ext uri="{FF2B5EF4-FFF2-40B4-BE49-F238E27FC236}">
              <a16:creationId xmlns:a16="http://schemas.microsoft.com/office/drawing/2014/main" id="{27BFBEFF-E45C-4A9D-8D80-B9A3DA55DF81}"/>
            </a:ext>
          </a:extLst>
        </xdr:cNvPr>
        <xdr:cNvSpPr/>
      </xdr:nvSpPr>
      <xdr:spPr>
        <a:xfrm>
          <a:off x="1782417" y="185531"/>
          <a:ext cx="1252331" cy="43732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r-TR" sz="1200" b="1">
              <a:solidFill>
                <a:schemeClr val="tx1">
                  <a:lumMod val="50000"/>
                  <a:lumOff val="50000"/>
                </a:schemeClr>
              </a:solidFill>
              <a:latin typeface="Bahnschrift" panose="020B0502040204020203" pitchFamily="34" charset="0"/>
              <a:ea typeface="+mn-ea"/>
              <a:cs typeface="+mn-cs"/>
            </a:rPr>
            <a:t>Toplam Ciro</a:t>
          </a:r>
        </a:p>
      </xdr:txBody>
    </xdr:sp>
    <xdr:clientData/>
  </xdr:twoCellAnchor>
  <xdr:twoCellAnchor>
    <xdr:from>
      <xdr:col>6</xdr:col>
      <xdr:colOff>231912</xdr:colOff>
      <xdr:row>5</xdr:row>
      <xdr:rowOff>178904</xdr:rowOff>
    </xdr:from>
    <xdr:to>
      <xdr:col>14</xdr:col>
      <xdr:colOff>198782</xdr:colOff>
      <xdr:row>9</xdr:row>
      <xdr:rowOff>0</xdr:rowOff>
    </xdr:to>
    <xdr:sp macro="" textlink="">
      <xdr:nvSpPr>
        <xdr:cNvPr id="26" name="Dikdörtgen 25">
          <a:extLst>
            <a:ext uri="{FF2B5EF4-FFF2-40B4-BE49-F238E27FC236}">
              <a16:creationId xmlns:a16="http://schemas.microsoft.com/office/drawing/2014/main" id="{A362A69A-B24C-A58D-BF7B-194EE3888C40}"/>
            </a:ext>
          </a:extLst>
        </xdr:cNvPr>
        <xdr:cNvSpPr/>
      </xdr:nvSpPr>
      <xdr:spPr>
        <a:xfrm>
          <a:off x="1782416" y="1106556"/>
          <a:ext cx="1822175" cy="563218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r-TR" sz="1200" b="1">
              <a:solidFill>
                <a:schemeClr val="tx1">
                  <a:lumMod val="50000"/>
                  <a:lumOff val="50000"/>
                </a:schemeClr>
              </a:solidFill>
              <a:latin typeface="Bahnschrift" panose="020B0502040204020203" pitchFamily="34" charset="0"/>
            </a:rPr>
            <a:t>Toplam</a:t>
          </a:r>
          <a:r>
            <a:rPr lang="tr-TR" sz="1200" b="1" baseline="0">
              <a:solidFill>
                <a:schemeClr val="tx1">
                  <a:lumMod val="50000"/>
                  <a:lumOff val="50000"/>
                </a:schemeClr>
              </a:solidFill>
              <a:latin typeface="Bahnschrift" panose="020B0502040204020203" pitchFamily="34" charset="0"/>
            </a:rPr>
            <a:t> Satılan Ürün</a:t>
          </a:r>
          <a:endParaRPr lang="tr-TR" sz="1200" b="1">
            <a:solidFill>
              <a:schemeClr val="tx1">
                <a:lumMod val="50000"/>
                <a:lumOff val="50000"/>
              </a:schemeClr>
            </a:solidFill>
            <a:latin typeface="Bahnschrift" panose="020B0502040204020203" pitchFamily="34" charset="0"/>
          </a:endParaRPr>
        </a:p>
      </xdr:txBody>
    </xdr:sp>
    <xdr:clientData/>
  </xdr:twoCellAnchor>
  <xdr:twoCellAnchor>
    <xdr:from>
      <xdr:col>7</xdr:col>
      <xdr:colOff>59635</xdr:colOff>
      <xdr:row>2</xdr:row>
      <xdr:rowOff>172279</xdr:rowOff>
    </xdr:from>
    <xdr:to>
      <xdr:col>11</xdr:col>
      <xdr:colOff>225287</xdr:colOff>
      <xdr:row>5</xdr:row>
      <xdr:rowOff>172278</xdr:rowOff>
    </xdr:to>
    <xdr:sp macro="" textlink="'Veri Tabanı'!C1">
      <xdr:nvSpPr>
        <xdr:cNvPr id="33" name="Dikdörtgen 32">
          <a:extLst>
            <a:ext uri="{FF2B5EF4-FFF2-40B4-BE49-F238E27FC236}">
              <a16:creationId xmlns:a16="http://schemas.microsoft.com/office/drawing/2014/main" id="{D6D0327D-1FB9-990D-A0D8-8B159345C03C}"/>
            </a:ext>
          </a:extLst>
        </xdr:cNvPr>
        <xdr:cNvSpPr/>
      </xdr:nvSpPr>
      <xdr:spPr>
        <a:xfrm>
          <a:off x="1842052" y="543340"/>
          <a:ext cx="1093305" cy="55659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fld id="{37EE7DB1-BF97-4CEC-996C-3461B9F23F17}" type="TxLink">
            <a:rPr lang="en-US" sz="1600" b="1">
              <a:solidFill>
                <a:schemeClr val="tx1">
                  <a:lumMod val="50000"/>
                  <a:lumOff val="50000"/>
                </a:schemeClr>
              </a:solidFill>
              <a:latin typeface="Bahnschrift" panose="020B0502040204020203" pitchFamily="34" charset="0"/>
              <a:ea typeface="+mn-ea"/>
              <a:cs typeface="+mn-cs"/>
            </a:rPr>
            <a:pPr marL="0" indent="0" algn="ctr"/>
            <a:t>₺31.504K</a:t>
          </a:fld>
          <a:endParaRPr lang="tr-TR" sz="1600" b="1">
            <a:solidFill>
              <a:schemeClr val="tx1">
                <a:lumMod val="50000"/>
                <a:lumOff val="50000"/>
              </a:schemeClr>
            </a:solidFill>
            <a:latin typeface="Bahnschrift" panose="020B0502040204020203" pitchFamily="34" charset="0"/>
            <a:ea typeface="+mn-ea"/>
            <a:cs typeface="+mn-cs"/>
          </a:endParaRPr>
        </a:p>
      </xdr:txBody>
    </xdr:sp>
    <xdr:clientData/>
  </xdr:twoCellAnchor>
  <xdr:twoCellAnchor>
    <xdr:from>
      <xdr:col>7</xdr:col>
      <xdr:colOff>132522</xdr:colOff>
      <xdr:row>8</xdr:row>
      <xdr:rowOff>152401</xdr:rowOff>
    </xdr:from>
    <xdr:to>
      <xdr:col>15</xdr:col>
      <xdr:colOff>46381</xdr:colOff>
      <xdr:row>11</xdr:row>
      <xdr:rowOff>92764</xdr:rowOff>
    </xdr:to>
    <xdr:sp macro="" textlink="'Veri Tabanı'!C2">
      <xdr:nvSpPr>
        <xdr:cNvPr id="34" name="Dikdörtgen 33">
          <a:extLst>
            <a:ext uri="{FF2B5EF4-FFF2-40B4-BE49-F238E27FC236}">
              <a16:creationId xmlns:a16="http://schemas.microsoft.com/office/drawing/2014/main" id="{32690593-391D-78BD-A9F4-1A483BA5C232}"/>
            </a:ext>
          </a:extLst>
        </xdr:cNvPr>
        <xdr:cNvSpPr/>
      </xdr:nvSpPr>
      <xdr:spPr>
        <a:xfrm>
          <a:off x="1914939" y="1636644"/>
          <a:ext cx="1769164" cy="496955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fld id="{33BFD277-97E6-4CE5-B922-FCDB7FBBADC9}" type="TxLink">
            <a:rPr lang="en-US" sz="1600" b="1" i="0" u="none" strike="noStrike">
              <a:solidFill>
                <a:schemeClr val="tx1">
                  <a:lumMod val="50000"/>
                  <a:lumOff val="50000"/>
                </a:schemeClr>
              </a:solidFill>
              <a:latin typeface="Bahnschrift" panose="020B0502040204020203" pitchFamily="34" charset="0"/>
            </a:rPr>
            <a:pPr algn="l"/>
            <a:t>23</a:t>
          </a:fld>
          <a:endParaRPr lang="tr-TR" sz="1600" b="1">
            <a:solidFill>
              <a:schemeClr val="tx1">
                <a:lumMod val="50000"/>
                <a:lumOff val="50000"/>
              </a:schemeClr>
            </a:solidFill>
            <a:latin typeface="Bahnschrift" panose="020B0502040204020203" pitchFamily="34" charset="0"/>
          </a:endParaRPr>
        </a:p>
      </xdr:txBody>
    </xdr:sp>
    <xdr:clientData/>
  </xdr:twoCellAnchor>
  <xdr:twoCellAnchor>
    <xdr:from>
      <xdr:col>7</xdr:col>
      <xdr:colOff>119269</xdr:colOff>
      <xdr:row>12</xdr:row>
      <xdr:rowOff>13253</xdr:rowOff>
    </xdr:from>
    <xdr:to>
      <xdr:col>14</xdr:col>
      <xdr:colOff>225286</xdr:colOff>
      <xdr:row>15</xdr:row>
      <xdr:rowOff>86139</xdr:rowOff>
    </xdr:to>
    <xdr:sp macro="" textlink="">
      <xdr:nvSpPr>
        <xdr:cNvPr id="36" name="Dikdörtgen 35">
          <a:extLst>
            <a:ext uri="{FF2B5EF4-FFF2-40B4-BE49-F238E27FC236}">
              <a16:creationId xmlns:a16="http://schemas.microsoft.com/office/drawing/2014/main" id="{32D9421A-C776-AA56-7945-D80F3E360A55}"/>
            </a:ext>
          </a:extLst>
        </xdr:cNvPr>
        <xdr:cNvSpPr/>
      </xdr:nvSpPr>
      <xdr:spPr>
        <a:xfrm>
          <a:off x="1901686" y="2239618"/>
          <a:ext cx="1729409" cy="629478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r-TR" sz="1200" b="1" baseline="0">
              <a:solidFill>
                <a:schemeClr val="tx1">
                  <a:lumMod val="50000"/>
                  <a:lumOff val="50000"/>
                </a:schemeClr>
              </a:solidFill>
              <a:latin typeface="Bahnschrift" panose="020B0502040204020203" pitchFamily="34" charset="0"/>
              <a:ea typeface="+mn-ea"/>
              <a:cs typeface="+mn-cs"/>
            </a:rPr>
            <a:t>En Çok Satan 3 Ürün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112644</xdr:colOff>
          <xdr:row>14</xdr:row>
          <xdr:rowOff>86139</xdr:rowOff>
        </xdr:from>
        <xdr:to>
          <xdr:col>15</xdr:col>
          <xdr:colOff>132521</xdr:colOff>
          <xdr:row>19</xdr:row>
          <xdr:rowOff>172279</xdr:rowOff>
        </xdr:to>
        <xdr:pic>
          <xdr:nvPicPr>
            <xdr:cNvPr id="37" name="Resim 36">
              <a:extLst>
                <a:ext uri="{FF2B5EF4-FFF2-40B4-BE49-F238E27FC236}">
                  <a16:creationId xmlns:a16="http://schemas.microsoft.com/office/drawing/2014/main" id="{0B206A03-6D2C-B58C-63A6-FC23B70010D6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Veri Tabanı'!$T$2:$U$5" spid="_x0000_s1038"/>
                </a:ext>
              </a:extLst>
            </xdr:cNvPicPr>
          </xdr:nvPicPr>
          <xdr:blipFill>
            <a:blip xmlns:r="http://schemas.openxmlformats.org/officeDocument/2006/relationships" r:embed="rId13"/>
            <a:srcRect/>
            <a:stretch>
              <a:fillRect/>
            </a:stretch>
          </xdr:blipFill>
          <xdr:spPr bwMode="auto">
            <a:xfrm>
              <a:off x="1895061" y="2683565"/>
              <a:ext cx="1875182" cy="1013792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14</xdr:row>
          <xdr:rowOff>83820</xdr:rowOff>
        </xdr:from>
        <xdr:to>
          <xdr:col>15</xdr:col>
          <xdr:colOff>129540</xdr:colOff>
          <xdr:row>19</xdr:row>
          <xdr:rowOff>175260</xdr:rowOff>
        </xdr:to>
        <xdr:pic>
          <xdr:nvPicPr>
            <xdr:cNvPr id="1028" name="Resim 36">
              <a:extLst>
                <a:ext uri="{FF2B5EF4-FFF2-40B4-BE49-F238E27FC236}">
                  <a16:creationId xmlns:a16="http://schemas.microsoft.com/office/drawing/2014/main" id="{F393F41D-00C9-D976-B617-19C083898CD7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Veri Tabanı'!$T$2:$U$5" spid="_x0000_s1039"/>
                </a:ext>
              </a:extLst>
            </xdr:cNvPicPr>
          </xdr:nvPicPr>
          <xdr:blipFill>
            <a:blip xmlns:r="http://schemas.openxmlformats.org/officeDocument/2006/relationships" r:embed="rId14"/>
            <a:srcRect/>
            <a:stretch>
              <a:fillRect/>
            </a:stretch>
          </xdr:blipFill>
          <xdr:spPr bwMode="auto">
            <a:xfrm>
              <a:off x="1897380" y="2644140"/>
              <a:ext cx="1844040" cy="100584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66261</xdr:rowOff>
    </xdr:from>
    <xdr:to>
      <xdr:col>5</xdr:col>
      <xdr:colOff>205409</xdr:colOff>
      <xdr:row>4</xdr:row>
      <xdr:rowOff>39757</xdr:rowOff>
    </xdr:to>
    <xdr:sp macro="" textlink="">
      <xdr:nvSpPr>
        <xdr:cNvPr id="2" name="Dikdörtgen 1">
          <a:extLst>
            <a:ext uri="{FF2B5EF4-FFF2-40B4-BE49-F238E27FC236}">
              <a16:creationId xmlns:a16="http://schemas.microsoft.com/office/drawing/2014/main" id="{526332F7-DDAA-4A95-8F8F-87FF2379C7CE}"/>
            </a:ext>
          </a:extLst>
        </xdr:cNvPr>
        <xdr:cNvSpPr/>
      </xdr:nvSpPr>
      <xdr:spPr>
        <a:xfrm>
          <a:off x="0" y="66261"/>
          <a:ext cx="1500809" cy="70501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r-TR" sz="1600" b="1">
              <a:solidFill>
                <a:schemeClr val="bg1"/>
              </a:solidFill>
              <a:latin typeface="Bahnschrift" panose="020B0502040204020203" pitchFamily="34" charset="0"/>
            </a:rPr>
            <a:t>Satış</a:t>
          </a:r>
          <a:r>
            <a:rPr lang="tr-TR" sz="1600" b="1" baseline="0">
              <a:solidFill>
                <a:schemeClr val="bg1"/>
              </a:solidFill>
              <a:latin typeface="Bahnschrift" panose="020B0502040204020203" pitchFamily="34" charset="0"/>
            </a:rPr>
            <a:t> Takip Programı</a:t>
          </a:r>
          <a:endParaRPr lang="tr-TR" sz="1600" b="1">
            <a:solidFill>
              <a:schemeClr val="bg1"/>
            </a:solidFill>
            <a:latin typeface="Bahnschrift" panose="020B0502040204020203" pitchFamily="34" charset="0"/>
          </a:endParaRPr>
        </a:p>
      </xdr:txBody>
    </xdr:sp>
    <xdr:clientData/>
  </xdr:twoCellAnchor>
  <xdr:twoCellAnchor>
    <xdr:from>
      <xdr:col>0</xdr:col>
      <xdr:colOff>125896</xdr:colOff>
      <xdr:row>4</xdr:row>
      <xdr:rowOff>99391</xdr:rowOff>
    </xdr:from>
    <xdr:to>
      <xdr:col>5</xdr:col>
      <xdr:colOff>39757</xdr:colOff>
      <xdr:row>7</xdr:row>
      <xdr:rowOff>79513</xdr:rowOff>
    </xdr:to>
    <xdr:sp macro="" textlink="">
      <xdr:nvSpPr>
        <xdr:cNvPr id="3" name="Dikdörtgen: Çapraz Köşeleri Yuvarlatılmış 2">
          <a:extLst>
            <a:ext uri="{FF2B5EF4-FFF2-40B4-BE49-F238E27FC236}">
              <a16:creationId xmlns:a16="http://schemas.microsoft.com/office/drawing/2014/main" id="{0489B87C-3038-4360-AF02-75EC65839E7A}"/>
            </a:ext>
          </a:extLst>
        </xdr:cNvPr>
        <xdr:cNvSpPr/>
      </xdr:nvSpPr>
      <xdr:spPr>
        <a:xfrm>
          <a:off x="125896" y="830911"/>
          <a:ext cx="1209261" cy="528762"/>
        </a:xfrm>
        <a:prstGeom prst="round2DiagRect">
          <a:avLst/>
        </a:prstGeom>
        <a:solidFill>
          <a:schemeClr val="accent6">
            <a:lumMod val="75000"/>
          </a:schemeClr>
        </a:solidFill>
        <a:ln>
          <a:noFill/>
        </a:ln>
        <a:effectLst>
          <a:outerShdw blurRad="76200" dist="12700" dir="2700000" sy="-23000" kx="-800400" algn="bl" rotWithShape="0">
            <a:prstClr val="black">
              <a:alpha val="2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r-TR" sz="1400" b="1"/>
            <a:t>Ana</a:t>
          </a:r>
          <a:r>
            <a:rPr lang="tr-TR" sz="1400" b="1" baseline="0"/>
            <a:t> Sayfa</a:t>
          </a:r>
          <a:endParaRPr lang="tr-TR" sz="1400" b="1"/>
        </a:p>
      </xdr:txBody>
    </xdr:sp>
    <xdr:clientData/>
  </xdr:twoCellAnchor>
  <xdr:twoCellAnchor>
    <xdr:from>
      <xdr:col>0</xdr:col>
      <xdr:colOff>125896</xdr:colOff>
      <xdr:row>8</xdr:row>
      <xdr:rowOff>145775</xdr:rowOff>
    </xdr:from>
    <xdr:to>
      <xdr:col>5</xdr:col>
      <xdr:colOff>39757</xdr:colOff>
      <xdr:row>11</xdr:row>
      <xdr:rowOff>125896</xdr:rowOff>
    </xdr:to>
    <xdr:sp macro="" textlink="">
      <xdr:nvSpPr>
        <xdr:cNvPr id="4" name="Dikdörtgen: Çapraz Köşeleri Yuvarlatılmış 3">
          <a:extLst>
            <a:ext uri="{FF2B5EF4-FFF2-40B4-BE49-F238E27FC236}">
              <a16:creationId xmlns:a16="http://schemas.microsoft.com/office/drawing/2014/main" id="{F8985618-C015-41C9-9893-9941A672FD46}"/>
            </a:ext>
          </a:extLst>
        </xdr:cNvPr>
        <xdr:cNvSpPr/>
      </xdr:nvSpPr>
      <xdr:spPr>
        <a:xfrm>
          <a:off x="125896" y="1608815"/>
          <a:ext cx="1209261" cy="528761"/>
        </a:xfrm>
        <a:prstGeom prst="round2DiagRect">
          <a:avLst/>
        </a:prstGeom>
        <a:solidFill>
          <a:schemeClr val="accent6">
            <a:lumMod val="75000"/>
          </a:schemeClr>
        </a:solidFill>
        <a:ln>
          <a:noFill/>
        </a:ln>
        <a:effectLst>
          <a:outerShdw blurRad="76200" dist="12700" dir="2700000" sy="-23000" kx="-800400" algn="bl" rotWithShape="0">
            <a:prstClr val="black">
              <a:alpha val="2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r-TR" sz="1400" b="1"/>
            <a:t>Ürünler</a:t>
          </a:r>
        </a:p>
      </xdr:txBody>
    </xdr:sp>
    <xdr:clientData/>
  </xdr:twoCellAnchor>
  <xdr:twoCellAnchor>
    <xdr:from>
      <xdr:col>0</xdr:col>
      <xdr:colOff>125896</xdr:colOff>
      <xdr:row>13</xdr:row>
      <xdr:rowOff>0</xdr:rowOff>
    </xdr:from>
    <xdr:to>
      <xdr:col>5</xdr:col>
      <xdr:colOff>39757</xdr:colOff>
      <xdr:row>15</xdr:row>
      <xdr:rowOff>165652</xdr:rowOff>
    </xdr:to>
    <xdr:sp macro="" textlink="">
      <xdr:nvSpPr>
        <xdr:cNvPr id="5" name="Dikdörtgen: Çapraz Köşeleri Yuvarlatılmış 4">
          <a:extLst>
            <a:ext uri="{FF2B5EF4-FFF2-40B4-BE49-F238E27FC236}">
              <a16:creationId xmlns:a16="http://schemas.microsoft.com/office/drawing/2014/main" id="{61D9209F-281B-448B-843B-C710ABFE515D}"/>
            </a:ext>
          </a:extLst>
        </xdr:cNvPr>
        <xdr:cNvSpPr/>
      </xdr:nvSpPr>
      <xdr:spPr>
        <a:xfrm>
          <a:off x="125896" y="2377440"/>
          <a:ext cx="1209261" cy="531412"/>
        </a:xfrm>
        <a:prstGeom prst="round2DiagRect">
          <a:avLst/>
        </a:prstGeom>
        <a:solidFill>
          <a:schemeClr val="accent6">
            <a:lumMod val="75000"/>
          </a:schemeClr>
        </a:solidFill>
        <a:ln>
          <a:noFill/>
        </a:ln>
        <a:effectLst>
          <a:outerShdw blurRad="76200" dist="12700" dir="2700000" sy="-23000" kx="-800400" algn="bl" rotWithShape="0">
            <a:prstClr val="black">
              <a:alpha val="2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r-TR" sz="1400" b="1"/>
            <a:t>Satışlar</a:t>
          </a:r>
        </a:p>
      </xdr:txBody>
    </xdr:sp>
    <xdr:clientData/>
  </xdr:twoCellAnchor>
  <xdr:twoCellAnchor>
    <xdr:from>
      <xdr:col>0</xdr:col>
      <xdr:colOff>125896</xdr:colOff>
      <xdr:row>17</xdr:row>
      <xdr:rowOff>39758</xdr:rowOff>
    </xdr:from>
    <xdr:to>
      <xdr:col>5</xdr:col>
      <xdr:colOff>39757</xdr:colOff>
      <xdr:row>20</xdr:row>
      <xdr:rowOff>19879</xdr:rowOff>
    </xdr:to>
    <xdr:sp macro="" textlink="">
      <xdr:nvSpPr>
        <xdr:cNvPr id="6" name="Dikdörtgen: Çapraz Köşeleri Yuvarlatılmış 5">
          <a:extLst>
            <a:ext uri="{FF2B5EF4-FFF2-40B4-BE49-F238E27FC236}">
              <a16:creationId xmlns:a16="http://schemas.microsoft.com/office/drawing/2014/main" id="{A6BFEC62-5162-4596-BAF1-FEE2FA813247}"/>
            </a:ext>
          </a:extLst>
        </xdr:cNvPr>
        <xdr:cNvSpPr/>
      </xdr:nvSpPr>
      <xdr:spPr>
        <a:xfrm>
          <a:off x="125896" y="3148718"/>
          <a:ext cx="1209261" cy="528761"/>
        </a:xfrm>
        <a:prstGeom prst="round2DiagRect">
          <a:avLst/>
        </a:prstGeom>
        <a:solidFill>
          <a:schemeClr val="accent6">
            <a:lumMod val="75000"/>
          </a:schemeClr>
        </a:solidFill>
        <a:ln>
          <a:noFill/>
        </a:ln>
        <a:effectLst>
          <a:outerShdw blurRad="76200" dist="12700" dir="2700000" sy="-23000" kx="-800400" algn="bl" rotWithShape="0">
            <a:prstClr val="black">
              <a:alpha val="2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r-TR" sz="1400" b="1"/>
            <a:t>Personeller</a:t>
          </a:r>
        </a:p>
      </xdr:txBody>
    </xdr:sp>
    <xdr:clientData/>
  </xdr:twoCellAnchor>
  <xdr:twoCellAnchor>
    <xdr:from>
      <xdr:col>0</xdr:col>
      <xdr:colOff>125895</xdr:colOff>
      <xdr:row>4</xdr:row>
      <xdr:rowOff>99391</xdr:rowOff>
    </xdr:from>
    <xdr:to>
      <xdr:col>5</xdr:col>
      <xdr:colOff>145773</xdr:colOff>
      <xdr:row>7</xdr:row>
      <xdr:rowOff>106017</xdr:rowOff>
    </xdr:to>
    <xdr:sp macro="" textlink="">
      <xdr:nvSpPr>
        <xdr:cNvPr id="7" name="Dikdörtgen: Çapraz Köşeleri Yuvarlatılmış 6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30BF292-FC3D-4392-AF3A-7F03D0B176B0}"/>
            </a:ext>
          </a:extLst>
        </xdr:cNvPr>
        <xdr:cNvSpPr/>
      </xdr:nvSpPr>
      <xdr:spPr>
        <a:xfrm>
          <a:off x="125895" y="830911"/>
          <a:ext cx="1315278" cy="555266"/>
        </a:xfrm>
        <a:prstGeom prst="round2DiagRect">
          <a:avLst/>
        </a:prstGeom>
        <a:solidFill>
          <a:schemeClr val="accent6">
            <a:lumMod val="75000"/>
          </a:schemeClr>
        </a:solidFill>
        <a:ln>
          <a:noFill/>
        </a:ln>
        <a:effectLst>
          <a:outerShdw blurRad="76200" dist="12700" dir="2700000" sy="-23000" kx="-800400" algn="bl" rotWithShape="0">
            <a:prstClr val="black">
              <a:alpha val="2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lvl="0" algn="l"/>
          <a:r>
            <a:rPr lang="tr-TR" sz="1400" b="1"/>
            <a:t>Ana</a:t>
          </a:r>
          <a:r>
            <a:rPr lang="tr-TR" sz="1400" b="1" baseline="0"/>
            <a:t> Sayfa</a:t>
          </a:r>
          <a:endParaRPr lang="tr-TR" sz="1400" b="1"/>
        </a:p>
      </xdr:txBody>
    </xdr:sp>
    <xdr:clientData/>
  </xdr:twoCellAnchor>
  <xdr:twoCellAnchor>
    <xdr:from>
      <xdr:col>0</xdr:col>
      <xdr:colOff>125895</xdr:colOff>
      <xdr:row>8</xdr:row>
      <xdr:rowOff>139149</xdr:rowOff>
    </xdr:from>
    <xdr:to>
      <xdr:col>5</xdr:col>
      <xdr:colOff>132521</xdr:colOff>
      <xdr:row>11</xdr:row>
      <xdr:rowOff>147983</xdr:rowOff>
    </xdr:to>
    <xdr:sp macro="" textlink="">
      <xdr:nvSpPr>
        <xdr:cNvPr id="8" name="Dikdörtgen: Çapraz Köşeleri Yuvarlatılmış 7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4475DB88-1ABD-4A97-B4EB-4F16B1856067}"/>
            </a:ext>
          </a:extLst>
        </xdr:cNvPr>
        <xdr:cNvSpPr/>
      </xdr:nvSpPr>
      <xdr:spPr>
        <a:xfrm>
          <a:off x="125895" y="1602189"/>
          <a:ext cx="1302026" cy="557474"/>
        </a:xfrm>
        <a:prstGeom prst="round2DiagRect">
          <a:avLst/>
        </a:prstGeom>
        <a:solidFill>
          <a:schemeClr val="accent6">
            <a:lumMod val="75000"/>
          </a:schemeClr>
        </a:solidFill>
        <a:ln>
          <a:noFill/>
        </a:ln>
        <a:effectLst>
          <a:outerShdw blurRad="76200" dist="12700" dir="2700000" sy="-23000" kx="-800400" algn="bl" rotWithShape="0">
            <a:prstClr val="black">
              <a:alpha val="2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tr-TR" sz="1400" b="1"/>
            <a:t>Ürünler</a:t>
          </a:r>
        </a:p>
      </xdr:txBody>
    </xdr:sp>
    <xdr:clientData/>
  </xdr:twoCellAnchor>
  <xdr:twoCellAnchor>
    <xdr:from>
      <xdr:col>0</xdr:col>
      <xdr:colOff>125895</xdr:colOff>
      <xdr:row>12</xdr:row>
      <xdr:rowOff>172278</xdr:rowOff>
    </xdr:from>
    <xdr:to>
      <xdr:col>5</xdr:col>
      <xdr:colOff>119269</xdr:colOff>
      <xdr:row>16</xdr:row>
      <xdr:rowOff>4417</xdr:rowOff>
    </xdr:to>
    <xdr:sp macro="" textlink="">
      <xdr:nvSpPr>
        <xdr:cNvPr id="9" name="Dikdörtgen: Çapraz Köşeleri Yuvarlatılmış 8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3F85E08-B1EB-469D-92D9-73B08D5A5458}"/>
            </a:ext>
          </a:extLst>
        </xdr:cNvPr>
        <xdr:cNvSpPr/>
      </xdr:nvSpPr>
      <xdr:spPr>
        <a:xfrm>
          <a:off x="125895" y="2366838"/>
          <a:ext cx="1288774" cy="563659"/>
        </a:xfrm>
        <a:prstGeom prst="round2DiagRect">
          <a:avLst/>
        </a:prstGeom>
        <a:solidFill>
          <a:schemeClr val="accent6">
            <a:lumMod val="75000"/>
          </a:schemeClr>
        </a:solidFill>
        <a:ln>
          <a:noFill/>
        </a:ln>
        <a:effectLst>
          <a:outerShdw blurRad="76200" dist="12700" dir="2700000" sy="-23000" kx="-800400" algn="bl" rotWithShape="0">
            <a:prstClr val="black">
              <a:alpha val="2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tr-TR" sz="1400" b="1"/>
            <a:t>Satışlar</a:t>
          </a:r>
        </a:p>
      </xdr:txBody>
    </xdr:sp>
    <xdr:clientData/>
  </xdr:twoCellAnchor>
  <xdr:twoCellAnchor>
    <xdr:from>
      <xdr:col>0</xdr:col>
      <xdr:colOff>125895</xdr:colOff>
      <xdr:row>17</xdr:row>
      <xdr:rowOff>39758</xdr:rowOff>
    </xdr:from>
    <xdr:to>
      <xdr:col>5</xdr:col>
      <xdr:colOff>119269</xdr:colOff>
      <xdr:row>20</xdr:row>
      <xdr:rowOff>46384</xdr:rowOff>
    </xdr:to>
    <xdr:sp macro="" textlink="">
      <xdr:nvSpPr>
        <xdr:cNvPr id="10" name="Dikdörtgen: Çapraz Köşeleri Yuvarlatılmış 9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F7FF22AD-DDD5-4E26-9669-8F590A21ED45}"/>
            </a:ext>
          </a:extLst>
        </xdr:cNvPr>
        <xdr:cNvSpPr/>
      </xdr:nvSpPr>
      <xdr:spPr>
        <a:xfrm>
          <a:off x="125895" y="3148718"/>
          <a:ext cx="1288774" cy="555266"/>
        </a:xfrm>
        <a:prstGeom prst="round2DiagRect">
          <a:avLst/>
        </a:prstGeom>
        <a:solidFill>
          <a:schemeClr val="accent6">
            <a:lumMod val="75000"/>
          </a:schemeClr>
        </a:solidFill>
        <a:ln>
          <a:noFill/>
        </a:ln>
        <a:effectLst>
          <a:outerShdw blurRad="76200" dist="12700" dir="2700000" sy="-23000" kx="-800400" algn="bl" rotWithShape="0">
            <a:prstClr val="black">
              <a:alpha val="2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tr-TR" sz="1400" b="1"/>
            <a:t>Personeller</a:t>
          </a:r>
        </a:p>
      </xdr:txBody>
    </xdr:sp>
    <xdr:clientData/>
  </xdr:twoCellAnchor>
  <xdr:twoCellAnchor editAs="oneCell">
    <xdr:from>
      <xdr:col>4</xdr:col>
      <xdr:colOff>21248</xdr:colOff>
      <xdr:row>5</xdr:row>
      <xdr:rowOff>13251</xdr:rowOff>
    </xdr:from>
    <xdr:to>
      <xdr:col>5</xdr:col>
      <xdr:colOff>94799</xdr:colOff>
      <xdr:row>6</xdr:row>
      <xdr:rowOff>159025</xdr:rowOff>
    </xdr:to>
    <xdr:pic>
      <xdr:nvPicPr>
        <xdr:cNvPr id="11" name="Resim 10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21BD435-EB03-4DDF-AA1D-49DD355FC1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7568" y="927651"/>
          <a:ext cx="331968" cy="328654"/>
        </a:xfrm>
        <a:prstGeom prst="rect">
          <a:avLst/>
        </a:prstGeom>
      </xdr:spPr>
    </xdr:pic>
    <xdr:clientData/>
  </xdr:twoCellAnchor>
  <xdr:twoCellAnchor editAs="oneCell">
    <xdr:from>
      <xdr:col>4</xdr:col>
      <xdr:colOff>1370</xdr:colOff>
      <xdr:row>17</xdr:row>
      <xdr:rowOff>159026</xdr:rowOff>
    </xdr:from>
    <xdr:to>
      <xdr:col>5</xdr:col>
      <xdr:colOff>81546</xdr:colOff>
      <xdr:row>19</xdr:row>
      <xdr:rowOff>125895</xdr:rowOff>
    </xdr:to>
    <xdr:pic>
      <xdr:nvPicPr>
        <xdr:cNvPr id="12" name="Resim 11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8ABA0CEB-8D40-4997-A766-3845CF6870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7690" y="3267986"/>
          <a:ext cx="338593" cy="332629"/>
        </a:xfrm>
        <a:prstGeom prst="rect">
          <a:avLst/>
        </a:prstGeom>
      </xdr:spPr>
    </xdr:pic>
    <xdr:clientData/>
  </xdr:twoCellAnchor>
  <xdr:twoCellAnchor editAs="oneCell">
    <xdr:from>
      <xdr:col>3</xdr:col>
      <xdr:colOff>189015</xdr:colOff>
      <xdr:row>13</xdr:row>
      <xdr:rowOff>33130</xdr:rowOff>
    </xdr:from>
    <xdr:to>
      <xdr:col>5</xdr:col>
      <xdr:colOff>121965</xdr:colOff>
      <xdr:row>15</xdr:row>
      <xdr:rowOff>127721</xdr:rowOff>
    </xdr:to>
    <xdr:pic>
      <xdr:nvPicPr>
        <xdr:cNvPr id="13" name="Resim 1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8D6E8AA-AF99-415E-97E8-960B79DEC8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6255" y="2410570"/>
          <a:ext cx="449785" cy="460351"/>
        </a:xfrm>
        <a:prstGeom prst="rect">
          <a:avLst/>
        </a:prstGeom>
      </xdr:spPr>
    </xdr:pic>
    <xdr:clientData/>
  </xdr:twoCellAnchor>
  <xdr:twoCellAnchor editAs="oneCell">
    <xdr:from>
      <xdr:col>3</xdr:col>
      <xdr:colOff>213980</xdr:colOff>
      <xdr:row>9</xdr:row>
      <xdr:rowOff>33131</xdr:rowOff>
    </xdr:from>
    <xdr:to>
      <xdr:col>5</xdr:col>
      <xdr:colOff>135217</xdr:colOff>
      <xdr:row>11</xdr:row>
      <xdr:rowOff>98817</xdr:rowOff>
    </xdr:to>
    <xdr:pic>
      <xdr:nvPicPr>
        <xdr:cNvPr id="14" name="Resim 1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931C92D5-6D6F-4E6A-908A-C0ECC69BCE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1220" y="1679051"/>
          <a:ext cx="438072" cy="43144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66261</xdr:rowOff>
    </xdr:from>
    <xdr:to>
      <xdr:col>5</xdr:col>
      <xdr:colOff>205409</xdr:colOff>
      <xdr:row>4</xdr:row>
      <xdr:rowOff>39757</xdr:rowOff>
    </xdr:to>
    <xdr:sp macro="" textlink="">
      <xdr:nvSpPr>
        <xdr:cNvPr id="2" name="Dikdörtgen 1">
          <a:extLst>
            <a:ext uri="{FF2B5EF4-FFF2-40B4-BE49-F238E27FC236}">
              <a16:creationId xmlns:a16="http://schemas.microsoft.com/office/drawing/2014/main" id="{634441B3-B738-4C13-86FF-C17AD752A6CD}"/>
            </a:ext>
          </a:extLst>
        </xdr:cNvPr>
        <xdr:cNvSpPr/>
      </xdr:nvSpPr>
      <xdr:spPr>
        <a:xfrm>
          <a:off x="0" y="66261"/>
          <a:ext cx="1500809" cy="70501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r-TR" sz="1600" b="1">
              <a:solidFill>
                <a:schemeClr val="bg1"/>
              </a:solidFill>
              <a:latin typeface="Bahnschrift" panose="020B0502040204020203" pitchFamily="34" charset="0"/>
            </a:rPr>
            <a:t>Satış</a:t>
          </a:r>
          <a:r>
            <a:rPr lang="tr-TR" sz="1600" b="1" baseline="0">
              <a:solidFill>
                <a:schemeClr val="bg1"/>
              </a:solidFill>
              <a:latin typeface="Bahnschrift" panose="020B0502040204020203" pitchFamily="34" charset="0"/>
            </a:rPr>
            <a:t> Takip Programı</a:t>
          </a:r>
          <a:endParaRPr lang="tr-TR" sz="1600" b="1">
            <a:solidFill>
              <a:schemeClr val="bg1"/>
            </a:solidFill>
            <a:latin typeface="Bahnschrift" panose="020B0502040204020203" pitchFamily="34" charset="0"/>
          </a:endParaRPr>
        </a:p>
      </xdr:txBody>
    </xdr:sp>
    <xdr:clientData/>
  </xdr:twoCellAnchor>
  <xdr:twoCellAnchor>
    <xdr:from>
      <xdr:col>0</xdr:col>
      <xdr:colOff>125896</xdr:colOff>
      <xdr:row>4</xdr:row>
      <xdr:rowOff>99391</xdr:rowOff>
    </xdr:from>
    <xdr:to>
      <xdr:col>5</xdr:col>
      <xdr:colOff>39757</xdr:colOff>
      <xdr:row>7</xdr:row>
      <xdr:rowOff>79513</xdr:rowOff>
    </xdr:to>
    <xdr:sp macro="" textlink="">
      <xdr:nvSpPr>
        <xdr:cNvPr id="3" name="Dikdörtgen: Çapraz Köşeleri Yuvarlatılmış 2">
          <a:extLst>
            <a:ext uri="{FF2B5EF4-FFF2-40B4-BE49-F238E27FC236}">
              <a16:creationId xmlns:a16="http://schemas.microsoft.com/office/drawing/2014/main" id="{F7AF5ED6-6D81-498E-81C1-6C925B6E543A}"/>
            </a:ext>
          </a:extLst>
        </xdr:cNvPr>
        <xdr:cNvSpPr/>
      </xdr:nvSpPr>
      <xdr:spPr>
        <a:xfrm>
          <a:off x="125896" y="830911"/>
          <a:ext cx="1209261" cy="528762"/>
        </a:xfrm>
        <a:prstGeom prst="round2DiagRect">
          <a:avLst/>
        </a:prstGeom>
        <a:solidFill>
          <a:schemeClr val="accent6">
            <a:lumMod val="75000"/>
          </a:schemeClr>
        </a:solidFill>
        <a:ln>
          <a:noFill/>
        </a:ln>
        <a:effectLst>
          <a:outerShdw blurRad="76200" dist="12700" dir="2700000" sy="-23000" kx="-800400" algn="bl" rotWithShape="0">
            <a:prstClr val="black">
              <a:alpha val="2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r-TR" sz="1400" b="1"/>
            <a:t>Ana</a:t>
          </a:r>
          <a:r>
            <a:rPr lang="tr-TR" sz="1400" b="1" baseline="0"/>
            <a:t> Sayfa</a:t>
          </a:r>
          <a:endParaRPr lang="tr-TR" sz="1400" b="1"/>
        </a:p>
      </xdr:txBody>
    </xdr:sp>
    <xdr:clientData/>
  </xdr:twoCellAnchor>
  <xdr:twoCellAnchor>
    <xdr:from>
      <xdr:col>0</xdr:col>
      <xdr:colOff>125896</xdr:colOff>
      <xdr:row>8</xdr:row>
      <xdr:rowOff>145775</xdr:rowOff>
    </xdr:from>
    <xdr:to>
      <xdr:col>5</xdr:col>
      <xdr:colOff>39757</xdr:colOff>
      <xdr:row>11</xdr:row>
      <xdr:rowOff>125896</xdr:rowOff>
    </xdr:to>
    <xdr:sp macro="" textlink="">
      <xdr:nvSpPr>
        <xdr:cNvPr id="4" name="Dikdörtgen: Çapraz Köşeleri Yuvarlatılmış 3">
          <a:extLst>
            <a:ext uri="{FF2B5EF4-FFF2-40B4-BE49-F238E27FC236}">
              <a16:creationId xmlns:a16="http://schemas.microsoft.com/office/drawing/2014/main" id="{9B6714D2-0060-49DB-A843-3DB2D9931653}"/>
            </a:ext>
          </a:extLst>
        </xdr:cNvPr>
        <xdr:cNvSpPr/>
      </xdr:nvSpPr>
      <xdr:spPr>
        <a:xfrm>
          <a:off x="125896" y="1608815"/>
          <a:ext cx="1209261" cy="528761"/>
        </a:xfrm>
        <a:prstGeom prst="round2DiagRect">
          <a:avLst/>
        </a:prstGeom>
        <a:solidFill>
          <a:schemeClr val="accent6">
            <a:lumMod val="75000"/>
          </a:schemeClr>
        </a:solidFill>
        <a:ln>
          <a:noFill/>
        </a:ln>
        <a:effectLst>
          <a:outerShdw blurRad="76200" dist="12700" dir="2700000" sy="-23000" kx="-800400" algn="bl" rotWithShape="0">
            <a:prstClr val="black">
              <a:alpha val="2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r-TR" sz="1400" b="1"/>
            <a:t>Ürünler</a:t>
          </a:r>
        </a:p>
      </xdr:txBody>
    </xdr:sp>
    <xdr:clientData/>
  </xdr:twoCellAnchor>
  <xdr:twoCellAnchor>
    <xdr:from>
      <xdr:col>0</xdr:col>
      <xdr:colOff>125896</xdr:colOff>
      <xdr:row>13</xdr:row>
      <xdr:rowOff>0</xdr:rowOff>
    </xdr:from>
    <xdr:to>
      <xdr:col>5</xdr:col>
      <xdr:colOff>39757</xdr:colOff>
      <xdr:row>15</xdr:row>
      <xdr:rowOff>165652</xdr:rowOff>
    </xdr:to>
    <xdr:sp macro="" textlink="">
      <xdr:nvSpPr>
        <xdr:cNvPr id="5" name="Dikdörtgen: Çapraz Köşeleri Yuvarlatılmış 4">
          <a:extLst>
            <a:ext uri="{FF2B5EF4-FFF2-40B4-BE49-F238E27FC236}">
              <a16:creationId xmlns:a16="http://schemas.microsoft.com/office/drawing/2014/main" id="{1058FD71-2DF2-4102-A44F-8132BBB7E936}"/>
            </a:ext>
          </a:extLst>
        </xdr:cNvPr>
        <xdr:cNvSpPr/>
      </xdr:nvSpPr>
      <xdr:spPr>
        <a:xfrm>
          <a:off x="125896" y="2377440"/>
          <a:ext cx="1209261" cy="531412"/>
        </a:xfrm>
        <a:prstGeom prst="round2DiagRect">
          <a:avLst/>
        </a:prstGeom>
        <a:solidFill>
          <a:schemeClr val="accent6">
            <a:lumMod val="75000"/>
          </a:schemeClr>
        </a:solidFill>
        <a:ln>
          <a:noFill/>
        </a:ln>
        <a:effectLst>
          <a:outerShdw blurRad="76200" dist="12700" dir="2700000" sy="-23000" kx="-800400" algn="bl" rotWithShape="0">
            <a:prstClr val="black">
              <a:alpha val="2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r-TR" sz="1400" b="1"/>
            <a:t>Satışlar</a:t>
          </a:r>
        </a:p>
      </xdr:txBody>
    </xdr:sp>
    <xdr:clientData/>
  </xdr:twoCellAnchor>
  <xdr:twoCellAnchor>
    <xdr:from>
      <xdr:col>0</xdr:col>
      <xdr:colOff>125896</xdr:colOff>
      <xdr:row>17</xdr:row>
      <xdr:rowOff>39758</xdr:rowOff>
    </xdr:from>
    <xdr:to>
      <xdr:col>5</xdr:col>
      <xdr:colOff>39757</xdr:colOff>
      <xdr:row>20</xdr:row>
      <xdr:rowOff>19879</xdr:rowOff>
    </xdr:to>
    <xdr:sp macro="" textlink="">
      <xdr:nvSpPr>
        <xdr:cNvPr id="6" name="Dikdörtgen: Çapraz Köşeleri Yuvarlatılmış 5">
          <a:extLst>
            <a:ext uri="{FF2B5EF4-FFF2-40B4-BE49-F238E27FC236}">
              <a16:creationId xmlns:a16="http://schemas.microsoft.com/office/drawing/2014/main" id="{0AC0F7C5-31A3-4A10-8396-D89E49F68710}"/>
            </a:ext>
          </a:extLst>
        </xdr:cNvPr>
        <xdr:cNvSpPr/>
      </xdr:nvSpPr>
      <xdr:spPr>
        <a:xfrm>
          <a:off x="125896" y="3148718"/>
          <a:ext cx="1209261" cy="528761"/>
        </a:xfrm>
        <a:prstGeom prst="round2DiagRect">
          <a:avLst/>
        </a:prstGeom>
        <a:solidFill>
          <a:schemeClr val="accent6">
            <a:lumMod val="75000"/>
          </a:schemeClr>
        </a:solidFill>
        <a:ln>
          <a:noFill/>
        </a:ln>
        <a:effectLst>
          <a:outerShdw blurRad="76200" dist="12700" dir="2700000" sy="-23000" kx="-800400" algn="bl" rotWithShape="0">
            <a:prstClr val="black">
              <a:alpha val="2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r-TR" sz="1400" b="1"/>
            <a:t>Personeller</a:t>
          </a:r>
        </a:p>
      </xdr:txBody>
    </xdr:sp>
    <xdr:clientData/>
  </xdr:twoCellAnchor>
  <xdr:twoCellAnchor>
    <xdr:from>
      <xdr:col>0</xdr:col>
      <xdr:colOff>125895</xdr:colOff>
      <xdr:row>4</xdr:row>
      <xdr:rowOff>99391</xdr:rowOff>
    </xdr:from>
    <xdr:to>
      <xdr:col>5</xdr:col>
      <xdr:colOff>145773</xdr:colOff>
      <xdr:row>7</xdr:row>
      <xdr:rowOff>106017</xdr:rowOff>
    </xdr:to>
    <xdr:sp macro="" textlink="">
      <xdr:nvSpPr>
        <xdr:cNvPr id="7" name="Dikdörtgen: Çapraz Köşeleri Yuvarlatılmış 6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5C15FDB-9AB9-4F3F-A3B8-A5EB38B5108D}"/>
            </a:ext>
          </a:extLst>
        </xdr:cNvPr>
        <xdr:cNvSpPr/>
      </xdr:nvSpPr>
      <xdr:spPr>
        <a:xfrm>
          <a:off x="125895" y="830911"/>
          <a:ext cx="1315278" cy="555266"/>
        </a:xfrm>
        <a:prstGeom prst="round2DiagRect">
          <a:avLst/>
        </a:prstGeom>
        <a:solidFill>
          <a:schemeClr val="accent6">
            <a:lumMod val="75000"/>
          </a:schemeClr>
        </a:solidFill>
        <a:ln>
          <a:noFill/>
        </a:ln>
        <a:effectLst>
          <a:outerShdw blurRad="76200" dist="12700" dir="2700000" sy="-23000" kx="-800400" algn="bl" rotWithShape="0">
            <a:prstClr val="black">
              <a:alpha val="2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lvl="0" algn="l"/>
          <a:r>
            <a:rPr lang="tr-TR" sz="1400" b="1"/>
            <a:t>Ana</a:t>
          </a:r>
          <a:r>
            <a:rPr lang="tr-TR" sz="1400" b="1" baseline="0"/>
            <a:t> Sayfa</a:t>
          </a:r>
          <a:endParaRPr lang="tr-TR" sz="1400" b="1"/>
        </a:p>
      </xdr:txBody>
    </xdr:sp>
    <xdr:clientData/>
  </xdr:twoCellAnchor>
  <xdr:twoCellAnchor>
    <xdr:from>
      <xdr:col>0</xdr:col>
      <xdr:colOff>125895</xdr:colOff>
      <xdr:row>8</xdr:row>
      <xdr:rowOff>139149</xdr:rowOff>
    </xdr:from>
    <xdr:to>
      <xdr:col>5</xdr:col>
      <xdr:colOff>132521</xdr:colOff>
      <xdr:row>11</xdr:row>
      <xdr:rowOff>147983</xdr:rowOff>
    </xdr:to>
    <xdr:sp macro="" textlink="">
      <xdr:nvSpPr>
        <xdr:cNvPr id="8" name="Dikdörtgen: Çapraz Köşeleri Yuvarlatılmış 7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EF178671-AB26-4EC5-AB8C-6F542D1082FB}"/>
            </a:ext>
          </a:extLst>
        </xdr:cNvPr>
        <xdr:cNvSpPr/>
      </xdr:nvSpPr>
      <xdr:spPr>
        <a:xfrm>
          <a:off x="125895" y="1602189"/>
          <a:ext cx="1302026" cy="557474"/>
        </a:xfrm>
        <a:prstGeom prst="round2DiagRect">
          <a:avLst/>
        </a:prstGeom>
        <a:solidFill>
          <a:schemeClr val="accent6">
            <a:lumMod val="75000"/>
          </a:schemeClr>
        </a:solidFill>
        <a:ln>
          <a:noFill/>
        </a:ln>
        <a:effectLst>
          <a:outerShdw blurRad="76200" dist="12700" dir="2700000" sy="-23000" kx="-800400" algn="bl" rotWithShape="0">
            <a:prstClr val="black">
              <a:alpha val="2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tr-TR" sz="1400" b="1"/>
            <a:t>Ürünler</a:t>
          </a:r>
        </a:p>
      </xdr:txBody>
    </xdr:sp>
    <xdr:clientData/>
  </xdr:twoCellAnchor>
  <xdr:twoCellAnchor>
    <xdr:from>
      <xdr:col>0</xdr:col>
      <xdr:colOff>125895</xdr:colOff>
      <xdr:row>12</xdr:row>
      <xdr:rowOff>172278</xdr:rowOff>
    </xdr:from>
    <xdr:to>
      <xdr:col>5</xdr:col>
      <xdr:colOff>119269</xdr:colOff>
      <xdr:row>16</xdr:row>
      <xdr:rowOff>4417</xdr:rowOff>
    </xdr:to>
    <xdr:sp macro="" textlink="">
      <xdr:nvSpPr>
        <xdr:cNvPr id="9" name="Dikdörtgen: Çapraz Köşeleri Yuvarlatılmış 8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CFF8B2BF-C224-446B-B0CA-0CB647A71BB5}"/>
            </a:ext>
          </a:extLst>
        </xdr:cNvPr>
        <xdr:cNvSpPr/>
      </xdr:nvSpPr>
      <xdr:spPr>
        <a:xfrm>
          <a:off x="125895" y="2366838"/>
          <a:ext cx="1288774" cy="563659"/>
        </a:xfrm>
        <a:prstGeom prst="round2DiagRect">
          <a:avLst/>
        </a:prstGeom>
        <a:solidFill>
          <a:schemeClr val="accent6">
            <a:lumMod val="75000"/>
          </a:schemeClr>
        </a:solidFill>
        <a:ln>
          <a:noFill/>
        </a:ln>
        <a:effectLst>
          <a:outerShdw blurRad="76200" dist="12700" dir="2700000" sy="-23000" kx="-800400" algn="bl" rotWithShape="0">
            <a:prstClr val="black">
              <a:alpha val="2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tr-TR" sz="1400" b="1"/>
            <a:t>Satışlar</a:t>
          </a:r>
        </a:p>
      </xdr:txBody>
    </xdr:sp>
    <xdr:clientData/>
  </xdr:twoCellAnchor>
  <xdr:twoCellAnchor>
    <xdr:from>
      <xdr:col>0</xdr:col>
      <xdr:colOff>125895</xdr:colOff>
      <xdr:row>17</xdr:row>
      <xdr:rowOff>39758</xdr:rowOff>
    </xdr:from>
    <xdr:to>
      <xdr:col>5</xdr:col>
      <xdr:colOff>119269</xdr:colOff>
      <xdr:row>20</xdr:row>
      <xdr:rowOff>46384</xdr:rowOff>
    </xdr:to>
    <xdr:sp macro="" textlink="">
      <xdr:nvSpPr>
        <xdr:cNvPr id="10" name="Dikdörtgen: Çapraz Köşeleri Yuvarlatılmış 9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E9B9B04D-8DFC-4541-8F1F-DA7500F22880}"/>
            </a:ext>
          </a:extLst>
        </xdr:cNvPr>
        <xdr:cNvSpPr/>
      </xdr:nvSpPr>
      <xdr:spPr>
        <a:xfrm>
          <a:off x="125895" y="2822715"/>
          <a:ext cx="1285461" cy="563217"/>
        </a:xfrm>
        <a:prstGeom prst="round2DiagRect">
          <a:avLst/>
        </a:prstGeom>
        <a:solidFill>
          <a:schemeClr val="accent6">
            <a:lumMod val="75000"/>
          </a:schemeClr>
        </a:solidFill>
        <a:ln>
          <a:noFill/>
        </a:ln>
        <a:effectLst>
          <a:outerShdw blurRad="76200" dist="12700" dir="2700000" sy="-23000" kx="-800400" algn="bl" rotWithShape="0">
            <a:prstClr val="black">
              <a:alpha val="2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tr-TR" sz="1400" b="1"/>
            <a:t>Personeller</a:t>
          </a:r>
        </a:p>
      </xdr:txBody>
    </xdr:sp>
    <xdr:clientData/>
  </xdr:twoCellAnchor>
  <xdr:twoCellAnchor editAs="oneCell">
    <xdr:from>
      <xdr:col>4</xdr:col>
      <xdr:colOff>21248</xdr:colOff>
      <xdr:row>5</xdr:row>
      <xdr:rowOff>13251</xdr:rowOff>
    </xdr:from>
    <xdr:to>
      <xdr:col>5</xdr:col>
      <xdr:colOff>94799</xdr:colOff>
      <xdr:row>6</xdr:row>
      <xdr:rowOff>159025</xdr:rowOff>
    </xdr:to>
    <xdr:pic>
      <xdr:nvPicPr>
        <xdr:cNvPr id="11" name="Resim 10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C96A8E0-F52D-4817-9703-6611D48720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7568" y="927651"/>
          <a:ext cx="331968" cy="328654"/>
        </a:xfrm>
        <a:prstGeom prst="rect">
          <a:avLst/>
        </a:prstGeom>
      </xdr:spPr>
    </xdr:pic>
    <xdr:clientData/>
  </xdr:twoCellAnchor>
  <xdr:twoCellAnchor editAs="oneCell">
    <xdr:from>
      <xdr:col>4</xdr:col>
      <xdr:colOff>1370</xdr:colOff>
      <xdr:row>17</xdr:row>
      <xdr:rowOff>159026</xdr:rowOff>
    </xdr:from>
    <xdr:to>
      <xdr:col>5</xdr:col>
      <xdr:colOff>81546</xdr:colOff>
      <xdr:row>19</xdr:row>
      <xdr:rowOff>125895</xdr:rowOff>
    </xdr:to>
    <xdr:pic>
      <xdr:nvPicPr>
        <xdr:cNvPr id="12" name="Resim 11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FE31A318-D159-4FB2-801D-BE65D64F99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7690" y="3267986"/>
          <a:ext cx="338593" cy="332629"/>
        </a:xfrm>
        <a:prstGeom prst="rect">
          <a:avLst/>
        </a:prstGeom>
      </xdr:spPr>
    </xdr:pic>
    <xdr:clientData/>
  </xdr:twoCellAnchor>
  <xdr:twoCellAnchor editAs="oneCell">
    <xdr:from>
      <xdr:col>3</xdr:col>
      <xdr:colOff>189015</xdr:colOff>
      <xdr:row>13</xdr:row>
      <xdr:rowOff>33130</xdr:rowOff>
    </xdr:from>
    <xdr:to>
      <xdr:col>5</xdr:col>
      <xdr:colOff>121965</xdr:colOff>
      <xdr:row>15</xdr:row>
      <xdr:rowOff>127721</xdr:rowOff>
    </xdr:to>
    <xdr:pic>
      <xdr:nvPicPr>
        <xdr:cNvPr id="13" name="Resim 1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C8FDDAB9-8661-40E1-8662-0098D3D365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6255" y="2410570"/>
          <a:ext cx="449785" cy="460351"/>
        </a:xfrm>
        <a:prstGeom prst="rect">
          <a:avLst/>
        </a:prstGeom>
      </xdr:spPr>
    </xdr:pic>
    <xdr:clientData/>
  </xdr:twoCellAnchor>
  <xdr:twoCellAnchor editAs="oneCell">
    <xdr:from>
      <xdr:col>3</xdr:col>
      <xdr:colOff>213980</xdr:colOff>
      <xdr:row>9</xdr:row>
      <xdr:rowOff>33131</xdr:rowOff>
    </xdr:from>
    <xdr:to>
      <xdr:col>5</xdr:col>
      <xdr:colOff>135217</xdr:colOff>
      <xdr:row>11</xdr:row>
      <xdr:rowOff>98817</xdr:rowOff>
    </xdr:to>
    <xdr:pic>
      <xdr:nvPicPr>
        <xdr:cNvPr id="14" name="Resim 1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7ABDD4CC-DA00-4EF1-9215-DCB232E211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1220" y="1679051"/>
          <a:ext cx="438072" cy="43144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66261</xdr:rowOff>
    </xdr:from>
    <xdr:to>
      <xdr:col>5</xdr:col>
      <xdr:colOff>205409</xdr:colOff>
      <xdr:row>4</xdr:row>
      <xdr:rowOff>39757</xdr:rowOff>
    </xdr:to>
    <xdr:sp macro="" textlink="">
      <xdr:nvSpPr>
        <xdr:cNvPr id="2" name="Dikdörtgen 1">
          <a:extLst>
            <a:ext uri="{FF2B5EF4-FFF2-40B4-BE49-F238E27FC236}">
              <a16:creationId xmlns:a16="http://schemas.microsoft.com/office/drawing/2014/main" id="{32C17DBC-C5EC-4442-8D60-EAA924ACB775}"/>
            </a:ext>
          </a:extLst>
        </xdr:cNvPr>
        <xdr:cNvSpPr/>
      </xdr:nvSpPr>
      <xdr:spPr>
        <a:xfrm>
          <a:off x="0" y="66261"/>
          <a:ext cx="1500809" cy="70501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r-TR" sz="1600" b="1">
              <a:solidFill>
                <a:schemeClr val="bg1"/>
              </a:solidFill>
              <a:latin typeface="Bahnschrift" panose="020B0502040204020203" pitchFamily="34" charset="0"/>
            </a:rPr>
            <a:t>Satış</a:t>
          </a:r>
          <a:r>
            <a:rPr lang="tr-TR" sz="1600" b="1" baseline="0">
              <a:solidFill>
                <a:schemeClr val="bg1"/>
              </a:solidFill>
              <a:latin typeface="Bahnschrift" panose="020B0502040204020203" pitchFamily="34" charset="0"/>
            </a:rPr>
            <a:t> Takip Programı</a:t>
          </a:r>
          <a:endParaRPr lang="tr-TR" sz="1600" b="1">
            <a:solidFill>
              <a:schemeClr val="bg1"/>
            </a:solidFill>
            <a:latin typeface="Bahnschrift" panose="020B0502040204020203" pitchFamily="34" charset="0"/>
          </a:endParaRPr>
        </a:p>
      </xdr:txBody>
    </xdr:sp>
    <xdr:clientData/>
  </xdr:twoCellAnchor>
  <xdr:twoCellAnchor>
    <xdr:from>
      <xdr:col>0</xdr:col>
      <xdr:colOff>125896</xdr:colOff>
      <xdr:row>4</xdr:row>
      <xdr:rowOff>99391</xdr:rowOff>
    </xdr:from>
    <xdr:to>
      <xdr:col>5</xdr:col>
      <xdr:colOff>39757</xdr:colOff>
      <xdr:row>7</xdr:row>
      <xdr:rowOff>79513</xdr:rowOff>
    </xdr:to>
    <xdr:sp macro="" textlink="">
      <xdr:nvSpPr>
        <xdr:cNvPr id="3" name="Dikdörtgen: Çapraz Köşeleri Yuvarlatılmış 2">
          <a:extLst>
            <a:ext uri="{FF2B5EF4-FFF2-40B4-BE49-F238E27FC236}">
              <a16:creationId xmlns:a16="http://schemas.microsoft.com/office/drawing/2014/main" id="{C59E54F3-C85C-446A-A8C6-FB5F631B63F2}"/>
            </a:ext>
          </a:extLst>
        </xdr:cNvPr>
        <xdr:cNvSpPr/>
      </xdr:nvSpPr>
      <xdr:spPr>
        <a:xfrm>
          <a:off x="125896" y="830911"/>
          <a:ext cx="1209261" cy="528762"/>
        </a:xfrm>
        <a:prstGeom prst="round2DiagRect">
          <a:avLst/>
        </a:prstGeom>
        <a:solidFill>
          <a:schemeClr val="accent6">
            <a:lumMod val="75000"/>
          </a:schemeClr>
        </a:solidFill>
        <a:ln>
          <a:noFill/>
        </a:ln>
        <a:effectLst>
          <a:outerShdw blurRad="76200" dist="12700" dir="2700000" sy="-23000" kx="-800400" algn="bl" rotWithShape="0">
            <a:prstClr val="black">
              <a:alpha val="2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r-TR" sz="1400" b="1"/>
            <a:t>Ana</a:t>
          </a:r>
          <a:r>
            <a:rPr lang="tr-TR" sz="1400" b="1" baseline="0"/>
            <a:t> Sayfa</a:t>
          </a:r>
          <a:endParaRPr lang="tr-TR" sz="1400" b="1"/>
        </a:p>
      </xdr:txBody>
    </xdr:sp>
    <xdr:clientData/>
  </xdr:twoCellAnchor>
  <xdr:twoCellAnchor>
    <xdr:from>
      <xdr:col>0</xdr:col>
      <xdr:colOff>125896</xdr:colOff>
      <xdr:row>8</xdr:row>
      <xdr:rowOff>145775</xdr:rowOff>
    </xdr:from>
    <xdr:to>
      <xdr:col>5</xdr:col>
      <xdr:colOff>39757</xdr:colOff>
      <xdr:row>11</xdr:row>
      <xdr:rowOff>125896</xdr:rowOff>
    </xdr:to>
    <xdr:sp macro="" textlink="">
      <xdr:nvSpPr>
        <xdr:cNvPr id="4" name="Dikdörtgen: Çapraz Köşeleri Yuvarlatılmış 3">
          <a:extLst>
            <a:ext uri="{FF2B5EF4-FFF2-40B4-BE49-F238E27FC236}">
              <a16:creationId xmlns:a16="http://schemas.microsoft.com/office/drawing/2014/main" id="{2AA71411-8001-46C9-B911-62AE4F78C79F}"/>
            </a:ext>
          </a:extLst>
        </xdr:cNvPr>
        <xdr:cNvSpPr/>
      </xdr:nvSpPr>
      <xdr:spPr>
        <a:xfrm>
          <a:off x="125896" y="1608815"/>
          <a:ext cx="1209261" cy="528761"/>
        </a:xfrm>
        <a:prstGeom prst="round2DiagRect">
          <a:avLst/>
        </a:prstGeom>
        <a:solidFill>
          <a:schemeClr val="accent6">
            <a:lumMod val="75000"/>
          </a:schemeClr>
        </a:solidFill>
        <a:ln>
          <a:noFill/>
        </a:ln>
        <a:effectLst>
          <a:outerShdw blurRad="76200" dist="12700" dir="2700000" sy="-23000" kx="-800400" algn="bl" rotWithShape="0">
            <a:prstClr val="black">
              <a:alpha val="2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r-TR" sz="1400" b="1"/>
            <a:t>Ürünler</a:t>
          </a:r>
        </a:p>
      </xdr:txBody>
    </xdr:sp>
    <xdr:clientData/>
  </xdr:twoCellAnchor>
  <xdr:twoCellAnchor>
    <xdr:from>
      <xdr:col>0</xdr:col>
      <xdr:colOff>125896</xdr:colOff>
      <xdr:row>13</xdr:row>
      <xdr:rowOff>0</xdr:rowOff>
    </xdr:from>
    <xdr:to>
      <xdr:col>5</xdr:col>
      <xdr:colOff>39757</xdr:colOff>
      <xdr:row>15</xdr:row>
      <xdr:rowOff>165652</xdr:rowOff>
    </xdr:to>
    <xdr:sp macro="" textlink="">
      <xdr:nvSpPr>
        <xdr:cNvPr id="5" name="Dikdörtgen: Çapraz Köşeleri Yuvarlatılmış 4">
          <a:extLst>
            <a:ext uri="{FF2B5EF4-FFF2-40B4-BE49-F238E27FC236}">
              <a16:creationId xmlns:a16="http://schemas.microsoft.com/office/drawing/2014/main" id="{F3CD5235-00F7-4815-93C9-BF7FDF5359B3}"/>
            </a:ext>
          </a:extLst>
        </xdr:cNvPr>
        <xdr:cNvSpPr/>
      </xdr:nvSpPr>
      <xdr:spPr>
        <a:xfrm>
          <a:off x="125896" y="2377440"/>
          <a:ext cx="1209261" cy="531412"/>
        </a:xfrm>
        <a:prstGeom prst="round2DiagRect">
          <a:avLst/>
        </a:prstGeom>
        <a:solidFill>
          <a:schemeClr val="accent6">
            <a:lumMod val="75000"/>
          </a:schemeClr>
        </a:solidFill>
        <a:ln>
          <a:noFill/>
        </a:ln>
        <a:effectLst>
          <a:outerShdw blurRad="76200" dist="12700" dir="2700000" sy="-23000" kx="-800400" algn="bl" rotWithShape="0">
            <a:prstClr val="black">
              <a:alpha val="2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r-TR" sz="1400" b="1"/>
            <a:t>Satışlar</a:t>
          </a:r>
        </a:p>
      </xdr:txBody>
    </xdr:sp>
    <xdr:clientData/>
  </xdr:twoCellAnchor>
  <xdr:twoCellAnchor>
    <xdr:from>
      <xdr:col>0</xdr:col>
      <xdr:colOff>125896</xdr:colOff>
      <xdr:row>17</xdr:row>
      <xdr:rowOff>39758</xdr:rowOff>
    </xdr:from>
    <xdr:to>
      <xdr:col>5</xdr:col>
      <xdr:colOff>39757</xdr:colOff>
      <xdr:row>20</xdr:row>
      <xdr:rowOff>19879</xdr:rowOff>
    </xdr:to>
    <xdr:sp macro="" textlink="">
      <xdr:nvSpPr>
        <xdr:cNvPr id="6" name="Dikdörtgen: Çapraz Köşeleri Yuvarlatılmış 5">
          <a:extLst>
            <a:ext uri="{FF2B5EF4-FFF2-40B4-BE49-F238E27FC236}">
              <a16:creationId xmlns:a16="http://schemas.microsoft.com/office/drawing/2014/main" id="{CA2D7C7C-F836-4702-BC83-7308A27C2174}"/>
            </a:ext>
          </a:extLst>
        </xdr:cNvPr>
        <xdr:cNvSpPr/>
      </xdr:nvSpPr>
      <xdr:spPr>
        <a:xfrm>
          <a:off x="125896" y="3148718"/>
          <a:ext cx="1209261" cy="528761"/>
        </a:xfrm>
        <a:prstGeom prst="round2DiagRect">
          <a:avLst/>
        </a:prstGeom>
        <a:solidFill>
          <a:schemeClr val="accent6">
            <a:lumMod val="75000"/>
          </a:schemeClr>
        </a:solidFill>
        <a:ln>
          <a:noFill/>
        </a:ln>
        <a:effectLst>
          <a:outerShdw blurRad="76200" dist="12700" dir="2700000" sy="-23000" kx="-800400" algn="bl" rotWithShape="0">
            <a:prstClr val="black">
              <a:alpha val="2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r-TR" sz="1400" b="1"/>
            <a:t>Personeller</a:t>
          </a:r>
        </a:p>
      </xdr:txBody>
    </xdr:sp>
    <xdr:clientData/>
  </xdr:twoCellAnchor>
  <xdr:twoCellAnchor>
    <xdr:from>
      <xdr:col>0</xdr:col>
      <xdr:colOff>125895</xdr:colOff>
      <xdr:row>4</xdr:row>
      <xdr:rowOff>99391</xdr:rowOff>
    </xdr:from>
    <xdr:to>
      <xdr:col>5</xdr:col>
      <xdr:colOff>145773</xdr:colOff>
      <xdr:row>7</xdr:row>
      <xdr:rowOff>106017</xdr:rowOff>
    </xdr:to>
    <xdr:sp macro="" textlink="">
      <xdr:nvSpPr>
        <xdr:cNvPr id="7" name="Dikdörtgen: Çapraz Köşeleri Yuvarlatılmış 6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F4D067F-D1F3-448A-AC95-650D84063D02}"/>
            </a:ext>
          </a:extLst>
        </xdr:cNvPr>
        <xdr:cNvSpPr/>
      </xdr:nvSpPr>
      <xdr:spPr>
        <a:xfrm>
          <a:off x="125895" y="830911"/>
          <a:ext cx="1315278" cy="555266"/>
        </a:xfrm>
        <a:prstGeom prst="round2DiagRect">
          <a:avLst/>
        </a:prstGeom>
        <a:solidFill>
          <a:schemeClr val="accent6">
            <a:lumMod val="75000"/>
          </a:schemeClr>
        </a:solidFill>
        <a:ln>
          <a:noFill/>
        </a:ln>
        <a:effectLst>
          <a:outerShdw blurRad="76200" dist="12700" dir="2700000" sy="-23000" kx="-800400" algn="bl" rotWithShape="0">
            <a:prstClr val="black">
              <a:alpha val="2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lvl="0" algn="l"/>
          <a:r>
            <a:rPr lang="tr-TR" sz="1400" b="1"/>
            <a:t>Ana</a:t>
          </a:r>
          <a:r>
            <a:rPr lang="tr-TR" sz="1400" b="1" baseline="0"/>
            <a:t> Sayfa</a:t>
          </a:r>
          <a:endParaRPr lang="tr-TR" sz="1400" b="1"/>
        </a:p>
      </xdr:txBody>
    </xdr:sp>
    <xdr:clientData/>
  </xdr:twoCellAnchor>
  <xdr:twoCellAnchor>
    <xdr:from>
      <xdr:col>0</xdr:col>
      <xdr:colOff>125895</xdr:colOff>
      <xdr:row>8</xdr:row>
      <xdr:rowOff>139149</xdr:rowOff>
    </xdr:from>
    <xdr:to>
      <xdr:col>5</xdr:col>
      <xdr:colOff>132521</xdr:colOff>
      <xdr:row>11</xdr:row>
      <xdr:rowOff>147983</xdr:rowOff>
    </xdr:to>
    <xdr:sp macro="" textlink="">
      <xdr:nvSpPr>
        <xdr:cNvPr id="8" name="Dikdörtgen: Çapraz Köşeleri Yuvarlatılmış 7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5FA9CFE7-ED5C-457C-AEFA-A2A37520A09E}"/>
            </a:ext>
          </a:extLst>
        </xdr:cNvPr>
        <xdr:cNvSpPr/>
      </xdr:nvSpPr>
      <xdr:spPr>
        <a:xfrm>
          <a:off x="125895" y="1602189"/>
          <a:ext cx="1302026" cy="557474"/>
        </a:xfrm>
        <a:prstGeom prst="round2DiagRect">
          <a:avLst/>
        </a:prstGeom>
        <a:solidFill>
          <a:schemeClr val="accent6">
            <a:lumMod val="75000"/>
          </a:schemeClr>
        </a:solidFill>
        <a:ln>
          <a:noFill/>
        </a:ln>
        <a:effectLst>
          <a:outerShdw blurRad="76200" dist="12700" dir="2700000" sy="-23000" kx="-800400" algn="bl" rotWithShape="0">
            <a:prstClr val="black">
              <a:alpha val="2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tr-TR" sz="1400" b="1"/>
            <a:t>Ürünler</a:t>
          </a:r>
        </a:p>
      </xdr:txBody>
    </xdr:sp>
    <xdr:clientData/>
  </xdr:twoCellAnchor>
  <xdr:twoCellAnchor>
    <xdr:from>
      <xdr:col>0</xdr:col>
      <xdr:colOff>125895</xdr:colOff>
      <xdr:row>12</xdr:row>
      <xdr:rowOff>172278</xdr:rowOff>
    </xdr:from>
    <xdr:to>
      <xdr:col>5</xdr:col>
      <xdr:colOff>119269</xdr:colOff>
      <xdr:row>16</xdr:row>
      <xdr:rowOff>4417</xdr:rowOff>
    </xdr:to>
    <xdr:sp macro="" textlink="">
      <xdr:nvSpPr>
        <xdr:cNvPr id="9" name="Dikdörtgen: Çapraz Köşeleri Yuvarlatılmış 8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8E183FA7-82F0-42B6-BACC-7F6DBC4E1F84}"/>
            </a:ext>
          </a:extLst>
        </xdr:cNvPr>
        <xdr:cNvSpPr/>
      </xdr:nvSpPr>
      <xdr:spPr>
        <a:xfrm>
          <a:off x="125895" y="2366838"/>
          <a:ext cx="1288774" cy="563659"/>
        </a:xfrm>
        <a:prstGeom prst="round2DiagRect">
          <a:avLst/>
        </a:prstGeom>
        <a:solidFill>
          <a:schemeClr val="accent6">
            <a:lumMod val="75000"/>
          </a:schemeClr>
        </a:solidFill>
        <a:ln>
          <a:noFill/>
        </a:ln>
        <a:effectLst>
          <a:outerShdw blurRad="76200" dist="12700" dir="2700000" sy="-23000" kx="-800400" algn="bl" rotWithShape="0">
            <a:prstClr val="black">
              <a:alpha val="2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tr-TR" sz="1400" b="1"/>
            <a:t>Satışlar</a:t>
          </a:r>
        </a:p>
      </xdr:txBody>
    </xdr:sp>
    <xdr:clientData/>
  </xdr:twoCellAnchor>
  <xdr:twoCellAnchor>
    <xdr:from>
      <xdr:col>0</xdr:col>
      <xdr:colOff>125895</xdr:colOff>
      <xdr:row>17</xdr:row>
      <xdr:rowOff>39758</xdr:rowOff>
    </xdr:from>
    <xdr:to>
      <xdr:col>5</xdr:col>
      <xdr:colOff>119269</xdr:colOff>
      <xdr:row>20</xdr:row>
      <xdr:rowOff>46384</xdr:rowOff>
    </xdr:to>
    <xdr:sp macro="" textlink="">
      <xdr:nvSpPr>
        <xdr:cNvPr id="10" name="Dikdörtgen: Çapraz Köşeleri Yuvarlatılmış 9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20CCD56-412A-46DB-BD40-FE02C9B85026}"/>
            </a:ext>
          </a:extLst>
        </xdr:cNvPr>
        <xdr:cNvSpPr/>
      </xdr:nvSpPr>
      <xdr:spPr>
        <a:xfrm>
          <a:off x="125895" y="3148718"/>
          <a:ext cx="1288774" cy="555266"/>
        </a:xfrm>
        <a:prstGeom prst="round2DiagRect">
          <a:avLst/>
        </a:prstGeom>
        <a:solidFill>
          <a:schemeClr val="accent6">
            <a:lumMod val="75000"/>
          </a:schemeClr>
        </a:solidFill>
        <a:ln>
          <a:noFill/>
        </a:ln>
        <a:effectLst>
          <a:outerShdw blurRad="76200" dist="12700" dir="2700000" sy="-23000" kx="-800400" algn="bl" rotWithShape="0">
            <a:prstClr val="black">
              <a:alpha val="2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tr-TR" sz="1400" b="1"/>
            <a:t>Personeller</a:t>
          </a:r>
        </a:p>
      </xdr:txBody>
    </xdr:sp>
    <xdr:clientData/>
  </xdr:twoCellAnchor>
  <xdr:twoCellAnchor editAs="oneCell">
    <xdr:from>
      <xdr:col>4</xdr:col>
      <xdr:colOff>21248</xdr:colOff>
      <xdr:row>5</xdr:row>
      <xdr:rowOff>13251</xdr:rowOff>
    </xdr:from>
    <xdr:to>
      <xdr:col>5</xdr:col>
      <xdr:colOff>94799</xdr:colOff>
      <xdr:row>6</xdr:row>
      <xdr:rowOff>159025</xdr:rowOff>
    </xdr:to>
    <xdr:pic>
      <xdr:nvPicPr>
        <xdr:cNvPr id="11" name="Resim 10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541F81F-1BF8-4C51-BA7D-29092E793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7568" y="927651"/>
          <a:ext cx="331968" cy="328654"/>
        </a:xfrm>
        <a:prstGeom prst="rect">
          <a:avLst/>
        </a:prstGeom>
      </xdr:spPr>
    </xdr:pic>
    <xdr:clientData/>
  </xdr:twoCellAnchor>
  <xdr:twoCellAnchor editAs="oneCell">
    <xdr:from>
      <xdr:col>4</xdr:col>
      <xdr:colOff>1370</xdr:colOff>
      <xdr:row>17</xdr:row>
      <xdr:rowOff>159026</xdr:rowOff>
    </xdr:from>
    <xdr:to>
      <xdr:col>5</xdr:col>
      <xdr:colOff>81546</xdr:colOff>
      <xdr:row>19</xdr:row>
      <xdr:rowOff>125895</xdr:rowOff>
    </xdr:to>
    <xdr:pic>
      <xdr:nvPicPr>
        <xdr:cNvPr id="12" name="Resim 11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418D99E-0C1D-4B8E-9AF1-23C9F0BCC5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7690" y="3267986"/>
          <a:ext cx="338593" cy="332629"/>
        </a:xfrm>
        <a:prstGeom prst="rect">
          <a:avLst/>
        </a:prstGeom>
      </xdr:spPr>
    </xdr:pic>
    <xdr:clientData/>
  </xdr:twoCellAnchor>
  <xdr:twoCellAnchor editAs="oneCell">
    <xdr:from>
      <xdr:col>3</xdr:col>
      <xdr:colOff>189015</xdr:colOff>
      <xdr:row>13</xdr:row>
      <xdr:rowOff>33130</xdr:rowOff>
    </xdr:from>
    <xdr:to>
      <xdr:col>5</xdr:col>
      <xdr:colOff>121965</xdr:colOff>
      <xdr:row>15</xdr:row>
      <xdr:rowOff>127721</xdr:rowOff>
    </xdr:to>
    <xdr:pic>
      <xdr:nvPicPr>
        <xdr:cNvPr id="13" name="Resim 1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E74C9426-7229-49C2-B59E-52315536A8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6255" y="2410570"/>
          <a:ext cx="449785" cy="460351"/>
        </a:xfrm>
        <a:prstGeom prst="rect">
          <a:avLst/>
        </a:prstGeom>
      </xdr:spPr>
    </xdr:pic>
    <xdr:clientData/>
  </xdr:twoCellAnchor>
  <xdr:twoCellAnchor editAs="oneCell">
    <xdr:from>
      <xdr:col>3</xdr:col>
      <xdr:colOff>213980</xdr:colOff>
      <xdr:row>9</xdr:row>
      <xdr:rowOff>33131</xdr:rowOff>
    </xdr:from>
    <xdr:to>
      <xdr:col>5</xdr:col>
      <xdr:colOff>135217</xdr:colOff>
      <xdr:row>11</xdr:row>
      <xdr:rowOff>98817</xdr:rowOff>
    </xdr:to>
    <xdr:pic>
      <xdr:nvPicPr>
        <xdr:cNvPr id="14" name="Resim 1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AB75673D-91AF-467A-9FC7-E4D01DF2DE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1220" y="1679051"/>
          <a:ext cx="438072" cy="43144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441960</xdr:colOff>
      <xdr:row>13</xdr:row>
      <xdr:rowOff>7620</xdr:rowOff>
    </xdr:from>
    <xdr:to>
      <xdr:col>6</xdr:col>
      <xdr:colOff>312420</xdr:colOff>
      <xdr:row>28</xdr:row>
      <xdr:rowOff>7620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499E8429-59EE-943D-2FB2-F310B5D3DB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83820</xdr:colOff>
      <xdr:row>19</xdr:row>
      <xdr:rowOff>15240</xdr:rowOff>
    </xdr:from>
    <xdr:to>
      <xdr:col>12</xdr:col>
      <xdr:colOff>381000</xdr:colOff>
      <xdr:row>34</xdr:row>
      <xdr:rowOff>15240</xdr:rowOff>
    </xdr:to>
    <xdr:graphicFrame macro="">
      <xdr:nvGraphicFramePr>
        <xdr:cNvPr id="3" name="Grafik 2">
          <a:extLst>
            <a:ext uri="{FF2B5EF4-FFF2-40B4-BE49-F238E27FC236}">
              <a16:creationId xmlns:a16="http://schemas.microsoft.com/office/drawing/2014/main" id="{DA0CCD97-35E9-DB5C-F9F2-E49F3F6897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19</xdr:row>
      <xdr:rowOff>15240</xdr:rowOff>
    </xdr:from>
    <xdr:to>
      <xdr:col>16</xdr:col>
      <xdr:colOff>167640</xdr:colOff>
      <xdr:row>31</xdr:row>
      <xdr:rowOff>175260</xdr:rowOff>
    </xdr:to>
    <xdr:graphicFrame macro="">
      <xdr:nvGraphicFramePr>
        <xdr:cNvPr id="5" name="Grafik 4">
          <a:extLst>
            <a:ext uri="{FF2B5EF4-FFF2-40B4-BE49-F238E27FC236}">
              <a16:creationId xmlns:a16="http://schemas.microsoft.com/office/drawing/2014/main" id="{594C566A-459B-106C-6EC1-714CA794D3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1028700</xdr:colOff>
      <xdr:row>43</xdr:row>
      <xdr:rowOff>83820</xdr:rowOff>
    </xdr:from>
    <xdr:to>
      <xdr:col>9</xdr:col>
      <xdr:colOff>670560</xdr:colOff>
      <xdr:row>58</xdr:row>
      <xdr:rowOff>83820</xdr:rowOff>
    </xdr:to>
    <xdr:graphicFrame macro="">
      <xdr:nvGraphicFramePr>
        <xdr:cNvPr id="4" name="Grafik 3">
          <a:extLst>
            <a:ext uri="{FF2B5EF4-FFF2-40B4-BE49-F238E27FC236}">
              <a16:creationId xmlns:a16="http://schemas.microsoft.com/office/drawing/2014/main" id="{41964FBE-88C5-6444-2155-1B05E4F1E2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d" refreshedDate="45840.390397453702" createdVersion="8" refreshedVersion="8" minRefreshableVersion="3" recordCount="10" xr:uid="{9B418806-CD95-4A01-B30D-A9C61B52E465}">
  <cacheSource type="worksheet">
    <worksheetSource name="Tablo6"/>
  </cacheSource>
  <cacheFields count="13">
    <cacheField name="Tarih" numFmtId="14">
      <sharedItems containsSemiMixedTypes="0" containsNonDate="0" containsDate="1" containsString="0" minDate="2025-01-01T00:00:00" maxDate="2025-10-08T00:00:00" count="10">
        <d v="2025-08-17T00:00:00"/>
        <d v="2025-09-01T00:00:00"/>
        <d v="2025-09-06T00:00:00"/>
        <d v="2025-09-08T00:00:00"/>
        <d v="2025-10-07T00:00:00"/>
        <d v="2025-01-01T00:00:00"/>
        <d v="2025-02-01T00:00:00"/>
        <d v="2025-02-06T00:00:00"/>
        <d v="2025-03-08T00:00:00"/>
        <d v="2025-03-07T00:00:00"/>
      </sharedItems>
      <fieldGroup par="12"/>
    </cacheField>
    <cacheField name="Satış Personeli" numFmtId="0">
      <sharedItems count="4">
        <s v="Emre Akyüz"/>
        <s v="Akif Karaca"/>
        <s v="Zeynep Yılmaz"/>
        <s v="Ahmet Yavuz"/>
      </sharedItems>
    </cacheField>
    <cacheField name="Müşteri Adı" numFmtId="0">
      <sharedItems/>
    </cacheField>
    <cacheField name="Müşteri Konumu" numFmtId="0">
      <sharedItems/>
    </cacheField>
    <cacheField name="Marka" numFmtId="0">
      <sharedItems count="4">
        <s v="Audi"/>
        <s v="Hyundai"/>
        <s v="Nissan"/>
        <s v="Opel"/>
      </sharedItems>
    </cacheField>
    <cacheField name="Modeli" numFmtId="0">
      <sharedItems count="7">
        <s v="A3"/>
        <s v="i20"/>
        <s v="Astra"/>
        <s v="Corsa-e"/>
        <s v="A4"/>
        <s v="X-Trail"/>
        <s v="Corsa"/>
      </sharedItems>
    </cacheField>
    <cacheField name="Liste Fiyatı" numFmtId="44">
      <sharedItems containsSemiMixedTypes="0" containsString="0" containsNumber="1" containsInteger="1" minValue="980000" maxValue="2100000"/>
    </cacheField>
    <cacheField name="İskonto" numFmtId="10">
      <sharedItems containsSemiMixedTypes="0" containsString="0" containsNumber="1" minValue="5.0000000000000001E-3" maxValue="0.02"/>
    </cacheField>
    <cacheField name="Satış Fiyatı" numFmtId="44">
      <sharedItems containsSemiMixedTypes="0" containsString="0" containsNumber="1" containsInteger="1" minValue="960400" maxValue="2058000"/>
    </cacheField>
    <cacheField name="Adet" numFmtId="0">
      <sharedItems containsSemiMixedTypes="0" containsString="0" containsNumber="1" containsInteger="1" minValue="1" maxValue="4"/>
    </cacheField>
    <cacheField name="Toplam Tutar" numFmtId="44">
      <sharedItems containsSemiMixedTypes="0" containsString="0" containsNumber="1" containsInteger="1" minValue="960400" maxValue="5029725"/>
    </cacheField>
    <cacheField name="Gün (Tarih)" numFmtId="0" databaseField="0">
      <fieldGroup base="0">
        <rangePr groupBy="days" startDate="2025-01-01T00:00:00" endDate="2025-10-08T00:00:00"/>
        <groupItems count="368">
          <s v="&lt;1.01.2025"/>
          <s v="1.Oca"/>
          <s v="2.Oca"/>
          <s v="3.Oca"/>
          <s v="4.Oca"/>
          <s v="5.Oca"/>
          <s v="6.Oca"/>
          <s v="7.Oca"/>
          <s v="8.Oca"/>
          <s v="9.Oca"/>
          <s v="10.Oca"/>
          <s v="11.Oca"/>
          <s v="12.Oca"/>
          <s v="13.Oca"/>
          <s v="14.Oca"/>
          <s v="15.Oca"/>
          <s v="16.Oca"/>
          <s v="17.Oca"/>
          <s v="18.Oca"/>
          <s v="19.Oca"/>
          <s v="20.Oca"/>
          <s v="21.Oca"/>
          <s v="22.Oca"/>
          <s v="23.Oca"/>
          <s v="24.Oca"/>
          <s v="25.Oca"/>
          <s v="26.Oca"/>
          <s v="27.Oca"/>
          <s v="28.Oca"/>
          <s v="29.Oca"/>
          <s v="30.Oca"/>
          <s v="31.Oca"/>
          <s v="1.Şub"/>
          <s v="2.Şub"/>
          <s v="3.Şub"/>
          <s v="4.Şub"/>
          <s v="5.Şub"/>
          <s v="6.Şub"/>
          <s v="7.Şub"/>
          <s v="8.Şub"/>
          <s v="9.Şub"/>
          <s v="10.Şub"/>
          <s v="11.Şub"/>
          <s v="12.Şub"/>
          <s v="13.Şub"/>
          <s v="14.Şub"/>
          <s v="15.Şub"/>
          <s v="16.Şub"/>
          <s v="17.Şub"/>
          <s v="18.Şub"/>
          <s v="19.Şub"/>
          <s v="20.Şub"/>
          <s v="21.Şub"/>
          <s v="22.Şub"/>
          <s v="23.Şub"/>
          <s v="24.Şub"/>
          <s v="25.Şub"/>
          <s v="26.Şub"/>
          <s v="27.Şub"/>
          <s v="28.Şub"/>
          <s v="29.Şub"/>
          <s v="1.Mar"/>
          <s v="2.Mar"/>
          <s v="3.Mar"/>
          <s v="4.Mar"/>
          <s v="5.Mar"/>
          <s v="6.Mar"/>
          <s v="7.Mar"/>
          <s v="8.Mar"/>
          <s v="9.Mar"/>
          <s v="10.Mar"/>
          <s v="11.Mar"/>
          <s v="12.Mar"/>
          <s v="13.Mar"/>
          <s v="14.Mar"/>
          <s v="15.Mar"/>
          <s v="16.Mar"/>
          <s v="17.Mar"/>
          <s v="18.Mar"/>
          <s v="19.Mar"/>
          <s v="20.Mar"/>
          <s v="21.Mar"/>
          <s v="22.Mar"/>
          <s v="23.Mar"/>
          <s v="24.Mar"/>
          <s v="25.Mar"/>
          <s v="26.Mar"/>
          <s v="27.Mar"/>
          <s v="28.Mar"/>
          <s v="29.Mar"/>
          <s v="30.Mar"/>
          <s v="31.Mar"/>
          <s v="1.Nis"/>
          <s v="2.Nis"/>
          <s v="3.Nis"/>
          <s v="4.Nis"/>
          <s v="5.Nis"/>
          <s v="6.Nis"/>
          <s v="7.Nis"/>
          <s v="8.Nis"/>
          <s v="9.Nis"/>
          <s v="10.Nis"/>
          <s v="11.Nis"/>
          <s v="12.Nis"/>
          <s v="13.Nis"/>
          <s v="14.Nis"/>
          <s v="15.Nis"/>
          <s v="16.Nis"/>
          <s v="17.Nis"/>
          <s v="18.Nis"/>
          <s v="19.Nis"/>
          <s v="20.Nis"/>
          <s v="21.Nis"/>
          <s v="22.Nis"/>
          <s v="23.Nis"/>
          <s v="24.Nis"/>
          <s v="25.Nis"/>
          <s v="26.Nis"/>
          <s v="27.Nis"/>
          <s v="28.Nis"/>
          <s v="29.Nis"/>
          <s v="30.Nis"/>
          <s v="1.May"/>
          <s v="2.May"/>
          <s v="3.May"/>
          <s v="4.May"/>
          <s v="5.May"/>
          <s v="6.May"/>
          <s v="7.May"/>
          <s v="8.May"/>
          <s v="9.May"/>
          <s v="10.May"/>
          <s v="11.May"/>
          <s v="12.May"/>
          <s v="13.May"/>
          <s v="14.May"/>
          <s v="15.May"/>
          <s v="16.May"/>
          <s v="17.May"/>
          <s v="18.May"/>
          <s v="19.May"/>
          <s v="20.May"/>
          <s v="21.May"/>
          <s v="22.May"/>
          <s v="23.May"/>
          <s v="24.May"/>
          <s v="25.May"/>
          <s v="26.May"/>
          <s v="27.May"/>
          <s v="28.May"/>
          <s v="29.May"/>
          <s v="30.May"/>
          <s v="31.May"/>
          <s v="1.Haz"/>
          <s v="2.Haz"/>
          <s v="3.Haz"/>
          <s v="4.Haz"/>
          <s v="5.Haz"/>
          <s v="6.Haz"/>
          <s v="7.Haz"/>
          <s v="8.Haz"/>
          <s v="9.Haz"/>
          <s v="10.Haz"/>
          <s v="11.Haz"/>
          <s v="12.Haz"/>
          <s v="13.Haz"/>
          <s v="14.Haz"/>
          <s v="15.Haz"/>
          <s v="16.Haz"/>
          <s v="17.Haz"/>
          <s v="18.Haz"/>
          <s v="19.Haz"/>
          <s v="20.Haz"/>
          <s v="21.Haz"/>
          <s v="22.Haz"/>
          <s v="23.Haz"/>
          <s v="24.Haz"/>
          <s v="25.Haz"/>
          <s v="26.Haz"/>
          <s v="27.Haz"/>
          <s v="28.Haz"/>
          <s v="29.Haz"/>
          <s v="30.Haz"/>
          <s v="1.Tem"/>
          <s v="2.Tem"/>
          <s v="3.Tem"/>
          <s v="4.Tem"/>
          <s v="5.Tem"/>
          <s v="6.Tem"/>
          <s v="7.Tem"/>
          <s v="8.Tem"/>
          <s v="9.Tem"/>
          <s v="10.Tem"/>
          <s v="11.Tem"/>
          <s v="12.Tem"/>
          <s v="13.Tem"/>
          <s v="14.Tem"/>
          <s v="15.Tem"/>
          <s v="16.Tem"/>
          <s v="17.Tem"/>
          <s v="18.Tem"/>
          <s v="19.Tem"/>
          <s v="20.Tem"/>
          <s v="21.Tem"/>
          <s v="22.Tem"/>
          <s v="23.Tem"/>
          <s v="24.Tem"/>
          <s v="25.Tem"/>
          <s v="26.Tem"/>
          <s v="27.Tem"/>
          <s v="28.Tem"/>
          <s v="29.Tem"/>
          <s v="30.Tem"/>
          <s v="31.Tem"/>
          <s v="1.Ağu"/>
          <s v="2.Ağu"/>
          <s v="3.Ağu"/>
          <s v="4.Ağu"/>
          <s v="5.Ağu"/>
          <s v="6.Ağu"/>
          <s v="7.Ağu"/>
          <s v="8.Ağu"/>
          <s v="9.Ağu"/>
          <s v="10.Ağu"/>
          <s v="11.Ağu"/>
          <s v="12.Ağu"/>
          <s v="13.Ağu"/>
          <s v="14.Ağu"/>
          <s v="15.Ağu"/>
          <s v="16.Ağu"/>
          <s v="17.Ağu"/>
          <s v="18.Ağu"/>
          <s v="19.Ağu"/>
          <s v="20.Ağu"/>
          <s v="21.Ağu"/>
          <s v="22.Ağu"/>
          <s v="23.Ağu"/>
          <s v="24.Ağu"/>
          <s v="25.Ağu"/>
          <s v="26.Ağu"/>
          <s v="27.Ağu"/>
          <s v="28.Ağu"/>
          <s v="29.Ağu"/>
          <s v="30.Ağu"/>
          <s v="31.Ağu"/>
          <s v="1.Eyl"/>
          <s v="2.Eyl"/>
          <s v="3.Eyl"/>
          <s v="4.Eyl"/>
          <s v="5.Eyl"/>
          <s v="6.Eyl"/>
          <s v="7.Eyl"/>
          <s v="8.Eyl"/>
          <s v="9.Eyl"/>
          <s v="10.Eyl"/>
          <s v="11.Eyl"/>
          <s v="12.Eyl"/>
          <s v="13.Eyl"/>
          <s v="14.Eyl"/>
          <s v="15.Eyl"/>
          <s v="16.Eyl"/>
          <s v="17.Eyl"/>
          <s v="18.Eyl"/>
          <s v="19.Eyl"/>
          <s v="20.Eyl"/>
          <s v="21.Eyl"/>
          <s v="22.Eyl"/>
          <s v="23.Eyl"/>
          <s v="24.Eyl"/>
          <s v="25.Eyl"/>
          <s v="26.Eyl"/>
          <s v="27.Eyl"/>
          <s v="28.Eyl"/>
          <s v="29.Eyl"/>
          <s v="30.Eyl"/>
          <s v="1.Eki"/>
          <s v="2.Eki"/>
          <s v="3.Eki"/>
          <s v="4.Eki"/>
          <s v="5.Eki"/>
          <s v="6.Eki"/>
          <s v="7.Eki"/>
          <s v="8.Eki"/>
          <s v="9.Eki"/>
          <s v="10.Eki"/>
          <s v="11.Eki"/>
          <s v="12.Eki"/>
          <s v="13.Eki"/>
          <s v="14.Eki"/>
          <s v="15.Eki"/>
          <s v="16.Eki"/>
          <s v="17.Eki"/>
          <s v="18.Eki"/>
          <s v="19.Eki"/>
          <s v="20.Eki"/>
          <s v="21.Eki"/>
          <s v="22.Eki"/>
          <s v="23.Eki"/>
          <s v="24.Eki"/>
          <s v="25.Eki"/>
          <s v="26.Eki"/>
          <s v="27.Eki"/>
          <s v="28.Eki"/>
          <s v="29.Eki"/>
          <s v="30.Eki"/>
          <s v="31.Eki"/>
          <s v="1.Kas"/>
          <s v="2.Kas"/>
          <s v="3.Kas"/>
          <s v="4.Kas"/>
          <s v="5.Kas"/>
          <s v="6.Kas"/>
          <s v="7.Kas"/>
          <s v="8.Kas"/>
          <s v="9.Kas"/>
          <s v="10.Kas"/>
          <s v="11.Kas"/>
          <s v="12.Kas"/>
          <s v="13.Kas"/>
          <s v="14.Kas"/>
          <s v="15.Kas"/>
          <s v="16.Kas"/>
          <s v="17.Kas"/>
          <s v="18.Kas"/>
          <s v="19.Kas"/>
          <s v="20.Kas"/>
          <s v="21.Kas"/>
          <s v="22.Kas"/>
          <s v="23.Kas"/>
          <s v="24.Kas"/>
          <s v="25.Kas"/>
          <s v="26.Kas"/>
          <s v="27.Kas"/>
          <s v="28.Kas"/>
          <s v="29.Kas"/>
          <s v="30.Kas"/>
          <s v="1.Ara"/>
          <s v="2.Ara"/>
          <s v="3.Ara"/>
          <s v="4.Ara"/>
          <s v="5.Ara"/>
          <s v="6.Ara"/>
          <s v="7.Ara"/>
          <s v="8.Ara"/>
          <s v="9.Ara"/>
          <s v="10.Ara"/>
          <s v="11.Ara"/>
          <s v="12.Ara"/>
          <s v="13.Ara"/>
          <s v="14.Ara"/>
          <s v="15.Ara"/>
          <s v="16.Ara"/>
          <s v="17.Ara"/>
          <s v="18.Ara"/>
          <s v="19.Ara"/>
          <s v="20.Ara"/>
          <s v="21.Ara"/>
          <s v="22.Ara"/>
          <s v="23.Ara"/>
          <s v="24.Ara"/>
          <s v="25.Ara"/>
          <s v="26.Ara"/>
          <s v="27.Ara"/>
          <s v="28.Ara"/>
          <s v="29.Ara"/>
          <s v="30.Ara"/>
          <s v="31.Ara"/>
          <s v="&gt;8.10.2025"/>
        </groupItems>
      </fieldGroup>
    </cacheField>
    <cacheField name="Ay (Tarih)" numFmtId="0" databaseField="0">
      <fieldGroup base="0">
        <rangePr groupBy="months" startDate="2025-01-01T00:00:00" endDate="2025-10-08T00:00:00"/>
        <groupItems count="14">
          <s v="&lt;1.01.2025"/>
          <s v="Oca"/>
          <s v="Şub"/>
          <s v="Mar"/>
          <s v="Nis"/>
          <s v="May"/>
          <s v="Haz"/>
          <s v="Tem"/>
          <s v="Ağu"/>
          <s v="Eyl"/>
          <s v="Eki"/>
          <s v="Kas"/>
          <s v="Ara"/>
          <s v="&gt;8.10.202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x v="0"/>
    <x v="0"/>
    <s v="Ahmet Tekin"/>
    <s v="İzmir"/>
    <x v="0"/>
    <x v="0"/>
    <n v="1500000"/>
    <n v="0.01"/>
    <n v="1485000"/>
    <n v="2"/>
    <n v="2970000"/>
  </r>
  <r>
    <x v="1"/>
    <x v="0"/>
    <s v="Emre  Ağmil"/>
    <s v="İzmir"/>
    <x v="1"/>
    <x v="1"/>
    <n v="980000"/>
    <n v="0.02"/>
    <n v="960400"/>
    <n v="1"/>
    <n v="960400"/>
  </r>
  <r>
    <x v="2"/>
    <x v="1"/>
    <s v="Betül  Alpaslan"/>
    <s v="İzmir"/>
    <x v="0"/>
    <x v="0"/>
    <n v="1500000"/>
    <n v="0.01"/>
    <n v="1485000"/>
    <n v="3"/>
    <n v="4455000"/>
  </r>
  <r>
    <x v="3"/>
    <x v="1"/>
    <s v="Bekir  Çolak"/>
    <s v="Ankara"/>
    <x v="2"/>
    <x v="1"/>
    <n v="980000"/>
    <n v="0.02"/>
    <n v="960400"/>
    <n v="2"/>
    <n v="1920800"/>
  </r>
  <r>
    <x v="4"/>
    <x v="2"/>
    <s v="Emine  Karahan"/>
    <s v="Erzurum"/>
    <x v="3"/>
    <x v="2"/>
    <n v="1250000"/>
    <n v="5.0000000000000001E-3"/>
    <n v="1243750"/>
    <n v="2"/>
    <n v="2487500"/>
  </r>
  <r>
    <x v="5"/>
    <x v="2"/>
    <s v="Ayça Ersoy"/>
    <s v="Trabzon"/>
    <x v="3"/>
    <x v="3"/>
    <n v="2100000"/>
    <n v="0.02"/>
    <n v="2058000"/>
    <n v="2"/>
    <n v="4116000"/>
  </r>
  <r>
    <x v="6"/>
    <x v="3"/>
    <s v="Emre  Saydık"/>
    <s v="Bursa"/>
    <x v="0"/>
    <x v="4"/>
    <n v="1900000"/>
    <n v="0.02"/>
    <n v="1862000"/>
    <n v="2"/>
    <n v="3724000"/>
  </r>
  <r>
    <x v="7"/>
    <x v="0"/>
    <s v="Arif Bilen"/>
    <s v="İzmir"/>
    <x v="1"/>
    <x v="1"/>
    <n v="980000"/>
    <n v="0.01"/>
    <n v="970200"/>
    <n v="4"/>
    <n v="3880800"/>
  </r>
  <r>
    <x v="8"/>
    <x v="1"/>
    <s v="Deniz Karahan"/>
    <s v="İstanbul"/>
    <x v="2"/>
    <x v="5"/>
    <n v="1685000"/>
    <n v="5.0000000000000001E-3"/>
    <n v="1676575"/>
    <n v="3"/>
    <n v="5029725"/>
  </r>
  <r>
    <x v="9"/>
    <x v="0"/>
    <s v="Berat El"/>
    <s v="Bursa"/>
    <x v="0"/>
    <x v="6"/>
    <n v="985000"/>
    <n v="5.0000000000000001E-3"/>
    <n v="980075"/>
    <n v="2"/>
    <n v="196015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449798-A71E-4151-8918-59A734495DA0}" name="PivotTable8" cacheId="0" applyNumberFormats="0" applyBorderFormats="0" applyFontFormats="0" applyPatternFormats="0" applyAlignmentFormats="0" applyWidthHeightFormats="1" dataCaption="Değerler" updatedVersion="8" minRefreshableVersion="3" useAutoFormatting="1" itemPrintTitles="1" createdVersion="8" indent="0" outline="1" outlineData="1" multipleFieldFilters="0" chartFormat="25">
  <location ref="T7:U15" firstHeaderRow="1" firstDataRow="1" firstDataCol="1"/>
  <pivotFields count="13">
    <pivotField numFmtId="14" showAll="0">
      <items count="11">
        <item x="5"/>
        <item x="6"/>
        <item x="7"/>
        <item x="9"/>
        <item x="8"/>
        <item x="0"/>
        <item x="1"/>
        <item x="2"/>
        <item x="3"/>
        <item x="4"/>
        <item t="default"/>
      </items>
    </pivotField>
    <pivotField showAll="0">
      <items count="5">
        <item x="3"/>
        <item x="1"/>
        <item x="0"/>
        <item x="2"/>
        <item t="default"/>
      </items>
    </pivotField>
    <pivotField showAll="0"/>
    <pivotField showAll="0"/>
    <pivotField showAll="0">
      <items count="5">
        <item x="0"/>
        <item x="1"/>
        <item x="2"/>
        <item x="3"/>
        <item t="default"/>
      </items>
    </pivotField>
    <pivotField axis="axisRow" showAll="0" sortType="descending">
      <items count="8">
        <item x="0"/>
        <item x="4"/>
        <item x="2"/>
        <item x="6"/>
        <item x="3"/>
        <item x="1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44" showAll="0"/>
    <pivotField numFmtId="10" showAll="0"/>
    <pivotField numFmtId="44" showAll="0"/>
    <pivotField dataField="1" showAll="0"/>
    <pivotField numFmtId="44"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5"/>
  </rowFields>
  <rowItems count="8">
    <i>
      <x v="5"/>
    </i>
    <i>
      <x/>
    </i>
    <i>
      <x v="6"/>
    </i>
    <i>
      <x v="4"/>
    </i>
    <i>
      <x v="1"/>
    </i>
    <i>
      <x v="2"/>
    </i>
    <i>
      <x v="3"/>
    </i>
    <i t="grand">
      <x/>
    </i>
  </rowItems>
  <colItems count="1">
    <i/>
  </colItems>
  <dataFields count="1">
    <dataField name="Toplam Adet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636CE7-14FE-46B6-8A7C-B8FB9614C76A}" name="PivotTable7" cacheId="0" applyNumberFormats="0" applyBorderFormats="0" applyFontFormats="0" applyPatternFormats="0" applyAlignmentFormats="0" applyWidthHeightFormats="1" dataCaption="Değerler" updatedVersion="8" minRefreshableVersion="3" useAutoFormatting="1" itemPrintTitles="1" createdVersion="8" indent="0" outline="1" outlineData="1" multipleFieldFilters="0" chartFormat="33">
  <location ref="B40:C45" firstHeaderRow="1" firstDataRow="1" firstDataCol="1"/>
  <pivotFields count="13">
    <pivotField numFmtId="14" showAll="0">
      <items count="11">
        <item x="5"/>
        <item x="6"/>
        <item x="7"/>
        <item x="9"/>
        <item x="8"/>
        <item x="0"/>
        <item x="1"/>
        <item x="2"/>
        <item x="3"/>
        <item x="4"/>
        <item t="default"/>
      </items>
    </pivotField>
    <pivotField axis="axisRow" showAll="0" sortType="descending">
      <items count="5">
        <item x="3"/>
        <item x="1"/>
        <item x="0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 sortType="ascending">
      <items count="5">
        <item x="0"/>
        <item x="1"/>
        <item x="2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numFmtId="44" showAll="0"/>
    <pivotField numFmtId="10" showAll="0"/>
    <pivotField numFmtId="44" showAll="0"/>
    <pivotField showAll="0"/>
    <pivotField dataField="1" numFmtId="44"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1"/>
  </rowFields>
  <rowItems count="5">
    <i>
      <x v="1"/>
    </i>
    <i>
      <x v="2"/>
    </i>
    <i>
      <x v="3"/>
    </i>
    <i>
      <x/>
    </i>
    <i t="grand">
      <x/>
    </i>
  </rowItems>
  <colItems count="1">
    <i/>
  </colItems>
  <dataFields count="1">
    <dataField name="Toplam Toplam Tutar" fld="10" baseField="0" baseItem="0" numFmtId="166"/>
  </dataFields>
  <chartFormats count="13">
    <chartFormat chart="2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3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5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5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5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5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8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8" format="1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8" format="12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8" format="13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8" format="14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2FBEB2-827B-44F2-8D5D-493E4F651DB7}" name="PivotTable2" cacheId="0" applyNumberFormats="0" applyBorderFormats="0" applyFontFormats="0" applyPatternFormats="0" applyAlignmentFormats="0" applyWidthHeightFormats="1" dataCaption="Değerler" updatedVersion="8" minRefreshableVersion="3" useAutoFormatting="1" itemPrintTitles="1" createdVersion="8" indent="0" outline="1" outlineData="1" multipleFieldFilters="0" chartFormat="21">
  <location ref="J8:K15" firstHeaderRow="1" firstDataRow="1" firstDataCol="1"/>
  <pivotFields count="13">
    <pivotField numFmtId="14" showAll="0">
      <items count="11">
        <item x="5"/>
        <item x="6"/>
        <item x="7"/>
        <item x="9"/>
        <item x="8"/>
        <item x="0"/>
        <item x="1"/>
        <item x="2"/>
        <item x="3"/>
        <item x="4"/>
        <item t="default"/>
      </items>
    </pivotField>
    <pivotField showAll="0">
      <items count="5">
        <item x="3"/>
        <item x="1"/>
        <item x="0"/>
        <item x="2"/>
        <item t="default"/>
      </items>
    </pivotField>
    <pivotField showAll="0"/>
    <pivotField showAll="0"/>
    <pivotField showAll="0"/>
    <pivotField showAll="0"/>
    <pivotField numFmtId="44" showAll="0"/>
    <pivotField numFmtId="10" showAll="0"/>
    <pivotField numFmtId="44" showAll="0"/>
    <pivotField dataField="1" showAll="0"/>
    <pivotField numFmtId="44"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12"/>
  </rowFields>
  <rowItems count="7">
    <i>
      <x v="1"/>
    </i>
    <i>
      <x v="2"/>
    </i>
    <i>
      <x v="3"/>
    </i>
    <i>
      <x v="8"/>
    </i>
    <i>
      <x v="9"/>
    </i>
    <i>
      <x v="10"/>
    </i>
    <i t="grand">
      <x/>
    </i>
  </rowItems>
  <colItems count="1">
    <i/>
  </colItems>
  <dataFields count="1">
    <dataField name="Toplam Adet" fld="9" baseField="0" baseItem="0"/>
  </dataFields>
  <chartFormats count="6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2DB966-4C47-4F35-A1C9-B1F8410AE5B3}" name="PivotTable5" cacheId="0" applyNumberFormats="0" applyBorderFormats="0" applyFontFormats="0" applyPatternFormats="0" applyAlignmentFormats="0" applyWidthHeightFormats="1" dataCaption="Değerler" updatedVersion="8" minRefreshableVersion="3" useAutoFormatting="1" itemPrintTitles="1" createdVersion="8" indent="0" outline="1" outlineData="1" multipleFieldFilters="0" chartFormat="25">
  <location ref="Q9:R14" firstHeaderRow="1" firstDataRow="1" firstDataCol="1"/>
  <pivotFields count="13">
    <pivotField numFmtId="14" showAll="0">
      <items count="11">
        <item x="5"/>
        <item x="6"/>
        <item x="7"/>
        <item x="9"/>
        <item x="8"/>
        <item x="0"/>
        <item x="1"/>
        <item x="2"/>
        <item x="3"/>
        <item x="4"/>
        <item t="default"/>
      </items>
    </pivotField>
    <pivotField showAll="0">
      <items count="5">
        <item x="3"/>
        <item x="1"/>
        <item x="0"/>
        <item x="2"/>
        <item t="default"/>
      </items>
    </pivotField>
    <pivotField showAll="0"/>
    <pivotField showAll="0"/>
    <pivotField axis="axisRow" showAll="0" sortType="ascending">
      <items count="5">
        <item x="0"/>
        <item x="1"/>
        <item x="2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numFmtId="44" showAll="0"/>
    <pivotField numFmtId="10" showAll="0"/>
    <pivotField numFmtId="44" showAll="0"/>
    <pivotField showAll="0"/>
    <pivotField dataField="1" numFmtId="44"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4"/>
  </rowFields>
  <rowItems count="5">
    <i>
      <x v="1"/>
    </i>
    <i>
      <x v="3"/>
    </i>
    <i>
      <x v="2"/>
    </i>
    <i>
      <x/>
    </i>
    <i t="grand">
      <x/>
    </i>
  </rowItems>
  <colItems count="1">
    <i/>
  </colItems>
  <dataFields count="1">
    <dataField name="Toplam Toplam Tutar" fld="10" baseField="0" baseItem="0" numFmtId="166"/>
  </dataFields>
  <chartFormats count="15">
    <chartFormat chart="2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21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21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21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23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3" format="6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23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23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23" format="9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24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" format="1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24" format="12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24" format="13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24" format="14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9A90377-DFEB-4D6A-9A08-47217C85EC4E}" name="PivotTable1" cacheId="0" applyNumberFormats="0" applyBorderFormats="0" applyFontFormats="0" applyPatternFormats="0" applyAlignmentFormats="0" applyWidthHeightFormats="1" dataCaption="Değerler" updatedVersion="8" minRefreshableVersion="3" useAutoFormatting="1" itemPrintTitles="1" createdVersion="8" indent="0" outline="1" outlineData="1" multipleFieldFilters="0" chartFormat="6">
  <location ref="A7:C12" firstHeaderRow="0" firstDataRow="1" firstDataCol="1"/>
  <pivotFields count="13">
    <pivotField numFmtId="14" showAll="0">
      <items count="11">
        <item x="5"/>
        <item x="6"/>
        <item x="7"/>
        <item x="9"/>
        <item x="8"/>
        <item x="0"/>
        <item x="1"/>
        <item x="2"/>
        <item x="3"/>
        <item x="4"/>
        <item t="default"/>
      </items>
    </pivotField>
    <pivotField axis="axisRow" showAll="0" sortType="ascending">
      <items count="5">
        <item x="3"/>
        <item x="1"/>
        <item x="0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numFmtId="44" showAll="0"/>
    <pivotField numFmtId="10" showAll="0"/>
    <pivotField numFmtId="44" showAll="0"/>
    <pivotField dataField="1" showAll="0"/>
    <pivotField dataField="1" numFmtId="44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1"/>
  </rowFields>
  <rowItems count="5">
    <i>
      <x/>
    </i>
    <i>
      <x v="3"/>
    </i>
    <i>
      <x v="2"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Toplam Toplam Tutar" fld="10" baseField="0" baseItem="0" numFmtId="166"/>
    <dataField name="Toplam Adet" fld="9" baseField="0" baseItem="0"/>
  </dataFields>
  <chartFormats count="2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1"/>
          </reference>
          <reference field="1" count="1" selected="0">
            <x v="3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1"/>
          </reference>
          <reference field="1" count="1" selected="0">
            <x v="0"/>
          </reference>
        </references>
      </pivotArea>
    </chartFormat>
    <chartFormat chart="3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9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" format="10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3" format="1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3" format="1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13">
      <pivotArea type="data" outline="0" fieldPosition="0">
        <references count="2">
          <reference field="4294967294" count="1" selected="0">
            <x v="1"/>
          </reference>
          <reference field="1" count="1" selected="0">
            <x v="0"/>
          </reference>
        </references>
      </pivotArea>
    </chartFormat>
    <chartFormat chart="3" format="14">
      <pivotArea type="data" outline="0" fieldPosition="0">
        <references count="2">
          <reference field="4294967294" count="1" selected="0">
            <x v="1"/>
          </reference>
          <reference field="1" count="1" selected="0">
            <x v="3"/>
          </reference>
        </references>
      </pivotArea>
    </chartFormat>
    <chartFormat chart="3" format="15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4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7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4" format="18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4" format="19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4" format="2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1">
      <pivotArea type="data" outline="0" fieldPosition="0">
        <references count="2">
          <reference field="4294967294" count="1" selected="0">
            <x v="1"/>
          </reference>
          <reference field="1" count="1" selected="0">
            <x v="0"/>
          </reference>
        </references>
      </pivotArea>
    </chartFormat>
    <chartFormat chart="4" format="22">
      <pivotArea type="data" outline="0" fieldPosition="0">
        <references count="2">
          <reference field="4294967294" count="1" selected="0">
            <x v="1"/>
          </reference>
          <reference field="1" count="1" selected="0">
            <x v="3"/>
          </reference>
        </references>
      </pivotArea>
    </chartFormat>
    <chartFormat chart="4" format="23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4" format="24">
      <pivotArea type="data" outline="0" fieldPosition="0">
        <references count="2">
          <reference field="4294967294" count="1" selected="0">
            <x v="1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E8CB4F-F924-4A14-8923-A13A9A9525B9}" name="PivotTable6" cacheId="0" applyNumberFormats="0" applyBorderFormats="0" applyFontFormats="0" applyPatternFormats="0" applyAlignmentFormats="0" applyWidthHeightFormats="1" dataCaption="Değerler" updatedVersion="8" minRefreshableVersion="3" useAutoFormatting="1" itemPrintTitles="1" createdVersion="8" indent="0" outline="1" outlineData="1" multipleFieldFilters="0" chartFormat="25">
  <location ref="O41:P46" firstHeaderRow="1" firstDataRow="1" firstDataCol="1"/>
  <pivotFields count="13">
    <pivotField numFmtId="14" showAll="0">
      <items count="11">
        <item x="5"/>
        <item x="6"/>
        <item x="7"/>
        <item x="9"/>
        <item x="8"/>
        <item x="0"/>
        <item x="1"/>
        <item x="2"/>
        <item x="3"/>
        <item x="4"/>
        <item t="default"/>
      </items>
    </pivotField>
    <pivotField showAll="0">
      <items count="5">
        <item x="3"/>
        <item x="1"/>
        <item x="0"/>
        <item x="2"/>
        <item t="default"/>
      </items>
    </pivotField>
    <pivotField showAll="0"/>
    <pivotField showAll="0"/>
    <pivotField axis="axisRow" showAll="0" sortType="ascending">
      <items count="5">
        <item x="0"/>
        <item x="1"/>
        <item x="2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numFmtId="44" showAll="0"/>
    <pivotField numFmtId="10" showAll="0"/>
    <pivotField numFmtId="44" showAll="0"/>
    <pivotField showAll="0"/>
    <pivotField dataField="1" numFmtId="44"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4"/>
  </rowFields>
  <rowItems count="5">
    <i>
      <x v="1"/>
    </i>
    <i>
      <x v="3"/>
    </i>
    <i>
      <x v="2"/>
    </i>
    <i>
      <x/>
    </i>
    <i t="grand">
      <x/>
    </i>
  </rowItems>
  <colItems count="1">
    <i/>
  </colItems>
  <dataFields count="1">
    <dataField name="Toplam Toplam Tutar" fld="10" baseField="0" baseItem="0" numFmtId="166"/>
  </dataFields>
  <chartFormats count="15">
    <chartFormat chart="2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21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21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21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23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3" format="6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23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23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23" format="9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24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" format="1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24" format="12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24" format="13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24" format="14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C9621E-FBC5-499B-8D17-85FFA97A614E}" name="PivotTable4" cacheId="0" applyNumberFormats="0" applyBorderFormats="0" applyFontFormats="0" applyPatternFormats="0" applyAlignmentFormats="0" applyWidthHeightFormats="1" dataCaption="Değerler" updatedVersion="8" minRefreshableVersion="3" useAutoFormatting="1" itemPrintTitles="1" createdVersion="8" indent="0" outline="1" outlineData="1" multipleFieldFilters="0" chartFormat="25">
  <location ref="O12:P17" firstHeaderRow="1" firstDataRow="1" firstDataCol="1"/>
  <pivotFields count="13">
    <pivotField numFmtId="14" showAll="0">
      <items count="11">
        <item x="5"/>
        <item x="6"/>
        <item x="7"/>
        <item x="9"/>
        <item x="8"/>
        <item x="0"/>
        <item x="1"/>
        <item x="2"/>
        <item x="3"/>
        <item x="4"/>
        <item t="default"/>
      </items>
    </pivotField>
    <pivotField showAll="0">
      <items count="5">
        <item x="3"/>
        <item x="1"/>
        <item x="0"/>
        <item x="2"/>
        <item t="default"/>
      </items>
    </pivotField>
    <pivotField showAll="0"/>
    <pivotField showAll="0"/>
    <pivotField axis="axisRow" showAll="0" sortType="ascending">
      <items count="5">
        <item x="0"/>
        <item x="1"/>
        <item x="2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numFmtId="44" showAll="0"/>
    <pivotField numFmtId="10" showAll="0"/>
    <pivotField numFmtId="44" showAll="0"/>
    <pivotField showAll="0"/>
    <pivotField dataField="1" numFmtId="44"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4"/>
  </rowFields>
  <rowItems count="5">
    <i>
      <x v="1"/>
    </i>
    <i>
      <x v="3"/>
    </i>
    <i>
      <x v="2"/>
    </i>
    <i>
      <x/>
    </i>
    <i t="grand">
      <x/>
    </i>
  </rowItems>
  <colItems count="1">
    <i/>
  </colItems>
  <dataFields count="1">
    <dataField name="Toplam Toplam Tutar" fld="10" baseField="0" baseItem="0" numFmtId="166"/>
  </dataFields>
  <chartFormats count="15">
    <chartFormat chart="2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21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21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21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23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3" format="6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23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23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23" format="9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24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" format="1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24" format="12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24" format="13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24" format="14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richData/_rels/richValueRel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4">
  <rv s="0">
    <v>0</v>
    <v>5</v>
  </rv>
  <rv s="0">
    <v>1</v>
    <v>5</v>
  </rv>
  <rv s="0">
    <v>2</v>
    <v>5</v>
  </rv>
  <rv s="0">
    <v>3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  <rel r:id="rId3"/>
  <rel r:id="rId4"/>
</richValueRel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78ACE70-E39B-49E3-8453-0A7392569FD7}" name="Tablo5" displayName="Tablo5" ref="H5:K17" totalsRowShown="0" headerRowDxfId="26" headerRowBorderDxfId="25">
  <autoFilter ref="H5:K17" xr:uid="{B78ACE70-E39B-49E3-8453-0A7392569FD7}"/>
  <tableColumns count="4">
    <tableColumn id="1" xr3:uid="{78387685-6465-4EEE-BBD5-3E12B81A1A55}" name="Ürün Markası" dataDxfId="24"/>
    <tableColumn id="2" xr3:uid="{D4540BB6-87B0-47FB-AF88-6331F8506A32}" name="Ürün Modeli" dataDxfId="23"/>
    <tableColumn id="3" xr3:uid="{33CA71DD-48CD-4923-A801-A940F5F590CE}" name="Fiyat" dataDxfId="22"/>
    <tableColumn id="4" xr3:uid="{BE9CE464-6EED-4BCB-BEB9-C6558B6743C4}" name="Stok Adeti" dataDxfId="21"/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43CF035-6BD1-40B7-90D3-61703D90C842}" name="Tablo6" displayName="Tablo6" ref="H5:R15" totalsRowShown="0" headerRowDxfId="20" tableBorderDxfId="19">
  <autoFilter ref="H5:R15" xr:uid="{D43CF035-6BD1-40B7-90D3-61703D90C842}"/>
  <tableColumns count="11">
    <tableColumn id="1" xr3:uid="{978CF693-D1AE-4D5B-B98F-716BECC3CB21}" name="Tarih" dataDxfId="18"/>
    <tableColumn id="2" xr3:uid="{200AF221-FC1D-4590-A9A9-2D840267477C}" name="Satış Personeli" dataDxfId="17"/>
    <tableColumn id="3" xr3:uid="{B06FD0D2-004E-48E5-9BF7-14CA0DD406FE}" name="Müşteri Adı" dataDxfId="16"/>
    <tableColumn id="4" xr3:uid="{52FFB9D7-10B9-4F0C-85A5-6909102CD7DB}" name="Müşteri Konumu" dataDxfId="15"/>
    <tableColumn id="5" xr3:uid="{B1BB5AFD-A67A-4636-B481-0B1CFF7167D2}" name="Marka" dataDxfId="14"/>
    <tableColumn id="6" xr3:uid="{E7579774-5139-4137-8429-2F862ACB0480}" name="Modeli" dataDxfId="13"/>
    <tableColumn id="7" xr3:uid="{0D28A4FE-7B3D-4EEB-B472-AD003B1F0B7B}" name="Liste Fiyatı" dataDxfId="12">
      <calculatedColumnFormula>VLOOKUP(M6,Tablo5[[Ürün Modeli]:[Fiyat]],2,0)</calculatedColumnFormula>
    </tableColumn>
    <tableColumn id="8" xr3:uid="{D596ADA7-7B57-477B-85F2-C34FD0F30B0D}" name="İskonto" dataDxfId="11"/>
    <tableColumn id="9" xr3:uid="{8A9A410E-2E82-430C-95C1-B7A57CA33566}" name="Satış Fiyatı" dataDxfId="10">
      <calculatedColumnFormula>N6-N6*O6</calculatedColumnFormula>
    </tableColumn>
    <tableColumn id="10" xr3:uid="{E4AD857C-34C0-4A05-AB84-5AFC6CBE966E}" name="Adet" dataDxfId="9"/>
    <tableColumn id="11" xr3:uid="{4ECF7ADA-ABCA-448C-9081-37F9A083422F}" name="Toplam Tutar" dataDxfId="8">
      <calculatedColumnFormula>P6*Q6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0FA7221-3B4A-4E5A-9199-784CFDD7B308}" name="Tablo3" displayName="Tablo3" ref="H5:M11" totalsRowShown="0" headerRowDxfId="7" tableBorderDxfId="6">
  <autoFilter ref="H5:M11" xr:uid="{C0FA7221-3B4A-4E5A-9199-784CFDD7B308}"/>
  <tableColumns count="6">
    <tableColumn id="1" xr3:uid="{E3A49D44-7E55-4144-BF66-412F74881A14}" name="Ad Soyad" dataDxfId="5"/>
    <tableColumn id="2" xr3:uid="{E713EBFB-6025-4863-967D-AC57D33ED780}" name="Bölge" dataDxfId="4"/>
    <tableColumn id="3" xr3:uid="{F77B48F9-598D-4573-972D-DACA9DC76DA3}" name="Prim Limiti" dataDxfId="3"/>
    <tableColumn id="4" xr3:uid="{FE502DDE-A8FA-4F7F-8DB6-01B05E806C70}" name="Prim Yüzdesi" dataDxfId="2"/>
    <tableColumn id="5" xr3:uid="{0555F791-B00E-4721-9D04-7040B92BD22D}" name="Toplam Satış Tutarı" dataDxfId="1">
      <calculatedColumnFormula>SUMIF(Tablo6[Satış Personeli],Tablo3[[#This Row],[Ad Soyad]],Tablo6[Toplam Tutar])</calculatedColumnFormula>
    </tableColumn>
    <tableColumn id="6" xr3:uid="{B5860AA7-6F5E-42CA-83B3-431E6BAEC536}" name="Hakedilen prim" dataDxfId="0">
      <calculatedColumnFormula>IF(Tablo3[[#This Row],[Toplam Satış Tutarı]]&gt;Tablo3[[#This Row],[Prim Limiti]],Tablo3[[#This Row],[Toplam Satış Tutarı]]*Tablo3[[#This Row],[Prim Yüzdesi]],0)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5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1A812-B1DF-4F06-B356-9CB13E43EDEF}">
  <dimension ref="A2:F2"/>
  <sheetViews>
    <sheetView tabSelected="1" zoomScale="115" zoomScaleNormal="115" workbookViewId="0">
      <selection activeCell="R5" sqref="R5"/>
    </sheetView>
  </sheetViews>
  <sheetFormatPr defaultRowHeight="14.4" x14ac:dyDescent="0.3"/>
  <cols>
    <col min="1" max="6" width="3.77734375" style="1" customWidth="1"/>
    <col min="7" max="58" width="3.33203125" customWidth="1"/>
  </cols>
  <sheetData>
    <row r="2" spans="3:3" x14ac:dyDescent="0.3">
      <c r="C2" s="1" t="s">
        <v>0</v>
      </c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C131C-D88A-43A1-9C58-CF81EB9CB1AB}">
  <dimension ref="A2:K17"/>
  <sheetViews>
    <sheetView zoomScale="115" zoomScaleNormal="115" workbookViewId="0"/>
  </sheetViews>
  <sheetFormatPr defaultRowHeight="14.4" x14ac:dyDescent="0.3"/>
  <cols>
    <col min="1" max="6" width="3.77734375" style="1" customWidth="1"/>
    <col min="8" max="8" width="13.77734375" customWidth="1"/>
    <col min="9" max="9" width="12.6640625" customWidth="1"/>
    <col min="10" max="10" width="15.21875" customWidth="1"/>
    <col min="11" max="11" width="12.33203125" customWidth="1"/>
  </cols>
  <sheetData>
    <row r="2" spans="3:11" x14ac:dyDescent="0.3">
      <c r="C2" s="1" t="s">
        <v>0</v>
      </c>
    </row>
    <row r="5" spans="3:11" x14ac:dyDescent="0.3">
      <c r="H5" s="5" t="s">
        <v>1</v>
      </c>
      <c r="I5" s="6" t="s">
        <v>2</v>
      </c>
      <c r="J5" s="6" t="s">
        <v>3</v>
      </c>
      <c r="K5" s="7" t="s">
        <v>4</v>
      </c>
    </row>
    <row r="6" spans="3:11" x14ac:dyDescent="0.3">
      <c r="H6" s="8" t="s">
        <v>15</v>
      </c>
      <c r="I6" s="9" t="s">
        <v>5</v>
      </c>
      <c r="J6" s="10">
        <v>1500000</v>
      </c>
      <c r="K6" s="11">
        <v>4</v>
      </c>
    </row>
    <row r="7" spans="3:11" x14ac:dyDescent="0.3">
      <c r="H7" s="8" t="s">
        <v>15</v>
      </c>
      <c r="I7" s="9" t="s">
        <v>35</v>
      </c>
      <c r="J7" s="10">
        <v>1900000</v>
      </c>
      <c r="K7" s="11">
        <v>7</v>
      </c>
    </row>
    <row r="8" spans="3:11" x14ac:dyDescent="0.3">
      <c r="H8" s="12" t="s">
        <v>15</v>
      </c>
      <c r="I8" s="4" t="s">
        <v>42</v>
      </c>
      <c r="J8" s="13">
        <v>2600000</v>
      </c>
      <c r="K8" s="14">
        <v>4</v>
      </c>
    </row>
    <row r="9" spans="3:11" x14ac:dyDescent="0.3">
      <c r="H9" s="12" t="s">
        <v>17</v>
      </c>
      <c r="I9" s="4" t="s">
        <v>18</v>
      </c>
      <c r="J9" s="13">
        <v>980000</v>
      </c>
      <c r="K9" s="14">
        <v>4</v>
      </c>
    </row>
    <row r="10" spans="3:11" x14ac:dyDescent="0.3">
      <c r="H10" s="12" t="s">
        <v>17</v>
      </c>
      <c r="I10" s="4" t="s">
        <v>43</v>
      </c>
      <c r="J10" s="13">
        <v>1450000</v>
      </c>
      <c r="K10" s="14">
        <v>6</v>
      </c>
    </row>
    <row r="11" spans="3:11" x14ac:dyDescent="0.3">
      <c r="H11" s="12" t="s">
        <v>23</v>
      </c>
      <c r="I11" s="4" t="s">
        <v>44</v>
      </c>
      <c r="J11" s="13">
        <v>870000</v>
      </c>
      <c r="K11" s="14">
        <v>3</v>
      </c>
    </row>
    <row r="12" spans="3:11" x14ac:dyDescent="0.3">
      <c r="H12" s="12" t="s">
        <v>23</v>
      </c>
      <c r="I12" s="4" t="s">
        <v>45</v>
      </c>
      <c r="J12" s="13">
        <v>1285000</v>
      </c>
      <c r="K12" s="14">
        <v>6</v>
      </c>
    </row>
    <row r="13" spans="3:11" x14ac:dyDescent="0.3">
      <c r="H13" s="12" t="s">
        <v>23</v>
      </c>
      <c r="I13" s="4" t="s">
        <v>39</v>
      </c>
      <c r="J13" s="13">
        <v>1685000</v>
      </c>
      <c r="K13" s="14">
        <v>8</v>
      </c>
    </row>
    <row r="14" spans="3:11" x14ac:dyDescent="0.3">
      <c r="H14" s="12" t="s">
        <v>27</v>
      </c>
      <c r="I14" s="4" t="s">
        <v>41</v>
      </c>
      <c r="J14" s="13">
        <v>985000</v>
      </c>
      <c r="K14" s="14">
        <v>5</v>
      </c>
    </row>
    <row r="15" spans="3:11" x14ac:dyDescent="0.3">
      <c r="H15" s="12" t="s">
        <v>27</v>
      </c>
      <c r="I15" s="4" t="s">
        <v>28</v>
      </c>
      <c r="J15" s="13">
        <v>1250000</v>
      </c>
      <c r="K15" s="14">
        <v>9</v>
      </c>
    </row>
    <row r="16" spans="3:11" x14ac:dyDescent="0.3">
      <c r="H16" s="12" t="s">
        <v>27</v>
      </c>
      <c r="I16" s="4" t="s">
        <v>46</v>
      </c>
      <c r="J16" s="13">
        <v>1850000</v>
      </c>
      <c r="K16" s="14">
        <v>7</v>
      </c>
    </row>
    <row r="17" spans="8:11" x14ac:dyDescent="0.3">
      <c r="H17" s="8" t="s">
        <v>27</v>
      </c>
      <c r="I17" s="9" t="s">
        <v>31</v>
      </c>
      <c r="J17" s="10">
        <v>2100000</v>
      </c>
      <c r="K17" s="11">
        <v>6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0F91E-0A9A-4CEC-BE53-9C1A29BE1891}">
  <dimension ref="A2:R17"/>
  <sheetViews>
    <sheetView zoomScale="115" zoomScaleNormal="115" workbookViewId="0"/>
  </sheetViews>
  <sheetFormatPr defaultRowHeight="14.4" x14ac:dyDescent="0.3"/>
  <cols>
    <col min="1" max="6" width="3.77734375" style="1" customWidth="1"/>
    <col min="8" max="8" width="12.33203125" customWidth="1"/>
    <col min="9" max="9" width="15.109375" customWidth="1"/>
    <col min="10" max="10" width="13.44140625" bestFit="1" customWidth="1"/>
    <col min="11" max="11" width="16.33203125" customWidth="1"/>
    <col min="12" max="12" width="11.33203125" customWidth="1"/>
    <col min="13" max="13" width="10.109375" customWidth="1"/>
    <col min="14" max="14" width="14.21875" bestFit="1" customWidth="1"/>
    <col min="15" max="15" width="8.88671875" customWidth="1"/>
    <col min="16" max="16" width="14.21875" bestFit="1" customWidth="1"/>
    <col min="18" max="18" width="14.21875" bestFit="1" customWidth="1"/>
  </cols>
  <sheetData>
    <row r="2" spans="3:18" x14ac:dyDescent="0.3">
      <c r="C2" s="1" t="s">
        <v>0</v>
      </c>
    </row>
    <row r="5" spans="3:18" x14ac:dyDescent="0.3">
      <c r="H5" s="3" t="s">
        <v>6</v>
      </c>
      <c r="I5" s="16" t="s">
        <v>7</v>
      </c>
      <c r="J5" s="16" t="s">
        <v>8</v>
      </c>
      <c r="K5" s="16" t="s">
        <v>9</v>
      </c>
      <c r="L5" s="16" t="s">
        <v>10</v>
      </c>
      <c r="M5" s="16" t="s">
        <v>11</v>
      </c>
      <c r="N5" s="27" t="s">
        <v>58</v>
      </c>
      <c r="O5" s="27" t="s">
        <v>62</v>
      </c>
      <c r="P5" s="27" t="s">
        <v>59</v>
      </c>
      <c r="Q5" s="27" t="s">
        <v>60</v>
      </c>
      <c r="R5" s="28" t="s">
        <v>61</v>
      </c>
    </row>
    <row r="6" spans="3:18" x14ac:dyDescent="0.3">
      <c r="H6" s="29">
        <v>45886</v>
      </c>
      <c r="I6" s="17" t="s">
        <v>12</v>
      </c>
      <c r="J6" s="17" t="s">
        <v>13</v>
      </c>
      <c r="K6" s="17" t="s">
        <v>14</v>
      </c>
      <c r="L6" s="17" t="s">
        <v>15</v>
      </c>
      <c r="M6" s="17" t="s">
        <v>5</v>
      </c>
      <c r="N6" s="33">
        <f>VLOOKUP(M6,Tablo5[[Ürün Modeli]:[Fiyat]],2,0)</f>
        <v>1500000</v>
      </c>
      <c r="O6" s="21">
        <v>0.01</v>
      </c>
      <c r="P6" s="34">
        <f>N6-N6*O6</f>
        <v>1485000</v>
      </c>
      <c r="Q6" s="4">
        <v>2</v>
      </c>
      <c r="R6" s="34">
        <f>P6*Q6</f>
        <v>2970000</v>
      </c>
    </row>
    <row r="7" spans="3:18" x14ac:dyDescent="0.3">
      <c r="H7" s="30">
        <v>45901</v>
      </c>
      <c r="I7" s="4" t="s">
        <v>12</v>
      </c>
      <c r="J7" s="4" t="s">
        <v>16</v>
      </c>
      <c r="K7" s="4" t="s">
        <v>14</v>
      </c>
      <c r="L7" s="4" t="s">
        <v>17</v>
      </c>
      <c r="M7" s="4" t="s">
        <v>18</v>
      </c>
      <c r="N7" s="33">
        <f>VLOOKUP(M7,Tablo5[[Ürün Modeli]:[Fiyat]],2,0)</f>
        <v>980000</v>
      </c>
      <c r="O7" s="21">
        <v>0.02</v>
      </c>
      <c r="P7" s="34">
        <f t="shared" ref="P7:P15" si="0">N7-N7*O7</f>
        <v>960400</v>
      </c>
      <c r="Q7" s="4">
        <v>1</v>
      </c>
      <c r="R7" s="34">
        <f t="shared" ref="R7:R15" si="1">P7*Q7</f>
        <v>960400</v>
      </c>
    </row>
    <row r="8" spans="3:18" x14ac:dyDescent="0.3">
      <c r="H8" s="31">
        <v>45906</v>
      </c>
      <c r="I8" s="18" t="s">
        <v>19</v>
      </c>
      <c r="J8" s="18" t="s">
        <v>20</v>
      </c>
      <c r="K8" s="18" t="s">
        <v>14</v>
      </c>
      <c r="L8" s="18" t="s">
        <v>15</v>
      </c>
      <c r="M8" s="18" t="s">
        <v>5</v>
      </c>
      <c r="N8" s="33">
        <f>VLOOKUP(M8,Tablo5[[Ürün Modeli]:[Fiyat]],2,0)</f>
        <v>1500000</v>
      </c>
      <c r="O8" s="21">
        <v>0.01</v>
      </c>
      <c r="P8" s="34">
        <f t="shared" si="0"/>
        <v>1485000</v>
      </c>
      <c r="Q8" s="4">
        <v>3</v>
      </c>
      <c r="R8" s="34">
        <f t="shared" si="1"/>
        <v>4455000</v>
      </c>
    </row>
    <row r="9" spans="3:18" x14ac:dyDescent="0.3">
      <c r="H9" s="30">
        <v>45908</v>
      </c>
      <c r="I9" s="4" t="s">
        <v>19</v>
      </c>
      <c r="J9" s="4" t="s">
        <v>21</v>
      </c>
      <c r="K9" s="4" t="s">
        <v>22</v>
      </c>
      <c r="L9" s="4" t="s">
        <v>23</v>
      </c>
      <c r="M9" s="4" t="s">
        <v>18</v>
      </c>
      <c r="N9" s="33">
        <f>VLOOKUP(M9,Tablo5[[Ürün Modeli]:[Fiyat]],2,0)</f>
        <v>980000</v>
      </c>
      <c r="O9" s="21">
        <v>0.02</v>
      </c>
      <c r="P9" s="34">
        <f t="shared" si="0"/>
        <v>960400</v>
      </c>
      <c r="Q9" s="4">
        <v>2</v>
      </c>
      <c r="R9" s="34">
        <f t="shared" si="1"/>
        <v>1920800</v>
      </c>
    </row>
    <row r="10" spans="3:18" x14ac:dyDescent="0.3">
      <c r="H10" s="31">
        <v>45937</v>
      </c>
      <c r="I10" s="18" t="s">
        <v>24</v>
      </c>
      <c r="J10" s="18" t="s">
        <v>25</v>
      </c>
      <c r="K10" s="18" t="s">
        <v>26</v>
      </c>
      <c r="L10" s="18" t="s">
        <v>27</v>
      </c>
      <c r="M10" s="18" t="s">
        <v>28</v>
      </c>
      <c r="N10" s="33">
        <f>VLOOKUP(M10,Tablo5[[Ürün Modeli]:[Fiyat]],2,0)</f>
        <v>1250000</v>
      </c>
      <c r="O10" s="21">
        <v>5.0000000000000001E-3</v>
      </c>
      <c r="P10" s="34">
        <f t="shared" si="0"/>
        <v>1243750</v>
      </c>
      <c r="Q10" s="4">
        <v>2</v>
      </c>
      <c r="R10" s="34">
        <f t="shared" si="1"/>
        <v>2487500</v>
      </c>
    </row>
    <row r="11" spans="3:18" x14ac:dyDescent="0.3">
      <c r="H11" s="30">
        <v>45658</v>
      </c>
      <c r="I11" s="4" t="s">
        <v>24</v>
      </c>
      <c r="J11" s="4" t="s">
        <v>29</v>
      </c>
      <c r="K11" s="4" t="s">
        <v>30</v>
      </c>
      <c r="L11" s="4" t="s">
        <v>27</v>
      </c>
      <c r="M11" s="4" t="s">
        <v>31</v>
      </c>
      <c r="N11" s="33">
        <f>VLOOKUP(M11,Tablo5[[Ürün Modeli]:[Fiyat]],2,0)</f>
        <v>2100000</v>
      </c>
      <c r="O11" s="21">
        <v>0.02</v>
      </c>
      <c r="P11" s="34">
        <f t="shared" si="0"/>
        <v>2058000</v>
      </c>
      <c r="Q11" s="4">
        <v>2</v>
      </c>
      <c r="R11" s="34">
        <f t="shared" si="1"/>
        <v>4116000</v>
      </c>
    </row>
    <row r="12" spans="3:18" x14ac:dyDescent="0.3">
      <c r="H12" s="31">
        <v>45689</v>
      </c>
      <c r="I12" s="18" t="s">
        <v>32</v>
      </c>
      <c r="J12" s="18" t="s">
        <v>33</v>
      </c>
      <c r="K12" s="18" t="s">
        <v>34</v>
      </c>
      <c r="L12" s="18" t="s">
        <v>15</v>
      </c>
      <c r="M12" s="18" t="s">
        <v>35</v>
      </c>
      <c r="N12" s="33">
        <f>VLOOKUP(M12,Tablo5[[Ürün Modeli]:[Fiyat]],2,0)</f>
        <v>1900000</v>
      </c>
      <c r="O12" s="21">
        <v>0.02</v>
      </c>
      <c r="P12" s="34">
        <f t="shared" si="0"/>
        <v>1862000</v>
      </c>
      <c r="Q12" s="4">
        <v>2</v>
      </c>
      <c r="R12" s="34">
        <f t="shared" si="1"/>
        <v>3724000</v>
      </c>
    </row>
    <row r="13" spans="3:18" x14ac:dyDescent="0.3">
      <c r="H13" s="30">
        <v>45694</v>
      </c>
      <c r="I13" s="4" t="s">
        <v>12</v>
      </c>
      <c r="J13" s="4" t="s">
        <v>36</v>
      </c>
      <c r="K13" s="4" t="s">
        <v>14</v>
      </c>
      <c r="L13" s="4" t="s">
        <v>17</v>
      </c>
      <c r="M13" s="4" t="s">
        <v>18</v>
      </c>
      <c r="N13" s="33">
        <f>VLOOKUP(M13,Tablo5[[Ürün Modeli]:[Fiyat]],2,0)</f>
        <v>980000</v>
      </c>
      <c r="O13" s="21">
        <v>0.01</v>
      </c>
      <c r="P13" s="34">
        <f t="shared" si="0"/>
        <v>970200</v>
      </c>
      <c r="Q13" s="4">
        <v>4</v>
      </c>
      <c r="R13" s="34">
        <f t="shared" si="1"/>
        <v>3880800</v>
      </c>
    </row>
    <row r="14" spans="3:18" x14ac:dyDescent="0.3">
      <c r="H14" s="31">
        <v>45724</v>
      </c>
      <c r="I14" s="18" t="s">
        <v>19</v>
      </c>
      <c r="J14" s="18" t="s">
        <v>37</v>
      </c>
      <c r="K14" s="18" t="s">
        <v>38</v>
      </c>
      <c r="L14" s="18" t="s">
        <v>23</v>
      </c>
      <c r="M14" s="18" t="s">
        <v>39</v>
      </c>
      <c r="N14" s="33">
        <f>VLOOKUP(M14,Tablo5[[Ürün Modeli]:[Fiyat]],2,0)</f>
        <v>1685000</v>
      </c>
      <c r="O14" s="21">
        <v>5.0000000000000001E-3</v>
      </c>
      <c r="P14" s="34">
        <f t="shared" si="0"/>
        <v>1676575</v>
      </c>
      <c r="Q14" s="4">
        <v>3</v>
      </c>
      <c r="R14" s="34">
        <f t="shared" si="1"/>
        <v>5029725</v>
      </c>
    </row>
    <row r="15" spans="3:18" x14ac:dyDescent="0.3">
      <c r="H15" s="32">
        <v>45723</v>
      </c>
      <c r="I15" s="9" t="s">
        <v>12</v>
      </c>
      <c r="J15" s="9" t="s">
        <v>40</v>
      </c>
      <c r="K15" s="9" t="s">
        <v>34</v>
      </c>
      <c r="L15" s="9" t="s">
        <v>15</v>
      </c>
      <c r="M15" s="9" t="s">
        <v>41</v>
      </c>
      <c r="N15" s="37">
        <f>VLOOKUP(M15,Tablo5[[Ürün Modeli]:[Fiyat]],2,0)</f>
        <v>985000</v>
      </c>
      <c r="O15" s="38">
        <v>5.0000000000000001E-3</v>
      </c>
      <c r="P15" s="35">
        <f t="shared" si="0"/>
        <v>980075</v>
      </c>
      <c r="Q15" s="9">
        <v>2</v>
      </c>
      <c r="R15" s="35">
        <f t="shared" si="1"/>
        <v>1960150</v>
      </c>
    </row>
    <row r="16" spans="3:18" x14ac:dyDescent="0.3">
      <c r="K16" t="e" vm="1">
        <v>#VALUE!</v>
      </c>
      <c r="N16" s="2"/>
      <c r="P16" s="36"/>
      <c r="R16" s="36"/>
    </row>
    <row r="17" spans="11:18" x14ac:dyDescent="0.3">
      <c r="K17" t="e" vm="2">
        <v>#VALUE!</v>
      </c>
      <c r="N17" s="2"/>
      <c r="P17" s="36"/>
      <c r="R17" s="36"/>
    </row>
  </sheetData>
  <dataValidations count="1">
    <dataValidation type="list" allowBlank="1" showInputMessage="1" showErrorMessage="1" sqref="I6" xr:uid="{358DA924-C55B-47C1-9DBE-962FF931B99C}">
      <formula1>Personeller</formula1>
    </dataValidation>
  </dataValidations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6FE84-F302-4E2C-B14A-7A9EF114EDD6}">
  <dimension ref="A2:M17"/>
  <sheetViews>
    <sheetView zoomScale="115" zoomScaleNormal="115" workbookViewId="0"/>
  </sheetViews>
  <sheetFormatPr defaultRowHeight="14.4" x14ac:dyDescent="0.3"/>
  <cols>
    <col min="1" max="6" width="3.77734375" style="1" customWidth="1"/>
    <col min="8" max="8" width="11.88671875" bestFit="1" customWidth="1"/>
    <col min="10" max="10" width="11.44140625" customWidth="1"/>
    <col min="11" max="11" width="13.33203125" customWidth="1"/>
    <col min="12" max="12" width="18.33203125" customWidth="1"/>
    <col min="13" max="13" width="15.33203125" customWidth="1"/>
  </cols>
  <sheetData>
    <row r="2" spans="3:13" x14ac:dyDescent="0.3">
      <c r="C2" s="1" t="s">
        <v>0</v>
      </c>
    </row>
    <row r="5" spans="3:13" x14ac:dyDescent="0.3">
      <c r="H5" s="3" t="s">
        <v>47</v>
      </c>
      <c r="I5" s="16" t="s">
        <v>48</v>
      </c>
      <c r="J5" s="16" t="s">
        <v>49</v>
      </c>
      <c r="K5" s="16" t="s">
        <v>50</v>
      </c>
      <c r="L5" s="15" t="s">
        <v>56</v>
      </c>
      <c r="M5" s="15" t="s">
        <v>57</v>
      </c>
    </row>
    <row r="6" spans="3:13" x14ac:dyDescent="0.3">
      <c r="H6" s="24" t="s">
        <v>12</v>
      </c>
      <c r="I6" s="17" t="s">
        <v>51</v>
      </c>
      <c r="J6" s="19">
        <v>3000000</v>
      </c>
      <c r="K6" s="20">
        <v>0.01</v>
      </c>
      <c r="L6" s="40">
        <f>SUMIF(Tablo6[Satış Personeli],Tablo3[[#This Row],[Ad Soyad]],Tablo6[Toplam Tutar])</f>
        <v>9771350</v>
      </c>
      <c r="M6" s="39">
        <f>IF(Tablo3[[#This Row],[Toplam Satış Tutarı]]&gt;Tablo3[[#This Row],[Prim Limiti]],Tablo3[[#This Row],[Toplam Satış Tutarı]]*Tablo3[[#This Row],[Prim Yüzdesi]],0)</f>
        <v>97713.5</v>
      </c>
    </row>
    <row r="7" spans="3:13" x14ac:dyDescent="0.3">
      <c r="H7" s="25" t="s">
        <v>32</v>
      </c>
      <c r="I7" s="4" t="s">
        <v>51</v>
      </c>
      <c r="J7" s="13">
        <v>4000000</v>
      </c>
      <c r="K7" s="21">
        <v>0.02</v>
      </c>
      <c r="L7" s="40">
        <f>SUMIF(Tablo6[Satış Personeli],Tablo3[[#This Row],[Ad Soyad]],Tablo6[Toplam Tutar])</f>
        <v>3724000</v>
      </c>
      <c r="M7" s="39">
        <f>IF(Tablo3[[#This Row],[Toplam Satış Tutarı]]&gt;Tablo3[[#This Row],[Prim Limiti]],Tablo3[[#This Row],[Toplam Satış Tutarı]]*Tablo3[[#This Row],[Prim Yüzdesi]],0)</f>
        <v>0</v>
      </c>
    </row>
    <row r="8" spans="3:13" x14ac:dyDescent="0.3">
      <c r="H8" s="26" t="s">
        <v>52</v>
      </c>
      <c r="I8" s="18" t="s">
        <v>53</v>
      </c>
      <c r="J8" s="22">
        <v>4000000</v>
      </c>
      <c r="K8" s="23">
        <v>0.01</v>
      </c>
      <c r="L8" s="40">
        <f>SUMIF(Tablo6[Satış Personeli],Tablo3[[#This Row],[Ad Soyad]],Tablo6[Toplam Tutar])</f>
        <v>0</v>
      </c>
      <c r="M8" s="39">
        <f>IF(Tablo3[[#This Row],[Toplam Satış Tutarı]]&gt;Tablo3[[#This Row],[Prim Limiti]],Tablo3[[#This Row],[Toplam Satış Tutarı]]*Tablo3[[#This Row],[Prim Yüzdesi]],0)</f>
        <v>0</v>
      </c>
    </row>
    <row r="9" spans="3:13" x14ac:dyDescent="0.3">
      <c r="H9" s="25" t="s">
        <v>19</v>
      </c>
      <c r="I9" s="4" t="s">
        <v>53</v>
      </c>
      <c r="J9" s="13">
        <v>4500000</v>
      </c>
      <c r="K9" s="21">
        <v>0.01</v>
      </c>
      <c r="L9" s="40">
        <f>SUMIF(Tablo6[Satış Personeli],Tablo3[[#This Row],[Ad Soyad]],Tablo6[Toplam Tutar])</f>
        <v>11405525</v>
      </c>
      <c r="M9" s="39">
        <f>IF(Tablo3[[#This Row],[Toplam Satış Tutarı]]&gt;Tablo3[[#This Row],[Prim Limiti]],Tablo3[[#This Row],[Toplam Satış Tutarı]]*Tablo3[[#This Row],[Prim Yüzdesi]],0)</f>
        <v>114055.25</v>
      </c>
    </row>
    <row r="10" spans="3:13" x14ac:dyDescent="0.3">
      <c r="H10" s="26" t="s">
        <v>54</v>
      </c>
      <c r="I10" s="18" t="s">
        <v>53</v>
      </c>
      <c r="J10" s="22">
        <v>3000000</v>
      </c>
      <c r="K10" s="23">
        <v>0.02</v>
      </c>
      <c r="L10" s="40">
        <f>SUMIF(Tablo6[Satış Personeli],Tablo3[[#This Row],[Ad Soyad]],Tablo6[Toplam Tutar])</f>
        <v>0</v>
      </c>
      <c r="M10" s="39">
        <f>IF(Tablo3[[#This Row],[Toplam Satış Tutarı]]&gt;Tablo3[[#This Row],[Prim Limiti]],Tablo3[[#This Row],[Toplam Satış Tutarı]]*Tablo3[[#This Row],[Prim Yüzdesi]],0)</f>
        <v>0</v>
      </c>
    </row>
    <row r="11" spans="3:13" x14ac:dyDescent="0.3">
      <c r="H11" s="25" t="s">
        <v>24</v>
      </c>
      <c r="I11" s="4" t="s">
        <v>55</v>
      </c>
      <c r="J11" s="13">
        <v>4000000</v>
      </c>
      <c r="K11" s="21">
        <v>0.01</v>
      </c>
      <c r="L11" s="40">
        <f>SUMIF(Tablo6[Satış Personeli],Tablo3[[#This Row],[Ad Soyad]],Tablo6[Toplam Tutar])</f>
        <v>6603500</v>
      </c>
      <c r="M11" s="39">
        <f>IF(Tablo3[[#This Row],[Toplam Satış Tutarı]]&gt;Tablo3[[#This Row],[Prim Limiti]],Tablo3[[#This Row],[Toplam Satış Tutarı]]*Tablo3[[#This Row],[Prim Yüzdesi]],0)</f>
        <v>66035</v>
      </c>
    </row>
    <row r="14" spans="3:13" x14ac:dyDescent="0.3">
      <c r="K14" t="e" vm="3">
        <v>#VALUE!</v>
      </c>
    </row>
    <row r="15" spans="3:13" x14ac:dyDescent="0.3">
      <c r="K15" t="e" vm="4">
        <v>#VALUE!</v>
      </c>
    </row>
    <row r="16" spans="3:13" x14ac:dyDescent="0.3">
      <c r="K16" t="e" vm="1">
        <v>#VALUE!</v>
      </c>
    </row>
    <row r="17" spans="11:11" x14ac:dyDescent="0.3">
      <c r="K17" t="e" vm="2">
        <v>#VALUE!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FE93B-25EF-44B9-97D7-69E8044A3AE8}">
  <dimension ref="A1:U46"/>
  <sheetViews>
    <sheetView zoomScale="65" zoomScaleNormal="65" workbookViewId="0">
      <selection activeCell="T2" sqref="T2:U5"/>
    </sheetView>
  </sheetViews>
  <sheetFormatPr defaultRowHeight="14.4" x14ac:dyDescent="0.3"/>
  <cols>
    <col min="1" max="1" width="15.33203125" bestFit="1" customWidth="1"/>
    <col min="2" max="3" width="18.5546875" bestFit="1" customWidth="1"/>
    <col min="10" max="10" width="15.33203125" bestFit="1" customWidth="1"/>
    <col min="11" max="11" width="11.44140625" bestFit="1" customWidth="1"/>
    <col min="15" max="15" width="15.33203125" bestFit="1" customWidth="1"/>
    <col min="16" max="16" width="18.5546875" customWidth="1"/>
    <col min="17" max="18" width="14.109375" customWidth="1"/>
    <col min="19" max="19" width="14.109375" bestFit="1" customWidth="1"/>
    <col min="20" max="20" width="13" customWidth="1"/>
    <col min="21" max="21" width="12.21875" customWidth="1"/>
  </cols>
  <sheetData>
    <row r="1" spans="1:21" x14ac:dyDescent="0.3">
      <c r="B1" t="s">
        <v>73</v>
      </c>
      <c r="C1" s="44">
        <f>GETPIVOTDATA("Toplam Toplam Tutar",$A$7)</f>
        <v>31504375</v>
      </c>
    </row>
    <row r="2" spans="1:21" x14ac:dyDescent="0.3">
      <c r="B2" t="s">
        <v>74</v>
      </c>
      <c r="C2">
        <f>GETPIVOTDATA("Toplam Adet",$A$7)</f>
        <v>23</v>
      </c>
      <c r="T2" s="45" t="s">
        <v>75</v>
      </c>
      <c r="U2" s="45" t="s">
        <v>76</v>
      </c>
    </row>
    <row r="3" spans="1:21" x14ac:dyDescent="0.3">
      <c r="T3" t="str">
        <f>T8</f>
        <v>i20</v>
      </c>
      <c r="U3">
        <f>VLOOKUP(T3,T8:U14,2,0)</f>
        <v>7</v>
      </c>
    </row>
    <row r="4" spans="1:21" x14ac:dyDescent="0.3">
      <c r="T4" t="str">
        <f t="shared" ref="T4:T5" si="0">T9</f>
        <v>A3</v>
      </c>
      <c r="U4">
        <f t="shared" ref="U4:U5" si="1">VLOOKUP(T4,T9:U15,2,0)</f>
        <v>5</v>
      </c>
    </row>
    <row r="5" spans="1:21" x14ac:dyDescent="0.3">
      <c r="T5" t="str">
        <f t="shared" si="0"/>
        <v>X-Trail</v>
      </c>
      <c r="U5">
        <f t="shared" si="1"/>
        <v>3</v>
      </c>
    </row>
    <row r="7" spans="1:21" x14ac:dyDescent="0.3">
      <c r="A7" s="41" t="s">
        <v>63</v>
      </c>
      <c r="B7" t="s">
        <v>65</v>
      </c>
      <c r="C7" t="s">
        <v>66</v>
      </c>
      <c r="T7" s="41" t="s">
        <v>63</v>
      </c>
      <c r="U7" t="s">
        <v>66</v>
      </c>
    </row>
    <row r="8" spans="1:21" x14ac:dyDescent="0.3">
      <c r="A8" s="42" t="s">
        <v>32</v>
      </c>
      <c r="B8" s="43">
        <v>3724000</v>
      </c>
      <c r="C8">
        <v>2</v>
      </c>
      <c r="J8" s="41" t="s">
        <v>63</v>
      </c>
      <c r="K8" t="s">
        <v>66</v>
      </c>
      <c r="T8" s="42" t="s">
        <v>18</v>
      </c>
      <c r="U8">
        <v>7</v>
      </c>
    </row>
    <row r="9" spans="1:21" x14ac:dyDescent="0.3">
      <c r="A9" s="42" t="s">
        <v>24</v>
      </c>
      <c r="B9" s="43">
        <v>6603500</v>
      </c>
      <c r="C9">
        <v>4</v>
      </c>
      <c r="J9" s="42" t="s">
        <v>67</v>
      </c>
      <c r="K9">
        <v>2</v>
      </c>
      <c r="Q9" s="41" t="s">
        <v>63</v>
      </c>
      <c r="R9" t="s">
        <v>65</v>
      </c>
      <c r="T9" s="42" t="s">
        <v>5</v>
      </c>
      <c r="U9">
        <v>5</v>
      </c>
    </row>
    <row r="10" spans="1:21" x14ac:dyDescent="0.3">
      <c r="A10" s="42" t="s">
        <v>12</v>
      </c>
      <c r="B10" s="43">
        <v>9771350</v>
      </c>
      <c r="C10">
        <v>9</v>
      </c>
      <c r="J10" s="42" t="s">
        <v>68</v>
      </c>
      <c r="K10">
        <v>6</v>
      </c>
      <c r="Q10" s="42" t="s">
        <v>17</v>
      </c>
      <c r="R10" s="43">
        <v>4841200</v>
      </c>
      <c r="T10" s="42" t="s">
        <v>39</v>
      </c>
      <c r="U10">
        <v>3</v>
      </c>
    </row>
    <row r="11" spans="1:21" x14ac:dyDescent="0.3">
      <c r="A11" s="42" t="s">
        <v>19</v>
      </c>
      <c r="B11" s="43">
        <v>11405525</v>
      </c>
      <c r="C11">
        <v>8</v>
      </c>
      <c r="J11" s="42" t="s">
        <v>69</v>
      </c>
      <c r="K11">
        <v>5</v>
      </c>
      <c r="Q11" s="42" t="s">
        <v>27</v>
      </c>
      <c r="R11" s="43">
        <v>6603500</v>
      </c>
      <c r="T11" s="42" t="s">
        <v>31</v>
      </c>
      <c r="U11">
        <v>2</v>
      </c>
    </row>
    <row r="12" spans="1:21" x14ac:dyDescent="0.3">
      <c r="A12" s="42" t="s">
        <v>64</v>
      </c>
      <c r="B12" s="43">
        <v>31504375</v>
      </c>
      <c r="C12">
        <v>23</v>
      </c>
      <c r="J12" s="42" t="s">
        <v>70</v>
      </c>
      <c r="K12">
        <v>2</v>
      </c>
      <c r="O12" s="41" t="s">
        <v>63</v>
      </c>
      <c r="P12" t="s">
        <v>65</v>
      </c>
      <c r="Q12" s="42" t="s">
        <v>23</v>
      </c>
      <c r="R12" s="43">
        <v>6950525</v>
      </c>
      <c r="T12" s="42" t="s">
        <v>35</v>
      </c>
      <c r="U12">
        <v>2</v>
      </c>
    </row>
    <row r="13" spans="1:21" x14ac:dyDescent="0.3">
      <c r="J13" s="42" t="s">
        <v>71</v>
      </c>
      <c r="K13">
        <v>6</v>
      </c>
      <c r="O13" s="42" t="s">
        <v>17</v>
      </c>
      <c r="P13" s="43">
        <v>4841200</v>
      </c>
      <c r="Q13" s="42" t="s">
        <v>15</v>
      </c>
      <c r="R13" s="43">
        <v>13109150</v>
      </c>
      <c r="T13" s="42" t="s">
        <v>28</v>
      </c>
      <c r="U13">
        <v>2</v>
      </c>
    </row>
    <row r="14" spans="1:21" x14ac:dyDescent="0.3">
      <c r="J14" s="42" t="s">
        <v>72</v>
      </c>
      <c r="K14">
        <v>2</v>
      </c>
      <c r="O14" s="42" t="s">
        <v>27</v>
      </c>
      <c r="P14" s="43">
        <v>6603500</v>
      </c>
      <c r="Q14" s="42" t="s">
        <v>64</v>
      </c>
      <c r="R14" s="43">
        <v>31504375</v>
      </c>
      <c r="T14" s="42" t="s">
        <v>41</v>
      </c>
      <c r="U14">
        <v>2</v>
      </c>
    </row>
    <row r="15" spans="1:21" x14ac:dyDescent="0.3">
      <c r="J15" s="42" t="s">
        <v>64</v>
      </c>
      <c r="K15">
        <v>23</v>
      </c>
      <c r="O15" s="42" t="s">
        <v>23</v>
      </c>
      <c r="P15" s="43">
        <v>6950525</v>
      </c>
      <c r="T15" s="42" t="s">
        <v>64</v>
      </c>
      <c r="U15">
        <v>23</v>
      </c>
    </row>
    <row r="16" spans="1:21" x14ac:dyDescent="0.3">
      <c r="O16" s="42" t="s">
        <v>15</v>
      </c>
      <c r="P16" s="43">
        <v>13109150</v>
      </c>
    </row>
    <row r="17" spans="15:16" x14ac:dyDescent="0.3">
      <c r="O17" s="42" t="s">
        <v>64</v>
      </c>
      <c r="P17" s="43">
        <v>31504375</v>
      </c>
    </row>
    <row r="40" spans="2:16" x14ac:dyDescent="0.3">
      <c r="B40" s="41" t="s">
        <v>63</v>
      </c>
      <c r="C40" t="s">
        <v>65</v>
      </c>
    </row>
    <row r="41" spans="2:16" x14ac:dyDescent="0.3">
      <c r="B41" s="42" t="s">
        <v>19</v>
      </c>
      <c r="C41" s="43">
        <v>11405525</v>
      </c>
      <c r="O41" s="41" t="s">
        <v>63</v>
      </c>
      <c r="P41" t="s">
        <v>65</v>
      </c>
    </row>
    <row r="42" spans="2:16" x14ac:dyDescent="0.3">
      <c r="B42" s="42" t="s">
        <v>12</v>
      </c>
      <c r="C42" s="43">
        <v>9771350</v>
      </c>
      <c r="O42" s="42" t="s">
        <v>17</v>
      </c>
      <c r="P42" s="43">
        <v>4841200</v>
      </c>
    </row>
    <row r="43" spans="2:16" x14ac:dyDescent="0.3">
      <c r="B43" s="42" t="s">
        <v>24</v>
      </c>
      <c r="C43" s="43">
        <v>6603500</v>
      </c>
      <c r="O43" s="42" t="s">
        <v>27</v>
      </c>
      <c r="P43" s="43">
        <v>6603500</v>
      </c>
    </row>
    <row r="44" spans="2:16" x14ac:dyDescent="0.3">
      <c r="B44" s="42" t="s">
        <v>32</v>
      </c>
      <c r="C44" s="43">
        <v>3724000</v>
      </c>
      <c r="O44" s="42" t="s">
        <v>23</v>
      </c>
      <c r="P44" s="43">
        <v>6950525</v>
      </c>
    </row>
    <row r="45" spans="2:16" x14ac:dyDescent="0.3">
      <c r="B45" s="42" t="s">
        <v>64</v>
      </c>
      <c r="C45" s="43">
        <v>31504375</v>
      </c>
      <c r="O45" s="42" t="s">
        <v>15</v>
      </c>
      <c r="P45" s="43">
        <v>13109150</v>
      </c>
    </row>
    <row r="46" spans="2:16" x14ac:dyDescent="0.3">
      <c r="O46" s="42" t="s">
        <v>64</v>
      </c>
      <c r="P46" s="43">
        <v>31504375</v>
      </c>
    </row>
  </sheetData>
  <conditionalFormatting sqref="U3:U5">
    <cfRule type="dataBar" priority="1">
      <dataBar>
        <cfvo type="min"/>
        <cfvo type="max"/>
        <color theme="6"/>
      </dataBar>
      <extLst>
        <ext xmlns:x14="http://schemas.microsoft.com/office/spreadsheetml/2009/9/main" uri="{B025F937-C7B1-47D3-B67F-A62EFF666E3E}">
          <x14:id>{8C8843B1-6DEA-46D5-A0F1-CFD032592818}</x14:id>
        </ext>
      </extLst>
    </cfRule>
  </conditionalFormatting>
  <pageMargins left="0.7" right="0.7" top="0.75" bottom="0.75" header="0.3" footer="0.3"/>
  <drawing r:id="rId8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C8843B1-6DEA-46D5-A0F1-CFD03259281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U3:U5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Ana Sayfa</vt:lpstr>
      <vt:lpstr>Ürünler</vt:lpstr>
      <vt:lpstr>Satışlar</vt:lpstr>
      <vt:lpstr>Personeller</vt:lpstr>
      <vt:lpstr>Veri Tabanı</vt:lpstr>
      <vt:lpstr>Personeller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Barış Bektaş</dc:creator>
  <cp:lastModifiedBy>Barış Bektaş</cp:lastModifiedBy>
  <dcterms:created xsi:type="dcterms:W3CDTF">2025-07-01T09:21:54Z</dcterms:created>
  <dcterms:modified xsi:type="dcterms:W3CDTF">2025-07-04T13:38:32Z</dcterms:modified>
</cp:coreProperties>
</file>