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codeName="ThisWorkbook" defaultThemeVersion="202300"/>
  <mc:AlternateContent xmlns:mc="http://schemas.openxmlformats.org/markup-compatibility/2006">
    <mc:Choice Requires="x15">
      <x15ac:absPath xmlns:x15ac="http://schemas.microsoft.com/office/spreadsheetml/2010/11/ac" url="/Users/bs/Documents/calismalar/enerjiistatistiknotları/"/>
    </mc:Choice>
  </mc:AlternateContent>
  <xr:revisionPtr revIDLastSave="0" documentId="13_ncr:1_{B0E538BC-DC93-7C4F-9399-135B53FB0320}" xr6:coauthVersionLast="47" xr6:coauthVersionMax="47" xr10:uidLastSave="{00000000-0000-0000-0000-000000000000}"/>
  <bookViews>
    <workbookView xWindow="9740" yWindow="500" windowWidth="29040" windowHeight="22500" activeTab="1" xr2:uid="{806A60A8-DAD2-4305-94F2-84CBA8B736B1}"/>
  </bookViews>
  <sheets>
    <sheet name="abduretim" sheetId="1" r:id="rId1"/>
    <sheet name="ana" sheetId="2" r:id="rId2"/>
    <sheet name="fiyatlar" sheetId="4" r:id="rId3"/>
    <sheet name="12aylik" sheetId="3" r:id="rId4"/>
    <sheet name="gazmaliyeti" sheetId="6" r:id="rId5"/>
    <sheet name="kömürmaliyeti" sheetId="5" r:id="rId6"/>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abduretim!$1:$4</definedName>
    <definedName name="_xlnm.Print_Titles" localSheetId="4">gazmaliyeti!$1:$4</definedName>
    <definedName name="_xlnm.Print_Titles" localSheetId="5">kömürmaliyeti!$1:$4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9" i="2" l="1"/>
  <c r="R10" i="2"/>
  <c r="R11" i="2"/>
  <c r="R12" i="2"/>
  <c r="R13" i="2"/>
  <c r="R14" i="2"/>
  <c r="R15" i="2"/>
  <c r="R16" i="2"/>
  <c r="R17" i="2"/>
  <c r="R18" i="2"/>
  <c r="R19" i="2"/>
  <c r="R20" i="2"/>
  <c r="R21" i="2"/>
  <c r="R22" i="2"/>
  <c r="R23" i="2"/>
  <c r="R24" i="2"/>
  <c r="R25" i="2"/>
  <c r="R26" i="2"/>
  <c r="R27" i="2"/>
  <c r="R28" i="2"/>
  <c r="R29" i="2"/>
  <c r="R30" i="2"/>
  <c r="R31" i="2"/>
  <c r="R32" i="2"/>
  <c r="R33" i="2"/>
  <c r="R34" i="2"/>
  <c r="R35" i="2"/>
  <c r="R36" i="2"/>
  <c r="R8" i="2"/>
  <c r="H17" i="3"/>
  <c r="I17" i="3"/>
  <c r="H18" i="3"/>
  <c r="I18" i="3"/>
  <c r="H19" i="3"/>
  <c r="I19" i="3"/>
  <c r="H20" i="3"/>
  <c r="I20" i="3"/>
  <c r="H21" i="3"/>
  <c r="I21" i="3"/>
  <c r="H22" i="3"/>
  <c r="I22" i="3"/>
  <c r="H23" i="3"/>
  <c r="I23" i="3"/>
  <c r="H24" i="3"/>
  <c r="I24" i="3"/>
  <c r="H25" i="3"/>
  <c r="I25" i="3"/>
  <c r="H26" i="3"/>
  <c r="I26" i="3"/>
  <c r="H27" i="3"/>
  <c r="I27" i="3"/>
  <c r="H28" i="3"/>
  <c r="I28" i="3"/>
  <c r="H29" i="3"/>
  <c r="I29" i="3"/>
  <c r="H30" i="3"/>
  <c r="I30" i="3"/>
  <c r="H31" i="3"/>
  <c r="I31" i="3"/>
  <c r="H32" i="3"/>
  <c r="I32" i="3"/>
  <c r="H33" i="3"/>
  <c r="I33" i="3"/>
  <c r="I16" i="3"/>
  <c r="H16" i="3"/>
  <c r="C6" i="3"/>
  <c r="C7" i="3" s="1"/>
  <c r="C8" i="3" s="1"/>
  <c r="C9" i="3" s="1"/>
  <c r="C10" i="3" s="1"/>
  <c r="C11" i="3" s="1"/>
  <c r="C12" i="3" s="1"/>
  <c r="C13" i="3" s="1"/>
  <c r="C14" i="3" s="1"/>
  <c r="C15" i="3" s="1"/>
  <c r="C16" i="3" s="1"/>
  <c r="C17" i="3" s="1"/>
  <c r="C18" i="3" s="1"/>
  <c r="C19" i="3" s="1"/>
  <c r="C20" i="3" s="1"/>
  <c r="C21" i="3" s="1"/>
  <c r="C22" i="3" s="1"/>
  <c r="C23" i="3" s="1"/>
  <c r="C24" i="3" s="1"/>
  <c r="C25" i="3" s="1"/>
  <c r="C26" i="3" s="1"/>
  <c r="C27" i="3" s="1"/>
  <c r="C28" i="3" s="1"/>
  <c r="C29" i="3" s="1"/>
  <c r="C30" i="3" s="1"/>
  <c r="C31" i="3" s="1"/>
  <c r="C32" i="3" s="1"/>
  <c r="C33" i="3" s="1"/>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8"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7"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8" i="2"/>
  <c r="F36" i="2"/>
  <c r="F30" i="2"/>
  <c r="F31" i="2" s="1"/>
  <c r="F32" i="2" s="1"/>
  <c r="F33" i="2" s="1"/>
  <c r="F34" i="2" s="1"/>
  <c r="F35" i="2" s="1"/>
  <c r="F29" i="2"/>
  <c r="F28" i="2"/>
  <c r="F9" i="2"/>
  <c r="F10" i="2" s="1"/>
  <c r="F11" i="2" s="1"/>
  <c r="F12" i="2" s="1"/>
  <c r="F13" i="2" s="1"/>
  <c r="F14" i="2" s="1"/>
  <c r="F15" i="2" s="1"/>
  <c r="F16" i="2" s="1"/>
  <c r="F17" i="2" s="1"/>
  <c r="F18" i="2" s="1"/>
  <c r="F19" i="2" s="1"/>
  <c r="F20" i="2" s="1"/>
  <c r="F21" i="2" s="1"/>
  <c r="F22" i="2" s="1"/>
  <c r="F23" i="2" s="1"/>
  <c r="F24" i="2" s="1"/>
  <c r="F25" i="2" s="1"/>
  <c r="F26" i="2" s="1"/>
  <c r="F27" i="2" s="1"/>
  <c r="B11" i="2"/>
  <c r="B12" i="2" s="1"/>
  <c r="B13" i="2" s="1"/>
  <c r="B14" i="2" s="1"/>
  <c r="B15" i="2" s="1"/>
  <c r="B16" i="2" s="1"/>
  <c r="B17" i="2" s="1"/>
  <c r="B18" i="2" s="1"/>
  <c r="B19" i="2" s="1"/>
  <c r="B20" i="2" s="1"/>
  <c r="B21" i="2" s="1"/>
  <c r="B22" i="2" s="1"/>
  <c r="B23" i="2" s="1"/>
  <c r="B24" i="2" s="1"/>
  <c r="B25" i="2" s="1"/>
  <c r="B26" i="2" s="1"/>
  <c r="B27" i="2" s="1"/>
  <c r="B28" i="2" s="1"/>
  <c r="B29" i="2" s="1"/>
  <c r="B30" i="2" s="1"/>
  <c r="B31" i="2" s="1"/>
  <c r="B32" i="2" s="1"/>
  <c r="B33" i="2" s="1"/>
  <c r="B34" i="2" s="1"/>
  <c r="B35" i="2" s="1"/>
  <c r="B36" i="2" s="1"/>
  <c r="B10" i="2"/>
</calcChain>
</file>

<file path=xl/sharedStrings.xml><?xml version="1.0" encoding="utf-8"?>
<sst xmlns="http://schemas.openxmlformats.org/spreadsheetml/2006/main" count="227" uniqueCount="76">
  <si>
    <t>Table 1.1. Net Generation by Energy Source:  Total (All Sectors), 2015-May 2025</t>
  </si>
  <si>
    <t>(Thousand Megawatthours)</t>
  </si>
  <si>
    <t/>
  </si>
  <si>
    <t>Generation at Utility Scale Facilities</t>
  </si>
  <si>
    <t>Small Scale Generation</t>
  </si>
  <si>
    <t>Net Generation From Utility and Small Scale Facilities</t>
  </si>
  <si>
    <t>Period</t>
  </si>
  <si>
    <t>Coal</t>
  </si>
  <si>
    <t>Petroleum
Liquids</t>
  </si>
  <si>
    <t>Petroleum
Coke</t>
  </si>
  <si>
    <t>Natural
Gas</t>
  </si>
  <si>
    <t>Other
Fossil
Gas</t>
  </si>
  <si>
    <t>Nuclear</t>
  </si>
  <si>
    <t>Hydroelectric
Conventional</t>
  </si>
  <si>
    <t>Solar</t>
  </si>
  <si>
    <t>Renewable
Sources
Excluding
Hydroelectric and Solar</t>
  </si>
  <si>
    <t>Hydroelectric
Pumped
Storage</t>
  </si>
  <si>
    <t>Other</t>
  </si>
  <si>
    <t>Total Generation at Utility Scale Facilities</t>
  </si>
  <si>
    <t>Estimated Solar Photovoltaic</t>
  </si>
  <si>
    <t>Estimated Total Solar Photovoltaic</t>
  </si>
  <si>
    <t>Estimated Total Solar</t>
  </si>
  <si>
    <t>Annual Totals</t>
  </si>
  <si>
    <t>Year 2023</t>
  </si>
  <si>
    <t>January</t>
  </si>
  <si>
    <t>February</t>
  </si>
  <si>
    <t>March</t>
  </si>
  <si>
    <t>April</t>
  </si>
  <si>
    <t>May</t>
  </si>
  <si>
    <t>June</t>
  </si>
  <si>
    <t>July</t>
  </si>
  <si>
    <t>August</t>
  </si>
  <si>
    <t>Sept</t>
  </si>
  <si>
    <t>October</t>
  </si>
  <si>
    <t>November</t>
  </si>
  <si>
    <t>December</t>
  </si>
  <si>
    <t>Year 2024</t>
  </si>
  <si>
    <t>Year 2025</t>
  </si>
  <si>
    <t>Year to Date</t>
  </si>
  <si>
    <t>Rolling 12 Months Ending in May</t>
  </si>
  <si>
    <t>Coal includes anthracite, bituminous, subbituminous, lignite, and waste coal; synthetic coal and refined coal; and beginning in 2011, coal-derived synthesis gas. Prior to 2011 coal-derived synthesis gas was included in Other Fossil Gas.
Petroleum Liquids includes distillate and residual fuel oils, jet fuel, kerosene, waste oil, and beginning in 2011, propane. Prior to 2011 propane was included in Other Fossil Gas.
Petroleum Coke includes petroleum coke-derived synthesis gas. Prior to 2011, petroleum coke-derived synthesis gas was included in Other Fossil Gas.
Other Fossil Gas includes gaseous propane, blast furnace gas, other manufactured and waste gases derived from fossil fuels other than hydrogen.
See the Technical Notes for fuel conversion factors.
Renewable Sources include wood, black liquor, other wood waste, biogenic municipal solid waste, landfill gas, sludge waste, agriculture byproducts, other biomass, geothermal, solar thermal, photovoltaic energy, and wind.
Other includes hydrogen, non-biogenic municipal solid waste, batteries,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2023 and prior years are final. Values for 2024 and 2025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small scale solar photovoltaic generation and small scale solar photovoltaic capacity are based on data from Form EIA-861M, Form EIA-861 and from estimation methods described in the technical notes.</t>
  </si>
  <si>
    <t>Gas</t>
  </si>
  <si>
    <t>2023-06</t>
  </si>
  <si>
    <t>GWh</t>
  </si>
  <si>
    <t>Gaz fiyat</t>
  </si>
  <si>
    <t>Kömür Maliyeti</t>
  </si>
  <si>
    <t>Fiyat farkı</t>
  </si>
  <si>
    <t>Üretim Farkı</t>
  </si>
  <si>
    <t>Kömür Üretimi</t>
  </si>
  <si>
    <t>Kömür</t>
  </si>
  <si>
    <t>Gaz</t>
  </si>
  <si>
    <t>Toplam</t>
  </si>
  <si>
    <t>Table 4.1. Receipts, Average Cost, and Quality of Fossil Fuels: Total (All Sectors), 2015 - May 2025</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</si>
  <si>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</si>
  <si>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</si>
  <si>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</si>
  <si>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</si>
  <si>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</si>
  <si>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</si>
  <si>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</si>
  <si>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</si>
  <si>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</si>
  <si>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</si>
  <si>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</si>
  <si>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</si>
  <si>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LIQUIDS - includes distillate fuel oil and residual fuel oil.  Prior to 2013, petroleum liquids included distillate fuel oil, residual fuel oil, kerosene, jet fuel, waste oil, and, beginning in 2011, propane.  Prior to 2011, propane was included in the category of Other Gases.
- Values for 2023 and prior years are final. Values for 2024 and 2025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</si>
  <si>
    <t>Table 4.1. Receipts, Average Cost, and Quality of Fossil Fuels: Total (All Sectors), 2015 - May 2025 (continued)</t>
  </si>
  <si>
    <t>Petroleum Coke</t>
  </si>
  <si>
    <t>Natural Gas</t>
  </si>
  <si>
    <t>All Fossil Fuels</t>
  </si>
  <si>
    <t xml:space="preserve">
 Period</t>
  </si>
  <si>
    <t>(Dollars
per
MMbtu)</t>
  </si>
  <si>
    <t>(Thousand
Mcf)</t>
  </si>
  <si>
    <t>(Dollars
per
Mcf)</t>
  </si>
  <si>
    <t>(Dollars per MMBtu)</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</si>
  <si>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PETROLEUM COKE - includes petroleum coke-derived synthesis gas.  Prior to 2011, petroleum coke-derived synthesis gas was included in Other Gases.
NATURAL GAS - includes natural gas only.  Prior to 2011, includes Other Gases.
- Values for 2023 and prior years are final. Values for 2024 and 2025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</si>
</sst>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1F]mmmm\ yy;@"/>
    <numFmt numFmtId="165" formatCode="##0.0"/>
    <numFmt numFmtId="166" formatCode="0.0"/>
  </numFmts>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indexed="8"/>
      <name val="Arial"/>
      <family val="2"/>
    </font>
    <font>
      <b/>
      <sz val="10"/>
      <color indexed="8"/>
      <name val="Arial"/>
      <family val="2"/>
    </font>
    <font>
      <sz val="10"/>
      <name val="Tahoma"/>
      <family val="2"/>
    </font>
    <font>
      <b/>
      <sz val="12"/>
      <color indexed="30"/>
      <name val="Arial"/>
      <family val="2"/>
    </font>
    <font>
      <sz val="10"/>
      <color rgb="FF00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0" fontId="0" fillId="33" borderId="0" xfId="0" applyFill="1"/>
    <xf numFmtId="0" fontId="19" fillId="35" borderId="10" xfId="0" applyFont="1" applyFill="1" applyBorder="1" applyAlignment="1">
      <alignment horizontal="center" wrapText="1"/>
    </xf>
    <xf numFmtId="3" fontId="19" fillId="35" borderId="10" xfId="0" applyNumberFormat="1" applyFont="1" applyFill="1" applyBorder="1" applyAlignment="1">
      <alignment horizontal="right" wrapText="1"/>
    </xf>
    <xf numFmtId="0" fontId="18" fillId="0" borderId="10" xfId="0" applyFont="1" applyBorder="1" applyAlignment="1">
      <alignment horizontal="right" wrapText="1"/>
    </xf>
    <xf numFmtId="3" fontId="18" fillId="0" borderId="10" xfId="0" applyNumberFormat="1" applyFont="1" applyBorder="1" applyAlignment="1">
      <alignment horizontal="right" wrapText="1"/>
    </xf>
    <xf numFmtId="164" fontId="0" fillId="0" borderId="0" xfId="0" applyNumberFormat="1"/>
    <xf numFmtId="17" fontId="0" fillId="0" borderId="0" xfId="0" applyNumberFormat="1"/>
    <xf numFmtId="2" fontId="22" fillId="0" borderId="10" xfId="0" applyNumberFormat="1" applyFont="1" applyBorder="1" applyAlignment="1">
      <alignment horizontal="right" wrapText="1"/>
    </xf>
    <xf numFmtId="2" fontId="22" fillId="0" borderId="14" xfId="0" applyNumberFormat="1" applyFont="1" applyBorder="1" applyAlignment="1">
      <alignment horizontal="right" wrapText="1"/>
    </xf>
    <xf numFmtId="2" fontId="18" fillId="0" borderId="10" xfId="0" applyNumberFormat="1" applyFont="1" applyBorder="1" applyAlignment="1">
      <alignment horizontal="right" wrapText="1"/>
    </xf>
    <xf numFmtId="2" fontId="0" fillId="0" borderId="0" xfId="0" applyNumberFormat="1"/>
    <xf numFmtId="3" fontId="0" fillId="0" borderId="0" xfId="0" applyNumberFormat="1"/>
    <xf numFmtId="0" fontId="18" fillId="36" borderId="0" xfId="0" applyFont="1" applyFill="1" applyAlignment="1">
      <alignment horizontal="left" wrapText="1"/>
    </xf>
    <xf numFmtId="0" fontId="20" fillId="34" borderId="0" xfId="0" applyFont="1" applyFill="1" applyAlignment="1">
      <alignment horizontal="left" wrapText="1"/>
    </xf>
    <xf numFmtId="0" fontId="21" fillId="34" borderId="0" xfId="0" applyFont="1" applyFill="1" applyAlignment="1">
      <alignment horizontal="left" wrapText="1"/>
    </xf>
    <xf numFmtId="0" fontId="19" fillId="35" borderId="11" xfId="0" applyFont="1" applyFill="1" applyBorder="1" applyAlignment="1">
      <alignment horizontal="center" wrapText="1"/>
    </xf>
    <xf numFmtId="0" fontId="19" fillId="35" borderId="13" xfId="0" applyFont="1" applyFill="1" applyBorder="1" applyAlignment="1">
      <alignment horizontal="center" wrapText="1"/>
    </xf>
    <xf numFmtId="0" fontId="19" fillId="35" borderId="12" xfId="0" applyFont="1" applyFill="1" applyBorder="1" applyAlignment="1">
      <alignment horizontal="center" wrapText="1"/>
    </xf>
    <xf numFmtId="2" fontId="19" fillId="35" borderId="10" xfId="0" applyNumberFormat="1" applyFont="1" applyFill="1" applyBorder="1" applyAlignment="1">
      <alignment horizontal="right" wrapText="1"/>
    </xf>
    <xf numFmtId="165" fontId="19" fillId="35" borderId="10" xfId="0" applyNumberFormat="1" applyFont="1" applyFill="1" applyBorder="1" applyAlignment="1">
      <alignment horizontal="right" wrapText="1"/>
    </xf>
    <xf numFmtId="165" fontId="18" fillId="0" borderId="10" xfId="0" applyNumberFormat="1" applyFont="1" applyBorder="1" applyAlignment="1">
      <alignment horizontal="right" wrapText="1"/>
    </xf>
    <xf numFmtId="166" fontId="19" fillId="35" borderId="10" xfId="0" applyNumberFormat="1" applyFont="1" applyFill="1" applyBorder="1" applyAlignment="1">
      <alignment horizontal="right" wrapText="1"/>
    </xf>
    <xf numFmtId="166" fontId="18" fillId="0" borderId="10" xfId="0" applyNumberFormat="1" applyFont="1" applyBorder="1" applyAlignment="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ABD'de Kömür,</a:t>
            </a:r>
            <a:r>
              <a:rPr lang="en-GB" baseline="0"/>
              <a:t> Gaz ve Toplam Üretim</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ana!$G$7</c:f>
              <c:strCache>
                <c:ptCount val="1"/>
                <c:pt idx="0">
                  <c:v>Kömür</c:v>
                </c:pt>
              </c:strCache>
            </c:strRef>
          </c:tx>
          <c:spPr>
            <a:ln w="28575" cap="rnd">
              <a:solidFill>
                <a:schemeClr val="accent1"/>
              </a:solidFill>
              <a:round/>
            </a:ln>
            <a:effectLst/>
          </c:spPr>
          <c:marker>
            <c:symbol val="none"/>
          </c:marker>
          <c:cat>
            <c:numRef>
              <c:f>ana!$F$8:$F$36</c:f>
              <c:numCache>
                <c:formatCode>mmm\-yy</c:formatCode>
                <c:ptCount val="29"/>
                <c:pt idx="0">
                  <c:v>44927</c:v>
                </c:pt>
                <c:pt idx="1">
                  <c:v>44959</c:v>
                </c:pt>
                <c:pt idx="2">
                  <c:v>44991</c:v>
                </c:pt>
                <c:pt idx="3">
                  <c:v>45023</c:v>
                </c:pt>
                <c:pt idx="4">
                  <c:v>45055</c:v>
                </c:pt>
                <c:pt idx="5">
                  <c:v>45087</c:v>
                </c:pt>
                <c:pt idx="6">
                  <c:v>45119</c:v>
                </c:pt>
                <c:pt idx="7">
                  <c:v>45151</c:v>
                </c:pt>
                <c:pt idx="8">
                  <c:v>45183</c:v>
                </c:pt>
                <c:pt idx="9">
                  <c:v>45215</c:v>
                </c:pt>
                <c:pt idx="10">
                  <c:v>45247</c:v>
                </c:pt>
                <c:pt idx="11">
                  <c:v>45279</c:v>
                </c:pt>
                <c:pt idx="12">
                  <c:v>45311</c:v>
                </c:pt>
                <c:pt idx="13">
                  <c:v>45343</c:v>
                </c:pt>
                <c:pt idx="14">
                  <c:v>45375</c:v>
                </c:pt>
                <c:pt idx="15">
                  <c:v>45407</c:v>
                </c:pt>
                <c:pt idx="16">
                  <c:v>45439</c:v>
                </c:pt>
                <c:pt idx="17">
                  <c:v>45471</c:v>
                </c:pt>
                <c:pt idx="18">
                  <c:v>45503</c:v>
                </c:pt>
                <c:pt idx="19">
                  <c:v>45535</c:v>
                </c:pt>
                <c:pt idx="20">
                  <c:v>45565</c:v>
                </c:pt>
                <c:pt idx="21">
                  <c:v>45595</c:v>
                </c:pt>
                <c:pt idx="22">
                  <c:v>45625</c:v>
                </c:pt>
                <c:pt idx="23">
                  <c:v>45655</c:v>
                </c:pt>
                <c:pt idx="24">
                  <c:v>45685</c:v>
                </c:pt>
                <c:pt idx="25">
                  <c:v>45715</c:v>
                </c:pt>
                <c:pt idx="26">
                  <c:v>45745</c:v>
                </c:pt>
                <c:pt idx="27">
                  <c:v>45775</c:v>
                </c:pt>
                <c:pt idx="28">
                  <c:v>45805</c:v>
                </c:pt>
              </c:numCache>
            </c:numRef>
          </c:cat>
          <c:val>
            <c:numRef>
              <c:f>ana!$G$8:$G$36</c:f>
              <c:numCache>
                <c:formatCode>#,##0</c:formatCode>
                <c:ptCount val="29"/>
                <c:pt idx="0">
                  <c:v>61357</c:v>
                </c:pt>
                <c:pt idx="1">
                  <c:v>46374</c:v>
                </c:pt>
                <c:pt idx="2">
                  <c:v>50096</c:v>
                </c:pt>
                <c:pt idx="3">
                  <c:v>40233</c:v>
                </c:pt>
                <c:pt idx="4">
                  <c:v>43804</c:v>
                </c:pt>
                <c:pt idx="5">
                  <c:v>57772</c:v>
                </c:pt>
                <c:pt idx="6">
                  <c:v>78903</c:v>
                </c:pt>
                <c:pt idx="7">
                  <c:v>78112</c:v>
                </c:pt>
                <c:pt idx="8">
                  <c:v>59959</c:v>
                </c:pt>
                <c:pt idx="9">
                  <c:v>50933</c:v>
                </c:pt>
                <c:pt idx="10">
                  <c:v>51209</c:v>
                </c:pt>
                <c:pt idx="11">
                  <c:v>56365</c:v>
                </c:pt>
                <c:pt idx="12">
                  <c:v>75691</c:v>
                </c:pt>
                <c:pt idx="13">
                  <c:v>44058</c:v>
                </c:pt>
                <c:pt idx="14">
                  <c:v>38390</c:v>
                </c:pt>
                <c:pt idx="15">
                  <c:v>37322</c:v>
                </c:pt>
                <c:pt idx="16">
                  <c:v>45913</c:v>
                </c:pt>
                <c:pt idx="17">
                  <c:v>61393</c:v>
                </c:pt>
                <c:pt idx="18">
                  <c:v>71686</c:v>
                </c:pt>
                <c:pt idx="19">
                  <c:v>68838</c:v>
                </c:pt>
                <c:pt idx="20">
                  <c:v>54628</c:v>
                </c:pt>
                <c:pt idx="21">
                  <c:v>46957</c:v>
                </c:pt>
                <c:pt idx="22">
                  <c:v>44995</c:v>
                </c:pt>
                <c:pt idx="23">
                  <c:v>62888</c:v>
                </c:pt>
                <c:pt idx="24">
                  <c:v>83150</c:v>
                </c:pt>
                <c:pt idx="25">
                  <c:v>62262</c:v>
                </c:pt>
                <c:pt idx="26">
                  <c:v>49134</c:v>
                </c:pt>
                <c:pt idx="27">
                  <c:v>45839</c:v>
                </c:pt>
                <c:pt idx="28">
                  <c:v>48744</c:v>
                </c:pt>
              </c:numCache>
            </c:numRef>
          </c:val>
          <c:smooth val="0"/>
          <c:extLst>
            <c:ext xmlns:c16="http://schemas.microsoft.com/office/drawing/2014/chart" uri="{C3380CC4-5D6E-409C-BE32-E72D297353CC}">
              <c16:uniqueId val="{00000000-C0DC-1D45-8687-D1B627ED8188}"/>
            </c:ext>
          </c:extLst>
        </c:ser>
        <c:ser>
          <c:idx val="1"/>
          <c:order val="1"/>
          <c:tx>
            <c:strRef>
              <c:f>ana!$H$7</c:f>
              <c:strCache>
                <c:ptCount val="1"/>
                <c:pt idx="0">
                  <c:v>Gaz</c:v>
                </c:pt>
              </c:strCache>
            </c:strRef>
          </c:tx>
          <c:spPr>
            <a:ln w="28575" cap="rnd">
              <a:solidFill>
                <a:schemeClr val="accent3"/>
              </a:solidFill>
              <a:round/>
            </a:ln>
            <a:effectLst/>
          </c:spPr>
          <c:marker>
            <c:symbol val="none"/>
          </c:marker>
          <c:cat>
            <c:numRef>
              <c:f>ana!$F$8:$F$36</c:f>
              <c:numCache>
                <c:formatCode>mmm\-yy</c:formatCode>
                <c:ptCount val="29"/>
                <c:pt idx="0">
                  <c:v>44927</c:v>
                </c:pt>
                <c:pt idx="1">
                  <c:v>44959</c:v>
                </c:pt>
                <c:pt idx="2">
                  <c:v>44991</c:v>
                </c:pt>
                <c:pt idx="3">
                  <c:v>45023</c:v>
                </c:pt>
                <c:pt idx="4">
                  <c:v>45055</c:v>
                </c:pt>
                <c:pt idx="5">
                  <c:v>45087</c:v>
                </c:pt>
                <c:pt idx="6">
                  <c:v>45119</c:v>
                </c:pt>
                <c:pt idx="7">
                  <c:v>45151</c:v>
                </c:pt>
                <c:pt idx="8">
                  <c:v>45183</c:v>
                </c:pt>
                <c:pt idx="9">
                  <c:v>45215</c:v>
                </c:pt>
                <c:pt idx="10">
                  <c:v>45247</c:v>
                </c:pt>
                <c:pt idx="11">
                  <c:v>45279</c:v>
                </c:pt>
                <c:pt idx="12">
                  <c:v>45311</c:v>
                </c:pt>
                <c:pt idx="13">
                  <c:v>45343</c:v>
                </c:pt>
                <c:pt idx="14">
                  <c:v>45375</c:v>
                </c:pt>
                <c:pt idx="15">
                  <c:v>45407</c:v>
                </c:pt>
                <c:pt idx="16">
                  <c:v>45439</c:v>
                </c:pt>
                <c:pt idx="17">
                  <c:v>45471</c:v>
                </c:pt>
                <c:pt idx="18">
                  <c:v>45503</c:v>
                </c:pt>
                <c:pt idx="19">
                  <c:v>45535</c:v>
                </c:pt>
                <c:pt idx="20">
                  <c:v>45565</c:v>
                </c:pt>
                <c:pt idx="21">
                  <c:v>45595</c:v>
                </c:pt>
                <c:pt idx="22">
                  <c:v>45625</c:v>
                </c:pt>
                <c:pt idx="23">
                  <c:v>45655</c:v>
                </c:pt>
                <c:pt idx="24">
                  <c:v>45685</c:v>
                </c:pt>
                <c:pt idx="25">
                  <c:v>45715</c:v>
                </c:pt>
                <c:pt idx="26">
                  <c:v>45745</c:v>
                </c:pt>
                <c:pt idx="27">
                  <c:v>45775</c:v>
                </c:pt>
                <c:pt idx="28">
                  <c:v>45805</c:v>
                </c:pt>
              </c:numCache>
            </c:numRef>
          </c:cat>
          <c:val>
            <c:numRef>
              <c:f>ana!$H$8:$H$36</c:f>
              <c:numCache>
                <c:formatCode>#,##0</c:formatCode>
                <c:ptCount val="29"/>
                <c:pt idx="0">
                  <c:v>138339</c:v>
                </c:pt>
                <c:pt idx="1">
                  <c:v>124892</c:v>
                </c:pt>
                <c:pt idx="2">
                  <c:v>133558</c:v>
                </c:pt>
                <c:pt idx="3">
                  <c:v>119878</c:v>
                </c:pt>
                <c:pt idx="4">
                  <c:v>137296</c:v>
                </c:pt>
                <c:pt idx="5">
                  <c:v>161851</c:v>
                </c:pt>
                <c:pt idx="6">
                  <c:v>199289</c:v>
                </c:pt>
                <c:pt idx="7">
                  <c:v>199000</c:v>
                </c:pt>
                <c:pt idx="8">
                  <c:v>166151</c:v>
                </c:pt>
                <c:pt idx="9">
                  <c:v>140655</c:v>
                </c:pt>
                <c:pt idx="10">
                  <c:v>135358</c:v>
                </c:pt>
                <c:pt idx="11">
                  <c:v>149798</c:v>
                </c:pt>
                <c:pt idx="12">
                  <c:v>160136</c:v>
                </c:pt>
                <c:pt idx="13">
                  <c:v>130987</c:v>
                </c:pt>
                <c:pt idx="14">
                  <c:v>130604</c:v>
                </c:pt>
                <c:pt idx="15">
                  <c:v>121282</c:v>
                </c:pt>
                <c:pt idx="16">
                  <c:v>143618</c:v>
                </c:pt>
                <c:pt idx="17">
                  <c:v>169307</c:v>
                </c:pt>
                <c:pt idx="18">
                  <c:v>207717</c:v>
                </c:pt>
                <c:pt idx="19">
                  <c:v>203075</c:v>
                </c:pt>
                <c:pt idx="20">
                  <c:v>169393</c:v>
                </c:pt>
                <c:pt idx="21">
                  <c:v>146348</c:v>
                </c:pt>
                <c:pt idx="22">
                  <c:v>137041</c:v>
                </c:pt>
                <c:pt idx="23">
                  <c:v>145365</c:v>
                </c:pt>
                <c:pt idx="24">
                  <c:v>156527</c:v>
                </c:pt>
                <c:pt idx="25">
                  <c:v>132340</c:v>
                </c:pt>
                <c:pt idx="26">
                  <c:v>118920</c:v>
                </c:pt>
                <c:pt idx="27">
                  <c:v>115960</c:v>
                </c:pt>
                <c:pt idx="28">
                  <c:v>135169</c:v>
                </c:pt>
              </c:numCache>
            </c:numRef>
          </c:val>
          <c:smooth val="0"/>
          <c:extLst>
            <c:ext xmlns:c16="http://schemas.microsoft.com/office/drawing/2014/chart" uri="{C3380CC4-5D6E-409C-BE32-E72D297353CC}">
              <c16:uniqueId val="{00000001-C0DC-1D45-8687-D1B627ED8188}"/>
            </c:ext>
          </c:extLst>
        </c:ser>
        <c:dLbls>
          <c:showLegendKey val="0"/>
          <c:showVal val="0"/>
          <c:showCatName val="0"/>
          <c:showSerName val="0"/>
          <c:showPercent val="0"/>
          <c:showBubbleSize val="0"/>
        </c:dLbls>
        <c:marker val="1"/>
        <c:smooth val="0"/>
        <c:axId val="670670879"/>
        <c:axId val="670672591"/>
      </c:lineChart>
      <c:lineChart>
        <c:grouping val="standard"/>
        <c:varyColors val="0"/>
        <c:ser>
          <c:idx val="2"/>
          <c:order val="2"/>
          <c:tx>
            <c:strRef>
              <c:f>ana!$I$7</c:f>
              <c:strCache>
                <c:ptCount val="1"/>
                <c:pt idx="0">
                  <c:v>Toplam</c:v>
                </c:pt>
              </c:strCache>
            </c:strRef>
          </c:tx>
          <c:spPr>
            <a:ln w="12700" cap="rnd">
              <a:solidFill>
                <a:schemeClr val="accent5">
                  <a:alpha val="36032"/>
                </a:schemeClr>
              </a:solidFill>
              <a:round/>
            </a:ln>
            <a:effectLst/>
          </c:spPr>
          <c:marker>
            <c:symbol val="none"/>
          </c:marker>
          <c:cat>
            <c:numRef>
              <c:f>ana!$F$8:$F$36</c:f>
              <c:numCache>
                <c:formatCode>mmm\-yy</c:formatCode>
                <c:ptCount val="29"/>
                <c:pt idx="0">
                  <c:v>44927</c:v>
                </c:pt>
                <c:pt idx="1">
                  <c:v>44959</c:v>
                </c:pt>
                <c:pt idx="2">
                  <c:v>44991</c:v>
                </c:pt>
                <c:pt idx="3">
                  <c:v>45023</c:v>
                </c:pt>
                <c:pt idx="4">
                  <c:v>45055</c:v>
                </c:pt>
                <c:pt idx="5">
                  <c:v>45087</c:v>
                </c:pt>
                <c:pt idx="6">
                  <c:v>45119</c:v>
                </c:pt>
                <c:pt idx="7">
                  <c:v>45151</c:v>
                </c:pt>
                <c:pt idx="8">
                  <c:v>45183</c:v>
                </c:pt>
                <c:pt idx="9">
                  <c:v>45215</c:v>
                </c:pt>
                <c:pt idx="10">
                  <c:v>45247</c:v>
                </c:pt>
                <c:pt idx="11">
                  <c:v>45279</c:v>
                </c:pt>
                <c:pt idx="12">
                  <c:v>45311</c:v>
                </c:pt>
                <c:pt idx="13">
                  <c:v>45343</c:v>
                </c:pt>
                <c:pt idx="14">
                  <c:v>45375</c:v>
                </c:pt>
                <c:pt idx="15">
                  <c:v>45407</c:v>
                </c:pt>
                <c:pt idx="16">
                  <c:v>45439</c:v>
                </c:pt>
                <c:pt idx="17">
                  <c:v>45471</c:v>
                </c:pt>
                <c:pt idx="18">
                  <c:v>45503</c:v>
                </c:pt>
                <c:pt idx="19">
                  <c:v>45535</c:v>
                </c:pt>
                <c:pt idx="20">
                  <c:v>45565</c:v>
                </c:pt>
                <c:pt idx="21">
                  <c:v>45595</c:v>
                </c:pt>
                <c:pt idx="22">
                  <c:v>45625</c:v>
                </c:pt>
                <c:pt idx="23">
                  <c:v>45655</c:v>
                </c:pt>
                <c:pt idx="24">
                  <c:v>45685</c:v>
                </c:pt>
                <c:pt idx="25">
                  <c:v>45715</c:v>
                </c:pt>
                <c:pt idx="26">
                  <c:v>45745</c:v>
                </c:pt>
                <c:pt idx="27">
                  <c:v>45775</c:v>
                </c:pt>
                <c:pt idx="28">
                  <c:v>45805</c:v>
                </c:pt>
              </c:numCache>
            </c:numRef>
          </c:cat>
          <c:val>
            <c:numRef>
              <c:f>ana!$I$8:$I$36</c:f>
              <c:numCache>
                <c:formatCode>#,##0</c:formatCode>
                <c:ptCount val="29"/>
                <c:pt idx="0">
                  <c:v>347784</c:v>
                </c:pt>
                <c:pt idx="1">
                  <c:v>310776</c:v>
                </c:pt>
                <c:pt idx="2">
                  <c:v>331565</c:v>
                </c:pt>
                <c:pt idx="3">
                  <c:v>301768</c:v>
                </c:pt>
                <c:pt idx="4">
                  <c:v>327374</c:v>
                </c:pt>
                <c:pt idx="5">
                  <c:v>359101</c:v>
                </c:pt>
                <c:pt idx="6">
                  <c:v>425220</c:v>
                </c:pt>
                <c:pt idx="7">
                  <c:v>422682</c:v>
                </c:pt>
                <c:pt idx="8">
                  <c:v>360328</c:v>
                </c:pt>
                <c:pt idx="9">
                  <c:v>326549</c:v>
                </c:pt>
                <c:pt idx="10">
                  <c:v>320610</c:v>
                </c:pt>
                <c:pt idx="11">
                  <c:v>349513</c:v>
                </c:pt>
                <c:pt idx="12">
                  <c:v>380434</c:v>
                </c:pt>
                <c:pt idx="13">
                  <c:v>320899</c:v>
                </c:pt>
                <c:pt idx="14">
                  <c:v>324313</c:v>
                </c:pt>
                <c:pt idx="15">
                  <c:v>309335</c:v>
                </c:pt>
                <c:pt idx="16">
                  <c:v>345809</c:v>
                </c:pt>
                <c:pt idx="17">
                  <c:v>390103</c:v>
                </c:pt>
                <c:pt idx="18">
                  <c:v>430456</c:v>
                </c:pt>
                <c:pt idx="19">
                  <c:v>423536</c:v>
                </c:pt>
                <c:pt idx="20">
                  <c:v>359609</c:v>
                </c:pt>
                <c:pt idx="21">
                  <c:v>334119</c:v>
                </c:pt>
                <c:pt idx="22">
                  <c:v>324141</c:v>
                </c:pt>
                <c:pt idx="23">
                  <c:v>361284</c:v>
                </c:pt>
                <c:pt idx="24">
                  <c:v>401503</c:v>
                </c:pt>
                <c:pt idx="25">
                  <c:v>339148</c:v>
                </c:pt>
                <c:pt idx="26">
                  <c:v>333846</c:v>
                </c:pt>
                <c:pt idx="27">
                  <c:v>321347</c:v>
                </c:pt>
                <c:pt idx="28">
                  <c:v>343704</c:v>
                </c:pt>
              </c:numCache>
            </c:numRef>
          </c:val>
          <c:smooth val="0"/>
          <c:extLst>
            <c:ext xmlns:c16="http://schemas.microsoft.com/office/drawing/2014/chart" uri="{C3380CC4-5D6E-409C-BE32-E72D297353CC}">
              <c16:uniqueId val="{00000002-C0DC-1D45-8687-D1B627ED8188}"/>
            </c:ext>
          </c:extLst>
        </c:ser>
        <c:dLbls>
          <c:showLegendKey val="0"/>
          <c:showVal val="0"/>
          <c:showCatName val="0"/>
          <c:showSerName val="0"/>
          <c:showPercent val="0"/>
          <c:showBubbleSize val="0"/>
        </c:dLbls>
        <c:marker val="1"/>
        <c:smooth val="0"/>
        <c:axId val="1771552591"/>
        <c:axId val="1771738719"/>
      </c:lineChart>
      <c:dateAx>
        <c:axId val="670670879"/>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672591"/>
        <c:crosses val="autoZero"/>
        <c:auto val="1"/>
        <c:lblOffset val="100"/>
        <c:baseTimeUnit val="months"/>
      </c:dateAx>
      <c:valAx>
        <c:axId val="670672591"/>
        <c:scaling>
          <c:orientation val="minMax"/>
          <c:min val="37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670879"/>
        <c:crosses val="autoZero"/>
        <c:crossBetween val="between"/>
      </c:valAx>
      <c:valAx>
        <c:axId val="177173871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1552591"/>
        <c:crosses val="max"/>
        <c:crossBetween val="between"/>
      </c:valAx>
      <c:dateAx>
        <c:axId val="1771552591"/>
        <c:scaling>
          <c:orientation val="minMax"/>
        </c:scaling>
        <c:delete val="1"/>
        <c:axPos val="b"/>
        <c:numFmt formatCode="mmm\-yy" sourceLinked="1"/>
        <c:majorTickMark val="out"/>
        <c:minorTickMark val="none"/>
        <c:tickLblPos val="nextTo"/>
        <c:crossAx val="1771738719"/>
        <c:crosses val="autoZero"/>
        <c:auto val="1"/>
        <c:lblOffset val="100"/>
        <c:baseTimeUnit val="months"/>
      </c:dateAx>
      <c:spPr>
        <a:noFill/>
        <a:ln>
          <a:noFill/>
        </a:ln>
        <a:effectLst/>
      </c:spPr>
    </c:plotArea>
    <c:legend>
      <c:legendPos val="b"/>
      <c:layout>
        <c:manualLayout>
          <c:xMode val="edge"/>
          <c:yMode val="edge"/>
          <c:x val="0.11694353717378224"/>
          <c:y val="0.15101645785383425"/>
          <c:w val="0.45311847130309568"/>
          <c:h val="7.978606965914997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Gaz fiyatının Kömüre göre Yükseliği</a:t>
            </a:r>
            <a:r>
              <a:rPr lang="en-US" sz="1100" baseline="0"/>
              <a:t> ve Gazdan Elektrik Üretimi</a:t>
            </a:r>
            <a:endParaRPr lang="en-US" sz="1100"/>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ana!$M$7</c:f>
              <c:strCache>
                <c:ptCount val="1"/>
                <c:pt idx="0">
                  <c:v>Üretim Farkı</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wer"/>
            <c:dispRSqr val="0"/>
            <c:dispEq val="0"/>
          </c:trendline>
          <c:trendline>
            <c:spPr>
              <a:ln w="19050" cap="rnd">
                <a:solidFill>
                  <a:schemeClr val="accent1"/>
                </a:solidFill>
                <a:prstDash val="sysDot"/>
              </a:ln>
              <a:effectLst/>
            </c:spPr>
            <c:trendlineType val="log"/>
            <c:dispRSqr val="0"/>
            <c:dispEq val="0"/>
          </c:trendline>
          <c:trendline>
            <c:spPr>
              <a:ln w="19050" cap="rnd">
                <a:solidFill>
                  <a:schemeClr val="accent1"/>
                </a:solidFill>
                <a:prstDash val="sysDot"/>
              </a:ln>
              <a:effectLst/>
            </c:spPr>
            <c:trendlineType val="poly"/>
            <c:order val="2"/>
            <c:dispRSqr val="0"/>
            <c:dispEq val="0"/>
          </c:trendline>
          <c:xVal>
            <c:numRef>
              <c:f>ana!$L$8:$L$36</c:f>
              <c:numCache>
                <c:formatCode>0.00</c:formatCode>
                <c:ptCount val="29"/>
                <c:pt idx="0">
                  <c:v>4.46</c:v>
                </c:pt>
                <c:pt idx="1">
                  <c:v>1.79</c:v>
                </c:pt>
                <c:pt idx="2">
                  <c:v>0.87000000000000011</c:v>
                </c:pt>
                <c:pt idx="3">
                  <c:v>0.22999999999999998</c:v>
                </c:pt>
                <c:pt idx="4">
                  <c:v>4.0000000000000036E-2</c:v>
                </c:pt>
                <c:pt idx="5">
                  <c:v>0.14000000000000012</c:v>
                </c:pt>
                <c:pt idx="6">
                  <c:v>0.5299999999999998</c:v>
                </c:pt>
                <c:pt idx="7">
                  <c:v>0.44999999999999973</c:v>
                </c:pt>
                <c:pt idx="8">
                  <c:v>0.3400000000000003</c:v>
                </c:pt>
                <c:pt idx="9">
                  <c:v>0.39000000000000012</c:v>
                </c:pt>
                <c:pt idx="10">
                  <c:v>0.88000000000000034</c:v>
                </c:pt>
                <c:pt idx="11">
                  <c:v>0.80999999999999961</c:v>
                </c:pt>
                <c:pt idx="12">
                  <c:v>2.3099999999999996</c:v>
                </c:pt>
                <c:pt idx="13">
                  <c:v>0.38999999999999968</c:v>
                </c:pt>
                <c:pt idx="14">
                  <c:v>-0.32999999999999963</c:v>
                </c:pt>
                <c:pt idx="15">
                  <c:v>-0.5</c:v>
                </c:pt>
                <c:pt idx="16">
                  <c:v>-0.31000000000000005</c:v>
                </c:pt>
                <c:pt idx="17">
                  <c:v>0.16999999999999993</c:v>
                </c:pt>
                <c:pt idx="18">
                  <c:v>2.9999999999999805E-2</c:v>
                </c:pt>
                <c:pt idx="19">
                  <c:v>-0.2200000000000002</c:v>
                </c:pt>
                <c:pt idx="20">
                  <c:v>-4.9999999999999822E-2</c:v>
                </c:pt>
                <c:pt idx="21">
                  <c:v>0.14000000000000012</c:v>
                </c:pt>
                <c:pt idx="22">
                  <c:v>0.19999999999999973</c:v>
                </c:pt>
                <c:pt idx="23">
                  <c:v>1.44</c:v>
                </c:pt>
                <c:pt idx="24">
                  <c:v>3.34</c:v>
                </c:pt>
                <c:pt idx="25">
                  <c:v>2.3899999999999997</c:v>
                </c:pt>
                <c:pt idx="26">
                  <c:v>1.7199999999999998</c:v>
                </c:pt>
                <c:pt idx="27">
                  <c:v>1.1199999999999997</c:v>
                </c:pt>
                <c:pt idx="28">
                  <c:v>0.7799999999999998</c:v>
                </c:pt>
              </c:numCache>
            </c:numRef>
          </c:xVal>
          <c:yVal>
            <c:numRef>
              <c:f>ana!$M$8:$M$36</c:f>
              <c:numCache>
                <c:formatCode>#,##0</c:formatCode>
                <c:ptCount val="29"/>
                <c:pt idx="0">
                  <c:v>76982</c:v>
                </c:pt>
                <c:pt idx="1">
                  <c:v>78518</c:v>
                </c:pt>
                <c:pt idx="2">
                  <c:v>83462</c:v>
                </c:pt>
                <c:pt idx="3">
                  <c:v>79645</c:v>
                </c:pt>
                <c:pt idx="4">
                  <c:v>93492</c:v>
                </c:pt>
                <c:pt idx="5">
                  <c:v>104079</c:v>
                </c:pt>
                <c:pt idx="6">
                  <c:v>120386</c:v>
                </c:pt>
                <c:pt idx="7">
                  <c:v>120888</c:v>
                </c:pt>
                <c:pt idx="8">
                  <c:v>106192</c:v>
                </c:pt>
                <c:pt idx="9">
                  <c:v>89722</c:v>
                </c:pt>
                <c:pt idx="10">
                  <c:v>84149</c:v>
                </c:pt>
                <c:pt idx="11">
                  <c:v>93433</c:v>
                </c:pt>
                <c:pt idx="12">
                  <c:v>84445</c:v>
                </c:pt>
                <c:pt idx="13">
                  <c:v>86929</c:v>
                </c:pt>
                <c:pt idx="14">
                  <c:v>92214</c:v>
                </c:pt>
                <c:pt idx="15">
                  <c:v>83960</c:v>
                </c:pt>
                <c:pt idx="16">
                  <c:v>97705</c:v>
                </c:pt>
                <c:pt idx="17">
                  <c:v>107914</c:v>
                </c:pt>
                <c:pt idx="18">
                  <c:v>136031</c:v>
                </c:pt>
                <c:pt idx="19">
                  <c:v>134237</c:v>
                </c:pt>
                <c:pt idx="20">
                  <c:v>114765</c:v>
                </c:pt>
                <c:pt idx="21">
                  <c:v>99391</c:v>
                </c:pt>
                <c:pt idx="22">
                  <c:v>92046</c:v>
                </c:pt>
                <c:pt idx="23">
                  <c:v>82477</c:v>
                </c:pt>
                <c:pt idx="24">
                  <c:v>73377</c:v>
                </c:pt>
                <c:pt idx="25">
                  <c:v>70078</c:v>
                </c:pt>
                <c:pt idx="26">
                  <c:v>69786</c:v>
                </c:pt>
                <c:pt idx="27">
                  <c:v>70121</c:v>
                </c:pt>
                <c:pt idx="28">
                  <c:v>86425</c:v>
                </c:pt>
              </c:numCache>
            </c:numRef>
          </c:yVal>
          <c:smooth val="0"/>
          <c:extLst>
            <c:ext xmlns:c16="http://schemas.microsoft.com/office/drawing/2014/chart" uri="{C3380CC4-5D6E-409C-BE32-E72D297353CC}">
              <c16:uniqueId val="{00000000-7322-6748-9DC7-4BFADC6B35C9}"/>
            </c:ext>
          </c:extLst>
        </c:ser>
        <c:dLbls>
          <c:showLegendKey val="0"/>
          <c:showVal val="0"/>
          <c:showCatName val="0"/>
          <c:showSerName val="0"/>
          <c:showPercent val="0"/>
          <c:showBubbleSize val="0"/>
        </c:dLbls>
        <c:axId val="24494128"/>
        <c:axId val="66526624"/>
      </c:scatterChart>
      <c:valAx>
        <c:axId val="244941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Gaz-kömür fiyat</a:t>
                </a:r>
                <a:r>
                  <a:rPr lang="en-GB" baseline="0"/>
                  <a:t> farkı</a:t>
                </a:r>
                <a:r>
                  <a:rPr lang="en-GB"/>
                  <a:t> ($/mmbtu)</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26624"/>
        <c:crosses val="autoZero"/>
        <c:crossBetween val="midCat"/>
      </c:valAx>
      <c:valAx>
        <c:axId val="665266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Gazdan</a:t>
                </a:r>
                <a:r>
                  <a:rPr lang="en-GB" baseline="0"/>
                  <a:t> Elektrik Üretim Fazlası </a:t>
                </a:r>
              </a:p>
              <a:p>
                <a:pPr>
                  <a:defRPr/>
                </a:pPr>
                <a:r>
                  <a:rPr lang="en-GB" baseline="0"/>
                  <a:t>(kömüre göre)</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94128"/>
        <c:crossesAt val="-1"/>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Kömür Üretimi(GWh)'in Gaz-Kömür Fiyat Farkına Göre</a:t>
            </a:r>
            <a:r>
              <a:rPr lang="en-US" baseline="0"/>
              <a:t> Değişimi</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118140190960626"/>
          <c:y val="0.16930478873158439"/>
          <c:w val="0.85878068024157717"/>
          <c:h val="0.62837253285956285"/>
        </c:manualLayout>
      </c:layout>
      <c:scatterChart>
        <c:scatterStyle val="lineMarker"/>
        <c:varyColors val="0"/>
        <c:ser>
          <c:idx val="0"/>
          <c:order val="0"/>
          <c:tx>
            <c:strRef>
              <c:f>ana!$P$7</c:f>
              <c:strCache>
                <c:ptCount val="1"/>
                <c:pt idx="0">
                  <c:v>Kömür Üretimi</c:v>
                </c:pt>
              </c:strCache>
            </c:strRef>
          </c:tx>
          <c:spPr>
            <a:ln w="381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og"/>
            <c:dispRSqr val="0"/>
            <c:dispEq val="0"/>
          </c:trendline>
          <c:trendline>
            <c:spPr>
              <a:ln w="19050" cap="rnd">
                <a:solidFill>
                  <a:schemeClr val="accent1"/>
                </a:solidFill>
                <a:prstDash val="sysDot"/>
              </a:ln>
              <a:effectLst/>
            </c:spPr>
            <c:trendlineType val="power"/>
            <c:dispRSqr val="0"/>
            <c:dispEq val="0"/>
          </c:trendline>
          <c:trendline>
            <c:spPr>
              <a:ln w="19050" cap="rnd">
                <a:solidFill>
                  <a:schemeClr val="accent1"/>
                </a:solidFill>
                <a:prstDash val="sysDot"/>
              </a:ln>
              <a:effectLst/>
            </c:spPr>
            <c:trendlineType val="power"/>
            <c:dispRSqr val="0"/>
            <c:dispEq val="0"/>
          </c:trendline>
          <c:trendline>
            <c:spPr>
              <a:ln w="19050" cap="rnd">
                <a:solidFill>
                  <a:schemeClr val="accent1"/>
                </a:solidFill>
                <a:prstDash val="sysDot"/>
              </a:ln>
              <a:effectLst/>
            </c:spPr>
            <c:trendlineType val="linear"/>
            <c:dispRSqr val="0"/>
            <c:dispEq val="0"/>
          </c:trendline>
          <c:xVal>
            <c:numRef>
              <c:f>ana!$O$8:$O$36</c:f>
              <c:numCache>
                <c:formatCode>General</c:formatCode>
                <c:ptCount val="29"/>
                <c:pt idx="0">
                  <c:v>4.46</c:v>
                </c:pt>
                <c:pt idx="1">
                  <c:v>1.79</c:v>
                </c:pt>
                <c:pt idx="2">
                  <c:v>0.87000000000000011</c:v>
                </c:pt>
                <c:pt idx="3">
                  <c:v>0.22999999999999998</c:v>
                </c:pt>
                <c:pt idx="4">
                  <c:v>4.0000000000000036E-2</c:v>
                </c:pt>
                <c:pt idx="5">
                  <c:v>0.14000000000000012</c:v>
                </c:pt>
                <c:pt idx="6">
                  <c:v>0.5299999999999998</c:v>
                </c:pt>
                <c:pt idx="7">
                  <c:v>0.44999999999999973</c:v>
                </c:pt>
                <c:pt idx="8">
                  <c:v>0.3400000000000003</c:v>
                </c:pt>
                <c:pt idx="9">
                  <c:v>0.39000000000000012</c:v>
                </c:pt>
                <c:pt idx="10">
                  <c:v>0.88000000000000034</c:v>
                </c:pt>
                <c:pt idx="11">
                  <c:v>0.80999999999999961</c:v>
                </c:pt>
                <c:pt idx="12">
                  <c:v>2.3099999999999996</c:v>
                </c:pt>
                <c:pt idx="13">
                  <c:v>0.38999999999999968</c:v>
                </c:pt>
                <c:pt idx="14">
                  <c:v>-0.32999999999999963</c:v>
                </c:pt>
                <c:pt idx="15">
                  <c:v>-0.5</c:v>
                </c:pt>
                <c:pt idx="16">
                  <c:v>-0.31000000000000005</c:v>
                </c:pt>
                <c:pt idx="17">
                  <c:v>0.16999999999999993</c:v>
                </c:pt>
                <c:pt idx="18">
                  <c:v>2.9999999999999805E-2</c:v>
                </c:pt>
                <c:pt idx="19">
                  <c:v>-0.2200000000000002</c:v>
                </c:pt>
                <c:pt idx="20">
                  <c:v>-4.9999999999999822E-2</c:v>
                </c:pt>
                <c:pt idx="21">
                  <c:v>0.14000000000000012</c:v>
                </c:pt>
                <c:pt idx="22">
                  <c:v>0.19999999999999973</c:v>
                </c:pt>
                <c:pt idx="23">
                  <c:v>1.44</c:v>
                </c:pt>
                <c:pt idx="24">
                  <c:v>3.34</c:v>
                </c:pt>
                <c:pt idx="25">
                  <c:v>2.3899999999999997</c:v>
                </c:pt>
                <c:pt idx="26">
                  <c:v>1.7199999999999998</c:v>
                </c:pt>
                <c:pt idx="27">
                  <c:v>1.1199999999999997</c:v>
                </c:pt>
                <c:pt idx="28">
                  <c:v>0.7799999999999998</c:v>
                </c:pt>
              </c:numCache>
            </c:numRef>
          </c:xVal>
          <c:yVal>
            <c:numRef>
              <c:f>ana!$P$8:$P$36</c:f>
              <c:numCache>
                <c:formatCode>#,##0</c:formatCode>
                <c:ptCount val="29"/>
                <c:pt idx="0">
                  <c:v>61357</c:v>
                </c:pt>
                <c:pt idx="1">
                  <c:v>46374</c:v>
                </c:pt>
                <c:pt idx="2">
                  <c:v>50096</c:v>
                </c:pt>
                <c:pt idx="3">
                  <c:v>40233</c:v>
                </c:pt>
                <c:pt idx="4">
                  <c:v>43804</c:v>
                </c:pt>
                <c:pt idx="5">
                  <c:v>57772</c:v>
                </c:pt>
                <c:pt idx="6">
                  <c:v>78903</c:v>
                </c:pt>
                <c:pt idx="7">
                  <c:v>78112</c:v>
                </c:pt>
                <c:pt idx="8">
                  <c:v>59959</c:v>
                </c:pt>
                <c:pt idx="9">
                  <c:v>50933</c:v>
                </c:pt>
                <c:pt idx="10">
                  <c:v>51209</c:v>
                </c:pt>
                <c:pt idx="11">
                  <c:v>56365</c:v>
                </c:pt>
                <c:pt idx="12">
                  <c:v>75691</c:v>
                </c:pt>
                <c:pt idx="13">
                  <c:v>44058</c:v>
                </c:pt>
                <c:pt idx="14">
                  <c:v>38390</c:v>
                </c:pt>
                <c:pt idx="15">
                  <c:v>37322</c:v>
                </c:pt>
                <c:pt idx="16">
                  <c:v>45913</c:v>
                </c:pt>
                <c:pt idx="17">
                  <c:v>61393</c:v>
                </c:pt>
                <c:pt idx="18">
                  <c:v>71686</c:v>
                </c:pt>
                <c:pt idx="19">
                  <c:v>68838</c:v>
                </c:pt>
                <c:pt idx="20">
                  <c:v>54628</c:v>
                </c:pt>
                <c:pt idx="21">
                  <c:v>46957</c:v>
                </c:pt>
                <c:pt idx="22">
                  <c:v>44995</c:v>
                </c:pt>
                <c:pt idx="23">
                  <c:v>62888</c:v>
                </c:pt>
                <c:pt idx="24">
                  <c:v>83150</c:v>
                </c:pt>
                <c:pt idx="25">
                  <c:v>62262</c:v>
                </c:pt>
                <c:pt idx="26">
                  <c:v>49134</c:v>
                </c:pt>
                <c:pt idx="27">
                  <c:v>45839</c:v>
                </c:pt>
                <c:pt idx="28">
                  <c:v>48744</c:v>
                </c:pt>
              </c:numCache>
            </c:numRef>
          </c:yVal>
          <c:smooth val="0"/>
          <c:extLst>
            <c:ext xmlns:c16="http://schemas.microsoft.com/office/drawing/2014/chart" uri="{C3380CC4-5D6E-409C-BE32-E72D297353CC}">
              <c16:uniqueId val="{00000000-6CCF-B444-AA8B-3C0D8D60FC7D}"/>
            </c:ext>
          </c:extLst>
        </c:ser>
        <c:dLbls>
          <c:showLegendKey val="0"/>
          <c:showVal val="0"/>
          <c:showCatName val="0"/>
          <c:showSerName val="0"/>
          <c:showPercent val="0"/>
          <c:showBubbleSize val="0"/>
        </c:dLbls>
        <c:axId val="1761431039"/>
        <c:axId val="689055567"/>
      </c:scatterChart>
      <c:valAx>
        <c:axId val="17614310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$/mmbtu</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055567"/>
        <c:crossesAt val="0"/>
        <c:crossBetween val="midCat"/>
      </c:valAx>
      <c:valAx>
        <c:axId val="689055567"/>
        <c:scaling>
          <c:orientation val="minMax"/>
          <c:min val="30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GWh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431039"/>
        <c:crossesAt val="-1"/>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Elektrik için Kömür</a:t>
            </a:r>
            <a:r>
              <a:rPr lang="en-GB" baseline="0"/>
              <a:t> ve Gaz Fiyatı - $/mmbtu</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fiyatlar!$E$6</c:f>
              <c:strCache>
                <c:ptCount val="1"/>
                <c:pt idx="0">
                  <c:v>Kömür Maliyeti</c:v>
                </c:pt>
              </c:strCache>
            </c:strRef>
          </c:tx>
          <c:spPr>
            <a:ln w="28575" cap="rnd">
              <a:solidFill>
                <a:schemeClr val="accent1"/>
              </a:solidFill>
              <a:round/>
            </a:ln>
            <a:effectLst/>
          </c:spPr>
          <c:marker>
            <c:symbol val="none"/>
          </c:marker>
          <c:cat>
            <c:numRef>
              <c:f>fiyatlar!$D$7:$D$35</c:f>
              <c:numCache>
                <c:formatCode>mmm\-yy</c:formatCode>
                <c:ptCount val="29"/>
                <c:pt idx="0">
                  <c:v>44927</c:v>
                </c:pt>
                <c:pt idx="1">
                  <c:v>44959</c:v>
                </c:pt>
                <c:pt idx="2">
                  <c:v>44991</c:v>
                </c:pt>
                <c:pt idx="3">
                  <c:v>45023</c:v>
                </c:pt>
                <c:pt idx="4">
                  <c:v>45055</c:v>
                </c:pt>
                <c:pt idx="5">
                  <c:v>45087</c:v>
                </c:pt>
                <c:pt idx="6">
                  <c:v>45119</c:v>
                </c:pt>
                <c:pt idx="7">
                  <c:v>45151</c:v>
                </c:pt>
                <c:pt idx="8">
                  <c:v>45183</c:v>
                </c:pt>
                <c:pt idx="9">
                  <c:v>45215</c:v>
                </c:pt>
                <c:pt idx="10">
                  <c:v>45247</c:v>
                </c:pt>
                <c:pt idx="11">
                  <c:v>45279</c:v>
                </c:pt>
                <c:pt idx="12">
                  <c:v>45311</c:v>
                </c:pt>
                <c:pt idx="13">
                  <c:v>45343</c:v>
                </c:pt>
                <c:pt idx="14">
                  <c:v>45375</c:v>
                </c:pt>
                <c:pt idx="15">
                  <c:v>45407</c:v>
                </c:pt>
                <c:pt idx="16">
                  <c:v>45439</c:v>
                </c:pt>
                <c:pt idx="17">
                  <c:v>45471</c:v>
                </c:pt>
                <c:pt idx="18">
                  <c:v>45503</c:v>
                </c:pt>
                <c:pt idx="19">
                  <c:v>45535</c:v>
                </c:pt>
                <c:pt idx="20">
                  <c:v>45565</c:v>
                </c:pt>
                <c:pt idx="21">
                  <c:v>45595</c:v>
                </c:pt>
                <c:pt idx="22">
                  <c:v>45625</c:v>
                </c:pt>
                <c:pt idx="23">
                  <c:v>45655</c:v>
                </c:pt>
                <c:pt idx="24">
                  <c:v>45685</c:v>
                </c:pt>
                <c:pt idx="25">
                  <c:v>45715</c:v>
                </c:pt>
                <c:pt idx="26">
                  <c:v>45745</c:v>
                </c:pt>
                <c:pt idx="27">
                  <c:v>45775</c:v>
                </c:pt>
                <c:pt idx="28">
                  <c:v>45805</c:v>
                </c:pt>
              </c:numCache>
            </c:numRef>
          </c:cat>
          <c:val>
            <c:numRef>
              <c:f>fiyatlar!$E$7:$E$35</c:f>
              <c:numCache>
                <c:formatCode>0.00</c:formatCode>
                <c:ptCount val="29"/>
                <c:pt idx="0">
                  <c:v>2.59</c:v>
                </c:pt>
                <c:pt idx="1">
                  <c:v>2.59</c:v>
                </c:pt>
                <c:pt idx="2">
                  <c:v>2.5</c:v>
                </c:pt>
                <c:pt idx="3">
                  <c:v>2.4700000000000002</c:v>
                </c:pt>
                <c:pt idx="4">
                  <c:v>2.5099999999999998</c:v>
                </c:pt>
                <c:pt idx="5">
                  <c:v>2.46</c:v>
                </c:pt>
                <c:pt idx="6">
                  <c:v>2.4700000000000002</c:v>
                </c:pt>
                <c:pt idx="7">
                  <c:v>2.4900000000000002</c:v>
                </c:pt>
                <c:pt idx="8">
                  <c:v>2.5299999999999998</c:v>
                </c:pt>
                <c:pt idx="9">
                  <c:v>2.5299999999999998</c:v>
                </c:pt>
                <c:pt idx="10">
                  <c:v>2.5099999999999998</c:v>
                </c:pt>
                <c:pt idx="11">
                  <c:v>2.4700000000000002</c:v>
                </c:pt>
                <c:pt idx="12">
                  <c:v>2.4900000000000002</c:v>
                </c:pt>
                <c:pt idx="13">
                  <c:v>2.4900000000000002</c:v>
                </c:pt>
                <c:pt idx="14">
                  <c:v>2.5099999999999998</c:v>
                </c:pt>
                <c:pt idx="15">
                  <c:v>2.5499999999999998</c:v>
                </c:pt>
                <c:pt idx="16">
                  <c:v>2.57</c:v>
                </c:pt>
                <c:pt idx="17">
                  <c:v>2.52</c:v>
                </c:pt>
                <c:pt idx="18">
                  <c:v>2.48</c:v>
                </c:pt>
                <c:pt idx="19">
                  <c:v>2.4500000000000002</c:v>
                </c:pt>
                <c:pt idx="20">
                  <c:v>2.42</c:v>
                </c:pt>
                <c:pt idx="21">
                  <c:v>2.48</c:v>
                </c:pt>
                <c:pt idx="22">
                  <c:v>2.4300000000000002</c:v>
                </c:pt>
                <c:pt idx="23">
                  <c:v>2.41</c:v>
                </c:pt>
                <c:pt idx="24">
                  <c:v>2.41</c:v>
                </c:pt>
                <c:pt idx="25">
                  <c:v>2.42</c:v>
                </c:pt>
                <c:pt idx="26">
                  <c:v>2.4500000000000002</c:v>
                </c:pt>
                <c:pt idx="27">
                  <c:v>2.4700000000000002</c:v>
                </c:pt>
                <c:pt idx="28">
                  <c:v>2.5</c:v>
                </c:pt>
              </c:numCache>
            </c:numRef>
          </c:val>
          <c:smooth val="0"/>
          <c:extLst>
            <c:ext xmlns:c16="http://schemas.microsoft.com/office/drawing/2014/chart" uri="{C3380CC4-5D6E-409C-BE32-E72D297353CC}">
              <c16:uniqueId val="{00000000-3A29-5445-AC55-7297008EEA07}"/>
            </c:ext>
          </c:extLst>
        </c:ser>
        <c:ser>
          <c:idx val="1"/>
          <c:order val="1"/>
          <c:tx>
            <c:strRef>
              <c:f>fiyatlar!$F$6</c:f>
              <c:strCache>
                <c:ptCount val="1"/>
                <c:pt idx="0">
                  <c:v>Gaz fiyat</c:v>
                </c:pt>
              </c:strCache>
            </c:strRef>
          </c:tx>
          <c:spPr>
            <a:ln w="28575" cap="rnd">
              <a:solidFill>
                <a:schemeClr val="accent2"/>
              </a:solidFill>
              <a:round/>
            </a:ln>
            <a:effectLst/>
          </c:spPr>
          <c:marker>
            <c:symbol val="none"/>
          </c:marker>
          <c:cat>
            <c:numRef>
              <c:f>fiyatlar!$D$7:$D$35</c:f>
              <c:numCache>
                <c:formatCode>mmm\-yy</c:formatCode>
                <c:ptCount val="29"/>
                <c:pt idx="0">
                  <c:v>44927</c:v>
                </c:pt>
                <c:pt idx="1">
                  <c:v>44959</c:v>
                </c:pt>
                <c:pt idx="2">
                  <c:v>44991</c:v>
                </c:pt>
                <c:pt idx="3">
                  <c:v>45023</c:v>
                </c:pt>
                <c:pt idx="4">
                  <c:v>45055</c:v>
                </c:pt>
                <c:pt idx="5">
                  <c:v>45087</c:v>
                </c:pt>
                <c:pt idx="6">
                  <c:v>45119</c:v>
                </c:pt>
                <c:pt idx="7">
                  <c:v>45151</c:v>
                </c:pt>
                <c:pt idx="8">
                  <c:v>45183</c:v>
                </c:pt>
                <c:pt idx="9">
                  <c:v>45215</c:v>
                </c:pt>
                <c:pt idx="10">
                  <c:v>45247</c:v>
                </c:pt>
                <c:pt idx="11">
                  <c:v>45279</c:v>
                </c:pt>
                <c:pt idx="12">
                  <c:v>45311</c:v>
                </c:pt>
                <c:pt idx="13">
                  <c:v>45343</c:v>
                </c:pt>
                <c:pt idx="14">
                  <c:v>45375</c:v>
                </c:pt>
                <c:pt idx="15">
                  <c:v>45407</c:v>
                </c:pt>
                <c:pt idx="16">
                  <c:v>45439</c:v>
                </c:pt>
                <c:pt idx="17">
                  <c:v>45471</c:v>
                </c:pt>
                <c:pt idx="18">
                  <c:v>45503</c:v>
                </c:pt>
                <c:pt idx="19">
                  <c:v>45535</c:v>
                </c:pt>
                <c:pt idx="20">
                  <c:v>45565</c:v>
                </c:pt>
                <c:pt idx="21">
                  <c:v>45595</c:v>
                </c:pt>
                <c:pt idx="22">
                  <c:v>45625</c:v>
                </c:pt>
                <c:pt idx="23">
                  <c:v>45655</c:v>
                </c:pt>
                <c:pt idx="24">
                  <c:v>45685</c:v>
                </c:pt>
                <c:pt idx="25">
                  <c:v>45715</c:v>
                </c:pt>
                <c:pt idx="26">
                  <c:v>45745</c:v>
                </c:pt>
                <c:pt idx="27">
                  <c:v>45775</c:v>
                </c:pt>
                <c:pt idx="28">
                  <c:v>45805</c:v>
                </c:pt>
              </c:numCache>
            </c:numRef>
          </c:cat>
          <c:val>
            <c:numRef>
              <c:f>fiyatlar!$F$7:$F$35</c:f>
              <c:numCache>
                <c:formatCode>0.00</c:formatCode>
                <c:ptCount val="29"/>
                <c:pt idx="0">
                  <c:v>7.05</c:v>
                </c:pt>
                <c:pt idx="1">
                  <c:v>4.38</c:v>
                </c:pt>
                <c:pt idx="2">
                  <c:v>3.37</c:v>
                </c:pt>
                <c:pt idx="3">
                  <c:v>2.7</c:v>
                </c:pt>
                <c:pt idx="4">
                  <c:v>2.5499999999999998</c:v>
                </c:pt>
                <c:pt idx="5">
                  <c:v>2.6</c:v>
                </c:pt>
                <c:pt idx="6">
                  <c:v>3</c:v>
                </c:pt>
                <c:pt idx="7">
                  <c:v>2.94</c:v>
                </c:pt>
                <c:pt idx="8">
                  <c:v>2.87</c:v>
                </c:pt>
                <c:pt idx="9">
                  <c:v>2.92</c:v>
                </c:pt>
                <c:pt idx="10">
                  <c:v>3.39</c:v>
                </c:pt>
                <c:pt idx="11">
                  <c:v>3.28</c:v>
                </c:pt>
                <c:pt idx="12">
                  <c:v>4.8</c:v>
                </c:pt>
                <c:pt idx="13">
                  <c:v>2.88</c:v>
                </c:pt>
                <c:pt idx="14">
                  <c:v>2.1800000000000002</c:v>
                </c:pt>
                <c:pt idx="15">
                  <c:v>2.0499999999999998</c:v>
                </c:pt>
                <c:pt idx="16">
                  <c:v>2.2599999999999998</c:v>
                </c:pt>
                <c:pt idx="17">
                  <c:v>2.69</c:v>
                </c:pt>
                <c:pt idx="18">
                  <c:v>2.5099999999999998</c:v>
                </c:pt>
                <c:pt idx="19">
                  <c:v>2.23</c:v>
                </c:pt>
                <c:pt idx="20">
                  <c:v>2.37</c:v>
                </c:pt>
                <c:pt idx="21">
                  <c:v>2.62</c:v>
                </c:pt>
                <c:pt idx="22">
                  <c:v>2.63</c:v>
                </c:pt>
                <c:pt idx="23">
                  <c:v>3.85</c:v>
                </c:pt>
                <c:pt idx="24">
                  <c:v>5.75</c:v>
                </c:pt>
                <c:pt idx="25">
                  <c:v>4.8099999999999996</c:v>
                </c:pt>
                <c:pt idx="26">
                  <c:v>4.17</c:v>
                </c:pt>
                <c:pt idx="27">
                  <c:v>3.59</c:v>
                </c:pt>
                <c:pt idx="28">
                  <c:v>3.28</c:v>
                </c:pt>
              </c:numCache>
            </c:numRef>
          </c:val>
          <c:smooth val="0"/>
          <c:extLst>
            <c:ext xmlns:c16="http://schemas.microsoft.com/office/drawing/2014/chart" uri="{C3380CC4-5D6E-409C-BE32-E72D297353CC}">
              <c16:uniqueId val="{00000001-3A29-5445-AC55-7297008EEA07}"/>
            </c:ext>
          </c:extLst>
        </c:ser>
        <c:dLbls>
          <c:showLegendKey val="0"/>
          <c:showVal val="0"/>
          <c:showCatName val="0"/>
          <c:showSerName val="0"/>
          <c:showPercent val="0"/>
          <c:showBubbleSize val="0"/>
        </c:dLbls>
        <c:smooth val="0"/>
        <c:axId val="545533008"/>
        <c:axId val="545534720"/>
      </c:lineChart>
      <c:dateAx>
        <c:axId val="545533008"/>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534720"/>
        <c:crosses val="autoZero"/>
        <c:auto val="1"/>
        <c:lblOffset val="100"/>
        <c:baseTimeUnit val="months"/>
      </c:dateAx>
      <c:valAx>
        <c:axId val="545534720"/>
        <c:scaling>
          <c:orientation val="minMax"/>
          <c:min val="2"/>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533008"/>
        <c:crosses val="autoZero"/>
        <c:crossBetween val="between"/>
      </c:valAx>
      <c:spPr>
        <a:noFill/>
        <a:ln>
          <a:noFill/>
        </a:ln>
        <a:effectLst/>
      </c:spPr>
    </c:plotArea>
    <c:legend>
      <c:legendPos val="b"/>
      <c:layout>
        <c:manualLayout>
          <c:xMode val="edge"/>
          <c:yMode val="edge"/>
          <c:x val="0.29245456376418233"/>
          <c:y val="0.15965855404438078"/>
          <c:w val="0.38585822935348679"/>
          <c:h val="7.67050823192555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ABD'de</a:t>
            </a:r>
            <a:r>
              <a:rPr lang="en-US" baseline="0"/>
              <a:t> </a:t>
            </a:r>
            <a:r>
              <a:rPr lang="en-US"/>
              <a:t>Kömürden Elektrik Üretimi</a:t>
            </a:r>
            <a:r>
              <a:rPr lang="en-US" baseline="0"/>
              <a:t> (12 aylık hareketli toplam)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312524470352808"/>
          <c:y val="0.17171296296296296"/>
          <c:w val="0.8525653630312785"/>
          <c:h val="0.64945100612423445"/>
        </c:manualLayout>
      </c:layout>
      <c:lineChart>
        <c:grouping val="standard"/>
        <c:varyColors val="0"/>
        <c:ser>
          <c:idx val="0"/>
          <c:order val="0"/>
          <c:tx>
            <c:strRef>
              <c:f>'12aylik'!$H$15</c:f>
              <c:strCache>
                <c:ptCount val="1"/>
                <c:pt idx="0">
                  <c:v>Kömür</c:v>
                </c:pt>
              </c:strCache>
            </c:strRef>
          </c:tx>
          <c:spPr>
            <a:ln w="28575" cap="rnd">
              <a:solidFill>
                <a:schemeClr val="accent1"/>
              </a:solidFill>
              <a:round/>
            </a:ln>
            <a:effectLst/>
          </c:spPr>
          <c:marker>
            <c:symbol val="none"/>
          </c:marker>
          <c:cat>
            <c:numRef>
              <c:f>'12aylik'!$G$16:$G$33</c:f>
              <c:numCache>
                <c:formatCode>mmm\-yy</c:formatCode>
                <c:ptCount val="18"/>
                <c:pt idx="0">
                  <c:v>45279</c:v>
                </c:pt>
                <c:pt idx="1">
                  <c:v>45311</c:v>
                </c:pt>
                <c:pt idx="2">
                  <c:v>45343</c:v>
                </c:pt>
                <c:pt idx="3">
                  <c:v>45375</c:v>
                </c:pt>
                <c:pt idx="4">
                  <c:v>45407</c:v>
                </c:pt>
                <c:pt idx="5">
                  <c:v>45439</c:v>
                </c:pt>
                <c:pt idx="6">
                  <c:v>45471</c:v>
                </c:pt>
                <c:pt idx="7">
                  <c:v>45503</c:v>
                </c:pt>
                <c:pt idx="8">
                  <c:v>45535</c:v>
                </c:pt>
                <c:pt idx="9">
                  <c:v>45565</c:v>
                </c:pt>
                <c:pt idx="10">
                  <c:v>45595</c:v>
                </c:pt>
                <c:pt idx="11">
                  <c:v>45625</c:v>
                </c:pt>
                <c:pt idx="12">
                  <c:v>45655</c:v>
                </c:pt>
                <c:pt idx="13">
                  <c:v>45685</c:v>
                </c:pt>
                <c:pt idx="14">
                  <c:v>45715</c:v>
                </c:pt>
                <c:pt idx="15">
                  <c:v>45745</c:v>
                </c:pt>
                <c:pt idx="16">
                  <c:v>45775</c:v>
                </c:pt>
                <c:pt idx="17">
                  <c:v>45805</c:v>
                </c:pt>
              </c:numCache>
            </c:numRef>
          </c:cat>
          <c:val>
            <c:numRef>
              <c:f>'12aylik'!$H$16:$H$33</c:f>
              <c:numCache>
                <c:formatCode>#,##0</c:formatCode>
                <c:ptCount val="18"/>
                <c:pt idx="0">
                  <c:v>675117</c:v>
                </c:pt>
                <c:pt idx="1">
                  <c:v>689451</c:v>
                </c:pt>
                <c:pt idx="2">
                  <c:v>687135</c:v>
                </c:pt>
                <c:pt idx="3">
                  <c:v>675429</c:v>
                </c:pt>
                <c:pt idx="4">
                  <c:v>672518</c:v>
                </c:pt>
                <c:pt idx="5">
                  <c:v>674627</c:v>
                </c:pt>
                <c:pt idx="6">
                  <c:v>678248</c:v>
                </c:pt>
                <c:pt idx="7">
                  <c:v>671031</c:v>
                </c:pt>
                <c:pt idx="8">
                  <c:v>661757</c:v>
                </c:pt>
                <c:pt idx="9">
                  <c:v>656426</c:v>
                </c:pt>
                <c:pt idx="10">
                  <c:v>652450</c:v>
                </c:pt>
                <c:pt idx="11">
                  <c:v>646236</c:v>
                </c:pt>
                <c:pt idx="12">
                  <c:v>652759</c:v>
                </c:pt>
                <c:pt idx="13">
                  <c:v>660218</c:v>
                </c:pt>
                <c:pt idx="14">
                  <c:v>678422</c:v>
                </c:pt>
                <c:pt idx="15">
                  <c:v>689166</c:v>
                </c:pt>
                <c:pt idx="16">
                  <c:v>697683</c:v>
                </c:pt>
                <c:pt idx="17">
                  <c:v>700514</c:v>
                </c:pt>
              </c:numCache>
            </c:numRef>
          </c:val>
          <c:smooth val="0"/>
          <c:extLst>
            <c:ext xmlns:c16="http://schemas.microsoft.com/office/drawing/2014/chart" uri="{C3380CC4-5D6E-409C-BE32-E72D297353CC}">
              <c16:uniqueId val="{00000000-9037-554E-B050-5023D65D422F}"/>
            </c:ext>
          </c:extLst>
        </c:ser>
        <c:dLbls>
          <c:showLegendKey val="0"/>
          <c:showVal val="0"/>
          <c:showCatName val="0"/>
          <c:showSerName val="0"/>
          <c:showPercent val="0"/>
          <c:showBubbleSize val="0"/>
        </c:dLbls>
        <c:smooth val="0"/>
        <c:axId val="6242207"/>
        <c:axId val="2046026368"/>
      </c:lineChart>
      <c:dateAx>
        <c:axId val="6242207"/>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6026368"/>
        <c:crosses val="autoZero"/>
        <c:auto val="1"/>
        <c:lblOffset val="100"/>
        <c:baseTimeUnit val="months"/>
      </c:dateAx>
      <c:valAx>
        <c:axId val="2046026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GWh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220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17</xdr:col>
      <xdr:colOff>411249</xdr:colOff>
      <xdr:row>31</xdr:row>
      <xdr:rowOff>71584</xdr:rowOff>
    </xdr:from>
    <xdr:to>
      <xdr:col>24</xdr:col>
      <xdr:colOff>250343</xdr:colOff>
      <xdr:row>48</xdr:row>
      <xdr:rowOff>17640</xdr:rowOff>
    </xdr:to>
    <xdr:graphicFrame macro="">
      <xdr:nvGraphicFramePr>
        <xdr:cNvPr id="2" name="Chart 1">
          <a:extLst>
            <a:ext uri="{FF2B5EF4-FFF2-40B4-BE49-F238E27FC236}">
              <a16:creationId xmlns:a16="http://schemas.microsoft.com/office/drawing/2014/main" id="{697182D3-B451-C424-1F03-3078D3D599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195506</xdr:colOff>
      <xdr:row>19</xdr:row>
      <xdr:rowOff>90487</xdr:rowOff>
    </xdr:from>
    <xdr:to>
      <xdr:col>24</xdr:col>
      <xdr:colOff>18295</xdr:colOff>
      <xdr:row>33</xdr:row>
      <xdr:rowOff>87224</xdr:rowOff>
    </xdr:to>
    <xdr:graphicFrame macro="">
      <xdr:nvGraphicFramePr>
        <xdr:cNvPr id="3" name="Chart 2">
          <a:extLst>
            <a:ext uri="{FF2B5EF4-FFF2-40B4-BE49-F238E27FC236}">
              <a16:creationId xmlns:a16="http://schemas.microsoft.com/office/drawing/2014/main" id="{CA3D6912-0B98-FA92-11D3-6A35F1949E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55927</xdr:colOff>
      <xdr:row>12</xdr:row>
      <xdr:rowOff>84822</xdr:rowOff>
    </xdr:from>
    <xdr:to>
      <xdr:col>15</xdr:col>
      <xdr:colOff>708837</xdr:colOff>
      <xdr:row>27</xdr:row>
      <xdr:rowOff>31692</xdr:rowOff>
    </xdr:to>
    <xdr:graphicFrame macro="">
      <xdr:nvGraphicFramePr>
        <xdr:cNvPr id="4" name="Chart 3">
          <a:extLst>
            <a:ext uri="{FF2B5EF4-FFF2-40B4-BE49-F238E27FC236}">
              <a16:creationId xmlns:a16="http://schemas.microsoft.com/office/drawing/2014/main" id="{E4E39871-C6DB-D04A-7DF9-EC687AF1B2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654050</xdr:colOff>
      <xdr:row>10</xdr:row>
      <xdr:rowOff>152400</xdr:rowOff>
    </xdr:from>
    <xdr:to>
      <xdr:col>12</xdr:col>
      <xdr:colOff>88900</xdr:colOff>
      <xdr:row>25</xdr:row>
      <xdr:rowOff>88900</xdr:rowOff>
    </xdr:to>
    <xdr:graphicFrame macro="">
      <xdr:nvGraphicFramePr>
        <xdr:cNvPr id="2" name="Chart 1">
          <a:extLst>
            <a:ext uri="{FF2B5EF4-FFF2-40B4-BE49-F238E27FC236}">
              <a16:creationId xmlns:a16="http://schemas.microsoft.com/office/drawing/2014/main" id="{44FEBD27-A864-A764-BCA8-948DAA33C9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654050</xdr:colOff>
      <xdr:row>10</xdr:row>
      <xdr:rowOff>152400</xdr:rowOff>
    </xdr:from>
    <xdr:to>
      <xdr:col>12</xdr:col>
      <xdr:colOff>622300</xdr:colOff>
      <xdr:row>25</xdr:row>
      <xdr:rowOff>38100</xdr:rowOff>
    </xdr:to>
    <xdr:graphicFrame macro="">
      <xdr:nvGraphicFramePr>
        <xdr:cNvPr id="2" name="Chart 1">
          <a:extLst>
            <a:ext uri="{FF2B5EF4-FFF2-40B4-BE49-F238E27FC236}">
              <a16:creationId xmlns:a16="http://schemas.microsoft.com/office/drawing/2014/main" id="{661B2297-AEF0-48D0-AF10-3EC145CD95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45AB9-E1AE-46BF-B809-DCE04342A074}">
  <sheetPr codeName="Sheet1">
    <pageSetUpPr fitToPage="1"/>
  </sheetPr>
  <dimension ref="A1:P55"/>
  <sheetViews>
    <sheetView zoomScale="132" workbookViewId="0">
      <pane xSplit="1" ySplit="4" topLeftCell="G33" activePane="bottomRight" state="frozen"/>
      <selection pane="topRight" activeCell="B1" sqref="B1"/>
      <selection pane="bottomLeft" activeCell="A5" sqref="A5"/>
      <selection pane="bottomRight" activeCell="G36" sqref="G36"/>
    </sheetView>
  </sheetViews>
  <sheetFormatPr baseColWidth="10" defaultColWidth="9.1640625" defaultRowHeight="15" x14ac:dyDescent="0.2"/>
  <cols>
    <col min="1" max="16" width="17.1640625" style="1" bestFit="1" customWidth="1"/>
    <col min="17" max="16384" width="9.1640625" style="1"/>
  </cols>
  <sheetData>
    <row r="1" spans="1:16" ht="16" customHeight="1" x14ac:dyDescent="0.2">
      <c r="A1" s="15" t="s">
        <v>0</v>
      </c>
      <c r="B1" s="15"/>
      <c r="C1" s="15"/>
      <c r="D1" s="15"/>
      <c r="E1" s="15"/>
      <c r="F1" s="15"/>
      <c r="G1" s="15"/>
      <c r="H1" s="15"/>
      <c r="I1" s="15"/>
      <c r="J1" s="15"/>
      <c r="K1" s="15"/>
      <c r="L1" s="15"/>
      <c r="M1" s="15"/>
      <c r="N1" s="15"/>
      <c r="O1" s="15"/>
      <c r="P1" s="15"/>
    </row>
    <row r="2" spans="1:16" ht="16" customHeight="1" x14ac:dyDescent="0.2">
      <c r="A2" s="15" t="s">
        <v>1</v>
      </c>
      <c r="B2" s="15"/>
      <c r="C2" s="15"/>
      <c r="D2" s="15"/>
      <c r="E2" s="15"/>
      <c r="F2" s="15"/>
      <c r="G2" s="15"/>
      <c r="H2" s="15"/>
      <c r="I2" s="15"/>
      <c r="J2" s="15"/>
      <c r="K2" s="15"/>
      <c r="L2" s="15"/>
      <c r="M2" s="15"/>
      <c r="N2" s="15"/>
      <c r="O2" s="15"/>
      <c r="P2" s="15"/>
    </row>
    <row r="3" spans="1:16" ht="29" x14ac:dyDescent="0.2">
      <c r="A3" s="2" t="s">
        <v>2</v>
      </c>
      <c r="B3" s="16" t="s">
        <v>3</v>
      </c>
      <c r="C3" s="17"/>
      <c r="D3" s="17"/>
      <c r="E3" s="17"/>
      <c r="F3" s="17"/>
      <c r="G3" s="17"/>
      <c r="H3" s="17"/>
      <c r="I3" s="17"/>
      <c r="J3" s="17"/>
      <c r="K3" s="17"/>
      <c r="L3" s="17"/>
      <c r="M3" s="18"/>
      <c r="N3" s="2" t="s">
        <v>4</v>
      </c>
      <c r="O3" s="16" t="s">
        <v>5</v>
      </c>
      <c r="P3" s="18"/>
    </row>
    <row r="4" spans="1:16" ht="71" x14ac:dyDescent="0.2">
      <c r="A4" s="2" t="s">
        <v>6</v>
      </c>
      <c r="B4" s="3" t="s">
        <v>7</v>
      </c>
      <c r="C4" s="3" t="s">
        <v>8</v>
      </c>
      <c r="D4" s="3" t="s">
        <v>9</v>
      </c>
      <c r="E4" s="3" t="s">
        <v>10</v>
      </c>
      <c r="F4" s="3" t="s">
        <v>11</v>
      </c>
      <c r="G4" s="3" t="s">
        <v>12</v>
      </c>
      <c r="H4" s="3" t="s">
        <v>13</v>
      </c>
      <c r="I4" s="3" t="s">
        <v>14</v>
      </c>
      <c r="J4" s="3" t="s">
        <v>15</v>
      </c>
      <c r="K4" s="3" t="s">
        <v>16</v>
      </c>
      <c r="L4" s="3" t="s">
        <v>17</v>
      </c>
      <c r="M4" s="3" t="s">
        <v>18</v>
      </c>
      <c r="N4" s="3" t="s">
        <v>19</v>
      </c>
      <c r="O4" s="3" t="s">
        <v>20</v>
      </c>
      <c r="P4" s="3" t="s">
        <v>21</v>
      </c>
    </row>
    <row r="5" spans="1:16" x14ac:dyDescent="0.2">
      <c r="A5" s="13" t="s">
        <v>22</v>
      </c>
      <c r="B5" s="13"/>
      <c r="C5" s="13"/>
      <c r="D5" s="13"/>
      <c r="E5" s="13"/>
      <c r="F5" s="13"/>
      <c r="G5" s="13"/>
      <c r="H5" s="13"/>
      <c r="I5" s="13"/>
      <c r="J5" s="13"/>
      <c r="K5" s="13"/>
      <c r="L5" s="13"/>
      <c r="M5" s="13"/>
      <c r="N5" s="13"/>
      <c r="O5" s="13"/>
      <c r="P5" s="13"/>
    </row>
    <row r="6" spans="1:16" x14ac:dyDescent="0.2">
      <c r="A6" s="4">
        <v>2015</v>
      </c>
      <c r="B6" s="5">
        <v>1352398</v>
      </c>
      <c r="C6" s="5">
        <v>17372</v>
      </c>
      <c r="D6" s="5">
        <v>10877</v>
      </c>
      <c r="E6" s="5">
        <v>1334668</v>
      </c>
      <c r="F6" s="5">
        <v>13117</v>
      </c>
      <c r="G6" s="5">
        <v>797178</v>
      </c>
      <c r="H6" s="5">
        <v>249080</v>
      </c>
      <c r="I6" s="5">
        <v>24893</v>
      </c>
      <c r="J6" s="5">
        <v>270268</v>
      </c>
      <c r="K6" s="5">
        <v>-5091</v>
      </c>
      <c r="L6" s="5">
        <v>13955</v>
      </c>
      <c r="M6" s="5">
        <v>4078714</v>
      </c>
      <c r="N6" s="5">
        <v>14139</v>
      </c>
      <c r="O6" s="5">
        <v>35805</v>
      </c>
      <c r="P6" s="5">
        <v>39032</v>
      </c>
    </row>
    <row r="7" spans="1:16" x14ac:dyDescent="0.2">
      <c r="A7" s="4">
        <v>2016</v>
      </c>
      <c r="B7" s="5">
        <v>1239149</v>
      </c>
      <c r="C7" s="5">
        <v>13008</v>
      </c>
      <c r="D7" s="5">
        <v>11197</v>
      </c>
      <c r="E7" s="5">
        <v>1379271</v>
      </c>
      <c r="F7" s="5">
        <v>12807</v>
      </c>
      <c r="G7" s="5">
        <v>805694</v>
      </c>
      <c r="H7" s="5">
        <v>267812</v>
      </c>
      <c r="I7" s="5">
        <v>36054</v>
      </c>
      <c r="J7" s="5">
        <v>305579</v>
      </c>
      <c r="K7" s="5">
        <v>-6686</v>
      </c>
      <c r="L7" s="5">
        <v>13689</v>
      </c>
      <c r="M7" s="5">
        <v>4077574</v>
      </c>
      <c r="N7" s="5">
        <v>18812</v>
      </c>
      <c r="O7" s="5">
        <v>51483</v>
      </c>
      <c r="P7" s="5">
        <v>54866</v>
      </c>
    </row>
    <row r="8" spans="1:16" x14ac:dyDescent="0.2">
      <c r="A8" s="4">
        <v>2017</v>
      </c>
      <c r="B8" s="5">
        <v>1205835</v>
      </c>
      <c r="C8" s="5">
        <v>12414</v>
      </c>
      <c r="D8" s="5">
        <v>8976</v>
      </c>
      <c r="E8" s="5">
        <v>1297703</v>
      </c>
      <c r="F8" s="5">
        <v>12469</v>
      </c>
      <c r="G8" s="5">
        <v>804950</v>
      </c>
      <c r="H8" s="5">
        <v>300333</v>
      </c>
      <c r="I8" s="5">
        <v>53287</v>
      </c>
      <c r="J8" s="5">
        <v>332963</v>
      </c>
      <c r="K8" s="5">
        <v>-6495</v>
      </c>
      <c r="L8" s="5">
        <v>13008</v>
      </c>
      <c r="M8" s="5">
        <v>4035443</v>
      </c>
      <c r="N8" s="5">
        <v>23990</v>
      </c>
      <c r="O8" s="5">
        <v>74008</v>
      </c>
      <c r="P8" s="5">
        <v>77277</v>
      </c>
    </row>
    <row r="9" spans="1:16" x14ac:dyDescent="0.2">
      <c r="A9" s="4">
        <v>2018</v>
      </c>
      <c r="B9" s="5">
        <v>1149487</v>
      </c>
      <c r="C9" s="5">
        <v>16245</v>
      </c>
      <c r="D9" s="5">
        <v>8981</v>
      </c>
      <c r="E9" s="5">
        <v>1471843</v>
      </c>
      <c r="F9" s="5">
        <v>13463</v>
      </c>
      <c r="G9" s="5">
        <v>807084</v>
      </c>
      <c r="H9" s="5">
        <v>292524</v>
      </c>
      <c r="I9" s="5">
        <v>63825</v>
      </c>
      <c r="J9" s="5">
        <v>350467</v>
      </c>
      <c r="K9" s="5">
        <v>-5905</v>
      </c>
      <c r="L9" s="5">
        <v>12973</v>
      </c>
      <c r="M9" s="5">
        <v>4180988</v>
      </c>
      <c r="N9" s="5">
        <v>29539</v>
      </c>
      <c r="O9" s="5">
        <v>89773</v>
      </c>
      <c r="P9" s="5">
        <v>93365</v>
      </c>
    </row>
    <row r="10" spans="1:16" x14ac:dyDescent="0.2">
      <c r="A10" s="4">
        <v>2019</v>
      </c>
      <c r="B10" s="5">
        <v>964957</v>
      </c>
      <c r="C10" s="5">
        <v>11522</v>
      </c>
      <c r="D10" s="5">
        <v>6819</v>
      </c>
      <c r="E10" s="5">
        <v>1588533</v>
      </c>
      <c r="F10" s="5">
        <v>12591</v>
      </c>
      <c r="G10" s="5">
        <v>809409</v>
      </c>
      <c r="H10" s="5">
        <v>287874</v>
      </c>
      <c r="I10" s="5">
        <v>71937</v>
      </c>
      <c r="J10" s="5">
        <v>368862</v>
      </c>
      <c r="K10" s="5">
        <v>-5261</v>
      </c>
      <c r="L10" s="5">
        <v>13331</v>
      </c>
      <c r="M10" s="5">
        <v>4130574</v>
      </c>
      <c r="N10" s="5">
        <v>34957</v>
      </c>
      <c r="O10" s="5">
        <v>103676</v>
      </c>
      <c r="P10" s="5">
        <v>106894</v>
      </c>
    </row>
    <row r="11" spans="1:16" x14ac:dyDescent="0.2">
      <c r="A11" s="4">
        <v>2020</v>
      </c>
      <c r="B11" s="5">
        <v>773393</v>
      </c>
      <c r="C11" s="5">
        <v>9662</v>
      </c>
      <c r="D11" s="5">
        <v>7679</v>
      </c>
      <c r="E11" s="5">
        <v>1626790</v>
      </c>
      <c r="F11" s="5">
        <v>11818</v>
      </c>
      <c r="G11" s="5">
        <v>789879</v>
      </c>
      <c r="H11" s="5">
        <v>285274</v>
      </c>
      <c r="I11" s="5">
        <v>89199</v>
      </c>
      <c r="J11" s="5">
        <v>408539</v>
      </c>
      <c r="K11" s="5">
        <v>-5321</v>
      </c>
      <c r="L11" s="5">
        <v>12855</v>
      </c>
      <c r="M11" s="5">
        <v>4009767</v>
      </c>
      <c r="N11" s="5">
        <v>41522</v>
      </c>
      <c r="O11" s="5">
        <v>127588</v>
      </c>
      <c r="P11" s="5">
        <v>130721</v>
      </c>
    </row>
    <row r="12" spans="1:16" x14ac:dyDescent="0.2">
      <c r="A12" s="4">
        <v>2021</v>
      </c>
      <c r="B12" s="5">
        <v>897999</v>
      </c>
      <c r="C12" s="5">
        <v>11663</v>
      </c>
      <c r="D12" s="5">
        <v>7511</v>
      </c>
      <c r="E12" s="5">
        <v>1579190</v>
      </c>
      <c r="F12" s="5">
        <v>11397</v>
      </c>
      <c r="G12" s="5">
        <v>779645</v>
      </c>
      <c r="H12" s="5">
        <v>251585</v>
      </c>
      <c r="I12" s="5">
        <v>115258</v>
      </c>
      <c r="J12" s="5">
        <v>448424</v>
      </c>
      <c r="K12" s="5">
        <v>-5112</v>
      </c>
      <c r="L12" s="5">
        <v>12140</v>
      </c>
      <c r="M12" s="5">
        <v>4109699</v>
      </c>
      <c r="N12" s="5">
        <v>49164</v>
      </c>
      <c r="O12" s="5">
        <v>161499</v>
      </c>
      <c r="P12" s="5">
        <v>164422</v>
      </c>
    </row>
    <row r="13" spans="1:16" x14ac:dyDescent="0.2">
      <c r="A13" s="4">
        <v>2022</v>
      </c>
      <c r="B13" s="5">
        <v>831512</v>
      </c>
      <c r="C13" s="5">
        <v>15805</v>
      </c>
      <c r="D13" s="5">
        <v>7126</v>
      </c>
      <c r="E13" s="5">
        <v>1687065</v>
      </c>
      <c r="F13" s="5">
        <v>11722</v>
      </c>
      <c r="G13" s="5">
        <v>771537</v>
      </c>
      <c r="H13" s="5">
        <v>254789</v>
      </c>
      <c r="I13" s="5">
        <v>143792</v>
      </c>
      <c r="J13" s="5">
        <v>502234</v>
      </c>
      <c r="K13" s="5">
        <v>-6028</v>
      </c>
      <c r="L13" s="5">
        <v>11114</v>
      </c>
      <c r="M13" s="5">
        <v>4230668</v>
      </c>
      <c r="N13" s="5">
        <v>61282</v>
      </c>
      <c r="O13" s="5">
        <v>202075</v>
      </c>
      <c r="P13" s="5">
        <v>205074</v>
      </c>
    </row>
    <row r="14" spans="1:16" x14ac:dyDescent="0.2">
      <c r="A14" s="4">
        <v>2023</v>
      </c>
      <c r="B14" s="5">
        <v>675115</v>
      </c>
      <c r="C14" s="5">
        <v>11397</v>
      </c>
      <c r="D14" s="5">
        <v>4836</v>
      </c>
      <c r="E14" s="5">
        <v>1806063</v>
      </c>
      <c r="F14" s="5">
        <v>11778</v>
      </c>
      <c r="G14" s="5">
        <v>774873</v>
      </c>
      <c r="H14" s="5">
        <v>245002</v>
      </c>
      <c r="I14" s="5">
        <v>165530</v>
      </c>
      <c r="J14" s="5">
        <v>484708</v>
      </c>
      <c r="K14" s="5">
        <v>-5990</v>
      </c>
      <c r="L14" s="5">
        <v>9957</v>
      </c>
      <c r="M14" s="5">
        <v>4183271</v>
      </c>
      <c r="N14" s="5">
        <v>73406</v>
      </c>
      <c r="O14" s="5">
        <v>236090</v>
      </c>
      <c r="P14" s="5">
        <v>238937</v>
      </c>
    </row>
    <row r="15" spans="1:16" x14ac:dyDescent="0.2">
      <c r="A15" s="4">
        <v>2024</v>
      </c>
      <c r="B15" s="5">
        <v>652760</v>
      </c>
      <c r="C15" s="5">
        <v>11887</v>
      </c>
      <c r="D15" s="5">
        <v>3380</v>
      </c>
      <c r="E15" s="5">
        <v>1864874</v>
      </c>
      <c r="F15" s="5">
        <v>9807</v>
      </c>
      <c r="G15" s="5">
        <v>781979</v>
      </c>
      <c r="H15" s="5">
        <v>242226</v>
      </c>
      <c r="I15" s="5">
        <v>218538</v>
      </c>
      <c r="J15" s="5">
        <v>515865</v>
      </c>
      <c r="K15" s="5">
        <v>-5900</v>
      </c>
      <c r="L15" s="5">
        <v>8623</v>
      </c>
      <c r="M15" s="5">
        <v>4304039</v>
      </c>
      <c r="N15" s="5">
        <v>84630</v>
      </c>
      <c r="O15" s="5">
        <v>300046</v>
      </c>
      <c r="P15" s="5">
        <v>303167</v>
      </c>
    </row>
    <row r="16" spans="1:16" x14ac:dyDescent="0.2">
      <c r="A16" s="13" t="s">
        <v>23</v>
      </c>
      <c r="B16" s="13"/>
      <c r="C16" s="13"/>
      <c r="D16" s="13"/>
      <c r="E16" s="13"/>
      <c r="F16" s="13"/>
      <c r="G16" s="13"/>
      <c r="H16" s="13"/>
      <c r="I16" s="13"/>
      <c r="J16" s="13"/>
      <c r="K16" s="13"/>
      <c r="L16" s="13"/>
      <c r="M16" s="13"/>
      <c r="N16" s="13"/>
      <c r="O16" s="13"/>
      <c r="P16" s="13"/>
    </row>
    <row r="17" spans="1:16" x14ac:dyDescent="0.2">
      <c r="A17" s="4" t="s">
        <v>24</v>
      </c>
      <c r="B17" s="5">
        <v>61357</v>
      </c>
      <c r="C17" s="5">
        <v>983</v>
      </c>
      <c r="D17" s="5">
        <v>421</v>
      </c>
      <c r="E17" s="5">
        <v>138339</v>
      </c>
      <c r="F17" s="5">
        <v>945</v>
      </c>
      <c r="G17" s="5">
        <v>70870</v>
      </c>
      <c r="H17" s="5">
        <v>22754</v>
      </c>
      <c r="I17" s="5">
        <v>7806</v>
      </c>
      <c r="J17" s="5">
        <v>44039</v>
      </c>
      <c r="K17" s="5">
        <v>-620</v>
      </c>
      <c r="L17" s="5">
        <v>890</v>
      </c>
      <c r="M17" s="5">
        <v>347784</v>
      </c>
      <c r="N17" s="5">
        <v>3989</v>
      </c>
      <c r="O17" s="5">
        <v>11711</v>
      </c>
      <c r="P17" s="5">
        <v>11795</v>
      </c>
    </row>
    <row r="18" spans="1:16" x14ac:dyDescent="0.2">
      <c r="A18" s="4" t="s">
        <v>25</v>
      </c>
      <c r="B18" s="5">
        <v>46374</v>
      </c>
      <c r="C18" s="5">
        <v>1233</v>
      </c>
      <c r="D18" s="5">
        <v>395</v>
      </c>
      <c r="E18" s="5">
        <v>124892</v>
      </c>
      <c r="F18" s="5">
        <v>891</v>
      </c>
      <c r="G18" s="5">
        <v>60807</v>
      </c>
      <c r="H18" s="5">
        <v>19961</v>
      </c>
      <c r="I18" s="5">
        <v>9435</v>
      </c>
      <c r="J18" s="5">
        <v>46464</v>
      </c>
      <c r="K18" s="5">
        <v>-456</v>
      </c>
      <c r="L18" s="5">
        <v>779</v>
      </c>
      <c r="M18" s="5">
        <v>310776</v>
      </c>
      <c r="N18" s="5">
        <v>4387</v>
      </c>
      <c r="O18" s="5">
        <v>13713</v>
      </c>
      <c r="P18" s="5">
        <v>13822</v>
      </c>
    </row>
    <row r="19" spans="1:16" x14ac:dyDescent="0.2">
      <c r="A19" s="4" t="s">
        <v>26</v>
      </c>
      <c r="B19" s="5">
        <v>50096</v>
      </c>
      <c r="C19" s="5">
        <v>924</v>
      </c>
      <c r="D19" s="5">
        <v>314</v>
      </c>
      <c r="E19" s="5">
        <v>133558</v>
      </c>
      <c r="F19" s="5">
        <v>1028</v>
      </c>
      <c r="G19" s="5">
        <v>62820</v>
      </c>
      <c r="H19" s="5">
        <v>21331</v>
      </c>
      <c r="I19" s="5">
        <v>12213</v>
      </c>
      <c r="J19" s="5">
        <v>49008</v>
      </c>
      <c r="K19" s="5">
        <v>-519</v>
      </c>
      <c r="L19" s="5">
        <v>791</v>
      </c>
      <c r="M19" s="5">
        <v>331565</v>
      </c>
      <c r="N19" s="5">
        <v>6005</v>
      </c>
      <c r="O19" s="5">
        <v>18064</v>
      </c>
      <c r="P19" s="5">
        <v>18218</v>
      </c>
    </row>
    <row r="20" spans="1:16" x14ac:dyDescent="0.2">
      <c r="A20" s="4" t="s">
        <v>27</v>
      </c>
      <c r="B20" s="5">
        <v>40233</v>
      </c>
      <c r="C20" s="5">
        <v>868</v>
      </c>
      <c r="D20" s="5">
        <v>301</v>
      </c>
      <c r="E20" s="5">
        <v>119878</v>
      </c>
      <c r="F20" s="5">
        <v>866</v>
      </c>
      <c r="G20" s="5">
        <v>56662</v>
      </c>
      <c r="H20" s="5">
        <v>19820</v>
      </c>
      <c r="I20" s="5">
        <v>15062</v>
      </c>
      <c r="J20" s="5">
        <v>47623</v>
      </c>
      <c r="K20" s="5">
        <v>-290</v>
      </c>
      <c r="L20" s="5">
        <v>745</v>
      </c>
      <c r="M20" s="5">
        <v>301768</v>
      </c>
      <c r="N20" s="5">
        <v>6742</v>
      </c>
      <c r="O20" s="5">
        <v>21509</v>
      </c>
      <c r="P20" s="5">
        <v>21803</v>
      </c>
    </row>
    <row r="21" spans="1:16" x14ac:dyDescent="0.2">
      <c r="A21" s="4" t="s">
        <v>28</v>
      </c>
      <c r="B21" s="5">
        <v>43804</v>
      </c>
      <c r="C21" s="5">
        <v>880</v>
      </c>
      <c r="D21" s="5">
        <v>330</v>
      </c>
      <c r="E21" s="5">
        <v>137296</v>
      </c>
      <c r="F21" s="5">
        <v>1011</v>
      </c>
      <c r="G21" s="5">
        <v>61155</v>
      </c>
      <c r="H21" s="5">
        <v>27651</v>
      </c>
      <c r="I21" s="5">
        <v>17281</v>
      </c>
      <c r="J21" s="5">
        <v>37566</v>
      </c>
      <c r="K21" s="5">
        <v>-459</v>
      </c>
      <c r="L21" s="5">
        <v>858</v>
      </c>
      <c r="M21" s="5">
        <v>327374</v>
      </c>
      <c r="N21" s="5">
        <v>7543</v>
      </c>
      <c r="O21" s="5">
        <v>24525</v>
      </c>
      <c r="P21" s="5">
        <v>24824</v>
      </c>
    </row>
    <row r="22" spans="1:16" x14ac:dyDescent="0.2">
      <c r="A22" s="4" t="s">
        <v>29</v>
      </c>
      <c r="B22" s="5">
        <v>57772</v>
      </c>
      <c r="C22" s="5">
        <v>878</v>
      </c>
      <c r="D22" s="5">
        <v>389</v>
      </c>
      <c r="E22" s="5">
        <v>161851</v>
      </c>
      <c r="F22" s="5">
        <v>974</v>
      </c>
      <c r="G22" s="5">
        <v>64819</v>
      </c>
      <c r="H22" s="5">
        <v>21572</v>
      </c>
      <c r="I22" s="5">
        <v>17834</v>
      </c>
      <c r="J22" s="5">
        <v>32725</v>
      </c>
      <c r="K22" s="5">
        <v>-551</v>
      </c>
      <c r="L22" s="5">
        <v>839</v>
      </c>
      <c r="M22" s="5">
        <v>359101</v>
      </c>
      <c r="N22" s="5">
        <v>7405</v>
      </c>
      <c r="O22" s="5">
        <v>24874</v>
      </c>
      <c r="P22" s="5">
        <v>25239</v>
      </c>
    </row>
    <row r="23" spans="1:16" x14ac:dyDescent="0.2">
      <c r="A23" s="4" t="s">
        <v>30</v>
      </c>
      <c r="B23" s="5">
        <v>78903</v>
      </c>
      <c r="C23" s="5">
        <v>964</v>
      </c>
      <c r="D23" s="5">
        <v>651</v>
      </c>
      <c r="E23" s="5">
        <v>199289</v>
      </c>
      <c r="F23" s="5">
        <v>1046</v>
      </c>
      <c r="G23" s="5">
        <v>69888</v>
      </c>
      <c r="H23" s="5">
        <v>21978</v>
      </c>
      <c r="I23" s="5">
        <v>18894</v>
      </c>
      <c r="J23" s="5">
        <v>33391</v>
      </c>
      <c r="K23" s="5">
        <v>-656</v>
      </c>
      <c r="L23" s="5">
        <v>873</v>
      </c>
      <c r="M23" s="5">
        <v>425220</v>
      </c>
      <c r="N23" s="5">
        <v>7720</v>
      </c>
      <c r="O23" s="5">
        <v>26234</v>
      </c>
      <c r="P23" s="5">
        <v>26614</v>
      </c>
    </row>
    <row r="24" spans="1:16" x14ac:dyDescent="0.2">
      <c r="A24" s="4" t="s">
        <v>31</v>
      </c>
      <c r="B24" s="5">
        <v>78112</v>
      </c>
      <c r="C24" s="5">
        <v>958</v>
      </c>
      <c r="D24" s="5">
        <v>651</v>
      </c>
      <c r="E24" s="5">
        <v>199000</v>
      </c>
      <c r="F24" s="5">
        <v>1088</v>
      </c>
      <c r="G24" s="5">
        <v>69744</v>
      </c>
      <c r="H24" s="5">
        <v>21293</v>
      </c>
      <c r="I24" s="5">
        <v>17744</v>
      </c>
      <c r="J24" s="5">
        <v>33879</v>
      </c>
      <c r="K24" s="5">
        <v>-653</v>
      </c>
      <c r="L24" s="5">
        <v>866</v>
      </c>
      <c r="M24" s="5">
        <v>422682</v>
      </c>
      <c r="N24" s="5">
        <v>7504</v>
      </c>
      <c r="O24" s="5">
        <v>24938</v>
      </c>
      <c r="P24" s="5">
        <v>25248</v>
      </c>
    </row>
    <row r="25" spans="1:16" x14ac:dyDescent="0.2">
      <c r="A25" s="4" t="s">
        <v>32</v>
      </c>
      <c r="B25" s="5">
        <v>59959</v>
      </c>
      <c r="C25" s="5">
        <v>894</v>
      </c>
      <c r="D25" s="5">
        <v>592</v>
      </c>
      <c r="E25" s="5">
        <v>166151</v>
      </c>
      <c r="F25" s="5">
        <v>983</v>
      </c>
      <c r="G25" s="5">
        <v>65560</v>
      </c>
      <c r="H25" s="5">
        <v>16916</v>
      </c>
      <c r="I25" s="5">
        <v>15583</v>
      </c>
      <c r="J25" s="5">
        <v>33467</v>
      </c>
      <c r="K25" s="5">
        <v>-553</v>
      </c>
      <c r="L25" s="5">
        <v>776</v>
      </c>
      <c r="M25" s="5">
        <v>360328</v>
      </c>
      <c r="N25" s="5">
        <v>6604</v>
      </c>
      <c r="O25" s="5">
        <v>21894</v>
      </c>
      <c r="P25" s="5">
        <v>22187</v>
      </c>
    </row>
    <row r="26" spans="1:16" x14ac:dyDescent="0.2">
      <c r="A26" s="4" t="s">
        <v>33</v>
      </c>
      <c r="B26" s="5">
        <v>50933</v>
      </c>
      <c r="C26" s="5">
        <v>990</v>
      </c>
      <c r="D26" s="5">
        <v>293</v>
      </c>
      <c r="E26" s="5">
        <v>140655</v>
      </c>
      <c r="F26" s="5">
        <v>924</v>
      </c>
      <c r="G26" s="5">
        <v>61436</v>
      </c>
      <c r="H26" s="5">
        <v>15673</v>
      </c>
      <c r="I26" s="5">
        <v>14121</v>
      </c>
      <c r="J26" s="5">
        <v>41061</v>
      </c>
      <c r="K26" s="5">
        <v>-372</v>
      </c>
      <c r="L26" s="5">
        <v>838</v>
      </c>
      <c r="M26" s="5">
        <v>326549</v>
      </c>
      <c r="N26" s="5">
        <v>6076</v>
      </c>
      <c r="O26" s="5">
        <v>19910</v>
      </c>
      <c r="P26" s="5">
        <v>20196</v>
      </c>
    </row>
    <row r="27" spans="1:16" x14ac:dyDescent="0.2">
      <c r="A27" s="4" t="s">
        <v>34</v>
      </c>
      <c r="B27" s="5">
        <v>51209</v>
      </c>
      <c r="C27" s="5">
        <v>906</v>
      </c>
      <c r="D27" s="5">
        <v>179</v>
      </c>
      <c r="E27" s="5">
        <v>135358</v>
      </c>
      <c r="F27" s="5">
        <v>959</v>
      </c>
      <c r="G27" s="5">
        <v>62258</v>
      </c>
      <c r="H27" s="5">
        <v>17026</v>
      </c>
      <c r="I27" s="5">
        <v>10446</v>
      </c>
      <c r="J27" s="5">
        <v>41772</v>
      </c>
      <c r="K27" s="5">
        <v>-347</v>
      </c>
      <c r="L27" s="5">
        <v>845</v>
      </c>
      <c r="M27" s="5">
        <v>320610</v>
      </c>
      <c r="N27" s="5">
        <v>4938</v>
      </c>
      <c r="O27" s="5">
        <v>15218</v>
      </c>
      <c r="P27" s="5">
        <v>15384</v>
      </c>
    </row>
    <row r="28" spans="1:16" x14ac:dyDescent="0.2">
      <c r="A28" s="4" t="s">
        <v>35</v>
      </c>
      <c r="B28" s="5">
        <v>56365</v>
      </c>
      <c r="C28" s="5">
        <v>920</v>
      </c>
      <c r="D28" s="5">
        <v>318</v>
      </c>
      <c r="E28" s="5">
        <v>149798</v>
      </c>
      <c r="F28" s="5">
        <v>1062</v>
      </c>
      <c r="G28" s="5">
        <v>68854</v>
      </c>
      <c r="H28" s="5">
        <v>19028</v>
      </c>
      <c r="I28" s="5">
        <v>9113</v>
      </c>
      <c r="J28" s="5">
        <v>43713</v>
      </c>
      <c r="K28" s="5">
        <v>-514</v>
      </c>
      <c r="L28" s="5">
        <v>857</v>
      </c>
      <c r="M28" s="5">
        <v>349513</v>
      </c>
      <c r="N28" s="5">
        <v>4494</v>
      </c>
      <c r="O28" s="5">
        <v>13500</v>
      </c>
      <c r="P28" s="5">
        <v>13606</v>
      </c>
    </row>
    <row r="29" spans="1:16" x14ac:dyDescent="0.2">
      <c r="A29" s="13" t="s">
        <v>36</v>
      </c>
      <c r="B29" s="13"/>
      <c r="C29" s="13"/>
      <c r="D29" s="13"/>
      <c r="E29" s="13"/>
      <c r="F29" s="13"/>
      <c r="G29" s="13"/>
      <c r="H29" s="13"/>
      <c r="I29" s="13"/>
      <c r="J29" s="13"/>
      <c r="K29" s="13"/>
      <c r="L29" s="13"/>
      <c r="M29" s="13"/>
      <c r="N29" s="13"/>
      <c r="O29" s="13"/>
      <c r="P29" s="13"/>
    </row>
    <row r="30" spans="1:16" x14ac:dyDescent="0.2">
      <c r="A30" s="4" t="s">
        <v>24</v>
      </c>
      <c r="B30" s="5">
        <v>75691</v>
      </c>
      <c r="C30" s="5">
        <v>1549</v>
      </c>
      <c r="D30" s="5">
        <v>315</v>
      </c>
      <c r="E30" s="5">
        <v>160136</v>
      </c>
      <c r="F30" s="5">
        <v>1071</v>
      </c>
      <c r="G30" s="5">
        <v>69080</v>
      </c>
      <c r="H30" s="5">
        <v>21936</v>
      </c>
      <c r="I30" s="5">
        <v>9740</v>
      </c>
      <c r="J30" s="5">
        <v>40523</v>
      </c>
      <c r="K30" s="5">
        <v>-412</v>
      </c>
      <c r="L30" s="5">
        <v>806</v>
      </c>
      <c r="M30" s="5">
        <v>380434</v>
      </c>
      <c r="N30" s="5">
        <v>4804</v>
      </c>
      <c r="O30" s="5">
        <v>9660</v>
      </c>
      <c r="P30" s="5">
        <v>9740</v>
      </c>
    </row>
    <row r="31" spans="1:16" x14ac:dyDescent="0.2">
      <c r="A31" s="4" t="s">
        <v>25</v>
      </c>
      <c r="B31" s="5">
        <v>44058</v>
      </c>
      <c r="C31" s="5">
        <v>764</v>
      </c>
      <c r="D31" s="5">
        <v>217</v>
      </c>
      <c r="E31" s="5">
        <v>130987</v>
      </c>
      <c r="F31" s="5">
        <v>766</v>
      </c>
      <c r="G31" s="5">
        <v>64584</v>
      </c>
      <c r="H31" s="5">
        <v>20105</v>
      </c>
      <c r="I31" s="5">
        <v>12489</v>
      </c>
      <c r="J31" s="5">
        <v>46612</v>
      </c>
      <c r="K31" s="5">
        <v>-404</v>
      </c>
      <c r="L31" s="5">
        <v>720</v>
      </c>
      <c r="M31" s="5">
        <v>320899</v>
      </c>
      <c r="N31" s="5">
        <v>5425</v>
      </c>
      <c r="O31" s="5">
        <v>17794</v>
      </c>
      <c r="P31" s="5">
        <v>17914</v>
      </c>
    </row>
    <row r="32" spans="1:16" x14ac:dyDescent="0.2">
      <c r="A32" s="4" t="s">
        <v>26</v>
      </c>
      <c r="B32" s="5">
        <v>38390</v>
      </c>
      <c r="C32" s="5">
        <v>812</v>
      </c>
      <c r="D32" s="5">
        <v>166</v>
      </c>
      <c r="E32" s="5">
        <v>130604</v>
      </c>
      <c r="F32" s="5">
        <v>719</v>
      </c>
      <c r="G32" s="5">
        <v>63346</v>
      </c>
      <c r="H32" s="5">
        <v>23321</v>
      </c>
      <c r="I32" s="5">
        <v>15840</v>
      </c>
      <c r="J32" s="5">
        <v>50771</v>
      </c>
      <c r="K32" s="5">
        <v>-349</v>
      </c>
      <c r="L32" s="5">
        <v>693</v>
      </c>
      <c r="M32" s="5">
        <v>324313</v>
      </c>
      <c r="N32" s="5">
        <v>7139</v>
      </c>
      <c r="O32" s="5">
        <v>22758</v>
      </c>
      <c r="P32" s="5">
        <v>22979</v>
      </c>
    </row>
    <row r="33" spans="1:16" x14ac:dyDescent="0.2">
      <c r="A33" s="4" t="s">
        <v>27</v>
      </c>
      <c r="B33" s="5">
        <v>37322</v>
      </c>
      <c r="C33" s="5">
        <v>931</v>
      </c>
      <c r="D33" s="5">
        <v>234</v>
      </c>
      <c r="E33" s="5">
        <v>121282</v>
      </c>
      <c r="F33" s="5">
        <v>767</v>
      </c>
      <c r="G33" s="5">
        <v>57621</v>
      </c>
      <c r="H33" s="5">
        <v>19376</v>
      </c>
      <c r="I33" s="5">
        <v>19101</v>
      </c>
      <c r="J33" s="5">
        <v>52392</v>
      </c>
      <c r="K33" s="5">
        <v>-338</v>
      </c>
      <c r="L33" s="5">
        <v>645</v>
      </c>
      <c r="M33" s="5">
        <v>309335</v>
      </c>
      <c r="N33" s="5">
        <v>7894</v>
      </c>
      <c r="O33" s="5">
        <v>26663</v>
      </c>
      <c r="P33" s="5">
        <v>26995</v>
      </c>
    </row>
    <row r="34" spans="1:16" x14ac:dyDescent="0.2">
      <c r="A34" s="4" t="s">
        <v>28</v>
      </c>
      <c r="B34" s="5">
        <v>45913</v>
      </c>
      <c r="C34" s="5">
        <v>911</v>
      </c>
      <c r="D34" s="5">
        <v>272</v>
      </c>
      <c r="E34" s="5">
        <v>143618</v>
      </c>
      <c r="F34" s="5">
        <v>774</v>
      </c>
      <c r="G34" s="5">
        <v>64973</v>
      </c>
      <c r="H34" s="5">
        <v>22617</v>
      </c>
      <c r="I34" s="5">
        <v>22209</v>
      </c>
      <c r="J34" s="5">
        <v>44008</v>
      </c>
      <c r="K34" s="5">
        <v>-292</v>
      </c>
      <c r="L34" s="5">
        <v>808</v>
      </c>
      <c r="M34" s="5">
        <v>345809</v>
      </c>
      <c r="N34" s="5">
        <v>8606</v>
      </c>
      <c r="O34" s="5">
        <v>30401</v>
      </c>
      <c r="P34" s="5">
        <v>30815</v>
      </c>
    </row>
    <row r="35" spans="1:16" x14ac:dyDescent="0.2">
      <c r="A35" s="4" t="s">
        <v>29</v>
      </c>
      <c r="B35" s="5">
        <v>61393</v>
      </c>
      <c r="C35" s="5">
        <v>909</v>
      </c>
      <c r="D35" s="5">
        <v>408</v>
      </c>
      <c r="E35" s="5">
        <v>169307</v>
      </c>
      <c r="F35" s="5">
        <v>880</v>
      </c>
      <c r="G35" s="5">
        <v>68192</v>
      </c>
      <c r="H35" s="5">
        <v>21172</v>
      </c>
      <c r="I35" s="5">
        <v>24294</v>
      </c>
      <c r="J35" s="5">
        <v>43398</v>
      </c>
      <c r="K35" s="5">
        <v>-586</v>
      </c>
      <c r="L35" s="5">
        <v>735</v>
      </c>
      <c r="M35" s="5">
        <v>390103</v>
      </c>
      <c r="N35" s="5">
        <v>8621</v>
      </c>
      <c r="O35" s="5">
        <v>32501</v>
      </c>
      <c r="P35" s="5">
        <v>32915</v>
      </c>
    </row>
    <row r="36" spans="1:16" x14ac:dyDescent="0.2">
      <c r="A36" s="4" t="s">
        <v>30</v>
      </c>
      <c r="B36" s="5">
        <v>71686</v>
      </c>
      <c r="C36" s="5">
        <v>1012</v>
      </c>
      <c r="D36" s="5">
        <v>435</v>
      </c>
      <c r="E36" s="5">
        <v>207717</v>
      </c>
      <c r="F36" s="5">
        <v>854</v>
      </c>
      <c r="G36" s="5">
        <v>69885</v>
      </c>
      <c r="H36" s="5">
        <v>21188</v>
      </c>
      <c r="I36" s="5">
        <v>24200</v>
      </c>
      <c r="J36" s="5">
        <v>33359</v>
      </c>
      <c r="K36" s="5">
        <v>-649</v>
      </c>
      <c r="L36" s="5">
        <v>769</v>
      </c>
      <c r="M36" s="5">
        <v>430456</v>
      </c>
      <c r="N36" s="5">
        <v>8851</v>
      </c>
      <c r="O36" s="5">
        <v>32690</v>
      </c>
      <c r="P36" s="5">
        <v>33052</v>
      </c>
    </row>
    <row r="37" spans="1:16" x14ac:dyDescent="0.2">
      <c r="A37" s="4" t="s">
        <v>31</v>
      </c>
      <c r="B37" s="5">
        <v>68838</v>
      </c>
      <c r="C37" s="5">
        <v>1021</v>
      </c>
      <c r="D37" s="5">
        <v>435</v>
      </c>
      <c r="E37" s="5">
        <v>203075</v>
      </c>
      <c r="F37" s="5">
        <v>861</v>
      </c>
      <c r="G37" s="5">
        <v>69760</v>
      </c>
      <c r="H37" s="5">
        <v>21364</v>
      </c>
      <c r="I37" s="5">
        <v>24055</v>
      </c>
      <c r="J37" s="5">
        <v>34210</v>
      </c>
      <c r="K37" s="5">
        <v>-812</v>
      </c>
      <c r="L37" s="5">
        <v>729</v>
      </c>
      <c r="M37" s="5">
        <v>423536</v>
      </c>
      <c r="N37" s="5">
        <v>8488</v>
      </c>
      <c r="O37" s="5">
        <v>32189</v>
      </c>
      <c r="P37" s="5">
        <v>32543</v>
      </c>
    </row>
    <row r="38" spans="1:16" x14ac:dyDescent="0.2">
      <c r="A38" s="4" t="s">
        <v>32</v>
      </c>
      <c r="B38" s="5">
        <v>54628</v>
      </c>
      <c r="C38" s="5">
        <v>876</v>
      </c>
      <c r="D38" s="5">
        <v>258</v>
      </c>
      <c r="E38" s="5">
        <v>169393</v>
      </c>
      <c r="F38" s="5">
        <v>741</v>
      </c>
      <c r="G38" s="5">
        <v>62660</v>
      </c>
      <c r="H38" s="5">
        <v>16666</v>
      </c>
      <c r="I38" s="5">
        <v>20264</v>
      </c>
      <c r="J38" s="5">
        <v>34110</v>
      </c>
      <c r="K38" s="5">
        <v>-654</v>
      </c>
      <c r="L38" s="5">
        <v>667</v>
      </c>
      <c r="M38" s="5">
        <v>359609</v>
      </c>
      <c r="N38" s="5">
        <v>7584</v>
      </c>
      <c r="O38" s="5">
        <v>27513</v>
      </c>
      <c r="P38" s="5">
        <v>27848</v>
      </c>
    </row>
    <row r="39" spans="1:16" x14ac:dyDescent="0.2">
      <c r="A39" s="4" t="s">
        <v>33</v>
      </c>
      <c r="B39" s="5">
        <v>46957</v>
      </c>
      <c r="C39" s="5">
        <v>948</v>
      </c>
      <c r="D39" s="5">
        <v>156</v>
      </c>
      <c r="E39" s="5">
        <v>146348</v>
      </c>
      <c r="F39" s="5">
        <v>620</v>
      </c>
      <c r="G39" s="5">
        <v>58773</v>
      </c>
      <c r="H39" s="5">
        <v>15821</v>
      </c>
      <c r="I39" s="5">
        <v>19525</v>
      </c>
      <c r="J39" s="5">
        <v>44786</v>
      </c>
      <c r="K39" s="5">
        <v>-432</v>
      </c>
      <c r="L39" s="5">
        <v>616</v>
      </c>
      <c r="M39" s="5">
        <v>334119</v>
      </c>
      <c r="N39" s="5">
        <v>6797</v>
      </c>
      <c r="O39" s="5">
        <v>26089</v>
      </c>
      <c r="P39" s="5">
        <v>26322</v>
      </c>
    </row>
    <row r="40" spans="1:16" x14ac:dyDescent="0.2">
      <c r="A40" s="4" t="s">
        <v>34</v>
      </c>
      <c r="B40" s="5">
        <v>44995</v>
      </c>
      <c r="C40" s="5">
        <v>902</v>
      </c>
      <c r="D40" s="5">
        <v>182</v>
      </c>
      <c r="E40" s="5">
        <v>137041</v>
      </c>
      <c r="F40" s="5">
        <v>758</v>
      </c>
      <c r="G40" s="5">
        <v>61904</v>
      </c>
      <c r="H40" s="5">
        <v>18276</v>
      </c>
      <c r="I40" s="5">
        <v>13878</v>
      </c>
      <c r="J40" s="5">
        <v>45976</v>
      </c>
      <c r="K40" s="5">
        <v>-488</v>
      </c>
      <c r="L40" s="5">
        <v>717</v>
      </c>
      <c r="M40" s="5">
        <v>324141</v>
      </c>
      <c r="N40" s="5">
        <v>5437</v>
      </c>
      <c r="O40" s="5">
        <v>19179</v>
      </c>
      <c r="P40" s="5">
        <v>19315</v>
      </c>
    </row>
    <row r="41" spans="1:16" x14ac:dyDescent="0.2">
      <c r="A41" s="4" t="s">
        <v>35</v>
      </c>
      <c r="B41" s="5">
        <v>62888</v>
      </c>
      <c r="C41" s="5">
        <v>1253</v>
      </c>
      <c r="D41" s="5">
        <v>301</v>
      </c>
      <c r="E41" s="5">
        <v>145365</v>
      </c>
      <c r="F41" s="5">
        <v>995</v>
      </c>
      <c r="G41" s="5">
        <v>71200</v>
      </c>
      <c r="H41" s="5">
        <v>20384</v>
      </c>
      <c r="I41" s="5">
        <v>12942</v>
      </c>
      <c r="J41" s="5">
        <v>45719</v>
      </c>
      <c r="K41" s="5">
        <v>-484</v>
      </c>
      <c r="L41" s="5">
        <v>718</v>
      </c>
      <c r="M41" s="5">
        <v>361284</v>
      </c>
      <c r="N41" s="5">
        <v>4984</v>
      </c>
      <c r="O41" s="5">
        <v>17806</v>
      </c>
      <c r="P41" s="5">
        <v>17926</v>
      </c>
    </row>
    <row r="42" spans="1:16" x14ac:dyDescent="0.2">
      <c r="A42" s="13" t="s">
        <v>37</v>
      </c>
      <c r="B42" s="13"/>
      <c r="C42" s="13"/>
      <c r="D42" s="13"/>
      <c r="E42" s="13"/>
      <c r="F42" s="13"/>
      <c r="G42" s="13"/>
      <c r="H42" s="13"/>
      <c r="I42" s="13"/>
      <c r="J42" s="13"/>
      <c r="K42" s="13"/>
      <c r="L42" s="13"/>
      <c r="M42" s="13"/>
      <c r="N42" s="13"/>
      <c r="O42" s="13"/>
      <c r="P42" s="13"/>
    </row>
    <row r="43" spans="1:16" x14ac:dyDescent="0.2">
      <c r="A43" s="4" t="s">
        <v>24</v>
      </c>
      <c r="B43" s="5">
        <v>83150</v>
      </c>
      <c r="C43" s="5">
        <v>2819</v>
      </c>
      <c r="D43" s="5">
        <v>569</v>
      </c>
      <c r="E43" s="5">
        <v>156527</v>
      </c>
      <c r="F43" s="5">
        <v>978</v>
      </c>
      <c r="G43" s="5">
        <v>71739</v>
      </c>
      <c r="H43" s="5">
        <v>21192</v>
      </c>
      <c r="I43" s="5">
        <v>15355</v>
      </c>
      <c r="J43" s="5">
        <v>48975</v>
      </c>
      <c r="K43" s="5">
        <v>-465</v>
      </c>
      <c r="L43" s="5">
        <v>664</v>
      </c>
      <c r="M43" s="5">
        <v>401503</v>
      </c>
      <c r="N43" s="5">
        <v>5380</v>
      </c>
      <c r="O43" s="5">
        <v>20647</v>
      </c>
      <c r="P43" s="5">
        <v>20735</v>
      </c>
    </row>
    <row r="44" spans="1:16" x14ac:dyDescent="0.2">
      <c r="A44" s="4" t="s">
        <v>25</v>
      </c>
      <c r="B44" s="5">
        <v>62262</v>
      </c>
      <c r="C44" s="5">
        <v>1212</v>
      </c>
      <c r="D44" s="5">
        <v>291</v>
      </c>
      <c r="E44" s="5">
        <v>132340</v>
      </c>
      <c r="F44" s="5">
        <v>1000</v>
      </c>
      <c r="G44" s="5">
        <v>61829</v>
      </c>
      <c r="H44" s="5">
        <v>19331</v>
      </c>
      <c r="I44" s="5">
        <v>16374</v>
      </c>
      <c r="J44" s="5">
        <v>44317</v>
      </c>
      <c r="K44" s="5">
        <v>-410</v>
      </c>
      <c r="L44" s="5">
        <v>603</v>
      </c>
      <c r="M44" s="5">
        <v>339148</v>
      </c>
      <c r="N44" s="5">
        <v>5853</v>
      </c>
      <c r="O44" s="5">
        <v>22088</v>
      </c>
      <c r="P44" s="5">
        <v>22227</v>
      </c>
    </row>
    <row r="45" spans="1:16" x14ac:dyDescent="0.2">
      <c r="A45" s="4" t="s">
        <v>26</v>
      </c>
      <c r="B45" s="5">
        <v>49134</v>
      </c>
      <c r="C45" s="5">
        <v>889</v>
      </c>
      <c r="D45" s="5">
        <v>367</v>
      </c>
      <c r="E45" s="5">
        <v>118920</v>
      </c>
      <c r="F45" s="5">
        <v>683</v>
      </c>
      <c r="G45" s="5">
        <v>62457</v>
      </c>
      <c r="H45" s="5">
        <v>22034</v>
      </c>
      <c r="I45" s="5">
        <v>23067</v>
      </c>
      <c r="J45" s="5">
        <v>56029</v>
      </c>
      <c r="K45" s="5">
        <v>-399</v>
      </c>
      <c r="L45" s="5">
        <v>666</v>
      </c>
      <c r="M45" s="5">
        <v>333846</v>
      </c>
      <c r="N45" s="5">
        <v>8069</v>
      </c>
      <c r="O45" s="5">
        <v>30967</v>
      </c>
      <c r="P45" s="5">
        <v>31137</v>
      </c>
    </row>
    <row r="46" spans="1:16" x14ac:dyDescent="0.2">
      <c r="A46" s="4" t="s">
        <v>27</v>
      </c>
      <c r="B46" s="5">
        <v>45839</v>
      </c>
      <c r="C46" s="5">
        <v>870</v>
      </c>
      <c r="D46" s="5">
        <v>291</v>
      </c>
      <c r="E46" s="5">
        <v>115960</v>
      </c>
      <c r="F46" s="5">
        <v>591</v>
      </c>
      <c r="G46" s="5">
        <v>57893</v>
      </c>
      <c r="H46" s="5">
        <v>22415</v>
      </c>
      <c r="I46" s="5">
        <v>26612</v>
      </c>
      <c r="J46" s="5">
        <v>50454</v>
      </c>
      <c r="K46" s="5">
        <v>-268</v>
      </c>
      <c r="L46" s="5">
        <v>691</v>
      </c>
      <c r="M46" s="5">
        <v>321347</v>
      </c>
      <c r="N46" s="5">
        <v>8828</v>
      </c>
      <c r="O46" s="5">
        <v>35141</v>
      </c>
      <c r="P46" s="5">
        <v>35440</v>
      </c>
    </row>
    <row r="47" spans="1:16" x14ac:dyDescent="0.2">
      <c r="A47" s="4" t="s">
        <v>28</v>
      </c>
      <c r="B47" s="5">
        <v>48744</v>
      </c>
      <c r="C47" s="5">
        <v>863</v>
      </c>
      <c r="D47" s="5">
        <v>358</v>
      </c>
      <c r="E47" s="5">
        <v>135169</v>
      </c>
      <c r="F47" s="5">
        <v>564</v>
      </c>
      <c r="G47" s="5">
        <v>62145</v>
      </c>
      <c r="H47" s="5">
        <v>24034</v>
      </c>
      <c r="I47" s="5">
        <v>29596</v>
      </c>
      <c r="J47" s="5">
        <v>41851</v>
      </c>
      <c r="K47" s="5">
        <v>-271</v>
      </c>
      <c r="L47" s="5">
        <v>652</v>
      </c>
      <c r="M47" s="5">
        <v>343704</v>
      </c>
      <c r="N47" s="5">
        <v>9369</v>
      </c>
      <c r="O47" s="5">
        <v>38635</v>
      </c>
      <c r="P47" s="5">
        <v>38965</v>
      </c>
    </row>
    <row r="48" spans="1:16" x14ac:dyDescent="0.2">
      <c r="A48" s="13" t="s">
        <v>38</v>
      </c>
      <c r="B48" s="13"/>
      <c r="C48" s="13"/>
      <c r="D48" s="13"/>
      <c r="E48" s="13"/>
      <c r="F48" s="13"/>
      <c r="G48" s="13"/>
      <c r="H48" s="13"/>
      <c r="I48" s="13"/>
      <c r="J48" s="13"/>
      <c r="K48" s="13"/>
      <c r="L48" s="13"/>
      <c r="M48" s="13"/>
      <c r="N48" s="13"/>
      <c r="O48" s="13"/>
      <c r="P48" s="13"/>
    </row>
    <row r="49" spans="1:16" x14ac:dyDescent="0.2">
      <c r="A49" s="4">
        <v>2023</v>
      </c>
      <c r="B49" s="5">
        <v>241863</v>
      </c>
      <c r="C49" s="5">
        <v>4888</v>
      </c>
      <c r="D49" s="5">
        <v>1762</v>
      </c>
      <c r="E49" s="5">
        <v>653962</v>
      </c>
      <c r="F49" s="5">
        <v>4742</v>
      </c>
      <c r="G49" s="5">
        <v>312315</v>
      </c>
      <c r="H49" s="5">
        <v>111518</v>
      </c>
      <c r="I49" s="5">
        <v>61796</v>
      </c>
      <c r="J49" s="5">
        <v>224701</v>
      </c>
      <c r="K49" s="5">
        <v>-2344</v>
      </c>
      <c r="L49" s="5">
        <v>4064</v>
      </c>
      <c r="M49" s="5">
        <v>1619267</v>
      </c>
      <c r="N49" s="5">
        <v>28665</v>
      </c>
      <c r="O49" s="5">
        <v>89521</v>
      </c>
      <c r="P49" s="5">
        <v>90461</v>
      </c>
    </row>
    <row r="50" spans="1:16" x14ac:dyDescent="0.2">
      <c r="A50" s="4">
        <v>2024</v>
      </c>
      <c r="B50" s="5">
        <v>241374</v>
      </c>
      <c r="C50" s="5">
        <v>4967</v>
      </c>
      <c r="D50" s="5">
        <v>1205</v>
      </c>
      <c r="E50" s="5">
        <v>686627</v>
      </c>
      <c r="F50" s="5">
        <v>4097</v>
      </c>
      <c r="G50" s="5">
        <v>319604</v>
      </c>
      <c r="H50" s="5">
        <v>107355</v>
      </c>
      <c r="I50" s="5">
        <v>79379</v>
      </c>
      <c r="J50" s="5">
        <v>234307</v>
      </c>
      <c r="K50" s="5">
        <v>-1795</v>
      </c>
      <c r="L50" s="5">
        <v>3672</v>
      </c>
      <c r="M50" s="5">
        <v>1680790</v>
      </c>
      <c r="N50" s="5">
        <v>33867</v>
      </c>
      <c r="O50" s="5">
        <v>112080</v>
      </c>
      <c r="P50" s="5">
        <v>113247</v>
      </c>
    </row>
    <row r="51" spans="1:16" x14ac:dyDescent="0.2">
      <c r="A51" s="4">
        <v>2025</v>
      </c>
      <c r="B51" s="5">
        <v>289129</v>
      </c>
      <c r="C51" s="5">
        <v>6653</v>
      </c>
      <c r="D51" s="5">
        <v>1875</v>
      </c>
      <c r="E51" s="5">
        <v>658915</v>
      </c>
      <c r="F51" s="5">
        <v>3817</v>
      </c>
      <c r="G51" s="5">
        <v>316061</v>
      </c>
      <c r="H51" s="5">
        <v>109006</v>
      </c>
      <c r="I51" s="5">
        <v>111005</v>
      </c>
      <c r="J51" s="5">
        <v>241624</v>
      </c>
      <c r="K51" s="5">
        <v>-1812</v>
      </c>
      <c r="L51" s="5">
        <v>3275</v>
      </c>
      <c r="M51" s="5">
        <v>1739549</v>
      </c>
      <c r="N51" s="5">
        <v>37499</v>
      </c>
      <c r="O51" s="5">
        <v>147479</v>
      </c>
      <c r="P51" s="5">
        <v>148504</v>
      </c>
    </row>
    <row r="52" spans="1:16" x14ac:dyDescent="0.2">
      <c r="A52" s="13" t="s">
        <v>39</v>
      </c>
      <c r="B52" s="13"/>
      <c r="C52" s="13"/>
      <c r="D52" s="13"/>
      <c r="E52" s="13"/>
      <c r="F52" s="13"/>
      <c r="G52" s="13"/>
      <c r="H52" s="13"/>
      <c r="I52" s="13"/>
      <c r="J52" s="13"/>
      <c r="K52" s="13"/>
      <c r="L52" s="13"/>
      <c r="M52" s="13"/>
      <c r="N52" s="13"/>
      <c r="O52" s="13"/>
      <c r="P52" s="13"/>
    </row>
    <row r="53" spans="1:16" x14ac:dyDescent="0.2">
      <c r="A53" s="4">
        <v>2024</v>
      </c>
      <c r="B53" s="5">
        <v>674626</v>
      </c>
      <c r="C53" s="5">
        <v>11475</v>
      </c>
      <c r="D53" s="5">
        <v>4279</v>
      </c>
      <c r="E53" s="5">
        <v>1838728</v>
      </c>
      <c r="F53" s="5">
        <v>11132</v>
      </c>
      <c r="G53" s="5">
        <v>782162</v>
      </c>
      <c r="H53" s="5">
        <v>240840</v>
      </c>
      <c r="I53" s="5">
        <v>183113</v>
      </c>
      <c r="J53" s="5">
        <v>494314</v>
      </c>
      <c r="K53" s="5">
        <v>-5441</v>
      </c>
      <c r="L53" s="5">
        <v>9565</v>
      </c>
      <c r="M53" s="5">
        <v>4244794</v>
      </c>
      <c r="N53" s="5">
        <v>78608</v>
      </c>
      <c r="O53" s="5">
        <v>253845</v>
      </c>
      <c r="P53" s="5">
        <v>256918</v>
      </c>
    </row>
    <row r="54" spans="1:16" x14ac:dyDescent="0.2">
      <c r="A54" s="4">
        <v>2025</v>
      </c>
      <c r="B54" s="5">
        <v>700515</v>
      </c>
      <c r="C54" s="5">
        <v>13573</v>
      </c>
      <c r="D54" s="5">
        <v>4050</v>
      </c>
      <c r="E54" s="5">
        <v>1837162</v>
      </c>
      <c r="F54" s="5">
        <v>9527</v>
      </c>
      <c r="G54" s="5">
        <v>778437</v>
      </c>
      <c r="H54" s="5">
        <v>243877</v>
      </c>
      <c r="I54" s="5">
        <v>250163</v>
      </c>
      <c r="J54" s="5">
        <v>523183</v>
      </c>
      <c r="K54" s="5">
        <v>-5917</v>
      </c>
      <c r="L54" s="5">
        <v>8227</v>
      </c>
      <c r="M54" s="5">
        <v>4362797</v>
      </c>
      <c r="N54" s="5">
        <v>88262</v>
      </c>
      <c r="O54" s="5">
        <v>335445</v>
      </c>
      <c r="P54" s="5">
        <v>338425</v>
      </c>
    </row>
    <row r="55" spans="1:16" ht="238" customHeight="1" x14ac:dyDescent="0.2">
      <c r="A55" s="14" t="s">
        <v>40</v>
      </c>
      <c r="B55" s="14"/>
      <c r="C55" s="14"/>
      <c r="D55" s="14"/>
      <c r="E55" s="14"/>
      <c r="F55" s="14"/>
      <c r="G55" s="14"/>
      <c r="H55" s="14"/>
      <c r="I55" s="14"/>
      <c r="J55" s="14"/>
      <c r="K55" s="14"/>
      <c r="L55" s="14"/>
      <c r="M55" s="14"/>
      <c r="N55" s="14"/>
      <c r="O55" s="14"/>
      <c r="P55" s="14"/>
    </row>
  </sheetData>
  <mergeCells count="11">
    <mergeCell ref="A16:P16"/>
    <mergeCell ref="A1:P1"/>
    <mergeCell ref="A2:P2"/>
    <mergeCell ref="B3:M3"/>
    <mergeCell ref="O3:P3"/>
    <mergeCell ref="A5:P5"/>
    <mergeCell ref="A29:P29"/>
    <mergeCell ref="A42:P42"/>
    <mergeCell ref="A48:P48"/>
    <mergeCell ref="A52:P52"/>
    <mergeCell ref="A55:P55"/>
  </mergeCells>
  <pageMargins left="0.75" right="0.75" top="1" bottom="1" header="0.5" footer="0.5"/>
  <pageSetup scale="37" orientation="landscape" horizontalDpi="300" verticalDpi="300" r:id="rId1"/>
  <headerFooter>
    <oddHeader>&amp;R7/24/2025  6:22:40 AM</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13436-87E4-9445-B80F-226AA7F1137A}">
  <dimension ref="B5:S36"/>
  <sheetViews>
    <sheetView tabSelected="1" topLeftCell="I5" zoomScale="144" workbookViewId="0">
      <selection activeCell="R8" sqref="R8:R36"/>
    </sheetView>
  </sheetViews>
  <sheetFormatPr baseColWidth="10" defaultRowHeight="15" x14ac:dyDescent="0.2"/>
  <cols>
    <col min="6" max="6" width="10.83203125" style="6"/>
  </cols>
  <sheetData>
    <row r="5" spans="2:19" x14ac:dyDescent="0.2">
      <c r="I5" t="s">
        <v>43</v>
      </c>
    </row>
    <row r="7" spans="2:19" x14ac:dyDescent="0.2">
      <c r="G7" t="s">
        <v>49</v>
      </c>
      <c r="H7" t="s">
        <v>50</v>
      </c>
      <c r="I7" t="s">
        <v>51</v>
      </c>
      <c r="J7" t="s">
        <v>45</v>
      </c>
      <c r="K7" t="s">
        <v>44</v>
      </c>
      <c r="L7" t="s">
        <v>46</v>
      </c>
      <c r="M7" t="s">
        <v>47</v>
      </c>
      <c r="O7" t="str">
        <f>L7</f>
        <v>Fiyat farkı</v>
      </c>
      <c r="P7" t="s">
        <v>48</v>
      </c>
      <c r="R7" t="s">
        <v>46</v>
      </c>
      <c r="S7" t="s">
        <v>48</v>
      </c>
    </row>
    <row r="8" spans="2:19" x14ac:dyDescent="0.2">
      <c r="B8" t="s">
        <v>42</v>
      </c>
      <c r="D8">
        <v>2023</v>
      </c>
      <c r="E8" s="4" t="s">
        <v>24</v>
      </c>
      <c r="F8" s="7">
        <v>44927</v>
      </c>
      <c r="G8" s="5">
        <v>61357</v>
      </c>
      <c r="H8" s="5">
        <v>138339</v>
      </c>
      <c r="I8" s="5">
        <v>347784</v>
      </c>
      <c r="J8" s="10">
        <v>2.59</v>
      </c>
      <c r="K8" s="8">
        <v>7.05</v>
      </c>
      <c r="L8" s="11">
        <f>K8-J8</f>
        <v>4.46</v>
      </c>
      <c r="M8" s="12">
        <f>H8-G8</f>
        <v>76982</v>
      </c>
      <c r="O8">
        <f t="shared" ref="O8:O36" si="0">L8</f>
        <v>4.46</v>
      </c>
      <c r="P8" s="12">
        <f>G8</f>
        <v>61357</v>
      </c>
      <c r="R8" s="11">
        <f>J8</f>
        <v>2.59</v>
      </c>
      <c r="S8" s="12">
        <v>61357</v>
      </c>
    </row>
    <row r="9" spans="2:19" x14ac:dyDescent="0.2">
      <c r="B9" s="7">
        <v>44927</v>
      </c>
      <c r="D9">
        <v>2023</v>
      </c>
      <c r="E9" s="4" t="s">
        <v>25</v>
      </c>
      <c r="F9" s="7">
        <f>F8+32</f>
        <v>44959</v>
      </c>
      <c r="G9" s="5">
        <v>46374</v>
      </c>
      <c r="H9" s="5">
        <v>124892</v>
      </c>
      <c r="I9" s="5">
        <v>310776</v>
      </c>
      <c r="J9" s="10">
        <v>2.59</v>
      </c>
      <c r="K9" s="9">
        <v>4.38</v>
      </c>
      <c r="L9" s="11">
        <f t="shared" ref="L9:L36" si="1">K9-J9</f>
        <v>1.79</v>
      </c>
      <c r="M9" s="12">
        <f t="shared" ref="M9:M36" si="2">H9-G9</f>
        <v>78518</v>
      </c>
      <c r="O9">
        <f t="shared" si="0"/>
        <v>1.79</v>
      </c>
      <c r="P9" s="12">
        <f t="shared" ref="P9:P36" si="3">G9</f>
        <v>46374</v>
      </c>
      <c r="R9" s="11">
        <f t="shared" ref="R9:R36" si="4">J9</f>
        <v>2.59</v>
      </c>
      <c r="S9" s="12">
        <v>46374</v>
      </c>
    </row>
    <row r="10" spans="2:19" x14ac:dyDescent="0.2">
      <c r="B10" s="7">
        <f>B9+32</f>
        <v>44959</v>
      </c>
      <c r="D10">
        <v>2023</v>
      </c>
      <c r="E10" s="4" t="s">
        <v>26</v>
      </c>
      <c r="F10" s="7">
        <f t="shared" ref="F10:F27" si="5">F9+32</f>
        <v>44991</v>
      </c>
      <c r="G10" s="5">
        <v>50096</v>
      </c>
      <c r="H10" s="5">
        <v>133558</v>
      </c>
      <c r="I10" s="5">
        <v>331565</v>
      </c>
      <c r="J10" s="10">
        <v>2.5</v>
      </c>
      <c r="K10" s="9">
        <v>3.37</v>
      </c>
      <c r="L10" s="11">
        <f t="shared" si="1"/>
        <v>0.87000000000000011</v>
      </c>
      <c r="M10" s="12">
        <f t="shared" si="2"/>
        <v>83462</v>
      </c>
      <c r="O10">
        <f t="shared" si="0"/>
        <v>0.87000000000000011</v>
      </c>
      <c r="P10" s="12">
        <f t="shared" si="3"/>
        <v>50096</v>
      </c>
      <c r="R10" s="11">
        <f t="shared" si="4"/>
        <v>2.5</v>
      </c>
      <c r="S10" s="12">
        <v>50096</v>
      </c>
    </row>
    <row r="11" spans="2:19" x14ac:dyDescent="0.2">
      <c r="B11" s="7">
        <f t="shared" ref="B11:B36" si="6">B10+32</f>
        <v>44991</v>
      </c>
      <c r="D11">
        <v>2023</v>
      </c>
      <c r="E11" s="4" t="s">
        <v>27</v>
      </c>
      <c r="F11" s="7">
        <f t="shared" si="5"/>
        <v>45023</v>
      </c>
      <c r="G11" s="5">
        <v>40233</v>
      </c>
      <c r="H11" s="5">
        <v>119878</v>
      </c>
      <c r="I11" s="5">
        <v>301768</v>
      </c>
      <c r="J11" s="10">
        <v>2.4700000000000002</v>
      </c>
      <c r="K11" s="9">
        <v>2.7</v>
      </c>
      <c r="L11" s="11">
        <f t="shared" si="1"/>
        <v>0.22999999999999998</v>
      </c>
      <c r="M11" s="12">
        <f t="shared" si="2"/>
        <v>79645</v>
      </c>
      <c r="O11">
        <f t="shared" si="0"/>
        <v>0.22999999999999998</v>
      </c>
      <c r="P11" s="12">
        <f t="shared" si="3"/>
        <v>40233</v>
      </c>
      <c r="R11" s="11">
        <f t="shared" si="4"/>
        <v>2.4700000000000002</v>
      </c>
      <c r="S11" s="12">
        <v>40233</v>
      </c>
    </row>
    <row r="12" spans="2:19" x14ac:dyDescent="0.2">
      <c r="B12" s="7">
        <f t="shared" si="6"/>
        <v>45023</v>
      </c>
      <c r="D12">
        <v>2023</v>
      </c>
      <c r="E12" s="4" t="s">
        <v>28</v>
      </c>
      <c r="F12" s="7">
        <f t="shared" si="5"/>
        <v>45055</v>
      </c>
      <c r="G12" s="5">
        <v>43804</v>
      </c>
      <c r="H12" s="5">
        <v>137296</v>
      </c>
      <c r="I12" s="5">
        <v>327374</v>
      </c>
      <c r="J12" s="10">
        <v>2.5099999999999998</v>
      </c>
      <c r="K12" s="9">
        <v>2.5499999999999998</v>
      </c>
      <c r="L12" s="11">
        <f t="shared" si="1"/>
        <v>4.0000000000000036E-2</v>
      </c>
      <c r="M12" s="12">
        <f t="shared" si="2"/>
        <v>93492</v>
      </c>
      <c r="O12">
        <f t="shared" si="0"/>
        <v>4.0000000000000036E-2</v>
      </c>
      <c r="P12" s="12">
        <f t="shared" si="3"/>
        <v>43804</v>
      </c>
      <c r="R12" s="11">
        <f t="shared" si="4"/>
        <v>2.5099999999999998</v>
      </c>
      <c r="S12" s="12">
        <v>43804</v>
      </c>
    </row>
    <row r="13" spans="2:19" x14ac:dyDescent="0.2">
      <c r="B13" s="7">
        <f t="shared" si="6"/>
        <v>45055</v>
      </c>
      <c r="D13">
        <v>2023</v>
      </c>
      <c r="E13" s="4" t="s">
        <v>29</v>
      </c>
      <c r="F13" s="7">
        <f t="shared" si="5"/>
        <v>45087</v>
      </c>
      <c r="G13" s="5">
        <v>57772</v>
      </c>
      <c r="H13" s="5">
        <v>161851</v>
      </c>
      <c r="I13" s="5">
        <v>359101</v>
      </c>
      <c r="J13" s="10">
        <v>2.46</v>
      </c>
      <c r="K13" s="9">
        <v>2.6</v>
      </c>
      <c r="L13" s="11">
        <f t="shared" si="1"/>
        <v>0.14000000000000012</v>
      </c>
      <c r="M13" s="12">
        <f t="shared" si="2"/>
        <v>104079</v>
      </c>
      <c r="O13">
        <f t="shared" si="0"/>
        <v>0.14000000000000012</v>
      </c>
      <c r="P13" s="12">
        <f t="shared" si="3"/>
        <v>57772</v>
      </c>
      <c r="R13" s="11">
        <f t="shared" si="4"/>
        <v>2.46</v>
      </c>
      <c r="S13" s="12">
        <v>57772</v>
      </c>
    </row>
    <row r="14" spans="2:19" x14ac:dyDescent="0.2">
      <c r="B14" s="7">
        <f t="shared" si="6"/>
        <v>45087</v>
      </c>
      <c r="D14">
        <v>2023</v>
      </c>
      <c r="E14" s="4" t="s">
        <v>30</v>
      </c>
      <c r="F14" s="7">
        <f t="shared" si="5"/>
        <v>45119</v>
      </c>
      <c r="G14" s="5">
        <v>78903</v>
      </c>
      <c r="H14" s="5">
        <v>199289</v>
      </c>
      <c r="I14" s="5">
        <v>425220</v>
      </c>
      <c r="J14" s="10">
        <v>2.4700000000000002</v>
      </c>
      <c r="K14" s="9">
        <v>3</v>
      </c>
      <c r="L14" s="11">
        <f t="shared" si="1"/>
        <v>0.5299999999999998</v>
      </c>
      <c r="M14" s="12">
        <f t="shared" si="2"/>
        <v>120386</v>
      </c>
      <c r="O14">
        <f t="shared" si="0"/>
        <v>0.5299999999999998</v>
      </c>
      <c r="P14" s="12">
        <f t="shared" si="3"/>
        <v>78903</v>
      </c>
      <c r="R14" s="11">
        <f t="shared" si="4"/>
        <v>2.4700000000000002</v>
      </c>
      <c r="S14" s="12">
        <v>78903</v>
      </c>
    </row>
    <row r="15" spans="2:19" x14ac:dyDescent="0.2">
      <c r="B15" s="7">
        <f t="shared" si="6"/>
        <v>45119</v>
      </c>
      <c r="D15">
        <v>2023</v>
      </c>
      <c r="E15" s="4" t="s">
        <v>31</v>
      </c>
      <c r="F15" s="7">
        <f t="shared" si="5"/>
        <v>45151</v>
      </c>
      <c r="G15" s="5">
        <v>78112</v>
      </c>
      <c r="H15" s="5">
        <v>199000</v>
      </c>
      <c r="I15" s="5">
        <v>422682</v>
      </c>
      <c r="J15" s="10">
        <v>2.4900000000000002</v>
      </c>
      <c r="K15" s="9">
        <v>2.94</v>
      </c>
      <c r="L15" s="11">
        <f t="shared" si="1"/>
        <v>0.44999999999999973</v>
      </c>
      <c r="M15" s="12">
        <f t="shared" si="2"/>
        <v>120888</v>
      </c>
      <c r="O15">
        <f t="shared" si="0"/>
        <v>0.44999999999999973</v>
      </c>
      <c r="P15" s="12">
        <f t="shared" si="3"/>
        <v>78112</v>
      </c>
      <c r="R15" s="11">
        <f t="shared" si="4"/>
        <v>2.4900000000000002</v>
      </c>
      <c r="S15" s="12">
        <v>78112</v>
      </c>
    </row>
    <row r="16" spans="2:19" x14ac:dyDescent="0.2">
      <c r="B16" s="7">
        <f t="shared" si="6"/>
        <v>45151</v>
      </c>
      <c r="D16">
        <v>2023</v>
      </c>
      <c r="E16" s="4" t="s">
        <v>32</v>
      </c>
      <c r="F16" s="7">
        <f t="shared" si="5"/>
        <v>45183</v>
      </c>
      <c r="G16" s="5">
        <v>59959</v>
      </c>
      <c r="H16" s="5">
        <v>166151</v>
      </c>
      <c r="I16" s="5">
        <v>360328</v>
      </c>
      <c r="J16" s="10">
        <v>2.5299999999999998</v>
      </c>
      <c r="K16" s="9">
        <v>2.87</v>
      </c>
      <c r="L16" s="11">
        <f t="shared" si="1"/>
        <v>0.3400000000000003</v>
      </c>
      <c r="M16" s="12">
        <f t="shared" si="2"/>
        <v>106192</v>
      </c>
      <c r="O16">
        <f t="shared" si="0"/>
        <v>0.3400000000000003</v>
      </c>
      <c r="P16" s="12">
        <f t="shared" si="3"/>
        <v>59959</v>
      </c>
      <c r="R16" s="11">
        <f t="shared" si="4"/>
        <v>2.5299999999999998</v>
      </c>
      <c r="S16" s="12">
        <v>59959</v>
      </c>
    </row>
    <row r="17" spans="2:19" x14ac:dyDescent="0.2">
      <c r="B17" s="7">
        <f t="shared" si="6"/>
        <v>45183</v>
      </c>
      <c r="D17">
        <v>2023</v>
      </c>
      <c r="E17" s="4" t="s">
        <v>33</v>
      </c>
      <c r="F17" s="7">
        <f t="shared" si="5"/>
        <v>45215</v>
      </c>
      <c r="G17" s="5">
        <v>50933</v>
      </c>
      <c r="H17" s="5">
        <v>140655</v>
      </c>
      <c r="I17" s="5">
        <v>326549</v>
      </c>
      <c r="J17" s="10">
        <v>2.5299999999999998</v>
      </c>
      <c r="K17" s="9">
        <v>2.92</v>
      </c>
      <c r="L17" s="11">
        <f t="shared" si="1"/>
        <v>0.39000000000000012</v>
      </c>
      <c r="M17" s="12">
        <f t="shared" si="2"/>
        <v>89722</v>
      </c>
      <c r="O17">
        <f t="shared" si="0"/>
        <v>0.39000000000000012</v>
      </c>
      <c r="P17" s="12">
        <f t="shared" si="3"/>
        <v>50933</v>
      </c>
      <c r="R17" s="11">
        <f t="shared" si="4"/>
        <v>2.5299999999999998</v>
      </c>
      <c r="S17" s="12">
        <v>50933</v>
      </c>
    </row>
    <row r="18" spans="2:19" x14ac:dyDescent="0.2">
      <c r="B18" s="7">
        <f t="shared" si="6"/>
        <v>45215</v>
      </c>
      <c r="D18">
        <v>2023</v>
      </c>
      <c r="E18" s="4" t="s">
        <v>34</v>
      </c>
      <c r="F18" s="7">
        <f t="shared" si="5"/>
        <v>45247</v>
      </c>
      <c r="G18" s="5">
        <v>51209</v>
      </c>
      <c r="H18" s="5">
        <v>135358</v>
      </c>
      <c r="I18" s="5">
        <v>320610</v>
      </c>
      <c r="J18" s="10">
        <v>2.5099999999999998</v>
      </c>
      <c r="K18" s="9">
        <v>3.39</v>
      </c>
      <c r="L18" s="11">
        <f t="shared" si="1"/>
        <v>0.88000000000000034</v>
      </c>
      <c r="M18" s="12">
        <f t="shared" si="2"/>
        <v>84149</v>
      </c>
      <c r="O18">
        <f t="shared" si="0"/>
        <v>0.88000000000000034</v>
      </c>
      <c r="P18" s="12">
        <f t="shared" si="3"/>
        <v>51209</v>
      </c>
      <c r="R18" s="11">
        <f t="shared" si="4"/>
        <v>2.5099999999999998</v>
      </c>
      <c r="S18" s="12">
        <v>51209</v>
      </c>
    </row>
    <row r="19" spans="2:19" x14ac:dyDescent="0.2">
      <c r="B19" s="7">
        <f t="shared" si="6"/>
        <v>45247</v>
      </c>
      <c r="D19">
        <v>2023</v>
      </c>
      <c r="E19" s="4" t="s">
        <v>35</v>
      </c>
      <c r="F19" s="7">
        <f t="shared" si="5"/>
        <v>45279</v>
      </c>
      <c r="G19" s="5">
        <v>56365</v>
      </c>
      <c r="H19" s="5">
        <v>149798</v>
      </c>
      <c r="I19" s="5">
        <v>349513</v>
      </c>
      <c r="J19" s="10">
        <v>2.4700000000000002</v>
      </c>
      <c r="K19" s="9">
        <v>3.28</v>
      </c>
      <c r="L19" s="11">
        <f t="shared" si="1"/>
        <v>0.80999999999999961</v>
      </c>
      <c r="M19" s="12">
        <f t="shared" si="2"/>
        <v>93433</v>
      </c>
      <c r="O19">
        <f t="shared" si="0"/>
        <v>0.80999999999999961</v>
      </c>
      <c r="P19" s="12">
        <f t="shared" si="3"/>
        <v>56365</v>
      </c>
      <c r="R19" s="11">
        <f t="shared" si="4"/>
        <v>2.4700000000000002</v>
      </c>
      <c r="S19" s="12">
        <v>56365</v>
      </c>
    </row>
    <row r="20" spans="2:19" x14ac:dyDescent="0.2">
      <c r="B20" s="7">
        <f t="shared" si="6"/>
        <v>45279</v>
      </c>
      <c r="D20">
        <v>2024</v>
      </c>
      <c r="E20" s="4" t="s">
        <v>24</v>
      </c>
      <c r="F20" s="7">
        <f t="shared" si="5"/>
        <v>45311</v>
      </c>
      <c r="G20" s="5">
        <v>75691</v>
      </c>
      <c r="H20" s="5">
        <v>160136</v>
      </c>
      <c r="I20" s="5">
        <v>380434</v>
      </c>
      <c r="J20" s="10">
        <v>2.4900000000000002</v>
      </c>
      <c r="K20" s="10">
        <v>4.8</v>
      </c>
      <c r="L20" s="11">
        <f t="shared" si="1"/>
        <v>2.3099999999999996</v>
      </c>
      <c r="M20" s="12">
        <f t="shared" si="2"/>
        <v>84445</v>
      </c>
      <c r="O20">
        <f t="shared" si="0"/>
        <v>2.3099999999999996</v>
      </c>
      <c r="P20" s="12">
        <f t="shared" si="3"/>
        <v>75691</v>
      </c>
      <c r="R20" s="11">
        <f t="shared" si="4"/>
        <v>2.4900000000000002</v>
      </c>
      <c r="S20" s="12">
        <v>75691</v>
      </c>
    </row>
    <row r="21" spans="2:19" x14ac:dyDescent="0.2">
      <c r="B21" s="7">
        <f t="shared" si="6"/>
        <v>45311</v>
      </c>
      <c r="D21">
        <v>2024</v>
      </c>
      <c r="E21" s="4" t="s">
        <v>25</v>
      </c>
      <c r="F21" s="7">
        <f t="shared" si="5"/>
        <v>45343</v>
      </c>
      <c r="G21" s="5">
        <v>44058</v>
      </c>
      <c r="H21" s="5">
        <v>130987</v>
      </c>
      <c r="I21" s="5">
        <v>320899</v>
      </c>
      <c r="J21" s="10">
        <v>2.4900000000000002</v>
      </c>
      <c r="K21" s="10">
        <v>2.88</v>
      </c>
      <c r="L21" s="11">
        <f t="shared" si="1"/>
        <v>0.38999999999999968</v>
      </c>
      <c r="M21" s="12">
        <f t="shared" si="2"/>
        <v>86929</v>
      </c>
      <c r="O21">
        <f t="shared" si="0"/>
        <v>0.38999999999999968</v>
      </c>
      <c r="P21" s="12">
        <f t="shared" si="3"/>
        <v>44058</v>
      </c>
      <c r="R21" s="11">
        <f t="shared" si="4"/>
        <v>2.4900000000000002</v>
      </c>
      <c r="S21" s="12">
        <v>44058</v>
      </c>
    </row>
    <row r="22" spans="2:19" x14ac:dyDescent="0.2">
      <c r="B22" s="7">
        <f t="shared" si="6"/>
        <v>45343</v>
      </c>
      <c r="D22">
        <v>2024</v>
      </c>
      <c r="E22" s="4" t="s">
        <v>26</v>
      </c>
      <c r="F22" s="7">
        <f t="shared" si="5"/>
        <v>45375</v>
      </c>
      <c r="G22" s="5">
        <v>38390</v>
      </c>
      <c r="H22" s="5">
        <v>130604</v>
      </c>
      <c r="I22" s="5">
        <v>324313</v>
      </c>
      <c r="J22" s="10">
        <v>2.5099999999999998</v>
      </c>
      <c r="K22" s="10">
        <v>2.1800000000000002</v>
      </c>
      <c r="L22" s="11">
        <f t="shared" si="1"/>
        <v>-0.32999999999999963</v>
      </c>
      <c r="M22" s="12">
        <f t="shared" si="2"/>
        <v>92214</v>
      </c>
      <c r="O22">
        <f t="shared" si="0"/>
        <v>-0.32999999999999963</v>
      </c>
      <c r="P22" s="12">
        <f t="shared" si="3"/>
        <v>38390</v>
      </c>
      <c r="R22" s="11">
        <f t="shared" si="4"/>
        <v>2.5099999999999998</v>
      </c>
      <c r="S22" s="12">
        <v>38390</v>
      </c>
    </row>
    <row r="23" spans="2:19" x14ac:dyDescent="0.2">
      <c r="B23" s="7">
        <f t="shared" si="6"/>
        <v>45375</v>
      </c>
      <c r="D23">
        <v>2024</v>
      </c>
      <c r="E23" s="4" t="s">
        <v>27</v>
      </c>
      <c r="F23" s="7">
        <f t="shared" si="5"/>
        <v>45407</v>
      </c>
      <c r="G23" s="5">
        <v>37322</v>
      </c>
      <c r="H23" s="5">
        <v>121282</v>
      </c>
      <c r="I23" s="5">
        <v>309335</v>
      </c>
      <c r="J23" s="10">
        <v>2.5499999999999998</v>
      </c>
      <c r="K23" s="10">
        <v>2.0499999999999998</v>
      </c>
      <c r="L23" s="11">
        <f t="shared" si="1"/>
        <v>-0.5</v>
      </c>
      <c r="M23" s="12">
        <f t="shared" si="2"/>
        <v>83960</v>
      </c>
      <c r="O23">
        <f t="shared" si="0"/>
        <v>-0.5</v>
      </c>
      <c r="P23" s="12">
        <f t="shared" si="3"/>
        <v>37322</v>
      </c>
      <c r="R23" s="11">
        <f t="shared" si="4"/>
        <v>2.5499999999999998</v>
      </c>
      <c r="S23" s="12">
        <v>37322</v>
      </c>
    </row>
    <row r="24" spans="2:19" x14ac:dyDescent="0.2">
      <c r="B24" s="7">
        <f t="shared" si="6"/>
        <v>45407</v>
      </c>
      <c r="D24">
        <v>2024</v>
      </c>
      <c r="E24" s="4" t="s">
        <v>28</v>
      </c>
      <c r="F24" s="7">
        <f t="shared" si="5"/>
        <v>45439</v>
      </c>
      <c r="G24" s="5">
        <v>45913</v>
      </c>
      <c r="H24" s="5">
        <v>143618</v>
      </c>
      <c r="I24" s="5">
        <v>345809</v>
      </c>
      <c r="J24" s="10">
        <v>2.57</v>
      </c>
      <c r="K24" s="10">
        <v>2.2599999999999998</v>
      </c>
      <c r="L24" s="11">
        <f t="shared" si="1"/>
        <v>-0.31000000000000005</v>
      </c>
      <c r="M24" s="12">
        <f t="shared" si="2"/>
        <v>97705</v>
      </c>
      <c r="O24">
        <f t="shared" si="0"/>
        <v>-0.31000000000000005</v>
      </c>
      <c r="P24" s="12">
        <f t="shared" si="3"/>
        <v>45913</v>
      </c>
      <c r="R24" s="11">
        <f t="shared" si="4"/>
        <v>2.57</v>
      </c>
      <c r="S24" s="12">
        <v>45913</v>
      </c>
    </row>
    <row r="25" spans="2:19" x14ac:dyDescent="0.2">
      <c r="B25" s="7">
        <f t="shared" si="6"/>
        <v>45439</v>
      </c>
      <c r="D25">
        <v>2024</v>
      </c>
      <c r="E25" s="4" t="s">
        <v>29</v>
      </c>
      <c r="F25" s="7">
        <f t="shared" si="5"/>
        <v>45471</v>
      </c>
      <c r="G25" s="5">
        <v>61393</v>
      </c>
      <c r="H25" s="5">
        <v>169307</v>
      </c>
      <c r="I25" s="5">
        <v>390103</v>
      </c>
      <c r="J25" s="10">
        <v>2.52</v>
      </c>
      <c r="K25" s="10">
        <v>2.69</v>
      </c>
      <c r="L25" s="11">
        <f t="shared" si="1"/>
        <v>0.16999999999999993</v>
      </c>
      <c r="M25" s="12">
        <f t="shared" si="2"/>
        <v>107914</v>
      </c>
      <c r="O25">
        <f t="shared" si="0"/>
        <v>0.16999999999999993</v>
      </c>
      <c r="P25" s="12">
        <f t="shared" si="3"/>
        <v>61393</v>
      </c>
      <c r="R25" s="11">
        <f t="shared" si="4"/>
        <v>2.52</v>
      </c>
      <c r="S25" s="12">
        <v>61393</v>
      </c>
    </row>
    <row r="26" spans="2:19" x14ac:dyDescent="0.2">
      <c r="B26" s="7">
        <f t="shared" si="6"/>
        <v>45471</v>
      </c>
      <c r="D26">
        <v>2024</v>
      </c>
      <c r="E26" s="4" t="s">
        <v>30</v>
      </c>
      <c r="F26" s="7">
        <f t="shared" si="5"/>
        <v>45503</v>
      </c>
      <c r="G26" s="5">
        <v>71686</v>
      </c>
      <c r="H26" s="5">
        <v>207717</v>
      </c>
      <c r="I26" s="5">
        <v>430456</v>
      </c>
      <c r="J26" s="10">
        <v>2.48</v>
      </c>
      <c r="K26" s="10">
        <v>2.5099999999999998</v>
      </c>
      <c r="L26" s="11">
        <f t="shared" si="1"/>
        <v>2.9999999999999805E-2</v>
      </c>
      <c r="M26" s="12">
        <f t="shared" si="2"/>
        <v>136031</v>
      </c>
      <c r="O26">
        <f t="shared" si="0"/>
        <v>2.9999999999999805E-2</v>
      </c>
      <c r="P26" s="12">
        <f t="shared" si="3"/>
        <v>71686</v>
      </c>
      <c r="R26" s="11">
        <f t="shared" si="4"/>
        <v>2.48</v>
      </c>
      <c r="S26" s="12">
        <v>71686</v>
      </c>
    </row>
    <row r="27" spans="2:19" x14ac:dyDescent="0.2">
      <c r="B27" s="7">
        <f t="shared" si="6"/>
        <v>45503</v>
      </c>
      <c r="D27">
        <v>2024</v>
      </c>
      <c r="E27" s="4" t="s">
        <v>31</v>
      </c>
      <c r="F27" s="7">
        <f t="shared" si="5"/>
        <v>45535</v>
      </c>
      <c r="G27" s="5">
        <v>68838</v>
      </c>
      <c r="H27" s="5">
        <v>203075</v>
      </c>
      <c r="I27" s="5">
        <v>423536</v>
      </c>
      <c r="J27" s="10">
        <v>2.4500000000000002</v>
      </c>
      <c r="K27" s="10">
        <v>2.23</v>
      </c>
      <c r="L27" s="11">
        <f t="shared" si="1"/>
        <v>-0.2200000000000002</v>
      </c>
      <c r="M27" s="12">
        <f t="shared" si="2"/>
        <v>134237</v>
      </c>
      <c r="O27">
        <f t="shared" si="0"/>
        <v>-0.2200000000000002</v>
      </c>
      <c r="P27" s="12">
        <f t="shared" si="3"/>
        <v>68838</v>
      </c>
      <c r="R27" s="11">
        <f t="shared" si="4"/>
        <v>2.4500000000000002</v>
      </c>
      <c r="S27" s="12">
        <v>68838</v>
      </c>
    </row>
    <row r="28" spans="2:19" x14ac:dyDescent="0.2">
      <c r="B28" s="7">
        <f t="shared" si="6"/>
        <v>45535</v>
      </c>
      <c r="D28">
        <v>2024</v>
      </c>
      <c r="E28" s="4" t="s">
        <v>32</v>
      </c>
      <c r="F28" s="7">
        <f>F27+30</f>
        <v>45565</v>
      </c>
      <c r="G28" s="5">
        <v>54628</v>
      </c>
      <c r="H28" s="5">
        <v>169393</v>
      </c>
      <c r="I28" s="5">
        <v>359609</v>
      </c>
      <c r="J28" s="10">
        <v>2.42</v>
      </c>
      <c r="K28" s="10">
        <v>2.37</v>
      </c>
      <c r="L28" s="11">
        <f t="shared" si="1"/>
        <v>-4.9999999999999822E-2</v>
      </c>
      <c r="M28" s="12">
        <f t="shared" si="2"/>
        <v>114765</v>
      </c>
      <c r="O28">
        <f t="shared" si="0"/>
        <v>-4.9999999999999822E-2</v>
      </c>
      <c r="P28" s="12">
        <f t="shared" si="3"/>
        <v>54628</v>
      </c>
      <c r="R28" s="11">
        <f t="shared" si="4"/>
        <v>2.42</v>
      </c>
      <c r="S28" s="12">
        <v>54628</v>
      </c>
    </row>
    <row r="29" spans="2:19" x14ac:dyDescent="0.2">
      <c r="B29" s="7">
        <f t="shared" si="6"/>
        <v>45567</v>
      </c>
      <c r="D29">
        <v>2024</v>
      </c>
      <c r="E29" s="4" t="s">
        <v>33</v>
      </c>
      <c r="F29" s="7">
        <f>F28+30</f>
        <v>45595</v>
      </c>
      <c r="G29" s="5">
        <v>46957</v>
      </c>
      <c r="H29" s="5">
        <v>146348</v>
      </c>
      <c r="I29" s="5">
        <v>334119</v>
      </c>
      <c r="J29" s="10">
        <v>2.48</v>
      </c>
      <c r="K29" s="10">
        <v>2.62</v>
      </c>
      <c r="L29" s="11">
        <f t="shared" si="1"/>
        <v>0.14000000000000012</v>
      </c>
      <c r="M29" s="12">
        <f t="shared" si="2"/>
        <v>99391</v>
      </c>
      <c r="O29">
        <f t="shared" si="0"/>
        <v>0.14000000000000012</v>
      </c>
      <c r="P29" s="12">
        <f t="shared" si="3"/>
        <v>46957</v>
      </c>
      <c r="R29" s="11">
        <f t="shared" si="4"/>
        <v>2.48</v>
      </c>
      <c r="S29" s="12">
        <v>46957</v>
      </c>
    </row>
    <row r="30" spans="2:19" x14ac:dyDescent="0.2">
      <c r="B30" s="7">
        <f t="shared" si="6"/>
        <v>45599</v>
      </c>
      <c r="D30">
        <v>2024</v>
      </c>
      <c r="E30" s="4" t="s">
        <v>34</v>
      </c>
      <c r="F30" s="7">
        <f t="shared" ref="F30:F36" si="7">F29+30</f>
        <v>45625</v>
      </c>
      <c r="G30" s="5">
        <v>44995</v>
      </c>
      <c r="H30" s="5">
        <v>137041</v>
      </c>
      <c r="I30" s="5">
        <v>324141</v>
      </c>
      <c r="J30" s="10">
        <v>2.4300000000000002</v>
      </c>
      <c r="K30" s="10">
        <v>2.63</v>
      </c>
      <c r="L30" s="11">
        <f t="shared" si="1"/>
        <v>0.19999999999999973</v>
      </c>
      <c r="M30" s="12">
        <f t="shared" si="2"/>
        <v>92046</v>
      </c>
      <c r="O30">
        <f t="shared" si="0"/>
        <v>0.19999999999999973</v>
      </c>
      <c r="P30" s="12">
        <f t="shared" si="3"/>
        <v>44995</v>
      </c>
      <c r="R30" s="11">
        <f t="shared" si="4"/>
        <v>2.4300000000000002</v>
      </c>
      <c r="S30" s="12">
        <v>44995</v>
      </c>
    </row>
    <row r="31" spans="2:19" x14ac:dyDescent="0.2">
      <c r="B31" s="7">
        <f t="shared" si="6"/>
        <v>45631</v>
      </c>
      <c r="D31">
        <v>2024</v>
      </c>
      <c r="E31" s="4" t="s">
        <v>35</v>
      </c>
      <c r="F31" s="7">
        <f t="shared" si="7"/>
        <v>45655</v>
      </c>
      <c r="G31" s="5">
        <v>62888</v>
      </c>
      <c r="H31" s="5">
        <v>145365</v>
      </c>
      <c r="I31" s="5">
        <v>361284</v>
      </c>
      <c r="J31" s="10">
        <v>2.41</v>
      </c>
      <c r="K31" s="10">
        <v>3.85</v>
      </c>
      <c r="L31" s="11">
        <f t="shared" si="1"/>
        <v>1.44</v>
      </c>
      <c r="M31" s="12">
        <f t="shared" si="2"/>
        <v>82477</v>
      </c>
      <c r="O31">
        <f t="shared" si="0"/>
        <v>1.44</v>
      </c>
      <c r="P31" s="12">
        <f t="shared" si="3"/>
        <v>62888</v>
      </c>
      <c r="R31" s="11">
        <f t="shared" si="4"/>
        <v>2.41</v>
      </c>
      <c r="S31" s="12">
        <v>62888</v>
      </c>
    </row>
    <row r="32" spans="2:19" x14ac:dyDescent="0.2">
      <c r="B32" s="7">
        <f t="shared" si="6"/>
        <v>45663</v>
      </c>
      <c r="D32">
        <v>2025</v>
      </c>
      <c r="E32" s="4" t="s">
        <v>24</v>
      </c>
      <c r="F32" s="7">
        <f t="shared" si="7"/>
        <v>45685</v>
      </c>
      <c r="G32" s="5">
        <v>83150</v>
      </c>
      <c r="H32" s="5">
        <v>156527</v>
      </c>
      <c r="I32" s="5">
        <v>401503</v>
      </c>
      <c r="J32" s="10">
        <v>2.41</v>
      </c>
      <c r="K32" s="10">
        <v>5.75</v>
      </c>
      <c r="L32" s="11">
        <f t="shared" si="1"/>
        <v>3.34</v>
      </c>
      <c r="M32" s="12">
        <f t="shared" si="2"/>
        <v>73377</v>
      </c>
      <c r="O32">
        <f t="shared" si="0"/>
        <v>3.34</v>
      </c>
      <c r="P32" s="12">
        <f t="shared" si="3"/>
        <v>83150</v>
      </c>
      <c r="R32" s="11">
        <f t="shared" si="4"/>
        <v>2.41</v>
      </c>
      <c r="S32" s="12">
        <v>83150</v>
      </c>
    </row>
    <row r="33" spans="2:19" x14ac:dyDescent="0.2">
      <c r="B33" s="7">
        <f t="shared" si="6"/>
        <v>45695</v>
      </c>
      <c r="D33">
        <v>2025</v>
      </c>
      <c r="E33" s="4" t="s">
        <v>25</v>
      </c>
      <c r="F33" s="7">
        <f t="shared" si="7"/>
        <v>45715</v>
      </c>
      <c r="G33" s="5">
        <v>62262</v>
      </c>
      <c r="H33" s="5">
        <v>132340</v>
      </c>
      <c r="I33" s="5">
        <v>339148</v>
      </c>
      <c r="J33" s="10">
        <v>2.42</v>
      </c>
      <c r="K33" s="10">
        <v>4.8099999999999996</v>
      </c>
      <c r="L33" s="11">
        <f t="shared" si="1"/>
        <v>2.3899999999999997</v>
      </c>
      <c r="M33" s="12">
        <f t="shared" si="2"/>
        <v>70078</v>
      </c>
      <c r="O33">
        <f t="shared" si="0"/>
        <v>2.3899999999999997</v>
      </c>
      <c r="P33" s="12">
        <f t="shared" si="3"/>
        <v>62262</v>
      </c>
      <c r="R33" s="11">
        <f t="shared" si="4"/>
        <v>2.42</v>
      </c>
      <c r="S33" s="12">
        <v>62262</v>
      </c>
    </row>
    <row r="34" spans="2:19" x14ac:dyDescent="0.2">
      <c r="B34" s="7">
        <f t="shared" si="6"/>
        <v>45727</v>
      </c>
      <c r="D34">
        <v>2025</v>
      </c>
      <c r="E34" s="4" t="s">
        <v>26</v>
      </c>
      <c r="F34" s="7">
        <f t="shared" si="7"/>
        <v>45745</v>
      </c>
      <c r="G34" s="5">
        <v>49134</v>
      </c>
      <c r="H34" s="5">
        <v>118920</v>
      </c>
      <c r="I34" s="5">
        <v>333846</v>
      </c>
      <c r="J34" s="10">
        <v>2.4500000000000002</v>
      </c>
      <c r="K34" s="10">
        <v>4.17</v>
      </c>
      <c r="L34" s="11">
        <f t="shared" si="1"/>
        <v>1.7199999999999998</v>
      </c>
      <c r="M34" s="12">
        <f t="shared" si="2"/>
        <v>69786</v>
      </c>
      <c r="O34">
        <f t="shared" si="0"/>
        <v>1.7199999999999998</v>
      </c>
      <c r="P34" s="12">
        <f t="shared" si="3"/>
        <v>49134</v>
      </c>
      <c r="R34" s="11">
        <f t="shared" si="4"/>
        <v>2.4500000000000002</v>
      </c>
      <c r="S34" s="12">
        <v>49134</v>
      </c>
    </row>
    <row r="35" spans="2:19" x14ac:dyDescent="0.2">
      <c r="B35" s="7">
        <f t="shared" si="6"/>
        <v>45759</v>
      </c>
      <c r="D35">
        <v>2025</v>
      </c>
      <c r="E35" s="4" t="s">
        <v>27</v>
      </c>
      <c r="F35" s="7">
        <f t="shared" si="7"/>
        <v>45775</v>
      </c>
      <c r="G35" s="5">
        <v>45839</v>
      </c>
      <c r="H35" s="5">
        <v>115960</v>
      </c>
      <c r="I35" s="5">
        <v>321347</v>
      </c>
      <c r="J35" s="10">
        <v>2.4700000000000002</v>
      </c>
      <c r="K35" s="10">
        <v>3.59</v>
      </c>
      <c r="L35" s="11">
        <f t="shared" si="1"/>
        <v>1.1199999999999997</v>
      </c>
      <c r="M35" s="12">
        <f t="shared" si="2"/>
        <v>70121</v>
      </c>
      <c r="O35">
        <f t="shared" si="0"/>
        <v>1.1199999999999997</v>
      </c>
      <c r="P35" s="12">
        <f t="shared" si="3"/>
        <v>45839</v>
      </c>
      <c r="R35" s="11">
        <f t="shared" si="4"/>
        <v>2.4700000000000002</v>
      </c>
      <c r="S35" s="12">
        <v>45839</v>
      </c>
    </row>
    <row r="36" spans="2:19" x14ac:dyDescent="0.2">
      <c r="B36" s="7">
        <f t="shared" si="6"/>
        <v>45791</v>
      </c>
      <c r="D36">
        <v>2025</v>
      </c>
      <c r="E36" s="4" t="s">
        <v>28</v>
      </c>
      <c r="F36" s="7">
        <f t="shared" si="7"/>
        <v>45805</v>
      </c>
      <c r="G36" s="5">
        <v>48744</v>
      </c>
      <c r="H36" s="5">
        <v>135169</v>
      </c>
      <c r="I36" s="5">
        <v>343704</v>
      </c>
      <c r="J36" s="10">
        <v>2.5</v>
      </c>
      <c r="K36" s="10">
        <v>3.28</v>
      </c>
      <c r="L36" s="11">
        <f t="shared" si="1"/>
        <v>0.7799999999999998</v>
      </c>
      <c r="M36" s="12">
        <f t="shared" si="2"/>
        <v>86425</v>
      </c>
      <c r="O36">
        <f t="shared" si="0"/>
        <v>0.7799999999999998</v>
      </c>
      <c r="P36" s="12">
        <f t="shared" si="3"/>
        <v>48744</v>
      </c>
      <c r="R36" s="11">
        <f t="shared" si="4"/>
        <v>2.5</v>
      </c>
      <c r="S36" s="12">
        <v>48744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1F77D-DF37-5F4C-B4C0-816FAD6FD4DF}">
  <dimension ref="D6:F35"/>
  <sheetViews>
    <sheetView topLeftCell="A4" workbookViewId="0">
      <selection activeCell="D6" sqref="D6:F35"/>
    </sheetView>
  </sheetViews>
  <sheetFormatPr baseColWidth="10" defaultRowHeight="15" x14ac:dyDescent="0.2"/>
  <sheetData>
    <row r="6" spans="4:6" x14ac:dyDescent="0.2">
      <c r="E6" t="s">
        <v>45</v>
      </c>
      <c r="F6" t="s">
        <v>44</v>
      </c>
    </row>
    <row r="7" spans="4:6" x14ac:dyDescent="0.2">
      <c r="D7" s="7">
        <v>44927</v>
      </c>
      <c r="E7" s="10">
        <v>2.59</v>
      </c>
      <c r="F7" s="8">
        <v>7.05</v>
      </c>
    </row>
    <row r="8" spans="4:6" x14ac:dyDescent="0.2">
      <c r="D8" s="7">
        <v>44959</v>
      </c>
      <c r="E8" s="10">
        <v>2.59</v>
      </c>
      <c r="F8" s="9">
        <v>4.38</v>
      </c>
    </row>
    <row r="9" spans="4:6" x14ac:dyDescent="0.2">
      <c r="D9" s="7">
        <v>44991</v>
      </c>
      <c r="E9" s="10">
        <v>2.5</v>
      </c>
      <c r="F9" s="9">
        <v>3.37</v>
      </c>
    </row>
    <row r="10" spans="4:6" x14ac:dyDescent="0.2">
      <c r="D10" s="7">
        <v>45023</v>
      </c>
      <c r="E10" s="10">
        <v>2.4700000000000002</v>
      </c>
      <c r="F10" s="9">
        <v>2.7</v>
      </c>
    </row>
    <row r="11" spans="4:6" x14ac:dyDescent="0.2">
      <c r="D11" s="7">
        <v>45055</v>
      </c>
      <c r="E11" s="10">
        <v>2.5099999999999998</v>
      </c>
      <c r="F11" s="9">
        <v>2.5499999999999998</v>
      </c>
    </row>
    <row r="12" spans="4:6" x14ac:dyDescent="0.2">
      <c r="D12" s="7">
        <v>45087</v>
      </c>
      <c r="E12" s="10">
        <v>2.46</v>
      </c>
      <c r="F12" s="9">
        <v>2.6</v>
      </c>
    </row>
    <row r="13" spans="4:6" x14ac:dyDescent="0.2">
      <c r="D13" s="7">
        <v>45119</v>
      </c>
      <c r="E13" s="10">
        <v>2.4700000000000002</v>
      </c>
      <c r="F13" s="9">
        <v>3</v>
      </c>
    </row>
    <row r="14" spans="4:6" x14ac:dyDescent="0.2">
      <c r="D14" s="7">
        <v>45151</v>
      </c>
      <c r="E14" s="10">
        <v>2.4900000000000002</v>
      </c>
      <c r="F14" s="9">
        <v>2.94</v>
      </c>
    </row>
    <row r="15" spans="4:6" x14ac:dyDescent="0.2">
      <c r="D15" s="7">
        <v>45183</v>
      </c>
      <c r="E15" s="10">
        <v>2.5299999999999998</v>
      </c>
      <c r="F15" s="9">
        <v>2.87</v>
      </c>
    </row>
    <row r="16" spans="4:6" x14ac:dyDescent="0.2">
      <c r="D16" s="7">
        <v>45215</v>
      </c>
      <c r="E16" s="10">
        <v>2.5299999999999998</v>
      </c>
      <c r="F16" s="9">
        <v>2.92</v>
      </c>
    </row>
    <row r="17" spans="4:6" x14ac:dyDescent="0.2">
      <c r="D17" s="7">
        <v>45247</v>
      </c>
      <c r="E17" s="10">
        <v>2.5099999999999998</v>
      </c>
      <c r="F17" s="9">
        <v>3.39</v>
      </c>
    </row>
    <row r="18" spans="4:6" x14ac:dyDescent="0.2">
      <c r="D18" s="7">
        <v>45279</v>
      </c>
      <c r="E18" s="10">
        <v>2.4700000000000002</v>
      </c>
      <c r="F18" s="9">
        <v>3.28</v>
      </c>
    </row>
    <row r="19" spans="4:6" x14ac:dyDescent="0.2">
      <c r="D19" s="7">
        <v>45311</v>
      </c>
      <c r="E19" s="10">
        <v>2.4900000000000002</v>
      </c>
      <c r="F19" s="10">
        <v>4.8</v>
      </c>
    </row>
    <row r="20" spans="4:6" x14ac:dyDescent="0.2">
      <c r="D20" s="7">
        <v>45343</v>
      </c>
      <c r="E20" s="10">
        <v>2.4900000000000002</v>
      </c>
      <c r="F20" s="10">
        <v>2.88</v>
      </c>
    </row>
    <row r="21" spans="4:6" x14ac:dyDescent="0.2">
      <c r="D21" s="7">
        <v>45375</v>
      </c>
      <c r="E21" s="10">
        <v>2.5099999999999998</v>
      </c>
      <c r="F21" s="10">
        <v>2.1800000000000002</v>
      </c>
    </row>
    <row r="22" spans="4:6" x14ac:dyDescent="0.2">
      <c r="D22" s="7">
        <v>45407</v>
      </c>
      <c r="E22" s="10">
        <v>2.5499999999999998</v>
      </c>
      <c r="F22" s="10">
        <v>2.0499999999999998</v>
      </c>
    </row>
    <row r="23" spans="4:6" x14ac:dyDescent="0.2">
      <c r="D23" s="7">
        <v>45439</v>
      </c>
      <c r="E23" s="10">
        <v>2.57</v>
      </c>
      <c r="F23" s="10">
        <v>2.2599999999999998</v>
      </c>
    </row>
    <row r="24" spans="4:6" x14ac:dyDescent="0.2">
      <c r="D24" s="7">
        <v>45471</v>
      </c>
      <c r="E24" s="10">
        <v>2.52</v>
      </c>
      <c r="F24" s="10">
        <v>2.69</v>
      </c>
    </row>
    <row r="25" spans="4:6" x14ac:dyDescent="0.2">
      <c r="D25" s="7">
        <v>45503</v>
      </c>
      <c r="E25" s="10">
        <v>2.48</v>
      </c>
      <c r="F25" s="10">
        <v>2.5099999999999998</v>
      </c>
    </row>
    <row r="26" spans="4:6" x14ac:dyDescent="0.2">
      <c r="D26" s="7">
        <v>45535</v>
      </c>
      <c r="E26" s="10">
        <v>2.4500000000000002</v>
      </c>
      <c r="F26" s="10">
        <v>2.23</v>
      </c>
    </row>
    <row r="27" spans="4:6" x14ac:dyDescent="0.2">
      <c r="D27" s="7">
        <v>45565</v>
      </c>
      <c r="E27" s="10">
        <v>2.42</v>
      </c>
      <c r="F27" s="10">
        <v>2.37</v>
      </c>
    </row>
    <row r="28" spans="4:6" x14ac:dyDescent="0.2">
      <c r="D28" s="7">
        <v>45595</v>
      </c>
      <c r="E28" s="10">
        <v>2.48</v>
      </c>
      <c r="F28" s="10">
        <v>2.62</v>
      </c>
    </row>
    <row r="29" spans="4:6" x14ac:dyDescent="0.2">
      <c r="D29" s="7">
        <v>45625</v>
      </c>
      <c r="E29" s="10">
        <v>2.4300000000000002</v>
      </c>
      <c r="F29" s="10">
        <v>2.63</v>
      </c>
    </row>
    <row r="30" spans="4:6" x14ac:dyDescent="0.2">
      <c r="D30" s="7">
        <v>45655</v>
      </c>
      <c r="E30" s="10">
        <v>2.41</v>
      </c>
      <c r="F30" s="10">
        <v>3.85</v>
      </c>
    </row>
    <row r="31" spans="4:6" x14ac:dyDescent="0.2">
      <c r="D31" s="7">
        <v>45685</v>
      </c>
      <c r="E31" s="10">
        <v>2.41</v>
      </c>
      <c r="F31" s="10">
        <v>5.75</v>
      </c>
    </row>
    <row r="32" spans="4:6" x14ac:dyDescent="0.2">
      <c r="D32" s="7">
        <v>45715</v>
      </c>
      <c r="E32" s="10">
        <v>2.42</v>
      </c>
      <c r="F32" s="10">
        <v>4.8099999999999996</v>
      </c>
    </row>
    <row r="33" spans="4:6" x14ac:dyDescent="0.2">
      <c r="D33" s="7">
        <v>45745</v>
      </c>
      <c r="E33" s="10">
        <v>2.4500000000000002</v>
      </c>
      <c r="F33" s="10">
        <v>4.17</v>
      </c>
    </row>
    <row r="34" spans="4:6" x14ac:dyDescent="0.2">
      <c r="D34" s="7">
        <v>45775</v>
      </c>
      <c r="E34" s="10">
        <v>2.4700000000000002</v>
      </c>
      <c r="F34" s="10">
        <v>3.59</v>
      </c>
    </row>
    <row r="35" spans="4:6" x14ac:dyDescent="0.2">
      <c r="D35" s="7">
        <v>45805</v>
      </c>
      <c r="E35" s="10">
        <v>2.5</v>
      </c>
      <c r="F35" s="10">
        <v>3.28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2EF95-F97F-E242-A93C-F4BAB5D8BEB7}">
  <dimension ref="C4:I33"/>
  <sheetViews>
    <sheetView workbookViewId="0">
      <selection activeCell="N28" sqref="N28"/>
    </sheetView>
  </sheetViews>
  <sheetFormatPr baseColWidth="10" defaultRowHeight="15" x14ac:dyDescent="0.2"/>
  <sheetData>
    <row r="4" spans="3:9" x14ac:dyDescent="0.2">
      <c r="C4" s="6"/>
      <c r="D4" t="s">
        <v>7</v>
      </c>
      <c r="E4" t="s">
        <v>41</v>
      </c>
      <c r="G4" s="6"/>
    </row>
    <row r="5" spans="3:9" x14ac:dyDescent="0.2">
      <c r="C5" s="7">
        <v>44927</v>
      </c>
      <c r="D5" s="5">
        <v>61357</v>
      </c>
      <c r="E5" s="5">
        <v>138339</v>
      </c>
      <c r="G5" s="7"/>
    </row>
    <row r="6" spans="3:9" x14ac:dyDescent="0.2">
      <c r="C6" s="7">
        <f>C5+32</f>
        <v>44959</v>
      </c>
      <c r="D6" s="5">
        <v>46374</v>
      </c>
      <c r="E6" s="5">
        <v>124892</v>
      </c>
      <c r="G6" s="7"/>
    </row>
    <row r="7" spans="3:9" x14ac:dyDescent="0.2">
      <c r="C7" s="7">
        <f t="shared" ref="C7:C24" si="0">C6+32</f>
        <v>44991</v>
      </c>
      <c r="D7" s="5">
        <v>50096</v>
      </c>
      <c r="E7" s="5">
        <v>133558</v>
      </c>
      <c r="G7" s="7"/>
    </row>
    <row r="8" spans="3:9" x14ac:dyDescent="0.2">
      <c r="C8" s="7">
        <f t="shared" si="0"/>
        <v>45023</v>
      </c>
      <c r="D8" s="5">
        <v>40233</v>
      </c>
      <c r="E8" s="5">
        <v>119878</v>
      </c>
      <c r="G8" s="7"/>
    </row>
    <row r="9" spans="3:9" x14ac:dyDescent="0.2">
      <c r="C9" s="7">
        <f t="shared" si="0"/>
        <v>45055</v>
      </c>
      <c r="D9" s="5">
        <v>43804</v>
      </c>
      <c r="E9" s="5">
        <v>137296</v>
      </c>
      <c r="G9" s="7"/>
    </row>
    <row r="10" spans="3:9" x14ac:dyDescent="0.2">
      <c r="C10" s="7">
        <f t="shared" si="0"/>
        <v>45087</v>
      </c>
      <c r="D10" s="5">
        <v>57772</v>
      </c>
      <c r="E10" s="5">
        <v>161851</v>
      </c>
      <c r="G10" s="7"/>
    </row>
    <row r="11" spans="3:9" x14ac:dyDescent="0.2">
      <c r="C11" s="7">
        <f t="shared" si="0"/>
        <v>45119</v>
      </c>
      <c r="D11" s="5">
        <v>78903</v>
      </c>
      <c r="E11" s="5">
        <v>199289</v>
      </c>
      <c r="G11" s="7"/>
    </row>
    <row r="12" spans="3:9" x14ac:dyDescent="0.2">
      <c r="C12" s="7">
        <f t="shared" si="0"/>
        <v>45151</v>
      </c>
      <c r="D12" s="5">
        <v>78112</v>
      </c>
      <c r="E12" s="5">
        <v>199000</v>
      </c>
      <c r="G12" s="7"/>
    </row>
    <row r="13" spans="3:9" x14ac:dyDescent="0.2">
      <c r="C13" s="7">
        <f t="shared" si="0"/>
        <v>45183</v>
      </c>
      <c r="D13" s="5">
        <v>59959</v>
      </c>
      <c r="E13" s="5">
        <v>166151</v>
      </c>
      <c r="G13" s="7"/>
    </row>
    <row r="14" spans="3:9" x14ac:dyDescent="0.2">
      <c r="C14" s="7">
        <f t="shared" si="0"/>
        <v>45215</v>
      </c>
      <c r="D14" s="5">
        <v>50933</v>
      </c>
      <c r="E14" s="5">
        <v>140655</v>
      </c>
      <c r="G14" s="7"/>
    </row>
    <row r="15" spans="3:9" x14ac:dyDescent="0.2">
      <c r="C15" s="7">
        <f t="shared" si="0"/>
        <v>45247</v>
      </c>
      <c r="D15" s="5">
        <v>51209</v>
      </c>
      <c r="E15" s="5">
        <v>135358</v>
      </c>
      <c r="G15" s="7"/>
      <c r="H15" t="s">
        <v>49</v>
      </c>
      <c r="I15" t="s">
        <v>50</v>
      </c>
    </row>
    <row r="16" spans="3:9" x14ac:dyDescent="0.2">
      <c r="C16" s="7">
        <f t="shared" si="0"/>
        <v>45279</v>
      </c>
      <c r="D16" s="5">
        <v>56365</v>
      </c>
      <c r="E16" s="5">
        <v>149798</v>
      </c>
      <c r="G16" s="7">
        <v>45279</v>
      </c>
      <c r="H16" s="12">
        <f>SUM(D5:D16)</f>
        <v>675117</v>
      </c>
      <c r="I16" s="12">
        <f>SUM(E5:E16)</f>
        <v>1806065</v>
      </c>
    </row>
    <row r="17" spans="3:9" x14ac:dyDescent="0.2">
      <c r="C17" s="7">
        <f t="shared" si="0"/>
        <v>45311</v>
      </c>
      <c r="D17" s="5">
        <v>75691</v>
      </c>
      <c r="E17" s="5">
        <v>160136</v>
      </c>
      <c r="G17" s="7">
        <v>45311</v>
      </c>
      <c r="H17" s="12">
        <f t="shared" ref="H17:I17" si="1">SUM(D6:D17)</f>
        <v>689451</v>
      </c>
      <c r="I17" s="12">
        <f t="shared" si="1"/>
        <v>1827862</v>
      </c>
    </row>
    <row r="18" spans="3:9" x14ac:dyDescent="0.2">
      <c r="C18" s="7">
        <f t="shared" si="0"/>
        <v>45343</v>
      </c>
      <c r="D18" s="5">
        <v>44058</v>
      </c>
      <c r="E18" s="5">
        <v>130987</v>
      </c>
      <c r="G18" s="7">
        <v>45343</v>
      </c>
      <c r="H18" s="12">
        <f t="shared" ref="H18:I18" si="2">SUM(D7:D18)</f>
        <v>687135</v>
      </c>
      <c r="I18" s="12">
        <f t="shared" si="2"/>
        <v>1833957</v>
      </c>
    </row>
    <row r="19" spans="3:9" x14ac:dyDescent="0.2">
      <c r="C19" s="7">
        <f t="shared" si="0"/>
        <v>45375</v>
      </c>
      <c r="D19" s="5">
        <v>38390</v>
      </c>
      <c r="E19" s="5">
        <v>130604</v>
      </c>
      <c r="G19" s="7">
        <v>45375</v>
      </c>
      <c r="H19" s="12">
        <f t="shared" ref="H19:I19" si="3">SUM(D8:D19)</f>
        <v>675429</v>
      </c>
      <c r="I19" s="12">
        <f t="shared" si="3"/>
        <v>1831003</v>
      </c>
    </row>
    <row r="20" spans="3:9" x14ac:dyDescent="0.2">
      <c r="C20" s="7">
        <f t="shared" si="0"/>
        <v>45407</v>
      </c>
      <c r="D20" s="5">
        <v>37322</v>
      </c>
      <c r="E20" s="5">
        <v>121282</v>
      </c>
      <c r="G20" s="7">
        <v>45407</v>
      </c>
      <c r="H20" s="12">
        <f t="shared" ref="H20:I20" si="4">SUM(D9:D20)</f>
        <v>672518</v>
      </c>
      <c r="I20" s="12">
        <f t="shared" si="4"/>
        <v>1832407</v>
      </c>
    </row>
    <row r="21" spans="3:9" x14ac:dyDescent="0.2">
      <c r="C21" s="7">
        <f t="shared" si="0"/>
        <v>45439</v>
      </c>
      <c r="D21" s="5">
        <v>45913</v>
      </c>
      <c r="E21" s="5">
        <v>143618</v>
      </c>
      <c r="G21" s="7">
        <v>45439</v>
      </c>
      <c r="H21" s="12">
        <f t="shared" ref="H21:I21" si="5">SUM(D10:D21)</f>
        <v>674627</v>
      </c>
      <c r="I21" s="12">
        <f t="shared" si="5"/>
        <v>1838729</v>
      </c>
    </row>
    <row r="22" spans="3:9" x14ac:dyDescent="0.2">
      <c r="C22" s="7">
        <f t="shared" si="0"/>
        <v>45471</v>
      </c>
      <c r="D22" s="5">
        <v>61393</v>
      </c>
      <c r="E22" s="5">
        <v>169307</v>
      </c>
      <c r="G22" s="7">
        <v>45471</v>
      </c>
      <c r="H22" s="12">
        <f t="shared" ref="H22:I22" si="6">SUM(D11:D22)</f>
        <v>678248</v>
      </c>
      <c r="I22" s="12">
        <f t="shared" si="6"/>
        <v>1846185</v>
      </c>
    </row>
    <row r="23" spans="3:9" x14ac:dyDescent="0.2">
      <c r="C23" s="7">
        <f t="shared" si="0"/>
        <v>45503</v>
      </c>
      <c r="D23" s="5">
        <v>71686</v>
      </c>
      <c r="E23" s="5">
        <v>207717</v>
      </c>
      <c r="G23" s="7">
        <v>45503</v>
      </c>
      <c r="H23" s="12">
        <f t="shared" ref="H23:I23" si="7">SUM(D12:D23)</f>
        <v>671031</v>
      </c>
      <c r="I23" s="12">
        <f t="shared" si="7"/>
        <v>1854613</v>
      </c>
    </row>
    <row r="24" spans="3:9" x14ac:dyDescent="0.2">
      <c r="C24" s="7">
        <f t="shared" si="0"/>
        <v>45535</v>
      </c>
      <c r="D24" s="5">
        <v>68838</v>
      </c>
      <c r="E24" s="5">
        <v>203075</v>
      </c>
      <c r="G24" s="7">
        <v>45535</v>
      </c>
      <c r="H24" s="12">
        <f t="shared" ref="H24:I24" si="8">SUM(D13:D24)</f>
        <v>661757</v>
      </c>
      <c r="I24" s="12">
        <f t="shared" si="8"/>
        <v>1858688</v>
      </c>
    </row>
    <row r="25" spans="3:9" x14ac:dyDescent="0.2">
      <c r="C25" s="7">
        <f>C24+30</f>
        <v>45565</v>
      </c>
      <c r="D25" s="5">
        <v>54628</v>
      </c>
      <c r="E25" s="5">
        <v>169393</v>
      </c>
      <c r="G25" s="7">
        <v>45565</v>
      </c>
      <c r="H25" s="12">
        <f t="shared" ref="H25:I25" si="9">SUM(D14:D25)</f>
        <v>656426</v>
      </c>
      <c r="I25" s="12">
        <f t="shared" si="9"/>
        <v>1861930</v>
      </c>
    </row>
    <row r="26" spans="3:9" x14ac:dyDescent="0.2">
      <c r="C26" s="7">
        <f>C25+30</f>
        <v>45595</v>
      </c>
      <c r="D26" s="5">
        <v>46957</v>
      </c>
      <c r="E26" s="5">
        <v>146348</v>
      </c>
      <c r="G26" s="7">
        <v>45595</v>
      </c>
      <c r="H26" s="12">
        <f t="shared" ref="H26:I26" si="10">SUM(D15:D26)</f>
        <v>652450</v>
      </c>
      <c r="I26" s="12">
        <f t="shared" si="10"/>
        <v>1867623</v>
      </c>
    </row>
    <row r="27" spans="3:9" x14ac:dyDescent="0.2">
      <c r="C27" s="7">
        <f t="shared" ref="C27:C33" si="11">C26+30</f>
        <v>45625</v>
      </c>
      <c r="D27" s="5">
        <v>44995</v>
      </c>
      <c r="E27" s="5">
        <v>137041</v>
      </c>
      <c r="G27" s="7">
        <v>45625</v>
      </c>
      <c r="H27" s="12">
        <f t="shared" ref="H27:I27" si="12">SUM(D16:D27)</f>
        <v>646236</v>
      </c>
      <c r="I27" s="12">
        <f t="shared" si="12"/>
        <v>1869306</v>
      </c>
    </row>
    <row r="28" spans="3:9" x14ac:dyDescent="0.2">
      <c r="C28" s="7">
        <f t="shared" si="11"/>
        <v>45655</v>
      </c>
      <c r="D28" s="5">
        <v>62888</v>
      </c>
      <c r="E28" s="5">
        <v>145365</v>
      </c>
      <c r="G28" s="7">
        <v>45655</v>
      </c>
      <c r="H28" s="12">
        <f t="shared" ref="H28:I28" si="13">SUM(D17:D28)</f>
        <v>652759</v>
      </c>
      <c r="I28" s="12">
        <f t="shared" si="13"/>
        <v>1864873</v>
      </c>
    </row>
    <row r="29" spans="3:9" x14ac:dyDescent="0.2">
      <c r="C29" s="7">
        <f t="shared" si="11"/>
        <v>45685</v>
      </c>
      <c r="D29" s="5">
        <v>83150</v>
      </c>
      <c r="E29" s="5">
        <v>156527</v>
      </c>
      <c r="G29" s="7">
        <v>45685</v>
      </c>
      <c r="H29" s="12">
        <f t="shared" ref="H29:I29" si="14">SUM(D18:D29)</f>
        <v>660218</v>
      </c>
      <c r="I29" s="12">
        <f t="shared" si="14"/>
        <v>1861264</v>
      </c>
    </row>
    <row r="30" spans="3:9" x14ac:dyDescent="0.2">
      <c r="C30" s="7">
        <f t="shared" si="11"/>
        <v>45715</v>
      </c>
      <c r="D30" s="5">
        <v>62262</v>
      </c>
      <c r="E30" s="5">
        <v>132340</v>
      </c>
      <c r="G30" s="7">
        <v>45715</v>
      </c>
      <c r="H30" s="12">
        <f t="shared" ref="H30:I30" si="15">SUM(D19:D30)</f>
        <v>678422</v>
      </c>
      <c r="I30" s="12">
        <f t="shared" si="15"/>
        <v>1862617</v>
      </c>
    </row>
    <row r="31" spans="3:9" x14ac:dyDescent="0.2">
      <c r="C31" s="7">
        <f t="shared" si="11"/>
        <v>45745</v>
      </c>
      <c r="D31" s="5">
        <v>49134</v>
      </c>
      <c r="E31" s="5">
        <v>118920</v>
      </c>
      <c r="G31" s="7">
        <v>45745</v>
      </c>
      <c r="H31" s="12">
        <f t="shared" ref="H31:I31" si="16">SUM(D20:D31)</f>
        <v>689166</v>
      </c>
      <c r="I31" s="12">
        <f t="shared" si="16"/>
        <v>1850933</v>
      </c>
    </row>
    <row r="32" spans="3:9" x14ac:dyDescent="0.2">
      <c r="C32" s="7">
        <f t="shared" si="11"/>
        <v>45775</v>
      </c>
      <c r="D32" s="5">
        <v>45839</v>
      </c>
      <c r="E32" s="5">
        <v>115960</v>
      </c>
      <c r="G32" s="7">
        <v>45775</v>
      </c>
      <c r="H32" s="12">
        <f t="shared" ref="H32:I32" si="17">SUM(D21:D32)</f>
        <v>697683</v>
      </c>
      <c r="I32" s="12">
        <f t="shared" si="17"/>
        <v>1845611</v>
      </c>
    </row>
    <row r="33" spans="3:9" x14ac:dyDescent="0.2">
      <c r="C33" s="7">
        <f t="shared" si="11"/>
        <v>45805</v>
      </c>
      <c r="D33" s="5">
        <v>48744</v>
      </c>
      <c r="E33" s="5">
        <v>135169</v>
      </c>
      <c r="G33" s="7">
        <v>45805</v>
      </c>
      <c r="H33" s="12">
        <f t="shared" ref="H33:I33" si="18">SUM(D22:D33)</f>
        <v>700514</v>
      </c>
      <c r="I33" s="12">
        <f t="shared" si="18"/>
        <v>1837162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2095F-F4DC-2440-ACA9-2E98B42A1A14}">
  <sheetPr>
    <pageSetUpPr fitToPage="1"/>
  </sheetPr>
  <dimension ref="A1:M55"/>
  <sheetViews>
    <sheetView zoomScale="85" workbookViewId="0">
      <pane ySplit="4" topLeftCell="A5" activePane="bottomLeft" state="frozen"/>
      <selection pane="bottomLeft" activeCell="A5" sqref="A5:M5"/>
    </sheetView>
  </sheetViews>
  <sheetFormatPr baseColWidth="10" defaultColWidth="9.1640625" defaultRowHeight="15" x14ac:dyDescent="0.2"/>
  <cols>
    <col min="1" max="13" width="13.6640625" style="1" bestFit="1" customWidth="1"/>
    <col min="14" max="16384" width="9.1640625" style="1"/>
  </cols>
  <sheetData>
    <row r="1" spans="1:13" ht="32" customHeight="1" x14ac:dyDescent="0.2">
      <c r="A1" s="15" t="s">
        <v>66</v>
      </c>
      <c r="B1" s="15"/>
      <c r="C1" s="15"/>
      <c r="D1" s="15"/>
      <c r="E1" s="15"/>
      <c r="F1" s="15"/>
      <c r="G1" s="15"/>
      <c r="H1" s="15"/>
      <c r="I1" s="15"/>
      <c r="J1" s="15"/>
      <c r="K1" s="15"/>
      <c r="L1" s="15"/>
      <c r="M1" s="15"/>
    </row>
    <row r="2" spans="1:13" ht="29" x14ac:dyDescent="0.2">
      <c r="A2" s="2" t="s">
        <v>2</v>
      </c>
      <c r="B2" s="16" t="s">
        <v>67</v>
      </c>
      <c r="C2" s="17"/>
      <c r="D2" s="17"/>
      <c r="E2" s="17"/>
      <c r="F2" s="17"/>
      <c r="G2" s="18"/>
      <c r="H2" s="16" t="s">
        <v>68</v>
      </c>
      <c r="I2" s="17"/>
      <c r="J2" s="17"/>
      <c r="K2" s="17"/>
      <c r="L2" s="18"/>
      <c r="M2" s="2" t="s">
        <v>69</v>
      </c>
    </row>
    <row r="3" spans="1:13" x14ac:dyDescent="0.2">
      <c r="A3" s="2" t="s">
        <v>2</v>
      </c>
      <c r="B3" s="16" t="s">
        <v>54</v>
      </c>
      <c r="C3" s="18"/>
      <c r="D3" s="16" t="s">
        <v>55</v>
      </c>
      <c r="E3" s="18"/>
      <c r="F3" s="16" t="s">
        <v>2</v>
      </c>
      <c r="G3" s="18"/>
      <c r="H3" s="16" t="s">
        <v>54</v>
      </c>
      <c r="I3" s="18"/>
      <c r="J3" s="16" t="s">
        <v>55</v>
      </c>
      <c r="K3" s="18"/>
      <c r="L3" s="2" t="s">
        <v>2</v>
      </c>
      <c r="M3" s="2" t="s">
        <v>55</v>
      </c>
    </row>
    <row r="4" spans="1:13" ht="43" x14ac:dyDescent="0.2">
      <c r="A4" s="2" t="s">
        <v>70</v>
      </c>
      <c r="B4" s="3" t="s">
        <v>57</v>
      </c>
      <c r="C4" s="3" t="s">
        <v>58</v>
      </c>
      <c r="D4" s="19" t="s">
        <v>71</v>
      </c>
      <c r="E4" s="19" t="s">
        <v>60</v>
      </c>
      <c r="F4" s="19" t="s">
        <v>61</v>
      </c>
      <c r="G4" s="22" t="s">
        <v>62</v>
      </c>
      <c r="H4" s="3" t="s">
        <v>57</v>
      </c>
      <c r="I4" s="3" t="s">
        <v>72</v>
      </c>
      <c r="J4" s="19" t="s">
        <v>59</v>
      </c>
      <c r="K4" s="19" t="s">
        <v>73</v>
      </c>
      <c r="L4" s="22" t="s">
        <v>62</v>
      </c>
      <c r="M4" s="19" t="s">
        <v>74</v>
      </c>
    </row>
    <row r="5" spans="1:13" x14ac:dyDescent="0.2">
      <c r="A5" s="13" t="s">
        <v>22</v>
      </c>
      <c r="B5" s="13"/>
      <c r="C5" s="13"/>
      <c r="D5" s="13"/>
      <c r="E5" s="13"/>
      <c r="F5" s="13"/>
      <c r="G5" s="13"/>
      <c r="H5" s="13"/>
      <c r="I5" s="13"/>
      <c r="J5" s="13"/>
      <c r="K5" s="13"/>
      <c r="L5" s="13"/>
      <c r="M5" s="13"/>
    </row>
    <row r="6" spans="1:13" x14ac:dyDescent="0.2">
      <c r="A6" s="4">
        <v>2015</v>
      </c>
      <c r="B6" s="5">
        <v>138668</v>
      </c>
      <c r="C6" s="5">
        <v>4897</v>
      </c>
      <c r="D6" s="10">
        <v>1.84</v>
      </c>
      <c r="E6" s="10">
        <v>52.11</v>
      </c>
      <c r="F6" s="10">
        <v>5.25</v>
      </c>
      <c r="G6" s="23">
        <v>94.4</v>
      </c>
      <c r="H6" s="5">
        <v>10173502</v>
      </c>
      <c r="I6" s="5">
        <v>9842581</v>
      </c>
      <c r="J6" s="10">
        <v>3.23</v>
      </c>
      <c r="K6" s="10">
        <v>3.34</v>
      </c>
      <c r="L6" s="23">
        <v>89.9</v>
      </c>
      <c r="M6" s="10">
        <v>2.65</v>
      </c>
    </row>
    <row r="7" spans="1:13" x14ac:dyDescent="0.2">
      <c r="A7" s="4">
        <v>2016</v>
      </c>
      <c r="B7" s="5">
        <v>116942</v>
      </c>
      <c r="C7" s="5">
        <v>4166</v>
      </c>
      <c r="D7" s="10">
        <v>1.65</v>
      </c>
      <c r="E7" s="10">
        <v>46.3</v>
      </c>
      <c r="F7" s="10">
        <v>5.4</v>
      </c>
      <c r="G7" s="23">
        <v>77.900000000000006</v>
      </c>
      <c r="H7" s="5">
        <v>10619105</v>
      </c>
      <c r="I7" s="5">
        <v>10271180</v>
      </c>
      <c r="J7" s="10">
        <v>2.87</v>
      </c>
      <c r="K7" s="10">
        <v>2.97</v>
      </c>
      <c r="L7" s="23">
        <v>90.7</v>
      </c>
      <c r="M7" s="10">
        <v>2.4700000000000002</v>
      </c>
    </row>
    <row r="8" spans="1:13" x14ac:dyDescent="0.2">
      <c r="A8" s="4">
        <v>2017</v>
      </c>
      <c r="B8" s="5">
        <v>92837</v>
      </c>
      <c r="C8" s="5">
        <v>3309</v>
      </c>
      <c r="D8" s="10">
        <v>2.13</v>
      </c>
      <c r="E8" s="10">
        <v>59.9</v>
      </c>
      <c r="F8" s="10">
        <v>5.56</v>
      </c>
      <c r="G8" s="23">
        <v>74.099999999999994</v>
      </c>
      <c r="H8" s="5">
        <v>9951815</v>
      </c>
      <c r="I8" s="5">
        <v>9628733</v>
      </c>
      <c r="J8" s="10">
        <v>3.37</v>
      </c>
      <c r="K8" s="10">
        <v>3.49</v>
      </c>
      <c r="L8" s="23">
        <v>90.2</v>
      </c>
      <c r="M8" s="10">
        <v>2.65</v>
      </c>
    </row>
    <row r="9" spans="1:13" x14ac:dyDescent="0.2">
      <c r="A9" s="4">
        <v>2018</v>
      </c>
      <c r="B9" s="5">
        <v>85122</v>
      </c>
      <c r="C9" s="5">
        <v>3010</v>
      </c>
      <c r="D9" s="10">
        <v>2.54</v>
      </c>
      <c r="E9" s="10">
        <v>71.760000000000005</v>
      </c>
      <c r="F9" s="10">
        <v>5.74</v>
      </c>
      <c r="G9" s="23">
        <v>66.099999999999994</v>
      </c>
      <c r="H9" s="5">
        <v>11253502</v>
      </c>
      <c r="I9" s="5">
        <v>10894849</v>
      </c>
      <c r="J9" s="10">
        <v>3.55</v>
      </c>
      <c r="K9" s="10">
        <v>3.67</v>
      </c>
      <c r="L9" s="23">
        <v>90.4</v>
      </c>
      <c r="M9" s="10">
        <v>2.83</v>
      </c>
    </row>
    <row r="10" spans="1:13" x14ac:dyDescent="0.2">
      <c r="A10" s="4">
        <v>2019</v>
      </c>
      <c r="B10" s="5">
        <v>56294</v>
      </c>
      <c r="C10" s="5">
        <v>1969</v>
      </c>
      <c r="D10" s="10">
        <v>1.91</v>
      </c>
      <c r="E10" s="10">
        <v>54.59</v>
      </c>
      <c r="F10" s="10">
        <v>5.51</v>
      </c>
      <c r="G10" s="23">
        <v>55.3</v>
      </c>
      <c r="H10" s="5">
        <v>12104890</v>
      </c>
      <c r="I10" s="5">
        <v>11704743</v>
      </c>
      <c r="J10" s="10">
        <v>2.88</v>
      </c>
      <c r="K10" s="10">
        <v>2.98</v>
      </c>
      <c r="L10" s="23">
        <v>91.4</v>
      </c>
      <c r="M10" s="10">
        <v>2.5</v>
      </c>
    </row>
    <row r="11" spans="1:13" x14ac:dyDescent="0.2">
      <c r="A11" s="4">
        <v>2020</v>
      </c>
      <c r="B11" s="5">
        <v>67842</v>
      </c>
      <c r="C11" s="5">
        <v>2396</v>
      </c>
      <c r="D11" s="10">
        <v>1.7</v>
      </c>
      <c r="E11" s="10">
        <v>48.03</v>
      </c>
      <c r="F11" s="10">
        <v>5.41</v>
      </c>
      <c r="G11" s="23">
        <v>62.1</v>
      </c>
      <c r="H11" s="5">
        <v>12380902</v>
      </c>
      <c r="I11" s="5">
        <v>11981552</v>
      </c>
      <c r="J11" s="10">
        <v>2.4</v>
      </c>
      <c r="K11" s="10">
        <v>2.48</v>
      </c>
      <c r="L11" s="23">
        <v>90.6</v>
      </c>
      <c r="M11" s="10">
        <v>2.2200000000000002</v>
      </c>
    </row>
    <row r="12" spans="1:13" x14ac:dyDescent="0.2">
      <c r="A12" s="4">
        <v>2021</v>
      </c>
      <c r="B12" s="5">
        <v>64891</v>
      </c>
      <c r="C12" s="5">
        <v>2296</v>
      </c>
      <c r="D12" s="10">
        <v>3.16</v>
      </c>
      <c r="E12" s="10">
        <v>89.27</v>
      </c>
      <c r="F12" s="10">
        <v>5.24</v>
      </c>
      <c r="G12" s="23">
        <v>60</v>
      </c>
      <c r="H12" s="5">
        <v>11966785</v>
      </c>
      <c r="I12" s="5">
        <v>11578254</v>
      </c>
      <c r="J12" s="10">
        <v>5.2</v>
      </c>
      <c r="K12" s="10">
        <v>5.38</v>
      </c>
      <c r="L12" s="23">
        <v>91</v>
      </c>
      <c r="M12" s="10">
        <v>3.82</v>
      </c>
    </row>
    <row r="13" spans="1:13" x14ac:dyDescent="0.2">
      <c r="A13" s="4">
        <v>2022</v>
      </c>
      <c r="B13" s="5">
        <v>64689</v>
      </c>
      <c r="C13" s="5">
        <v>2286</v>
      </c>
      <c r="D13" s="10">
        <v>4.3499999999999996</v>
      </c>
      <c r="E13" s="10">
        <v>122.99</v>
      </c>
      <c r="F13" s="10">
        <v>5.52</v>
      </c>
      <c r="G13" s="23">
        <v>61.8</v>
      </c>
      <c r="H13" s="5">
        <v>12840250</v>
      </c>
      <c r="I13" s="5">
        <v>12436074</v>
      </c>
      <c r="J13" s="10">
        <v>7.21</v>
      </c>
      <c r="K13" s="10">
        <v>7.45</v>
      </c>
      <c r="L13" s="23">
        <v>91.5</v>
      </c>
      <c r="M13" s="10">
        <v>5.22</v>
      </c>
    </row>
    <row r="14" spans="1:13" x14ac:dyDescent="0.2">
      <c r="A14" s="4">
        <v>2023</v>
      </c>
      <c r="B14" s="5">
        <v>40716</v>
      </c>
      <c r="C14" s="5">
        <v>1450</v>
      </c>
      <c r="D14" s="10">
        <v>4.05</v>
      </c>
      <c r="E14" s="10">
        <v>113.73</v>
      </c>
      <c r="F14" s="10">
        <v>5.61</v>
      </c>
      <c r="G14" s="23">
        <v>54.7</v>
      </c>
      <c r="H14" s="5">
        <v>13669499</v>
      </c>
      <c r="I14" s="5">
        <v>13237380</v>
      </c>
      <c r="J14" s="10">
        <v>3.36</v>
      </c>
      <c r="K14" s="10">
        <v>3.47</v>
      </c>
      <c r="L14" s="23">
        <v>91.6</v>
      </c>
      <c r="M14" s="10">
        <v>3.12</v>
      </c>
    </row>
    <row r="15" spans="1:13" x14ac:dyDescent="0.2">
      <c r="A15" s="4">
        <v>2024</v>
      </c>
      <c r="B15" s="5">
        <v>26786</v>
      </c>
      <c r="C15" s="5">
        <v>953</v>
      </c>
      <c r="D15" s="10">
        <v>2.96</v>
      </c>
      <c r="E15" s="10">
        <v>83.22</v>
      </c>
      <c r="F15" s="10">
        <v>5.6</v>
      </c>
      <c r="G15" s="23">
        <v>47.3</v>
      </c>
      <c r="H15" s="5">
        <v>12969111</v>
      </c>
      <c r="I15" s="5">
        <v>12551800</v>
      </c>
      <c r="J15" s="10">
        <v>2.75</v>
      </c>
      <c r="K15" s="10">
        <v>2.84</v>
      </c>
      <c r="L15" s="23">
        <v>83.6</v>
      </c>
      <c r="M15" s="10">
        <v>2.72</v>
      </c>
    </row>
    <row r="16" spans="1:13" x14ac:dyDescent="0.2">
      <c r="A16" s="13" t="s">
        <v>23</v>
      </c>
      <c r="B16" s="13"/>
      <c r="C16" s="13"/>
      <c r="D16" s="13"/>
      <c r="E16" s="13"/>
      <c r="F16" s="13"/>
      <c r="G16" s="13"/>
      <c r="H16" s="13"/>
      <c r="I16" s="13"/>
      <c r="J16" s="13"/>
      <c r="K16" s="13"/>
      <c r="L16" s="13"/>
      <c r="M16" s="13"/>
    </row>
    <row r="17" spans="1:13" x14ac:dyDescent="0.2">
      <c r="A17" s="4" t="s">
        <v>24</v>
      </c>
      <c r="B17" s="5">
        <v>4871</v>
      </c>
      <c r="C17" s="5">
        <v>176</v>
      </c>
      <c r="D17" s="10">
        <v>4.54</v>
      </c>
      <c r="E17" s="10">
        <v>126.02</v>
      </c>
      <c r="F17" s="10">
        <v>5.67</v>
      </c>
      <c r="G17" s="23">
        <v>77.099999999999994</v>
      </c>
      <c r="H17" s="5">
        <v>1028666</v>
      </c>
      <c r="I17" s="5">
        <v>993456</v>
      </c>
      <c r="J17" s="10">
        <v>7.05</v>
      </c>
      <c r="K17" s="10">
        <v>7.3</v>
      </c>
      <c r="L17" s="23">
        <v>90.9</v>
      </c>
      <c r="M17" s="10">
        <v>5.25</v>
      </c>
    </row>
    <row r="18" spans="1:13" x14ac:dyDescent="0.2">
      <c r="A18" s="4" t="s">
        <v>25</v>
      </c>
      <c r="B18" s="5">
        <v>3886</v>
      </c>
      <c r="C18" s="5">
        <v>136</v>
      </c>
      <c r="D18" s="10">
        <v>4.8</v>
      </c>
      <c r="E18" s="10">
        <v>136.94999999999999</v>
      </c>
      <c r="F18" s="10">
        <v>5.62</v>
      </c>
      <c r="G18" s="23">
        <v>67.8</v>
      </c>
      <c r="H18" s="5">
        <v>920531</v>
      </c>
      <c r="I18" s="5">
        <v>890751</v>
      </c>
      <c r="J18" s="10">
        <v>4.38</v>
      </c>
      <c r="K18" s="10">
        <v>4.5199999999999996</v>
      </c>
      <c r="L18" s="23">
        <v>90.7</v>
      </c>
      <c r="M18" s="10">
        <v>3.73</v>
      </c>
    </row>
    <row r="19" spans="1:13" x14ac:dyDescent="0.2">
      <c r="A19" s="4" t="s">
        <v>26</v>
      </c>
      <c r="B19" s="5">
        <v>4905</v>
      </c>
      <c r="C19" s="5">
        <v>172</v>
      </c>
      <c r="D19" s="10">
        <v>4.66</v>
      </c>
      <c r="E19" s="10">
        <v>132.76</v>
      </c>
      <c r="F19" s="10">
        <v>5.71</v>
      </c>
      <c r="G19" s="23">
        <v>88.5</v>
      </c>
      <c r="H19" s="5">
        <v>992761</v>
      </c>
      <c r="I19" s="5">
        <v>960991</v>
      </c>
      <c r="J19" s="10">
        <v>3.37</v>
      </c>
      <c r="K19" s="10">
        <v>3.48</v>
      </c>
      <c r="L19" s="23">
        <v>90.4</v>
      </c>
      <c r="M19" s="10">
        <v>3.08</v>
      </c>
    </row>
    <row r="20" spans="1:13" x14ac:dyDescent="0.2">
      <c r="A20" s="4" t="s">
        <v>27</v>
      </c>
      <c r="B20" s="5">
        <v>4768</v>
      </c>
      <c r="C20" s="5">
        <v>168</v>
      </c>
      <c r="D20" s="10">
        <v>4.7</v>
      </c>
      <c r="E20" s="10">
        <v>133.61000000000001</v>
      </c>
      <c r="F20" s="10">
        <v>5.72</v>
      </c>
      <c r="G20" s="23">
        <v>95.6</v>
      </c>
      <c r="H20" s="5">
        <v>918838</v>
      </c>
      <c r="I20" s="5">
        <v>890525</v>
      </c>
      <c r="J20" s="10">
        <v>2.7</v>
      </c>
      <c r="K20" s="10">
        <v>2.79</v>
      </c>
      <c r="L20" s="23">
        <v>91.2</v>
      </c>
      <c r="M20" s="10">
        <v>2.7</v>
      </c>
    </row>
    <row r="21" spans="1:13" x14ac:dyDescent="0.2">
      <c r="A21" s="4" t="s">
        <v>28</v>
      </c>
      <c r="B21" s="5">
        <v>1985</v>
      </c>
      <c r="C21" s="5">
        <v>72</v>
      </c>
      <c r="D21" s="10">
        <v>3.14</v>
      </c>
      <c r="E21" s="10">
        <v>86.86</v>
      </c>
      <c r="F21" s="10">
        <v>5.76</v>
      </c>
      <c r="G21" s="23">
        <v>35.9</v>
      </c>
      <c r="H21" s="5">
        <v>1055883</v>
      </c>
      <c r="I21" s="5">
        <v>1024121</v>
      </c>
      <c r="J21" s="10">
        <v>2.5499999999999998</v>
      </c>
      <c r="K21" s="10">
        <v>2.63</v>
      </c>
      <c r="L21" s="23">
        <v>92.2</v>
      </c>
      <c r="M21" s="10">
        <v>2.61</v>
      </c>
    </row>
    <row r="22" spans="1:13" x14ac:dyDescent="0.2">
      <c r="A22" s="4" t="s">
        <v>29</v>
      </c>
      <c r="B22" s="5">
        <v>1853</v>
      </c>
      <c r="C22" s="5">
        <v>66</v>
      </c>
      <c r="D22" s="10">
        <v>3.48</v>
      </c>
      <c r="E22" s="10">
        <v>98.25</v>
      </c>
      <c r="F22" s="10">
        <v>5.77</v>
      </c>
      <c r="G22" s="23">
        <v>30.8</v>
      </c>
      <c r="H22" s="5">
        <v>1238116</v>
      </c>
      <c r="I22" s="5">
        <v>1199980</v>
      </c>
      <c r="J22" s="10">
        <v>2.6</v>
      </c>
      <c r="K22" s="10">
        <v>2.68</v>
      </c>
      <c r="L22" s="23">
        <v>92.1</v>
      </c>
      <c r="M22" s="10">
        <v>2.62</v>
      </c>
    </row>
    <row r="23" spans="1:13" x14ac:dyDescent="0.2">
      <c r="A23" s="4" t="s">
        <v>30</v>
      </c>
      <c r="B23" s="5">
        <v>2787</v>
      </c>
      <c r="C23" s="5">
        <v>100</v>
      </c>
      <c r="D23" s="10">
        <v>3.62</v>
      </c>
      <c r="E23" s="10">
        <v>101.16</v>
      </c>
      <c r="F23" s="10">
        <v>5.45</v>
      </c>
      <c r="G23" s="23">
        <v>31.4</v>
      </c>
      <c r="H23" s="5">
        <v>1526661</v>
      </c>
      <c r="I23" s="5">
        <v>1478239</v>
      </c>
      <c r="J23" s="10">
        <v>3</v>
      </c>
      <c r="K23" s="10">
        <v>3.1</v>
      </c>
      <c r="L23" s="23">
        <v>92.1</v>
      </c>
      <c r="M23" s="10">
        <v>2.89</v>
      </c>
    </row>
    <row r="24" spans="1:13" x14ac:dyDescent="0.2">
      <c r="A24" s="4" t="s">
        <v>31</v>
      </c>
      <c r="B24" s="5">
        <v>2311</v>
      </c>
      <c r="C24" s="5">
        <v>84</v>
      </c>
      <c r="D24" s="10">
        <v>3.39</v>
      </c>
      <c r="E24" s="10">
        <v>93.79</v>
      </c>
      <c r="F24" s="10">
        <v>5.73</v>
      </c>
      <c r="G24" s="23">
        <v>26</v>
      </c>
      <c r="H24" s="5">
        <v>1528247</v>
      </c>
      <c r="I24" s="5">
        <v>1480257</v>
      </c>
      <c r="J24" s="10">
        <v>2.94</v>
      </c>
      <c r="K24" s="10">
        <v>3.04</v>
      </c>
      <c r="L24" s="23">
        <v>92.4</v>
      </c>
      <c r="M24" s="10">
        <v>2.85</v>
      </c>
    </row>
    <row r="25" spans="1:13" x14ac:dyDescent="0.2">
      <c r="A25" s="4" t="s">
        <v>32</v>
      </c>
      <c r="B25" s="5">
        <v>3289</v>
      </c>
      <c r="C25" s="5">
        <v>118</v>
      </c>
      <c r="D25" s="10">
        <v>3.76</v>
      </c>
      <c r="E25" s="10">
        <v>104.81</v>
      </c>
      <c r="F25" s="10">
        <v>5.48</v>
      </c>
      <c r="G25" s="23">
        <v>40.700000000000003</v>
      </c>
      <c r="H25" s="5">
        <v>1258226</v>
      </c>
      <c r="I25" s="5">
        <v>1220588</v>
      </c>
      <c r="J25" s="10">
        <v>2.87</v>
      </c>
      <c r="K25" s="10">
        <v>2.96</v>
      </c>
      <c r="L25" s="23">
        <v>92.1</v>
      </c>
      <c r="M25" s="10">
        <v>2.84</v>
      </c>
    </row>
    <row r="26" spans="1:13" x14ac:dyDescent="0.2">
      <c r="A26" s="4" t="s">
        <v>33</v>
      </c>
      <c r="B26" s="5">
        <v>2404</v>
      </c>
      <c r="C26" s="5">
        <v>86</v>
      </c>
      <c r="D26" s="10">
        <v>3.84</v>
      </c>
      <c r="E26" s="10">
        <v>107.56</v>
      </c>
      <c r="F26" s="10">
        <v>5.5</v>
      </c>
      <c r="G26" s="23">
        <v>48.1</v>
      </c>
      <c r="H26" s="5">
        <v>1080166</v>
      </c>
      <c r="I26" s="5">
        <v>1047092</v>
      </c>
      <c r="J26" s="10">
        <v>2.92</v>
      </c>
      <c r="K26" s="10">
        <v>3.02</v>
      </c>
      <c r="L26" s="23">
        <v>92</v>
      </c>
      <c r="M26" s="10">
        <v>2.86</v>
      </c>
    </row>
    <row r="27" spans="1:13" x14ac:dyDescent="0.2">
      <c r="A27" s="4" t="s">
        <v>34</v>
      </c>
      <c r="B27" s="5">
        <v>3097</v>
      </c>
      <c r="C27" s="5">
        <v>111</v>
      </c>
      <c r="D27" s="10">
        <v>3.6</v>
      </c>
      <c r="E27" s="10">
        <v>100.64</v>
      </c>
      <c r="F27" s="10">
        <v>5.35</v>
      </c>
      <c r="G27" s="23">
        <v>85.7</v>
      </c>
      <c r="H27" s="5">
        <v>1028518</v>
      </c>
      <c r="I27" s="5">
        <v>995713</v>
      </c>
      <c r="J27" s="10">
        <v>3.39</v>
      </c>
      <c r="K27" s="10">
        <v>3.5</v>
      </c>
      <c r="L27" s="23">
        <v>91.4</v>
      </c>
      <c r="M27" s="10">
        <v>3.12</v>
      </c>
    </row>
    <row r="28" spans="1:13" x14ac:dyDescent="0.2">
      <c r="A28" s="4" t="s">
        <v>35</v>
      </c>
      <c r="B28" s="5">
        <v>4559</v>
      </c>
      <c r="C28" s="5">
        <v>163</v>
      </c>
      <c r="D28" s="10">
        <v>3.39</v>
      </c>
      <c r="E28" s="10">
        <v>94.99</v>
      </c>
      <c r="F28" s="10">
        <v>5.53</v>
      </c>
      <c r="G28" s="23">
        <v>81.2</v>
      </c>
      <c r="H28" s="5">
        <v>1092887</v>
      </c>
      <c r="I28" s="5">
        <v>1055666</v>
      </c>
      <c r="J28" s="10">
        <v>3.28</v>
      </c>
      <c r="K28" s="10">
        <v>3.4</v>
      </c>
      <c r="L28" s="23">
        <v>90.4</v>
      </c>
      <c r="M28" s="10">
        <v>3.07</v>
      </c>
    </row>
    <row r="29" spans="1:13" x14ac:dyDescent="0.2">
      <c r="A29" s="13" t="s">
        <v>36</v>
      </c>
      <c r="B29" s="13"/>
      <c r="C29" s="13"/>
      <c r="D29" s="13"/>
      <c r="E29" s="13"/>
      <c r="F29" s="13"/>
      <c r="G29" s="13"/>
      <c r="H29" s="13"/>
      <c r="I29" s="13"/>
      <c r="J29" s="13"/>
      <c r="K29" s="13"/>
      <c r="L29" s="13"/>
      <c r="M29" s="13"/>
    </row>
    <row r="30" spans="1:13" x14ac:dyDescent="0.2">
      <c r="A30" s="4" t="s">
        <v>24</v>
      </c>
      <c r="B30" s="5">
        <v>909</v>
      </c>
      <c r="C30" s="5">
        <v>33</v>
      </c>
      <c r="D30" s="10">
        <v>2.65</v>
      </c>
      <c r="E30" s="10">
        <v>73.16</v>
      </c>
      <c r="F30" s="10">
        <v>5.53</v>
      </c>
      <c r="G30" s="23">
        <v>16.7</v>
      </c>
      <c r="H30" s="5">
        <v>1108706</v>
      </c>
      <c r="I30" s="5">
        <v>1071210</v>
      </c>
      <c r="J30" s="10">
        <v>4.8</v>
      </c>
      <c r="K30" s="10">
        <v>4.97</v>
      </c>
      <c r="L30" s="23">
        <v>83.8</v>
      </c>
      <c r="M30" s="10">
        <v>4.0199999999999996</v>
      </c>
    </row>
    <row r="31" spans="1:13" x14ac:dyDescent="0.2">
      <c r="A31" s="4" t="s">
        <v>25</v>
      </c>
      <c r="B31" s="5">
        <v>1385</v>
      </c>
      <c r="C31" s="5">
        <v>50</v>
      </c>
      <c r="D31" s="10">
        <v>2.63</v>
      </c>
      <c r="E31" s="10">
        <v>73.05</v>
      </c>
      <c r="F31" s="10">
        <v>5.56</v>
      </c>
      <c r="G31" s="23">
        <v>32.799999999999997</v>
      </c>
      <c r="H31" s="5">
        <v>910953</v>
      </c>
      <c r="I31" s="5">
        <v>880287</v>
      </c>
      <c r="J31" s="10">
        <v>2.88</v>
      </c>
      <c r="K31" s="10">
        <v>2.98</v>
      </c>
      <c r="L31" s="23">
        <v>84.5</v>
      </c>
      <c r="M31" s="10">
        <v>2.8</v>
      </c>
    </row>
    <row r="32" spans="1:13" x14ac:dyDescent="0.2">
      <c r="A32" s="4" t="s">
        <v>26</v>
      </c>
      <c r="B32" s="5">
        <v>1054</v>
      </c>
      <c r="C32" s="5">
        <v>38</v>
      </c>
      <c r="D32" s="10">
        <v>2.63</v>
      </c>
      <c r="E32" s="10">
        <v>73.510000000000005</v>
      </c>
      <c r="F32" s="10">
        <v>5.49</v>
      </c>
      <c r="G32" s="23">
        <v>38</v>
      </c>
      <c r="H32" s="5">
        <v>909198</v>
      </c>
      <c r="I32" s="5">
        <v>879880</v>
      </c>
      <c r="J32" s="10">
        <v>2.1800000000000002</v>
      </c>
      <c r="K32" s="10">
        <v>2.2599999999999998</v>
      </c>
      <c r="L32" s="23">
        <v>84</v>
      </c>
      <c r="M32" s="10">
        <v>2.39</v>
      </c>
    </row>
    <row r="33" spans="1:13" x14ac:dyDescent="0.2">
      <c r="A33" s="4" t="s">
        <v>27</v>
      </c>
      <c r="B33" s="5">
        <v>1078</v>
      </c>
      <c r="C33" s="5">
        <v>38</v>
      </c>
      <c r="D33" s="10">
        <v>2.62</v>
      </c>
      <c r="E33" s="10">
        <v>73.5</v>
      </c>
      <c r="F33" s="10">
        <v>5.51</v>
      </c>
      <c r="G33" s="23">
        <v>26.3</v>
      </c>
      <c r="H33" s="5">
        <v>853538</v>
      </c>
      <c r="I33" s="5">
        <v>827797</v>
      </c>
      <c r="J33" s="10">
        <v>2.0499999999999998</v>
      </c>
      <c r="K33" s="10">
        <v>2.11</v>
      </c>
      <c r="L33" s="23">
        <v>82.6</v>
      </c>
      <c r="M33" s="10">
        <v>2.3199999999999998</v>
      </c>
    </row>
    <row r="34" spans="1:13" x14ac:dyDescent="0.2">
      <c r="A34" s="4" t="s">
        <v>28</v>
      </c>
      <c r="B34" s="5">
        <v>2177</v>
      </c>
      <c r="C34" s="5">
        <v>78</v>
      </c>
      <c r="D34" s="10">
        <v>2.86</v>
      </c>
      <c r="E34" s="10">
        <v>80.180000000000007</v>
      </c>
      <c r="F34" s="10">
        <v>5.46</v>
      </c>
      <c r="G34" s="23">
        <v>47</v>
      </c>
      <c r="H34" s="5">
        <v>1004064</v>
      </c>
      <c r="I34" s="5">
        <v>974730</v>
      </c>
      <c r="J34" s="10">
        <v>2.2599999999999998</v>
      </c>
      <c r="K34" s="10">
        <v>2.33</v>
      </c>
      <c r="L34" s="23">
        <v>83.5</v>
      </c>
      <c r="M34" s="10">
        <v>2.4500000000000002</v>
      </c>
    </row>
    <row r="35" spans="1:13" x14ac:dyDescent="0.2">
      <c r="A35" s="4" t="s">
        <v>29</v>
      </c>
      <c r="B35" s="5">
        <v>3620</v>
      </c>
      <c r="C35" s="5">
        <v>127</v>
      </c>
      <c r="D35" s="10">
        <v>3.11</v>
      </c>
      <c r="E35" s="10">
        <v>88.55</v>
      </c>
      <c r="F35" s="10">
        <v>5.54</v>
      </c>
      <c r="G35" s="23">
        <v>58.4</v>
      </c>
      <c r="H35" s="5">
        <v>1180346</v>
      </c>
      <c r="I35" s="5">
        <v>1143888</v>
      </c>
      <c r="J35" s="10">
        <v>2.69</v>
      </c>
      <c r="K35" s="10">
        <v>2.77</v>
      </c>
      <c r="L35" s="23">
        <v>83.9</v>
      </c>
      <c r="M35" s="10">
        <v>2.69</v>
      </c>
    </row>
    <row r="36" spans="1:13" x14ac:dyDescent="0.2">
      <c r="A36" s="4" t="s">
        <v>30</v>
      </c>
      <c r="B36" s="5">
        <v>5356</v>
      </c>
      <c r="C36" s="5">
        <v>189</v>
      </c>
      <c r="D36" s="10">
        <v>3.23</v>
      </c>
      <c r="E36" s="10">
        <v>91.69</v>
      </c>
      <c r="F36" s="10">
        <v>5.52</v>
      </c>
      <c r="G36" s="23">
        <v>80.5</v>
      </c>
      <c r="H36" s="5">
        <v>1419978</v>
      </c>
      <c r="I36" s="5">
        <v>1373349</v>
      </c>
      <c r="J36" s="10">
        <v>2.5099999999999998</v>
      </c>
      <c r="K36" s="10">
        <v>2.59</v>
      </c>
      <c r="L36" s="23">
        <v>82.7</v>
      </c>
      <c r="M36" s="10">
        <v>2.5499999999999998</v>
      </c>
    </row>
    <row r="37" spans="1:13" x14ac:dyDescent="0.2">
      <c r="A37" s="4" t="s">
        <v>31</v>
      </c>
      <c r="B37" s="5">
        <v>3756</v>
      </c>
      <c r="C37" s="5">
        <v>134</v>
      </c>
      <c r="D37" s="10">
        <v>3.08</v>
      </c>
      <c r="E37" s="10">
        <v>86.7</v>
      </c>
      <c r="F37" s="10">
        <v>5.7</v>
      </c>
      <c r="G37" s="23">
        <v>57.3</v>
      </c>
      <c r="H37" s="5">
        <v>1384244</v>
      </c>
      <c r="I37" s="5">
        <v>1338033</v>
      </c>
      <c r="J37" s="10">
        <v>2.23</v>
      </c>
      <c r="K37" s="10">
        <v>2.2999999999999998</v>
      </c>
      <c r="L37" s="23">
        <v>82.4</v>
      </c>
      <c r="M37" s="10">
        <v>2.36</v>
      </c>
    </row>
    <row r="38" spans="1:13" x14ac:dyDescent="0.2">
      <c r="A38" s="4" t="s">
        <v>32</v>
      </c>
      <c r="B38" s="5">
        <v>3518</v>
      </c>
      <c r="C38" s="5">
        <v>125</v>
      </c>
      <c r="D38" s="10">
        <v>3.09</v>
      </c>
      <c r="E38" s="10">
        <v>87.22</v>
      </c>
      <c r="F38" s="10">
        <v>5.49</v>
      </c>
      <c r="G38" s="23">
        <v>83.4</v>
      </c>
      <c r="H38" s="5">
        <v>1175916</v>
      </c>
      <c r="I38" s="5">
        <v>1138083</v>
      </c>
      <c r="J38" s="10">
        <v>2.37</v>
      </c>
      <c r="K38" s="10">
        <v>2.4500000000000002</v>
      </c>
      <c r="L38" s="23">
        <v>84.3</v>
      </c>
      <c r="M38" s="10">
        <v>2.44</v>
      </c>
    </row>
    <row r="39" spans="1:13" x14ac:dyDescent="0.2">
      <c r="A39" s="4" t="s">
        <v>33</v>
      </c>
      <c r="B39" s="5">
        <v>1008</v>
      </c>
      <c r="C39" s="5">
        <v>37</v>
      </c>
      <c r="D39" s="10">
        <v>2.63</v>
      </c>
      <c r="E39" s="10">
        <v>72.2</v>
      </c>
      <c r="F39" s="10">
        <v>6.78</v>
      </c>
      <c r="G39" s="23">
        <v>30.6</v>
      </c>
      <c r="H39" s="5">
        <v>1034752</v>
      </c>
      <c r="I39" s="5">
        <v>1001821</v>
      </c>
      <c r="J39" s="10">
        <v>2.62</v>
      </c>
      <c r="K39" s="10">
        <v>2.7</v>
      </c>
      <c r="L39" s="23">
        <v>84.2</v>
      </c>
      <c r="M39" s="10">
        <v>2.63</v>
      </c>
    </row>
    <row r="40" spans="1:13" x14ac:dyDescent="0.2">
      <c r="A40" s="4" t="s">
        <v>34</v>
      </c>
      <c r="B40" s="5">
        <v>1280</v>
      </c>
      <c r="C40" s="5">
        <v>46</v>
      </c>
      <c r="D40" s="10">
        <v>2.64</v>
      </c>
      <c r="E40" s="10">
        <v>72.989999999999995</v>
      </c>
      <c r="F40" s="10">
        <v>5.91</v>
      </c>
      <c r="G40" s="23">
        <v>37.200000000000003</v>
      </c>
      <c r="H40" s="5">
        <v>968698</v>
      </c>
      <c r="I40" s="5">
        <v>937724</v>
      </c>
      <c r="J40" s="10">
        <v>2.63</v>
      </c>
      <c r="K40" s="10">
        <v>2.72</v>
      </c>
      <c r="L40" s="23">
        <v>84</v>
      </c>
      <c r="M40" s="10">
        <v>2.62</v>
      </c>
    </row>
    <row r="41" spans="1:13" x14ac:dyDescent="0.2">
      <c r="A41" s="4" t="s">
        <v>35</v>
      </c>
      <c r="B41" s="5">
        <v>1645</v>
      </c>
      <c r="C41" s="5">
        <v>59</v>
      </c>
      <c r="D41" s="10">
        <v>2.66</v>
      </c>
      <c r="E41" s="10">
        <v>74.040000000000006</v>
      </c>
      <c r="F41" s="10">
        <v>5.43</v>
      </c>
      <c r="G41" s="23">
        <v>34.200000000000003</v>
      </c>
      <c r="H41" s="5">
        <v>1018719</v>
      </c>
      <c r="I41" s="5">
        <v>984998</v>
      </c>
      <c r="J41" s="10">
        <v>3.85</v>
      </c>
      <c r="K41" s="10">
        <v>3.98</v>
      </c>
      <c r="L41" s="23">
        <v>84.1</v>
      </c>
      <c r="M41" s="10">
        <v>3.35</v>
      </c>
    </row>
    <row r="42" spans="1:13" x14ac:dyDescent="0.2">
      <c r="A42" s="13" t="s">
        <v>37</v>
      </c>
      <c r="B42" s="13"/>
      <c r="C42" s="13"/>
      <c r="D42" s="13"/>
      <c r="E42" s="13"/>
      <c r="F42" s="13"/>
      <c r="G42" s="13"/>
      <c r="H42" s="13"/>
      <c r="I42" s="13"/>
      <c r="J42" s="13"/>
      <c r="K42" s="13"/>
      <c r="L42" s="13"/>
      <c r="M42" s="13"/>
    </row>
    <row r="43" spans="1:13" x14ac:dyDescent="0.2">
      <c r="A43" s="4" t="s">
        <v>24</v>
      </c>
      <c r="B43" s="5">
        <v>3826</v>
      </c>
      <c r="C43" s="5">
        <v>141</v>
      </c>
      <c r="D43" s="10">
        <v>2.81</v>
      </c>
      <c r="E43" s="10">
        <v>76.52</v>
      </c>
      <c r="F43" s="10">
        <v>5.92</v>
      </c>
      <c r="G43" s="23">
        <v>51.4</v>
      </c>
      <c r="H43" s="5">
        <v>1095245</v>
      </c>
      <c r="I43" s="5">
        <v>1058758</v>
      </c>
      <c r="J43" s="10">
        <v>5.75</v>
      </c>
      <c r="K43" s="10">
        <v>5.95</v>
      </c>
      <c r="L43" s="23">
        <v>83.5</v>
      </c>
      <c r="M43" s="10">
        <v>4.5999999999999996</v>
      </c>
    </row>
    <row r="44" spans="1:13" x14ac:dyDescent="0.2">
      <c r="A44" s="4" t="s">
        <v>25</v>
      </c>
      <c r="B44" s="5">
        <v>2042</v>
      </c>
      <c r="C44" s="5">
        <v>73</v>
      </c>
      <c r="D44" s="10">
        <v>2.9</v>
      </c>
      <c r="E44" s="10">
        <v>80.849999999999994</v>
      </c>
      <c r="F44" s="10">
        <v>5.39</v>
      </c>
      <c r="G44" s="23">
        <v>43.5</v>
      </c>
      <c r="H44" s="5">
        <v>901411</v>
      </c>
      <c r="I44" s="5">
        <v>871105</v>
      </c>
      <c r="J44" s="10">
        <v>4.8099999999999996</v>
      </c>
      <c r="K44" s="10">
        <v>4.9800000000000004</v>
      </c>
      <c r="L44" s="23">
        <v>82.5</v>
      </c>
      <c r="M44" s="10">
        <v>3.96</v>
      </c>
    </row>
    <row r="45" spans="1:13" x14ac:dyDescent="0.2">
      <c r="A45" s="4" t="s">
        <v>26</v>
      </c>
      <c r="B45" s="5">
        <v>2293</v>
      </c>
      <c r="C45" s="5">
        <v>82</v>
      </c>
      <c r="D45" s="10">
        <v>2.99</v>
      </c>
      <c r="E45" s="10">
        <v>83.17</v>
      </c>
      <c r="F45" s="10">
        <v>5.2</v>
      </c>
      <c r="G45" s="23">
        <v>43.4</v>
      </c>
      <c r="H45" s="5">
        <v>828124</v>
      </c>
      <c r="I45" s="5">
        <v>801725</v>
      </c>
      <c r="J45" s="10">
        <v>4.17</v>
      </c>
      <c r="K45" s="10">
        <v>4.3099999999999996</v>
      </c>
      <c r="L45" s="23">
        <v>83.3</v>
      </c>
      <c r="M45" s="10">
        <v>3.5</v>
      </c>
    </row>
    <row r="46" spans="1:13" x14ac:dyDescent="0.2">
      <c r="A46" s="4" t="s">
        <v>27</v>
      </c>
      <c r="B46" s="5">
        <v>1367</v>
      </c>
      <c r="C46" s="5">
        <v>50</v>
      </c>
      <c r="D46" s="10">
        <v>2.54</v>
      </c>
      <c r="E46" s="10">
        <v>69.989999999999995</v>
      </c>
      <c r="F46" s="10">
        <v>5.56</v>
      </c>
      <c r="G46" s="23">
        <v>31.1</v>
      </c>
      <c r="H46" s="5">
        <v>804620</v>
      </c>
      <c r="I46" s="5">
        <v>780658</v>
      </c>
      <c r="J46" s="10">
        <v>3.59</v>
      </c>
      <c r="K46" s="10">
        <v>3.7</v>
      </c>
      <c r="L46" s="23">
        <v>81.900000000000006</v>
      </c>
      <c r="M46" s="10">
        <v>3.18</v>
      </c>
    </row>
    <row r="47" spans="1:13" x14ac:dyDescent="0.2">
      <c r="A47" s="4" t="s">
        <v>28</v>
      </c>
      <c r="B47" s="5">
        <v>2240</v>
      </c>
      <c r="C47" s="5">
        <v>82</v>
      </c>
      <c r="D47" s="10">
        <v>2.5499999999999998</v>
      </c>
      <c r="E47" s="10">
        <v>69.790000000000006</v>
      </c>
      <c r="F47" s="10">
        <v>5.93</v>
      </c>
      <c r="G47" s="23">
        <v>41.5</v>
      </c>
      <c r="H47" s="5">
        <v>957470</v>
      </c>
      <c r="I47" s="5">
        <v>929155</v>
      </c>
      <c r="J47" s="10">
        <v>3.28</v>
      </c>
      <c r="K47" s="10">
        <v>3.38</v>
      </c>
      <c r="L47" s="23">
        <v>85.1</v>
      </c>
      <c r="M47" s="10">
        <v>3.03</v>
      </c>
    </row>
    <row r="48" spans="1:13" x14ac:dyDescent="0.2">
      <c r="A48" s="13" t="s">
        <v>38</v>
      </c>
      <c r="B48" s="13"/>
      <c r="C48" s="13"/>
      <c r="D48" s="13"/>
      <c r="E48" s="13"/>
      <c r="F48" s="13"/>
      <c r="G48" s="13"/>
      <c r="H48" s="13"/>
      <c r="I48" s="13"/>
      <c r="J48" s="13"/>
      <c r="K48" s="13"/>
      <c r="L48" s="13"/>
      <c r="M48" s="13"/>
    </row>
    <row r="49" spans="1:13" x14ac:dyDescent="0.2">
      <c r="A49" s="4">
        <v>2023</v>
      </c>
      <c r="B49" s="5">
        <v>20415</v>
      </c>
      <c r="C49" s="5">
        <v>724</v>
      </c>
      <c r="D49" s="10">
        <v>4.5199999999999996</v>
      </c>
      <c r="E49" s="10">
        <v>127.56</v>
      </c>
      <c r="F49" s="10">
        <v>5.69</v>
      </c>
      <c r="G49" s="23">
        <v>72.5</v>
      </c>
      <c r="H49" s="5">
        <v>4916679</v>
      </c>
      <c r="I49" s="5">
        <v>4759844</v>
      </c>
      <c r="J49" s="10">
        <v>4.0199999999999996</v>
      </c>
      <c r="K49" s="10">
        <v>4.1500000000000004</v>
      </c>
      <c r="L49" s="23">
        <v>91.1</v>
      </c>
      <c r="M49" s="10">
        <v>3.5</v>
      </c>
    </row>
    <row r="50" spans="1:13" x14ac:dyDescent="0.2">
      <c r="A50" s="4">
        <v>2024</v>
      </c>
      <c r="B50" s="5">
        <v>6603</v>
      </c>
      <c r="C50" s="5">
        <v>237</v>
      </c>
      <c r="D50" s="10">
        <v>2.71</v>
      </c>
      <c r="E50" s="10">
        <v>75.55</v>
      </c>
      <c r="F50" s="10">
        <v>5.5</v>
      </c>
      <c r="G50" s="23">
        <v>31.1</v>
      </c>
      <c r="H50" s="5">
        <v>4786459</v>
      </c>
      <c r="I50" s="5">
        <v>4633904</v>
      </c>
      <c r="J50" s="10">
        <v>2.9</v>
      </c>
      <c r="K50" s="10">
        <v>3</v>
      </c>
      <c r="L50" s="23">
        <v>83.7</v>
      </c>
      <c r="M50" s="10">
        <v>2.84</v>
      </c>
    </row>
    <row r="51" spans="1:13" x14ac:dyDescent="0.2">
      <c r="A51" s="4">
        <v>2025</v>
      </c>
      <c r="B51" s="5">
        <v>11768</v>
      </c>
      <c r="C51" s="5">
        <v>428</v>
      </c>
      <c r="D51" s="10">
        <v>2.78</v>
      </c>
      <c r="E51" s="10">
        <v>76.5</v>
      </c>
      <c r="F51" s="10">
        <v>5.65</v>
      </c>
      <c r="G51" s="23">
        <v>43.3</v>
      </c>
      <c r="H51" s="5">
        <v>4586869</v>
      </c>
      <c r="I51" s="5">
        <v>4441400</v>
      </c>
      <c r="J51" s="10">
        <v>4.38</v>
      </c>
      <c r="K51" s="10">
        <v>4.5199999999999996</v>
      </c>
      <c r="L51" s="23">
        <v>83.3</v>
      </c>
      <c r="M51" s="10">
        <v>3.68</v>
      </c>
    </row>
    <row r="52" spans="1:13" x14ac:dyDescent="0.2">
      <c r="A52" s="13" t="s">
        <v>39</v>
      </c>
      <c r="B52" s="13"/>
      <c r="C52" s="13"/>
      <c r="D52" s="13"/>
      <c r="E52" s="13"/>
      <c r="F52" s="13"/>
      <c r="G52" s="13"/>
      <c r="H52" s="13"/>
      <c r="I52" s="13"/>
      <c r="J52" s="13"/>
      <c r="K52" s="13"/>
      <c r="L52" s="13"/>
      <c r="M52" s="13"/>
    </row>
    <row r="53" spans="1:13" x14ac:dyDescent="0.2">
      <c r="A53" s="4">
        <v>2024</v>
      </c>
      <c r="B53" s="5">
        <v>26903</v>
      </c>
      <c r="C53" s="5">
        <v>963</v>
      </c>
      <c r="D53" s="10">
        <v>3.36</v>
      </c>
      <c r="E53" s="10">
        <v>93.94</v>
      </c>
      <c r="F53" s="10">
        <v>5.52</v>
      </c>
      <c r="G53" s="23">
        <v>39.9</v>
      </c>
      <c r="H53" s="5">
        <v>13539279</v>
      </c>
      <c r="I53" s="5">
        <v>13111440</v>
      </c>
      <c r="J53" s="10">
        <v>2.96</v>
      </c>
      <c r="K53" s="10">
        <v>3.06</v>
      </c>
      <c r="L53" s="23">
        <v>88.8</v>
      </c>
      <c r="M53" s="10">
        <v>2.87</v>
      </c>
    </row>
    <row r="54" spans="1:13" x14ac:dyDescent="0.2">
      <c r="A54" s="4">
        <v>2025</v>
      </c>
      <c r="B54" s="5">
        <v>31951</v>
      </c>
      <c r="C54" s="5">
        <v>1144</v>
      </c>
      <c r="D54" s="10">
        <v>2.95</v>
      </c>
      <c r="E54" s="10">
        <v>82.3</v>
      </c>
      <c r="F54" s="10">
        <v>5.64</v>
      </c>
      <c r="G54" s="23">
        <v>51</v>
      </c>
      <c r="H54" s="5">
        <v>12769522</v>
      </c>
      <c r="I54" s="5">
        <v>12359296</v>
      </c>
      <c r="J54" s="10">
        <v>3.28</v>
      </c>
      <c r="K54" s="10">
        <v>3.39</v>
      </c>
      <c r="L54" s="23">
        <v>83.5</v>
      </c>
      <c r="M54" s="10">
        <v>3.04</v>
      </c>
    </row>
    <row r="55" spans="1:13" ht="352" customHeight="1" x14ac:dyDescent="0.2">
      <c r="A55" s="14" t="s">
        <v>75</v>
      </c>
      <c r="B55" s="14"/>
      <c r="C55" s="14"/>
      <c r="D55" s="14"/>
      <c r="E55" s="14"/>
      <c r="F55" s="14"/>
      <c r="G55" s="14"/>
      <c r="H55" s="14"/>
      <c r="I55" s="14"/>
      <c r="J55" s="14"/>
      <c r="K55" s="14"/>
      <c r="L55" s="14"/>
      <c r="M55" s="14"/>
    </row>
  </sheetData>
  <mergeCells count="15">
    <mergeCell ref="A55:M55"/>
    <mergeCell ref="A5:M5"/>
    <mergeCell ref="A16:M16"/>
    <mergeCell ref="A29:M29"/>
    <mergeCell ref="A42:M42"/>
    <mergeCell ref="A48:M48"/>
    <mergeCell ref="A52:M52"/>
    <mergeCell ref="A1:M1"/>
    <mergeCell ref="B2:G2"/>
    <mergeCell ref="H2:L2"/>
    <mergeCell ref="B3:C3"/>
    <mergeCell ref="D3:E3"/>
    <mergeCell ref="F3:G3"/>
    <mergeCell ref="H3:I3"/>
    <mergeCell ref="J3:K3"/>
  </mergeCells>
  <pageMargins left="0.75" right="0.75" top="1" bottom="1" header="0.5" footer="0.5"/>
  <pageSetup scale="46" orientation="portrait" horizontalDpi="300" verticalDpi="300" r:id="rId1"/>
  <headerFooter>
    <oddHeader>&amp;R7/18/2025  9:45:16 AM</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85E96-4F7C-0C45-A06B-293CB19182E4}">
  <sheetPr>
    <pageSetUpPr fitToPage="1"/>
  </sheetPr>
  <dimension ref="A1:M55"/>
  <sheetViews>
    <sheetView zoomScale="136" workbookViewId="0">
      <pane ySplit="4" topLeftCell="A12" activePane="bottomLeft" state="frozen"/>
      <selection pane="bottomLeft" activeCell="A5" sqref="A5:M5"/>
    </sheetView>
  </sheetViews>
  <sheetFormatPr baseColWidth="10" defaultColWidth="9.1640625" defaultRowHeight="15" x14ac:dyDescent="0.2"/>
  <cols>
    <col min="1" max="13" width="13.6640625" style="1" bestFit="1" customWidth="1"/>
    <col min="14" max="16384" width="9.1640625" style="1"/>
  </cols>
  <sheetData>
    <row r="1" spans="1:13" ht="32" customHeight="1" x14ac:dyDescent="0.2">
      <c r="A1" s="15" t="s">
        <v>52</v>
      </c>
      <c r="B1" s="15"/>
      <c r="C1" s="15"/>
      <c r="D1" s="15"/>
      <c r="E1" s="15"/>
      <c r="F1" s="15"/>
      <c r="G1" s="15"/>
      <c r="H1" s="15"/>
      <c r="I1" s="15"/>
      <c r="J1" s="15"/>
      <c r="K1" s="15"/>
      <c r="L1" s="15"/>
      <c r="M1" s="15"/>
    </row>
    <row r="2" spans="1:13" x14ac:dyDescent="0.2">
      <c r="A2" s="2" t="s">
        <v>2</v>
      </c>
      <c r="B2" s="16" t="s">
        <v>7</v>
      </c>
      <c r="C2" s="17"/>
      <c r="D2" s="17"/>
      <c r="E2" s="17"/>
      <c r="F2" s="17"/>
      <c r="G2" s="18"/>
      <c r="H2" s="16" t="s">
        <v>53</v>
      </c>
      <c r="I2" s="17"/>
      <c r="J2" s="17"/>
      <c r="K2" s="17"/>
      <c r="L2" s="17"/>
      <c r="M2" s="18"/>
    </row>
    <row r="3" spans="1:13" x14ac:dyDescent="0.2">
      <c r="A3" s="2" t="s">
        <v>2</v>
      </c>
      <c r="B3" s="16" t="s">
        <v>54</v>
      </c>
      <c r="C3" s="18"/>
      <c r="D3" s="16" t="s">
        <v>55</v>
      </c>
      <c r="E3" s="18"/>
      <c r="F3" s="16" t="s">
        <v>2</v>
      </c>
      <c r="G3" s="18"/>
      <c r="H3" s="16" t="s">
        <v>54</v>
      </c>
      <c r="I3" s="18"/>
      <c r="J3" s="16" t="s">
        <v>55</v>
      </c>
      <c r="K3" s="18"/>
      <c r="L3" s="16" t="s">
        <v>2</v>
      </c>
      <c r="M3" s="18"/>
    </row>
    <row r="4" spans="1:13" ht="43" x14ac:dyDescent="0.2">
      <c r="A4" s="2" t="s">
        <v>56</v>
      </c>
      <c r="B4" s="3" t="s">
        <v>57</v>
      </c>
      <c r="C4" s="3" t="s">
        <v>58</v>
      </c>
      <c r="D4" s="19" t="s">
        <v>59</v>
      </c>
      <c r="E4" s="19" t="s">
        <v>60</v>
      </c>
      <c r="F4" s="19" t="s">
        <v>61</v>
      </c>
      <c r="G4" s="20" t="s">
        <v>62</v>
      </c>
      <c r="H4" s="3" t="s">
        <v>57</v>
      </c>
      <c r="I4" s="3" t="s">
        <v>63</v>
      </c>
      <c r="J4" s="19" t="s">
        <v>59</v>
      </c>
      <c r="K4" s="19" t="s">
        <v>64</v>
      </c>
      <c r="L4" s="19" t="s">
        <v>61</v>
      </c>
      <c r="M4" s="20" t="s">
        <v>62</v>
      </c>
    </row>
    <row r="5" spans="1:13" x14ac:dyDescent="0.2">
      <c r="A5" s="13" t="s">
        <v>22</v>
      </c>
      <c r="B5" s="13"/>
      <c r="C5" s="13"/>
      <c r="D5" s="13"/>
      <c r="E5" s="13"/>
      <c r="F5" s="13"/>
      <c r="G5" s="13"/>
      <c r="H5" s="13"/>
      <c r="I5" s="13"/>
      <c r="J5" s="13"/>
      <c r="K5" s="13"/>
      <c r="L5" s="13"/>
      <c r="M5" s="13"/>
    </row>
    <row r="6" spans="1:13" x14ac:dyDescent="0.2">
      <c r="A6" s="4">
        <v>2015</v>
      </c>
      <c r="B6" s="5">
        <v>15086208</v>
      </c>
      <c r="C6" s="5">
        <v>782929</v>
      </c>
      <c r="D6" s="10">
        <v>2.2200000000000002</v>
      </c>
      <c r="E6" s="10">
        <v>42.86</v>
      </c>
      <c r="F6" s="10">
        <v>1.29</v>
      </c>
      <c r="G6" s="21">
        <v>103.5</v>
      </c>
      <c r="H6" s="5">
        <v>147647</v>
      </c>
      <c r="I6" s="5">
        <v>24320</v>
      </c>
      <c r="J6" s="10">
        <v>11.49</v>
      </c>
      <c r="K6" s="10">
        <v>69.790000000000006</v>
      </c>
      <c r="L6" s="10">
        <v>0.48</v>
      </c>
      <c r="M6" s="21">
        <v>75.8</v>
      </c>
    </row>
    <row r="7" spans="1:13" x14ac:dyDescent="0.2">
      <c r="A7" s="4">
        <v>2016</v>
      </c>
      <c r="B7" s="5">
        <v>12516272</v>
      </c>
      <c r="C7" s="5">
        <v>650770</v>
      </c>
      <c r="D7" s="10">
        <v>2.11</v>
      </c>
      <c r="E7" s="10">
        <v>40.64</v>
      </c>
      <c r="F7" s="10">
        <v>1.34</v>
      </c>
      <c r="G7" s="21">
        <v>93.8</v>
      </c>
      <c r="H7" s="5">
        <v>101810</v>
      </c>
      <c r="I7" s="5">
        <v>16807</v>
      </c>
      <c r="J7" s="10">
        <v>9.39</v>
      </c>
      <c r="K7" s="10">
        <v>56.89</v>
      </c>
      <c r="L7" s="10">
        <v>0.49</v>
      </c>
      <c r="M7" s="21">
        <v>68.099999999999994</v>
      </c>
    </row>
    <row r="8" spans="1:13" x14ac:dyDescent="0.2">
      <c r="A8" s="4">
        <v>2017</v>
      </c>
      <c r="B8" s="5">
        <v>12261029</v>
      </c>
      <c r="C8" s="5">
        <v>642364</v>
      </c>
      <c r="D8" s="10">
        <v>2.06</v>
      </c>
      <c r="E8" s="10">
        <v>39.270000000000003</v>
      </c>
      <c r="F8" s="10">
        <v>1.28</v>
      </c>
      <c r="G8" s="21">
        <v>94.7</v>
      </c>
      <c r="H8" s="5">
        <v>96977</v>
      </c>
      <c r="I8" s="5">
        <v>16127</v>
      </c>
      <c r="J8" s="10">
        <v>11.86</v>
      </c>
      <c r="K8" s="10">
        <v>71.349999999999994</v>
      </c>
      <c r="L8" s="10">
        <v>0.49</v>
      </c>
      <c r="M8" s="21">
        <v>68</v>
      </c>
    </row>
    <row r="9" spans="1:13" x14ac:dyDescent="0.2">
      <c r="A9" s="4">
        <v>2018</v>
      </c>
      <c r="B9" s="5">
        <v>11371117</v>
      </c>
      <c r="C9" s="5">
        <v>596215</v>
      </c>
      <c r="D9" s="10">
        <v>2.06</v>
      </c>
      <c r="E9" s="10">
        <v>39.25</v>
      </c>
      <c r="F9" s="10">
        <v>1.31</v>
      </c>
      <c r="G9" s="21">
        <v>91.7</v>
      </c>
      <c r="H9" s="5">
        <v>134069</v>
      </c>
      <c r="I9" s="5">
        <v>22290</v>
      </c>
      <c r="J9" s="10">
        <v>14.42</v>
      </c>
      <c r="K9" s="10">
        <v>86.8</v>
      </c>
      <c r="L9" s="10">
        <v>0.42</v>
      </c>
      <c r="M9" s="21">
        <v>71.400000000000006</v>
      </c>
    </row>
    <row r="10" spans="1:13" x14ac:dyDescent="0.2">
      <c r="A10" s="4">
        <v>2019</v>
      </c>
      <c r="B10" s="5">
        <v>10745991</v>
      </c>
      <c r="C10" s="5">
        <v>560153</v>
      </c>
      <c r="D10" s="10">
        <v>2.02</v>
      </c>
      <c r="E10" s="10">
        <v>38.700000000000003</v>
      </c>
      <c r="F10" s="10">
        <v>1.31</v>
      </c>
      <c r="G10" s="21">
        <v>101.8</v>
      </c>
      <c r="H10" s="5">
        <v>88662</v>
      </c>
      <c r="I10" s="5">
        <v>14711</v>
      </c>
      <c r="J10" s="10">
        <v>13.62</v>
      </c>
      <c r="K10" s="10">
        <v>82.12</v>
      </c>
      <c r="L10" s="10">
        <v>0.49</v>
      </c>
      <c r="M10" s="21">
        <v>64</v>
      </c>
    </row>
    <row r="11" spans="1:13" x14ac:dyDescent="0.2">
      <c r="A11" s="4">
        <v>2020</v>
      </c>
      <c r="B11" s="5">
        <v>8329180</v>
      </c>
      <c r="C11" s="5">
        <v>439636</v>
      </c>
      <c r="D11" s="10">
        <v>1.92</v>
      </c>
      <c r="E11" s="10">
        <v>36.36</v>
      </c>
      <c r="F11" s="10">
        <v>1.28</v>
      </c>
      <c r="G11" s="21">
        <v>98.6</v>
      </c>
      <c r="H11" s="5">
        <v>77184</v>
      </c>
      <c r="I11" s="5">
        <v>12864</v>
      </c>
      <c r="J11" s="10">
        <v>9.76</v>
      </c>
      <c r="K11" s="10">
        <v>58.55</v>
      </c>
      <c r="L11" s="10">
        <v>0.49</v>
      </c>
      <c r="M11" s="21">
        <v>65.2</v>
      </c>
    </row>
    <row r="12" spans="1:13" x14ac:dyDescent="0.2">
      <c r="A12" s="4">
        <v>2021</v>
      </c>
      <c r="B12" s="5">
        <v>8753931</v>
      </c>
      <c r="C12" s="5">
        <v>461477</v>
      </c>
      <c r="D12" s="10">
        <v>1.98</v>
      </c>
      <c r="E12" s="10">
        <v>37.479999999999997</v>
      </c>
      <c r="F12" s="10">
        <v>1.3</v>
      </c>
      <c r="G12" s="21">
        <v>90.2</v>
      </c>
      <c r="H12" s="5">
        <v>97464</v>
      </c>
      <c r="I12" s="5">
        <v>16302</v>
      </c>
      <c r="J12" s="10">
        <v>14.71</v>
      </c>
      <c r="K12" s="10">
        <v>87.98</v>
      </c>
      <c r="L12" s="10">
        <v>0.5</v>
      </c>
      <c r="M12" s="21">
        <v>68.8</v>
      </c>
    </row>
    <row r="13" spans="1:13" x14ac:dyDescent="0.2">
      <c r="A13" s="4">
        <v>2022</v>
      </c>
      <c r="B13" s="5">
        <v>8876242</v>
      </c>
      <c r="C13" s="5">
        <v>469718</v>
      </c>
      <c r="D13" s="10">
        <v>2.36</v>
      </c>
      <c r="E13" s="10">
        <v>44.69</v>
      </c>
      <c r="F13" s="10">
        <v>1.28</v>
      </c>
      <c r="G13" s="21">
        <v>97.3</v>
      </c>
      <c r="H13" s="5">
        <v>116941</v>
      </c>
      <c r="I13" s="5">
        <v>19362</v>
      </c>
      <c r="J13" s="10">
        <v>23.81</v>
      </c>
      <c r="K13" s="10">
        <v>143.9</v>
      </c>
      <c r="L13" s="10">
        <v>0.46</v>
      </c>
      <c r="M13" s="21">
        <v>58.8</v>
      </c>
    </row>
    <row r="14" spans="1:13" x14ac:dyDescent="0.2">
      <c r="A14" s="4">
        <v>2023</v>
      </c>
      <c r="B14" s="5">
        <v>8112339</v>
      </c>
      <c r="C14" s="5">
        <v>431375</v>
      </c>
      <c r="D14" s="10">
        <v>2.5099999999999998</v>
      </c>
      <c r="E14" s="10">
        <v>47.23</v>
      </c>
      <c r="F14" s="10">
        <v>1.23</v>
      </c>
      <c r="G14" s="21">
        <v>108.9</v>
      </c>
      <c r="H14" s="5">
        <v>111093</v>
      </c>
      <c r="I14" s="5">
        <v>18341</v>
      </c>
      <c r="J14" s="10">
        <v>20.420000000000002</v>
      </c>
      <c r="K14" s="10">
        <v>123.8</v>
      </c>
      <c r="L14" s="10">
        <v>0.45</v>
      </c>
      <c r="M14" s="21">
        <v>75</v>
      </c>
    </row>
    <row r="15" spans="1:13" x14ac:dyDescent="0.2">
      <c r="A15" s="4">
        <v>2024</v>
      </c>
      <c r="B15" s="5">
        <v>6894232</v>
      </c>
      <c r="C15" s="5">
        <v>364365</v>
      </c>
      <c r="D15" s="10">
        <v>2.48</v>
      </c>
      <c r="E15" s="10">
        <v>46.96</v>
      </c>
      <c r="F15" s="10">
        <v>1.27</v>
      </c>
      <c r="G15" s="21">
        <v>95.2</v>
      </c>
      <c r="H15" s="5">
        <v>83003</v>
      </c>
      <c r="I15" s="5">
        <v>13619</v>
      </c>
      <c r="J15" s="10">
        <v>18.2</v>
      </c>
      <c r="K15" s="10">
        <v>110.94</v>
      </c>
      <c r="L15" s="10">
        <v>0.45</v>
      </c>
      <c r="M15" s="21">
        <v>53.1</v>
      </c>
    </row>
    <row r="16" spans="1:13" x14ac:dyDescent="0.2">
      <c r="A16" s="13" t="s">
        <v>23</v>
      </c>
      <c r="B16" s="13"/>
      <c r="C16" s="13"/>
      <c r="D16" s="13"/>
      <c r="E16" s="13"/>
      <c r="F16" s="13"/>
      <c r="G16" s="13"/>
      <c r="H16" s="13"/>
      <c r="I16" s="13"/>
      <c r="J16" s="13"/>
      <c r="K16" s="13"/>
      <c r="L16" s="13"/>
      <c r="M16" s="13"/>
    </row>
    <row r="17" spans="1:13" x14ac:dyDescent="0.2">
      <c r="A17" s="4" t="s">
        <v>24</v>
      </c>
      <c r="B17" s="5">
        <v>730571</v>
      </c>
      <c r="C17" s="5">
        <v>38535</v>
      </c>
      <c r="D17" s="10">
        <v>2.59</v>
      </c>
      <c r="E17" s="10">
        <v>49.12</v>
      </c>
      <c r="F17" s="10">
        <v>1.26</v>
      </c>
      <c r="G17" s="21">
        <v>105.8</v>
      </c>
      <c r="H17" s="5">
        <v>15662</v>
      </c>
      <c r="I17" s="5">
        <v>2617</v>
      </c>
      <c r="J17" s="10">
        <v>22.11</v>
      </c>
      <c r="K17" s="10">
        <v>132.37</v>
      </c>
      <c r="L17" s="10">
        <v>0.47</v>
      </c>
      <c r="M17" s="21">
        <v>117.5</v>
      </c>
    </row>
    <row r="18" spans="1:13" x14ac:dyDescent="0.2">
      <c r="A18" s="4" t="s">
        <v>25</v>
      </c>
      <c r="B18" s="5">
        <v>639020</v>
      </c>
      <c r="C18" s="5">
        <v>33957</v>
      </c>
      <c r="D18" s="10">
        <v>2.59</v>
      </c>
      <c r="E18" s="10">
        <v>48.75</v>
      </c>
      <c r="F18" s="10">
        <v>1.27</v>
      </c>
      <c r="G18" s="21">
        <v>122.9</v>
      </c>
      <c r="H18" s="5">
        <v>11177</v>
      </c>
      <c r="I18" s="5">
        <v>1848</v>
      </c>
      <c r="J18" s="10">
        <v>20.420000000000002</v>
      </c>
      <c r="K18" s="10">
        <v>123.58</v>
      </c>
      <c r="L18" s="10">
        <v>0.45</v>
      </c>
      <c r="M18" s="21">
        <v>65.900000000000006</v>
      </c>
    </row>
    <row r="19" spans="1:13" x14ac:dyDescent="0.2">
      <c r="A19" s="4" t="s">
        <v>26</v>
      </c>
      <c r="B19" s="5">
        <v>717033</v>
      </c>
      <c r="C19" s="5">
        <v>38112</v>
      </c>
      <c r="D19" s="10">
        <v>2.5</v>
      </c>
      <c r="E19" s="10">
        <v>47.01</v>
      </c>
      <c r="F19" s="10">
        <v>1.26</v>
      </c>
      <c r="G19" s="21">
        <v>129.19999999999999</v>
      </c>
      <c r="H19" s="5">
        <v>7999</v>
      </c>
      <c r="I19" s="5">
        <v>1320</v>
      </c>
      <c r="J19" s="10">
        <v>20.57</v>
      </c>
      <c r="K19" s="10">
        <v>124.67</v>
      </c>
      <c r="L19" s="10">
        <v>0.52</v>
      </c>
      <c r="M19" s="21">
        <v>65.900000000000006</v>
      </c>
    </row>
    <row r="20" spans="1:13" x14ac:dyDescent="0.2">
      <c r="A20" s="4" t="s">
        <v>27</v>
      </c>
      <c r="B20" s="5">
        <v>635998</v>
      </c>
      <c r="C20" s="5">
        <v>33871</v>
      </c>
      <c r="D20" s="10">
        <v>2.4700000000000002</v>
      </c>
      <c r="E20" s="10">
        <v>46.41</v>
      </c>
      <c r="F20" s="10">
        <v>1.23</v>
      </c>
      <c r="G20" s="21">
        <v>143.5</v>
      </c>
      <c r="H20" s="5">
        <v>7667</v>
      </c>
      <c r="I20" s="5">
        <v>1260</v>
      </c>
      <c r="J20" s="10">
        <v>19.53</v>
      </c>
      <c r="K20" s="10">
        <v>118.88</v>
      </c>
      <c r="L20" s="10">
        <v>0.48</v>
      </c>
      <c r="M20" s="21">
        <v>65.099999999999994</v>
      </c>
    </row>
    <row r="21" spans="1:13" x14ac:dyDescent="0.2">
      <c r="A21" s="4" t="s">
        <v>28</v>
      </c>
      <c r="B21" s="5">
        <v>642106</v>
      </c>
      <c r="C21" s="5">
        <v>33939</v>
      </c>
      <c r="D21" s="10">
        <v>2.5099999999999998</v>
      </c>
      <c r="E21" s="10">
        <v>47.5</v>
      </c>
      <c r="F21" s="10">
        <v>1.24</v>
      </c>
      <c r="G21" s="21">
        <v>129.4</v>
      </c>
      <c r="H21" s="5">
        <v>8103</v>
      </c>
      <c r="I21" s="5">
        <v>1339</v>
      </c>
      <c r="J21" s="10">
        <v>18.850000000000001</v>
      </c>
      <c r="K21" s="10">
        <v>114.12</v>
      </c>
      <c r="L21" s="10">
        <v>0.49</v>
      </c>
      <c r="M21" s="21">
        <v>72.3</v>
      </c>
    </row>
    <row r="22" spans="1:13" x14ac:dyDescent="0.2">
      <c r="A22" s="4" t="s">
        <v>29</v>
      </c>
      <c r="B22" s="5">
        <v>651371</v>
      </c>
      <c r="C22" s="5">
        <v>34583</v>
      </c>
      <c r="D22" s="10">
        <v>2.46</v>
      </c>
      <c r="E22" s="10">
        <v>46.4</v>
      </c>
      <c r="F22" s="10">
        <v>1.23</v>
      </c>
      <c r="G22" s="21">
        <v>100.9</v>
      </c>
      <c r="H22" s="5">
        <v>7849</v>
      </c>
      <c r="I22" s="5">
        <v>1293</v>
      </c>
      <c r="J22" s="10">
        <v>17.809999999999999</v>
      </c>
      <c r="K22" s="10">
        <v>108.11</v>
      </c>
      <c r="L22" s="10">
        <v>0.48</v>
      </c>
      <c r="M22" s="21">
        <v>70.099999999999994</v>
      </c>
    </row>
    <row r="23" spans="1:13" x14ac:dyDescent="0.2">
      <c r="A23" s="4" t="s">
        <v>30</v>
      </c>
      <c r="B23" s="5">
        <v>705301</v>
      </c>
      <c r="C23" s="5">
        <v>37823</v>
      </c>
      <c r="D23" s="10">
        <v>2.4700000000000002</v>
      </c>
      <c r="E23" s="10">
        <v>46.15</v>
      </c>
      <c r="F23" s="10">
        <v>1.19</v>
      </c>
      <c r="G23" s="21">
        <v>83.6</v>
      </c>
      <c r="H23" s="5">
        <v>9323</v>
      </c>
      <c r="I23" s="5">
        <v>1522</v>
      </c>
      <c r="J23" s="10">
        <v>17.57</v>
      </c>
      <c r="K23" s="10">
        <v>107.66</v>
      </c>
      <c r="L23" s="10">
        <v>0.42</v>
      </c>
      <c r="M23" s="21">
        <v>78</v>
      </c>
    </row>
    <row r="24" spans="1:13" x14ac:dyDescent="0.2">
      <c r="A24" s="4" t="s">
        <v>31</v>
      </c>
      <c r="B24" s="5">
        <v>741537</v>
      </c>
      <c r="C24" s="5">
        <v>39439</v>
      </c>
      <c r="D24" s="10">
        <v>2.4900000000000002</v>
      </c>
      <c r="E24" s="10">
        <v>46.85</v>
      </c>
      <c r="F24" s="10">
        <v>1.2</v>
      </c>
      <c r="G24" s="21">
        <v>88.3</v>
      </c>
      <c r="H24" s="5">
        <v>7951</v>
      </c>
      <c r="I24" s="5">
        <v>1309</v>
      </c>
      <c r="J24" s="10">
        <v>20.38</v>
      </c>
      <c r="K24" s="10">
        <v>124.18</v>
      </c>
      <c r="L24" s="10">
        <v>0.41</v>
      </c>
      <c r="M24" s="21">
        <v>65.7</v>
      </c>
    </row>
    <row r="25" spans="1:13" x14ac:dyDescent="0.2">
      <c r="A25" s="4" t="s">
        <v>32</v>
      </c>
      <c r="B25" s="5">
        <v>662007</v>
      </c>
      <c r="C25" s="5">
        <v>35126</v>
      </c>
      <c r="D25" s="10">
        <v>2.5299999999999998</v>
      </c>
      <c r="E25" s="10">
        <v>47.69</v>
      </c>
      <c r="F25" s="10">
        <v>1.17</v>
      </c>
      <c r="G25" s="21">
        <v>100.4</v>
      </c>
      <c r="H25" s="5">
        <v>8201</v>
      </c>
      <c r="I25" s="5">
        <v>1344</v>
      </c>
      <c r="J25" s="10">
        <v>22.84</v>
      </c>
      <c r="K25" s="10">
        <v>139.53</v>
      </c>
      <c r="L25" s="10">
        <v>0.41</v>
      </c>
      <c r="M25" s="21">
        <v>71.8</v>
      </c>
    </row>
    <row r="26" spans="1:13" x14ac:dyDescent="0.2">
      <c r="A26" s="4" t="s">
        <v>33</v>
      </c>
      <c r="B26" s="5">
        <v>653248</v>
      </c>
      <c r="C26" s="5">
        <v>34723</v>
      </c>
      <c r="D26" s="10">
        <v>2.5299999999999998</v>
      </c>
      <c r="E26" s="10">
        <v>47.61</v>
      </c>
      <c r="F26" s="10">
        <v>1.22</v>
      </c>
      <c r="G26" s="21">
        <v>114.6</v>
      </c>
      <c r="H26" s="5">
        <v>7649</v>
      </c>
      <c r="I26" s="5">
        <v>1255</v>
      </c>
      <c r="J26" s="10">
        <v>22.28</v>
      </c>
      <c r="K26" s="10">
        <v>135.84</v>
      </c>
      <c r="L26" s="10">
        <v>0.4</v>
      </c>
      <c r="M26" s="21">
        <v>62.2</v>
      </c>
    </row>
    <row r="27" spans="1:13" x14ac:dyDescent="0.2">
      <c r="A27" s="4" t="s">
        <v>34</v>
      </c>
      <c r="B27" s="5">
        <v>672069</v>
      </c>
      <c r="C27" s="5">
        <v>35870</v>
      </c>
      <c r="D27" s="10">
        <v>2.5099999999999998</v>
      </c>
      <c r="E27" s="10">
        <v>46.97</v>
      </c>
      <c r="F27" s="10">
        <v>1.21</v>
      </c>
      <c r="G27" s="21">
        <v>118.4</v>
      </c>
      <c r="H27" s="5">
        <v>8747</v>
      </c>
      <c r="I27" s="5">
        <v>1449</v>
      </c>
      <c r="J27" s="10">
        <v>21.17</v>
      </c>
      <c r="K27" s="10">
        <v>127.84</v>
      </c>
      <c r="L27" s="10">
        <v>0.43</v>
      </c>
      <c r="M27" s="21">
        <v>75.5</v>
      </c>
    </row>
    <row r="28" spans="1:13" x14ac:dyDescent="0.2">
      <c r="A28" s="4" t="s">
        <v>35</v>
      </c>
      <c r="B28" s="5">
        <v>662077</v>
      </c>
      <c r="C28" s="5">
        <v>35398</v>
      </c>
      <c r="D28" s="10">
        <v>2.4700000000000002</v>
      </c>
      <c r="E28" s="10">
        <v>46.3</v>
      </c>
      <c r="F28" s="10">
        <v>1.25</v>
      </c>
      <c r="G28" s="21">
        <v>107.8</v>
      </c>
      <c r="H28" s="5">
        <v>10766</v>
      </c>
      <c r="I28" s="5">
        <v>1787</v>
      </c>
      <c r="J28" s="10">
        <v>20.43</v>
      </c>
      <c r="K28" s="10">
        <v>123.3</v>
      </c>
      <c r="L28" s="10">
        <v>0.43</v>
      </c>
      <c r="M28" s="21">
        <v>87.2</v>
      </c>
    </row>
    <row r="29" spans="1:13" x14ac:dyDescent="0.2">
      <c r="A29" s="13" t="s">
        <v>36</v>
      </c>
      <c r="B29" s="13"/>
      <c r="C29" s="13"/>
      <c r="D29" s="13"/>
      <c r="E29" s="13"/>
      <c r="F29" s="13"/>
      <c r="G29" s="13"/>
      <c r="H29" s="13"/>
      <c r="I29" s="13"/>
      <c r="J29" s="13"/>
      <c r="K29" s="13"/>
      <c r="L29" s="13"/>
      <c r="M29" s="13"/>
    </row>
    <row r="30" spans="1:13" x14ac:dyDescent="0.2">
      <c r="A30" s="4" t="s">
        <v>24</v>
      </c>
      <c r="B30" s="5">
        <v>605563</v>
      </c>
      <c r="C30" s="5">
        <v>32277</v>
      </c>
      <c r="D30" s="10">
        <v>2.4900000000000002</v>
      </c>
      <c r="E30" s="10">
        <v>46.75</v>
      </c>
      <c r="F30" s="10">
        <v>1.25</v>
      </c>
      <c r="G30" s="21">
        <v>74.5</v>
      </c>
      <c r="H30" s="5">
        <v>10232</v>
      </c>
      <c r="I30" s="5">
        <v>1696</v>
      </c>
      <c r="J30" s="10">
        <v>18.91</v>
      </c>
      <c r="K30" s="10">
        <v>114.09</v>
      </c>
      <c r="L30" s="10">
        <v>0.46</v>
      </c>
      <c r="M30" s="21">
        <v>48.3</v>
      </c>
    </row>
    <row r="31" spans="1:13" x14ac:dyDescent="0.2">
      <c r="A31" s="4" t="s">
        <v>25</v>
      </c>
      <c r="B31" s="5">
        <v>577830</v>
      </c>
      <c r="C31" s="5">
        <v>30785</v>
      </c>
      <c r="D31" s="10">
        <v>2.4900000000000002</v>
      </c>
      <c r="E31" s="10">
        <v>46.83</v>
      </c>
      <c r="F31" s="10">
        <v>1.23</v>
      </c>
      <c r="G31" s="21">
        <v>115.3</v>
      </c>
      <c r="H31" s="5">
        <v>6344</v>
      </c>
      <c r="I31" s="5">
        <v>1042</v>
      </c>
      <c r="J31" s="10">
        <v>19.54</v>
      </c>
      <c r="K31" s="10">
        <v>118.95</v>
      </c>
      <c r="L31" s="10">
        <v>0.47</v>
      </c>
      <c r="M31" s="21">
        <v>60.3</v>
      </c>
    </row>
    <row r="32" spans="1:13" x14ac:dyDescent="0.2">
      <c r="A32" s="4" t="s">
        <v>26</v>
      </c>
      <c r="B32" s="5">
        <v>544095</v>
      </c>
      <c r="C32" s="5">
        <v>28374</v>
      </c>
      <c r="D32" s="10">
        <v>2.5099999999999998</v>
      </c>
      <c r="E32" s="10">
        <v>48.16</v>
      </c>
      <c r="F32" s="10">
        <v>1.36</v>
      </c>
      <c r="G32" s="21">
        <v>122.6</v>
      </c>
      <c r="H32" s="5">
        <v>6020</v>
      </c>
      <c r="I32" s="5">
        <v>982</v>
      </c>
      <c r="J32" s="10">
        <v>19.920000000000002</v>
      </c>
      <c r="K32" s="10">
        <v>122.15</v>
      </c>
      <c r="L32" s="10">
        <v>0.47</v>
      </c>
      <c r="M32" s="21">
        <v>54.7</v>
      </c>
    </row>
    <row r="33" spans="1:13" x14ac:dyDescent="0.2">
      <c r="A33" s="4" t="s">
        <v>27</v>
      </c>
      <c r="B33" s="5">
        <v>467413</v>
      </c>
      <c r="C33" s="5">
        <v>24412</v>
      </c>
      <c r="D33" s="10">
        <v>2.5499999999999998</v>
      </c>
      <c r="E33" s="10">
        <v>48.76</v>
      </c>
      <c r="F33" s="10">
        <v>1.35</v>
      </c>
      <c r="G33" s="21">
        <v>111.1</v>
      </c>
      <c r="H33" s="5">
        <v>6236</v>
      </c>
      <c r="I33" s="5">
        <v>1019</v>
      </c>
      <c r="J33" s="10">
        <v>19.63</v>
      </c>
      <c r="K33" s="10">
        <v>120.07</v>
      </c>
      <c r="L33" s="10">
        <v>0.46</v>
      </c>
      <c r="M33" s="21">
        <v>44.8</v>
      </c>
    </row>
    <row r="34" spans="1:13" x14ac:dyDescent="0.2">
      <c r="A34" s="4" t="s">
        <v>28</v>
      </c>
      <c r="B34" s="5">
        <v>513458</v>
      </c>
      <c r="C34" s="5">
        <v>26711</v>
      </c>
      <c r="D34" s="10">
        <v>2.57</v>
      </c>
      <c r="E34" s="10">
        <v>49.48</v>
      </c>
      <c r="F34" s="10">
        <v>1.37</v>
      </c>
      <c r="G34" s="21">
        <v>99.2</v>
      </c>
      <c r="H34" s="5">
        <v>6508</v>
      </c>
      <c r="I34" s="5">
        <v>1072</v>
      </c>
      <c r="J34" s="10">
        <v>19.02</v>
      </c>
      <c r="K34" s="10">
        <v>115.42</v>
      </c>
      <c r="L34" s="10">
        <v>0.41</v>
      </c>
      <c r="M34" s="21">
        <v>53</v>
      </c>
    </row>
    <row r="35" spans="1:13" x14ac:dyDescent="0.2">
      <c r="A35" s="4" t="s">
        <v>29</v>
      </c>
      <c r="B35" s="5">
        <v>556372</v>
      </c>
      <c r="C35" s="5">
        <v>29146</v>
      </c>
      <c r="D35" s="10">
        <v>2.52</v>
      </c>
      <c r="E35" s="10">
        <v>48.11</v>
      </c>
      <c r="F35" s="10">
        <v>1.36</v>
      </c>
      <c r="G35" s="21">
        <v>82.8</v>
      </c>
      <c r="H35" s="5">
        <v>6670</v>
      </c>
      <c r="I35" s="5">
        <v>1095</v>
      </c>
      <c r="J35" s="10">
        <v>17.989999999999998</v>
      </c>
      <c r="K35" s="10">
        <v>109.56</v>
      </c>
      <c r="L35" s="10">
        <v>0.44</v>
      </c>
      <c r="M35" s="21">
        <v>54</v>
      </c>
    </row>
    <row r="36" spans="1:13" x14ac:dyDescent="0.2">
      <c r="A36" s="4" t="s">
        <v>30</v>
      </c>
      <c r="B36" s="5">
        <v>620939</v>
      </c>
      <c r="C36" s="5">
        <v>32863</v>
      </c>
      <c r="D36" s="10">
        <v>2.48</v>
      </c>
      <c r="E36" s="10">
        <v>46.92</v>
      </c>
      <c r="F36" s="10">
        <v>1.3</v>
      </c>
      <c r="G36" s="21">
        <v>79.599999999999994</v>
      </c>
      <c r="H36" s="5">
        <v>5760</v>
      </c>
      <c r="I36" s="5">
        <v>944</v>
      </c>
      <c r="J36" s="10">
        <v>18.54</v>
      </c>
      <c r="K36" s="10">
        <v>113.2</v>
      </c>
      <c r="L36" s="10">
        <v>0.38</v>
      </c>
      <c r="M36" s="21">
        <v>45.8</v>
      </c>
    </row>
    <row r="37" spans="1:13" x14ac:dyDescent="0.2">
      <c r="A37" s="4" t="s">
        <v>31</v>
      </c>
      <c r="B37" s="5">
        <v>641577</v>
      </c>
      <c r="C37" s="5">
        <v>34005</v>
      </c>
      <c r="D37" s="10">
        <v>2.4500000000000002</v>
      </c>
      <c r="E37" s="10">
        <v>46.23</v>
      </c>
      <c r="F37" s="10">
        <v>1.25</v>
      </c>
      <c r="G37" s="21">
        <v>84.5</v>
      </c>
      <c r="H37" s="5">
        <v>6611</v>
      </c>
      <c r="I37" s="5">
        <v>1083</v>
      </c>
      <c r="J37" s="10">
        <v>18.21</v>
      </c>
      <c r="K37" s="10">
        <v>111.2</v>
      </c>
      <c r="L37" s="10">
        <v>0.47</v>
      </c>
      <c r="M37" s="21">
        <v>51.6</v>
      </c>
    </row>
    <row r="38" spans="1:13" x14ac:dyDescent="0.2">
      <c r="A38" s="4" t="s">
        <v>32</v>
      </c>
      <c r="B38" s="5">
        <v>598101</v>
      </c>
      <c r="C38" s="5">
        <v>31726</v>
      </c>
      <c r="D38" s="10">
        <v>2.42</v>
      </c>
      <c r="E38" s="10">
        <v>45.69</v>
      </c>
      <c r="F38" s="10">
        <v>1.17</v>
      </c>
      <c r="G38" s="21">
        <v>98.1</v>
      </c>
      <c r="H38" s="5">
        <v>6088</v>
      </c>
      <c r="I38" s="5">
        <v>993</v>
      </c>
      <c r="J38" s="10">
        <v>17.27</v>
      </c>
      <c r="K38" s="10">
        <v>105.93</v>
      </c>
      <c r="L38" s="10">
        <v>0.41</v>
      </c>
      <c r="M38" s="21">
        <v>55.8</v>
      </c>
    </row>
    <row r="39" spans="1:13" x14ac:dyDescent="0.2">
      <c r="A39" s="4" t="s">
        <v>33</v>
      </c>
      <c r="B39" s="5">
        <v>601575</v>
      </c>
      <c r="C39" s="5">
        <v>31857</v>
      </c>
      <c r="D39" s="10">
        <v>2.48</v>
      </c>
      <c r="E39" s="10">
        <v>46.85</v>
      </c>
      <c r="F39" s="10">
        <v>1.23</v>
      </c>
      <c r="G39" s="21">
        <v>113</v>
      </c>
      <c r="H39" s="5">
        <v>8020</v>
      </c>
      <c r="I39" s="5">
        <v>1313</v>
      </c>
      <c r="J39" s="10">
        <v>16.27</v>
      </c>
      <c r="K39" s="10">
        <v>99.38</v>
      </c>
      <c r="L39" s="10">
        <v>0.41</v>
      </c>
      <c r="M39" s="21">
        <v>67.7</v>
      </c>
    </row>
    <row r="40" spans="1:13" x14ac:dyDescent="0.2">
      <c r="A40" s="4" t="s">
        <v>34</v>
      </c>
      <c r="B40" s="5">
        <v>567740</v>
      </c>
      <c r="C40" s="5">
        <v>30036</v>
      </c>
      <c r="D40" s="10">
        <v>2.4300000000000002</v>
      </c>
      <c r="E40" s="10">
        <v>45.89</v>
      </c>
      <c r="F40" s="10">
        <v>1.26</v>
      </c>
      <c r="G40" s="21">
        <v>110.3</v>
      </c>
      <c r="H40" s="5">
        <v>6528</v>
      </c>
      <c r="I40" s="5">
        <v>1070</v>
      </c>
      <c r="J40" s="10">
        <v>16.93</v>
      </c>
      <c r="K40" s="10">
        <v>103.34</v>
      </c>
      <c r="L40" s="10">
        <v>0.46</v>
      </c>
      <c r="M40" s="21">
        <v>56.9</v>
      </c>
    </row>
    <row r="41" spans="1:13" x14ac:dyDescent="0.2">
      <c r="A41" s="4" t="s">
        <v>35</v>
      </c>
      <c r="B41" s="5">
        <v>599569</v>
      </c>
      <c r="C41" s="5">
        <v>32171</v>
      </c>
      <c r="D41" s="10">
        <v>2.41</v>
      </c>
      <c r="E41" s="10">
        <v>44.9</v>
      </c>
      <c r="F41" s="10">
        <v>1.18</v>
      </c>
      <c r="G41" s="21">
        <v>88.8</v>
      </c>
      <c r="H41" s="5">
        <v>7985</v>
      </c>
      <c r="I41" s="5">
        <v>1311</v>
      </c>
      <c r="J41" s="10">
        <v>16.79</v>
      </c>
      <c r="K41" s="10">
        <v>102.28</v>
      </c>
      <c r="L41" s="10">
        <v>0.49</v>
      </c>
      <c r="M41" s="21">
        <v>51.6</v>
      </c>
    </row>
    <row r="42" spans="1:13" x14ac:dyDescent="0.2">
      <c r="A42" s="13" t="s">
        <v>37</v>
      </c>
      <c r="B42" s="13"/>
      <c r="C42" s="13"/>
      <c r="D42" s="13"/>
      <c r="E42" s="13"/>
      <c r="F42" s="13"/>
      <c r="G42" s="13"/>
      <c r="H42" s="13"/>
      <c r="I42" s="13"/>
      <c r="J42" s="13"/>
      <c r="K42" s="13"/>
      <c r="L42" s="13"/>
      <c r="M42" s="13"/>
    </row>
    <row r="43" spans="1:13" x14ac:dyDescent="0.2">
      <c r="A43" s="4" t="s">
        <v>24</v>
      </c>
      <c r="B43" s="5">
        <v>592606</v>
      </c>
      <c r="C43" s="5">
        <v>31519</v>
      </c>
      <c r="D43" s="10">
        <v>2.41</v>
      </c>
      <c r="E43" s="10">
        <v>45.32</v>
      </c>
      <c r="F43" s="10">
        <v>1.27</v>
      </c>
      <c r="G43" s="21">
        <v>67.400000000000006</v>
      </c>
      <c r="H43" s="5">
        <v>13547</v>
      </c>
      <c r="I43" s="5">
        <v>2253</v>
      </c>
      <c r="J43" s="10">
        <v>17.559999999999999</v>
      </c>
      <c r="K43" s="10">
        <v>105.95</v>
      </c>
      <c r="L43" s="10">
        <v>0.5</v>
      </c>
      <c r="M43" s="21">
        <v>42.2</v>
      </c>
    </row>
    <row r="44" spans="1:13" x14ac:dyDescent="0.2">
      <c r="A44" s="4" t="s">
        <v>25</v>
      </c>
      <c r="B44" s="5">
        <v>530480</v>
      </c>
      <c r="C44" s="5">
        <v>28184</v>
      </c>
      <c r="D44" s="10">
        <v>2.42</v>
      </c>
      <c r="E44" s="10">
        <v>45.63</v>
      </c>
      <c r="F44" s="10">
        <v>1.25</v>
      </c>
      <c r="G44" s="21">
        <v>78.400000000000006</v>
      </c>
      <c r="H44" s="5">
        <v>8421</v>
      </c>
      <c r="I44" s="5">
        <v>1393</v>
      </c>
      <c r="J44" s="10">
        <v>17.7</v>
      </c>
      <c r="K44" s="10">
        <v>107.12</v>
      </c>
      <c r="L44" s="10">
        <v>0.52</v>
      </c>
      <c r="M44" s="21">
        <v>56.8</v>
      </c>
    </row>
    <row r="45" spans="1:13" x14ac:dyDescent="0.2">
      <c r="A45" s="4" t="s">
        <v>26</v>
      </c>
      <c r="B45" s="5">
        <v>611317</v>
      </c>
      <c r="C45" s="5">
        <v>31981</v>
      </c>
      <c r="D45" s="10">
        <v>2.4500000000000002</v>
      </c>
      <c r="E45" s="10">
        <v>46.84</v>
      </c>
      <c r="F45" s="10">
        <v>1.33</v>
      </c>
      <c r="G45" s="21">
        <v>111.2</v>
      </c>
      <c r="H45" s="5">
        <v>9145</v>
      </c>
      <c r="I45" s="5">
        <v>1495</v>
      </c>
      <c r="J45" s="10">
        <v>16.27</v>
      </c>
      <c r="K45" s="10">
        <v>99.58</v>
      </c>
      <c r="L45" s="10">
        <v>0.5</v>
      </c>
      <c r="M45" s="21">
        <v>80.599999999999994</v>
      </c>
    </row>
    <row r="46" spans="1:13" x14ac:dyDescent="0.2">
      <c r="A46" s="4" t="s">
        <v>27</v>
      </c>
      <c r="B46" s="5">
        <v>542807</v>
      </c>
      <c r="C46" s="5">
        <v>28491</v>
      </c>
      <c r="D46" s="10">
        <v>2.4700000000000002</v>
      </c>
      <c r="E46" s="10">
        <v>47.17</v>
      </c>
      <c r="F46" s="10">
        <v>1.24</v>
      </c>
      <c r="G46" s="21">
        <v>106.5</v>
      </c>
      <c r="H46" s="5">
        <v>6506</v>
      </c>
      <c r="I46" s="5">
        <v>1060</v>
      </c>
      <c r="J46" s="10">
        <v>16.25</v>
      </c>
      <c r="K46" s="10">
        <v>99.74</v>
      </c>
      <c r="L46" s="10">
        <v>0.5</v>
      </c>
      <c r="M46" s="21">
        <v>59.8</v>
      </c>
    </row>
    <row r="47" spans="1:13" x14ac:dyDescent="0.2">
      <c r="A47" s="4" t="s">
        <v>28</v>
      </c>
      <c r="B47" s="5">
        <v>594824</v>
      </c>
      <c r="C47" s="5">
        <v>30705</v>
      </c>
      <c r="D47" s="10">
        <v>2.5</v>
      </c>
      <c r="E47" s="10">
        <v>48.37</v>
      </c>
      <c r="F47" s="10">
        <v>1.32</v>
      </c>
      <c r="G47" s="21">
        <v>107.8</v>
      </c>
      <c r="H47" s="5">
        <v>7264</v>
      </c>
      <c r="I47" s="5">
        <v>1193</v>
      </c>
      <c r="J47" s="10">
        <v>15.61</v>
      </c>
      <c r="K47" s="10">
        <v>95.11</v>
      </c>
      <c r="L47" s="10">
        <v>0.48</v>
      </c>
      <c r="M47" s="21">
        <v>72.7</v>
      </c>
    </row>
    <row r="48" spans="1:13" x14ac:dyDescent="0.2">
      <c r="A48" s="13" t="s">
        <v>38</v>
      </c>
      <c r="B48" s="13"/>
      <c r="C48" s="13"/>
      <c r="D48" s="13"/>
      <c r="E48" s="13"/>
      <c r="F48" s="13"/>
      <c r="G48" s="13"/>
      <c r="H48" s="13"/>
      <c r="I48" s="13"/>
      <c r="J48" s="13"/>
      <c r="K48" s="13"/>
      <c r="L48" s="13"/>
      <c r="M48" s="13"/>
    </row>
    <row r="49" spans="1:13" x14ac:dyDescent="0.2">
      <c r="A49" s="4">
        <v>2023</v>
      </c>
      <c r="B49" s="5">
        <v>3364727</v>
      </c>
      <c r="C49" s="5">
        <v>178414</v>
      </c>
      <c r="D49" s="10">
        <v>2.5299999999999998</v>
      </c>
      <c r="E49" s="10">
        <v>47.78</v>
      </c>
      <c r="F49" s="10">
        <v>1.25</v>
      </c>
      <c r="G49" s="21">
        <v>124.4</v>
      </c>
      <c r="H49" s="5">
        <v>50608</v>
      </c>
      <c r="I49" s="5">
        <v>8382</v>
      </c>
      <c r="J49" s="10">
        <v>20.57</v>
      </c>
      <c r="K49" s="10">
        <v>124.23</v>
      </c>
      <c r="L49" s="10">
        <v>0.48</v>
      </c>
      <c r="M49" s="21">
        <v>77.5</v>
      </c>
    </row>
    <row r="50" spans="1:13" x14ac:dyDescent="0.2">
      <c r="A50" s="4">
        <v>2024</v>
      </c>
      <c r="B50" s="5">
        <v>2708359</v>
      </c>
      <c r="C50" s="5">
        <v>142559</v>
      </c>
      <c r="D50" s="10">
        <v>2.52</v>
      </c>
      <c r="E50" s="10">
        <v>47.9</v>
      </c>
      <c r="F50" s="10">
        <v>1.31</v>
      </c>
      <c r="G50" s="21">
        <v>100.3</v>
      </c>
      <c r="H50" s="5">
        <v>35340</v>
      </c>
      <c r="I50" s="5">
        <v>5812</v>
      </c>
      <c r="J50" s="10">
        <v>19.34</v>
      </c>
      <c r="K50" s="10">
        <v>117.62</v>
      </c>
      <c r="L50" s="10">
        <v>0.46</v>
      </c>
      <c r="M50" s="21">
        <v>51.3</v>
      </c>
    </row>
    <row r="51" spans="1:13" x14ac:dyDescent="0.2">
      <c r="A51" s="4">
        <v>2025</v>
      </c>
      <c r="B51" s="5">
        <v>2872034</v>
      </c>
      <c r="C51" s="5">
        <v>150881</v>
      </c>
      <c r="D51" s="10">
        <v>2.4500000000000002</v>
      </c>
      <c r="E51" s="10">
        <v>46.67</v>
      </c>
      <c r="F51" s="10">
        <v>1.29</v>
      </c>
      <c r="G51" s="21">
        <v>90.5</v>
      </c>
      <c r="H51" s="5">
        <v>44885</v>
      </c>
      <c r="I51" s="5">
        <v>7393</v>
      </c>
      <c r="J51" s="10">
        <v>16.8</v>
      </c>
      <c r="K51" s="10">
        <v>102.15</v>
      </c>
      <c r="L51" s="10">
        <v>0.5</v>
      </c>
      <c r="M51" s="21">
        <v>56.6</v>
      </c>
    </row>
    <row r="52" spans="1:13" x14ac:dyDescent="0.2">
      <c r="A52" s="13" t="s">
        <v>39</v>
      </c>
      <c r="B52" s="13"/>
      <c r="C52" s="13"/>
      <c r="D52" s="13"/>
      <c r="E52" s="13"/>
      <c r="F52" s="13"/>
      <c r="G52" s="13"/>
      <c r="H52" s="13"/>
      <c r="I52" s="13"/>
      <c r="J52" s="13"/>
      <c r="K52" s="13"/>
      <c r="L52" s="13"/>
      <c r="M52" s="13"/>
    </row>
    <row r="53" spans="1:13" x14ac:dyDescent="0.2">
      <c r="A53" s="4">
        <v>2024</v>
      </c>
      <c r="B53" s="5">
        <v>7455971</v>
      </c>
      <c r="C53" s="5">
        <v>395520</v>
      </c>
      <c r="D53" s="10">
        <v>2.5</v>
      </c>
      <c r="E53" s="10">
        <v>47.23</v>
      </c>
      <c r="F53" s="10">
        <v>1.24</v>
      </c>
      <c r="G53" s="21">
        <v>100.2</v>
      </c>
      <c r="H53" s="5">
        <v>95825</v>
      </c>
      <c r="I53" s="5">
        <v>15770</v>
      </c>
      <c r="J53" s="10">
        <v>19.95</v>
      </c>
      <c r="K53" s="10">
        <v>121.32</v>
      </c>
      <c r="L53" s="10">
        <v>0.44</v>
      </c>
      <c r="M53" s="21">
        <v>63.1</v>
      </c>
    </row>
    <row r="54" spans="1:13" x14ac:dyDescent="0.2">
      <c r="A54" s="4">
        <v>2025</v>
      </c>
      <c r="B54" s="5">
        <v>7057907</v>
      </c>
      <c r="C54" s="5">
        <v>372686</v>
      </c>
      <c r="D54" s="10">
        <v>2.4500000000000002</v>
      </c>
      <c r="E54" s="10">
        <v>46.48</v>
      </c>
      <c r="F54" s="10">
        <v>1.26</v>
      </c>
      <c r="G54" s="21">
        <v>91.5</v>
      </c>
      <c r="H54" s="5">
        <v>92547</v>
      </c>
      <c r="I54" s="5">
        <v>15200</v>
      </c>
      <c r="J54" s="10">
        <v>17.100000000000001</v>
      </c>
      <c r="K54" s="10">
        <v>104.16</v>
      </c>
      <c r="L54" s="10">
        <v>0.47</v>
      </c>
      <c r="M54" s="21">
        <v>55.5</v>
      </c>
    </row>
    <row r="55" spans="1:13" ht="304.5" customHeight="1" x14ac:dyDescent="0.2">
      <c r="A55" s="14" t="s">
        <v>65</v>
      </c>
      <c r="B55" s="14"/>
      <c r="C55" s="14"/>
      <c r="D55" s="14"/>
      <c r="E55" s="14"/>
      <c r="F55" s="14"/>
      <c r="G55" s="14"/>
      <c r="H55" s="14"/>
      <c r="I55" s="14"/>
      <c r="J55" s="14"/>
      <c r="K55" s="14"/>
      <c r="L55" s="14"/>
      <c r="M55" s="14"/>
    </row>
  </sheetData>
  <mergeCells count="16">
    <mergeCell ref="A55:M55"/>
    <mergeCell ref="A5:M5"/>
    <mergeCell ref="A16:M16"/>
    <mergeCell ref="A29:M29"/>
    <mergeCell ref="A42:M42"/>
    <mergeCell ref="A48:M48"/>
    <mergeCell ref="A52:M52"/>
    <mergeCell ref="A1:M1"/>
    <mergeCell ref="B2:G2"/>
    <mergeCell ref="H2:M2"/>
    <mergeCell ref="B3:C3"/>
    <mergeCell ref="D3:E3"/>
    <mergeCell ref="F3:G3"/>
    <mergeCell ref="H3:I3"/>
    <mergeCell ref="J3:K3"/>
    <mergeCell ref="L3:M3"/>
  </mergeCells>
  <pageMargins left="0.75" right="0.75" top="1" bottom="1" header="0.5" footer="0.5"/>
  <pageSetup scale="49" orientation="portrait" horizontalDpi="300" verticalDpi="300" r:id="rId1"/>
  <headerFooter>
    <oddHeader>&amp;R7/18/2025  9:45:13 AM</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abduretim</vt:lpstr>
      <vt:lpstr>ana</vt:lpstr>
      <vt:lpstr>fiyatlar</vt:lpstr>
      <vt:lpstr>12aylik</vt:lpstr>
      <vt:lpstr>gazmaliyeti</vt:lpstr>
      <vt:lpstr>kömürmaliyeti</vt:lpstr>
      <vt:lpstr>abduretim!Print_Titles</vt:lpstr>
      <vt:lpstr>gazmaliyeti!Print_Titles</vt:lpstr>
      <vt:lpstr>kömürmaliyeti!Print_Titles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Barış Sanlı</cp:lastModifiedBy>
  <dcterms:created xsi:type="dcterms:W3CDTF">2025-07-24T10:22:41Z</dcterms:created>
  <dcterms:modified xsi:type="dcterms:W3CDTF">2025-08-14T11:06:24Z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{92E8E957-A426-4974-B789-55224107C6D2}</vt:lpwstr>
  </property>
</Properties>
</file>