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46D65AF8-0FC2-3447-B483-AA8B7B31792F}" xr6:coauthVersionLast="47" xr6:coauthVersionMax="47" xr10:uidLastSave="{00000000-0000-0000-0000-000000000000}"/>
  <bookViews>
    <workbookView xWindow="6580" yWindow="3040" windowWidth="28040" windowHeight="17440" xr2:uid="{F16DB010-7662-AF49-A44A-00865C54F241}"/>
  </bookViews>
  <sheets>
    <sheet name="GazFiyatl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11" i="1"/>
  <c r="E12" i="1" l="1"/>
  <c r="T12" i="1" s="1"/>
  <c r="E13" i="1"/>
  <c r="T13" i="1" s="1"/>
  <c r="E14" i="1"/>
  <c r="T14" i="1" s="1"/>
  <c r="E15" i="1"/>
  <c r="T15" i="1" s="1"/>
  <c r="E16" i="1"/>
  <c r="T16" i="1" s="1"/>
  <c r="E17" i="1"/>
  <c r="T17" i="1" s="1"/>
  <c r="E18" i="1"/>
  <c r="T18" i="1" s="1"/>
  <c r="E19" i="1"/>
  <c r="T19" i="1" s="1"/>
  <c r="E20" i="1"/>
  <c r="T20" i="1" s="1"/>
  <c r="E21" i="1"/>
  <c r="T21" i="1" s="1"/>
  <c r="E22" i="1"/>
  <c r="T22" i="1" s="1"/>
  <c r="E23" i="1"/>
  <c r="T23" i="1" s="1"/>
  <c r="E24" i="1"/>
  <c r="T24" i="1" s="1"/>
  <c r="E25" i="1"/>
  <c r="T25" i="1" s="1"/>
  <c r="E26" i="1"/>
  <c r="T26" i="1" s="1"/>
  <c r="E27" i="1"/>
  <c r="T27" i="1" s="1"/>
  <c r="E28" i="1"/>
  <c r="T28" i="1" s="1"/>
  <c r="E29" i="1"/>
  <c r="T29" i="1" s="1"/>
  <c r="E30" i="1"/>
  <c r="T30" i="1" s="1"/>
  <c r="E31" i="1"/>
  <c r="T31" i="1" s="1"/>
  <c r="E32" i="1"/>
  <c r="T32" i="1" s="1"/>
  <c r="E33" i="1"/>
  <c r="T33" i="1" s="1"/>
  <c r="E34" i="1"/>
  <c r="T34" i="1" s="1"/>
  <c r="E35" i="1"/>
  <c r="T35" i="1" s="1"/>
  <c r="E36" i="1"/>
  <c r="T36" i="1" s="1"/>
  <c r="E37" i="1"/>
  <c r="T37" i="1" s="1"/>
  <c r="E38" i="1"/>
  <c r="T38" i="1" s="1"/>
  <c r="E39" i="1"/>
  <c r="T39" i="1" s="1"/>
  <c r="E40" i="1"/>
  <c r="T40" i="1" s="1"/>
  <c r="E41" i="1"/>
  <c r="T41" i="1" s="1"/>
  <c r="E42" i="1"/>
  <c r="T42" i="1" s="1"/>
  <c r="E43" i="1"/>
  <c r="T43" i="1" s="1"/>
  <c r="E44" i="1"/>
  <c r="T44" i="1" s="1"/>
  <c r="E45" i="1"/>
  <c r="T45" i="1" s="1"/>
  <c r="E46" i="1"/>
  <c r="T46" i="1" s="1"/>
  <c r="E47" i="1"/>
  <c r="T47" i="1" s="1"/>
  <c r="E48" i="1"/>
  <c r="T48" i="1" s="1"/>
  <c r="E49" i="1"/>
  <c r="T49" i="1" s="1"/>
  <c r="E50" i="1"/>
  <c r="T50" i="1" s="1"/>
  <c r="E51" i="1"/>
  <c r="T51" i="1" s="1"/>
  <c r="E52" i="1"/>
  <c r="T52" i="1" s="1"/>
  <c r="E53" i="1"/>
  <c r="T53" i="1" s="1"/>
  <c r="E54" i="1"/>
  <c r="T54" i="1" s="1"/>
  <c r="E55" i="1"/>
  <c r="T55" i="1" s="1"/>
  <c r="E56" i="1"/>
  <c r="T56" i="1" s="1"/>
  <c r="E57" i="1"/>
  <c r="T57" i="1" s="1"/>
  <c r="E58" i="1"/>
  <c r="T58" i="1" s="1"/>
  <c r="E59" i="1"/>
  <c r="T59" i="1" s="1"/>
  <c r="E60" i="1"/>
  <c r="T60" i="1" s="1"/>
  <c r="E61" i="1"/>
  <c r="T61" i="1" s="1"/>
  <c r="E62" i="1"/>
  <c r="T62" i="1" s="1"/>
  <c r="E63" i="1"/>
  <c r="T63" i="1" s="1"/>
  <c r="E64" i="1"/>
  <c r="T64" i="1" s="1"/>
  <c r="E65" i="1"/>
  <c r="T65" i="1" s="1"/>
  <c r="E66" i="1"/>
  <c r="T66" i="1" s="1"/>
  <c r="E67" i="1"/>
  <c r="T67" i="1" s="1"/>
  <c r="E68" i="1"/>
  <c r="E11" i="1"/>
  <c r="T11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12" i="1"/>
  <c r="E70" i="1" l="1"/>
  <c r="T68" i="1"/>
</calcChain>
</file>

<file path=xl/sharedStrings.xml><?xml version="1.0" encoding="utf-8"?>
<sst xmlns="http://schemas.openxmlformats.org/spreadsheetml/2006/main" count="12" uniqueCount="11">
  <si>
    <t>https://www.energypriceindex.com/price-data</t>
  </si>
  <si>
    <t>https://www.worldbank.org/en/research/commodity-markets</t>
  </si>
  <si>
    <t>$/mmbtu</t>
  </si>
  <si>
    <t>c/kWh</t>
  </si>
  <si>
    <t>ABD</t>
  </si>
  <si>
    <t>monthly residential price</t>
  </si>
  <si>
    <t>monthly Henry Hub spot price</t>
  </si>
  <si>
    <t>AB'de Oran</t>
  </si>
  <si>
    <t>ABD'de Oran</t>
  </si>
  <si>
    <t>Toptan Gaz Fiyatı</t>
  </si>
  <si>
    <t>Konut Gaz 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</si>
</sst>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5" formatCode="0.000"/>
    <numFmt numFmtId="166" formatCode="[$-41F]mmmm\ yy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96969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3">
    <xf numFmtId="0" fontId="0" fillId="0" borderId="0" xfId="0"/>
    <xf numFmtId="17" fontId="0" fillId="0" borderId="0" xfId="0" applyNumberFormat="1"/>
    <xf numFmtId="2" fontId="2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165" fontId="5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2" fillId="0" borderId="2" xfId="2" applyNumberFormat="1" applyBorder="1" applyAlignment="1">
      <alignment horizontal="right"/>
    </xf>
    <xf numFmtId="165" fontId="5" fillId="0" borderId="1" xfId="3" quotePrefix="1" applyNumberFormat="1" applyFont="1" applyBorder="1" applyAlignment="1">
      <alignment horizontal="center"/>
    </xf>
    <xf numFmtId="9" fontId="0" fillId="0" borderId="0" xfId="1" applyFont="1"/>
    <xf numFmtId="166" fontId="0" fillId="0" borderId="0" xfId="0" applyNumberFormat="1"/>
  </cellXfs>
  <cellStyles count="4">
    <cellStyle name="Normal" xfId="0" builtinId="0"/>
    <cellStyle name="Normal 2" xfId="2" xr:uid="{4209FDDA-AAD2-7E43-8536-7513DE9CF123}"/>
    <cellStyle name="Normal 3 2" xfId="3" xr:uid="{E96EE46B-3C09-414A-8CD7-186D580E8F57}"/>
    <cellStyle name="Per cent" xfId="1" builtinId="5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AB27(Avrupa</a:t>
            </a:r>
            <a:r>
              <a:rPr lang="en-GB" baseline="0"/>
              <a:t> Birliği) </a:t>
            </a:r>
            <a:r>
              <a:rPr lang="en-GB"/>
              <a:t>için Nihai Konut Fiyatı ve Toptan</a:t>
            </a:r>
            <a:r>
              <a:rPr lang="en-GB" baseline="0"/>
              <a:t> Gaz Fiyatı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2971347595104829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GazFiyatlari!$D$10</c:f>
              <c:strCache>
                <c:ptCount val="1"/>
                <c:pt idx="0">
                  <c:v>Konut Gaz Fiyatı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GazFiyatlari!$C$11:$C$68</c:f>
              <c:numCache>
                <c:formatCode>[$-41F]mmmm\ yy;@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GazFiyatlari!$D$11:$D$68</c:f>
              <c:numCache>
                <c:formatCode>General</c:formatCode>
                <c:ptCount val="58"/>
                <c:pt idx="0">
                  <c:v>6.59</c:v>
                </c:pt>
                <c:pt idx="1">
                  <c:v>6.6</c:v>
                </c:pt>
                <c:pt idx="2">
                  <c:v>6.55</c:v>
                </c:pt>
                <c:pt idx="3">
                  <c:v>6.38</c:v>
                </c:pt>
                <c:pt idx="4">
                  <c:v>6.29</c:v>
                </c:pt>
                <c:pt idx="5">
                  <c:v>6.24</c:v>
                </c:pt>
                <c:pt idx="6">
                  <c:v>6.14</c:v>
                </c:pt>
                <c:pt idx="7">
                  <c:v>6.15</c:v>
                </c:pt>
                <c:pt idx="8">
                  <c:v>6.19</c:v>
                </c:pt>
                <c:pt idx="9">
                  <c:v>6.21</c:v>
                </c:pt>
                <c:pt idx="10">
                  <c:v>6.26</c:v>
                </c:pt>
                <c:pt idx="11">
                  <c:v>6.26</c:v>
                </c:pt>
                <c:pt idx="12">
                  <c:v>6.38</c:v>
                </c:pt>
                <c:pt idx="13">
                  <c:v>6.48</c:v>
                </c:pt>
                <c:pt idx="14">
                  <c:v>6.53</c:v>
                </c:pt>
                <c:pt idx="15">
                  <c:v>6.56</c:v>
                </c:pt>
                <c:pt idx="16">
                  <c:v>6.63</c:v>
                </c:pt>
                <c:pt idx="17">
                  <c:v>6.71</c:v>
                </c:pt>
                <c:pt idx="18">
                  <c:v>7.06</c:v>
                </c:pt>
                <c:pt idx="19">
                  <c:v>7.26</c:v>
                </c:pt>
                <c:pt idx="20">
                  <c:v>7.54</c:v>
                </c:pt>
                <c:pt idx="21">
                  <c:v>8.33</c:v>
                </c:pt>
                <c:pt idx="22">
                  <c:v>9.1300000000000008</c:v>
                </c:pt>
                <c:pt idx="23">
                  <c:v>9.1</c:v>
                </c:pt>
                <c:pt idx="24">
                  <c:v>11.26</c:v>
                </c:pt>
                <c:pt idx="25">
                  <c:v>10.67</c:v>
                </c:pt>
                <c:pt idx="26">
                  <c:v>11.3</c:v>
                </c:pt>
                <c:pt idx="27">
                  <c:v>12.28</c:v>
                </c:pt>
                <c:pt idx="28">
                  <c:v>12.14</c:v>
                </c:pt>
                <c:pt idx="29">
                  <c:v>12.02</c:v>
                </c:pt>
                <c:pt idx="30">
                  <c:v>12.7</c:v>
                </c:pt>
                <c:pt idx="31">
                  <c:v>14.62</c:v>
                </c:pt>
                <c:pt idx="32">
                  <c:v>16.5</c:v>
                </c:pt>
                <c:pt idx="33">
                  <c:v>15.77</c:v>
                </c:pt>
                <c:pt idx="34">
                  <c:v>14.7</c:v>
                </c:pt>
                <c:pt idx="35">
                  <c:v>14.65</c:v>
                </c:pt>
                <c:pt idx="36">
                  <c:v>13.47</c:v>
                </c:pt>
                <c:pt idx="37">
                  <c:v>12.42</c:v>
                </c:pt>
                <c:pt idx="38">
                  <c:v>12.2</c:v>
                </c:pt>
                <c:pt idx="39">
                  <c:v>11.31</c:v>
                </c:pt>
                <c:pt idx="40">
                  <c:v>11.38</c:v>
                </c:pt>
                <c:pt idx="41">
                  <c:v>10.97</c:v>
                </c:pt>
                <c:pt idx="42">
                  <c:v>10.66</c:v>
                </c:pt>
                <c:pt idx="43">
                  <c:v>10.62</c:v>
                </c:pt>
                <c:pt idx="44">
                  <c:v>10.64</c:v>
                </c:pt>
                <c:pt idx="45">
                  <c:v>10.68</c:v>
                </c:pt>
                <c:pt idx="46">
                  <c:v>10.81</c:v>
                </c:pt>
                <c:pt idx="47">
                  <c:v>10.75</c:v>
                </c:pt>
                <c:pt idx="48">
                  <c:v>10.86</c:v>
                </c:pt>
                <c:pt idx="49">
                  <c:v>10.55</c:v>
                </c:pt>
                <c:pt idx="50">
                  <c:v>10.41</c:v>
                </c:pt>
                <c:pt idx="51">
                  <c:v>10.15</c:v>
                </c:pt>
                <c:pt idx="52">
                  <c:v>10.08</c:v>
                </c:pt>
                <c:pt idx="53">
                  <c:v>10.130000000000001</c:v>
                </c:pt>
                <c:pt idx="54">
                  <c:v>10.31</c:v>
                </c:pt>
                <c:pt idx="55">
                  <c:v>10.3</c:v>
                </c:pt>
                <c:pt idx="56">
                  <c:v>10.41</c:v>
                </c:pt>
                <c:pt idx="57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3744-9B75-65F168938843}"/>
            </c:ext>
          </c:extLst>
        </c:ser>
        <c:ser>
          <c:idx val="1"/>
          <c:order val="1"/>
          <c:tx>
            <c:strRef>
              <c:f>GazFiyatlari!$E$10</c:f>
              <c:strCache>
                <c:ptCount val="1"/>
                <c:pt idx="0">
                  <c:v>Toptan Gaz Fiyatı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GazFiyatlari!$C$11:$C$68</c:f>
              <c:numCache>
                <c:formatCode>[$-41F]mmmm\ yy;@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GazFiyatlari!$E$11:$E$68</c:f>
              <c:numCache>
                <c:formatCode>General</c:formatCode>
                <c:ptCount val="58"/>
                <c:pt idx="0">
                  <c:v>1.3192158693159539</c:v>
                </c:pt>
                <c:pt idx="1">
                  <c:v>1.0557597999636921</c:v>
                </c:pt>
                <c:pt idx="2">
                  <c:v>0.98717173108343637</c:v>
                </c:pt>
                <c:pt idx="3">
                  <c:v>0.76984920024689574</c:v>
                </c:pt>
                <c:pt idx="4">
                  <c:v>0.57191379635465855</c:v>
                </c:pt>
                <c:pt idx="5">
                  <c:v>0.63618150903347626</c:v>
                </c:pt>
                <c:pt idx="6">
                  <c:v>0.65392327952581519</c:v>
                </c:pt>
                <c:pt idx="7">
                  <c:v>1.0391027074032388</c:v>
                </c:pt>
                <c:pt idx="8">
                  <c:v>1.4349500626933411</c:v>
                </c:pt>
                <c:pt idx="9">
                  <c:v>1.7753214756226856</c:v>
                </c:pt>
                <c:pt idx="10">
                  <c:v>1.7558053173916206</c:v>
                </c:pt>
                <c:pt idx="11">
                  <c:v>2.1262458412751437</c:v>
                </c:pt>
                <c:pt idx="12">
                  <c:v>2.6389883629729143</c:v>
                </c:pt>
                <c:pt idx="13">
                  <c:v>2.2360421053373032</c:v>
                </c:pt>
                <c:pt idx="14">
                  <c:v>2.224627688385012</c:v>
                </c:pt>
                <c:pt idx="15">
                  <c:v>2.5948791983479778</c:v>
                </c:pt>
                <c:pt idx="16">
                  <c:v>3.2346078441616442</c:v>
                </c:pt>
                <c:pt idx="17">
                  <c:v>3.7401245391184377</c:v>
                </c:pt>
                <c:pt idx="18">
                  <c:v>4.5421328997131658</c:v>
                </c:pt>
                <c:pt idx="19">
                  <c:v>5.6010732475600911</c:v>
                </c:pt>
                <c:pt idx="20">
                  <c:v>8.2930056197516535</c:v>
                </c:pt>
                <c:pt idx="21">
                  <c:v>11.274586583232882</c:v>
                </c:pt>
                <c:pt idx="22">
                  <c:v>10.029566483098542</c:v>
                </c:pt>
                <c:pt idx="23">
                  <c:v>13.806956591089973</c:v>
                </c:pt>
                <c:pt idx="24">
                  <c:v>10.260937229159104</c:v>
                </c:pt>
                <c:pt idx="25">
                  <c:v>9.8866153172246047</c:v>
                </c:pt>
                <c:pt idx="26">
                  <c:v>15.392117782339701</c:v>
                </c:pt>
                <c:pt idx="27">
                  <c:v>11.692755511113935</c:v>
                </c:pt>
                <c:pt idx="28">
                  <c:v>10.591359623052067</c:v>
                </c:pt>
                <c:pt idx="29">
                  <c:v>12.184202687804081</c:v>
                </c:pt>
                <c:pt idx="30">
                  <c:v>18.637001841906905</c:v>
                </c:pt>
                <c:pt idx="31">
                  <c:v>25.431573525303172</c:v>
                </c:pt>
                <c:pt idx="32">
                  <c:v>21.459088755493433</c:v>
                </c:pt>
                <c:pt idx="33">
                  <c:v>14.168197639405276</c:v>
                </c:pt>
                <c:pt idx="34">
                  <c:v>12.970474998344349</c:v>
                </c:pt>
                <c:pt idx="35">
                  <c:v>13.087016206571784</c:v>
                </c:pt>
                <c:pt idx="36">
                  <c:v>7.3284332733098552</c:v>
                </c:pt>
                <c:pt idx="37">
                  <c:v>6.0043342091750782</c:v>
                </c:pt>
                <c:pt idx="38">
                  <c:v>5.0149142626860801</c:v>
                </c:pt>
                <c:pt idx="39">
                  <c:v>4.9090587521349214</c:v>
                </c:pt>
                <c:pt idx="40">
                  <c:v>3.6703057143308411</c:v>
                </c:pt>
                <c:pt idx="41">
                  <c:v>3.7581238614298162</c:v>
                </c:pt>
                <c:pt idx="42">
                  <c:v>3.4657192613753542</c:v>
                </c:pt>
                <c:pt idx="43">
                  <c:v>4.0635918102134934</c:v>
                </c:pt>
                <c:pt idx="44">
                  <c:v>4.1933393167344413</c:v>
                </c:pt>
                <c:pt idx="45">
                  <c:v>5.2899234102715855</c:v>
                </c:pt>
                <c:pt idx="46">
                  <c:v>5.2592603574105015</c:v>
                </c:pt>
                <c:pt idx="47">
                  <c:v>4.1778585094256044</c:v>
                </c:pt>
                <c:pt idx="48">
                  <c:v>3.4709220656161501</c:v>
                </c:pt>
                <c:pt idx="49">
                  <c:v>2.9585291074141318</c:v>
                </c:pt>
                <c:pt idx="50">
                  <c:v>3.1057026802084096</c:v>
                </c:pt>
                <c:pt idx="51">
                  <c:v>3.2986417129002983</c:v>
                </c:pt>
                <c:pt idx="52">
                  <c:v>3.6755012508496123</c:v>
                </c:pt>
                <c:pt idx="53">
                  <c:v>3.9463284800595462</c:v>
                </c:pt>
                <c:pt idx="54">
                  <c:v>3.7567421859451025</c:v>
                </c:pt>
                <c:pt idx="55">
                  <c:v>4.4929918659175083</c:v>
                </c:pt>
                <c:pt idx="56">
                  <c:v>4.2786504941906909</c:v>
                </c:pt>
                <c:pt idx="57">
                  <c:v>4.6910656544332303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3744-9B75-65F16893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278592"/>
        <c:axId val="1614280304"/>
      </c:lineChart>
      <c:dateAx>
        <c:axId val="1614278592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14280304"/>
        <c:crosses val="autoZero"/>
        <c:auto val="1"/>
        <c:lblOffset val="100"/>
        <c:baseTimeUnit val="months"/>
      </c:dateAx>
      <c:valAx>
        <c:axId val="1614280304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cent/kWh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142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2530594820229"/>
          <c:y val="0.20627523411425425"/>
          <c:w val="0.29964441431193389"/>
          <c:h val="7.0485366772941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GazFiyatlari!$N$10</c:f>
              <c:strCache>
                <c:ptCount val="1"/>
                <c:pt idx="0">
                  <c:v>monthly residential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GazFiyatlari!$M$11:$M$68</c:f>
              <c:numCache>
                <c:formatCode>mmm\ yyyy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GazFiyatlari!$N$11:$N$68</c:f>
              <c:numCache>
                <c:formatCode>0.000</c:formatCode>
                <c:ptCount val="58"/>
                <c:pt idx="0">
                  <c:v>9.43</c:v>
                </c:pt>
                <c:pt idx="1">
                  <c:v>9.19</c:v>
                </c:pt>
                <c:pt idx="2">
                  <c:v>9.8000000000000007</c:v>
                </c:pt>
                <c:pt idx="3">
                  <c:v>10.42</c:v>
                </c:pt>
                <c:pt idx="4">
                  <c:v>11.79</c:v>
                </c:pt>
                <c:pt idx="5">
                  <c:v>15.33</c:v>
                </c:pt>
                <c:pt idx="6">
                  <c:v>17.489999999999998</c:v>
                </c:pt>
                <c:pt idx="7">
                  <c:v>18.27</c:v>
                </c:pt>
                <c:pt idx="8">
                  <c:v>16.850000000000001</c:v>
                </c:pt>
                <c:pt idx="9">
                  <c:v>12.26</c:v>
                </c:pt>
                <c:pt idx="10">
                  <c:v>10.99</c:v>
                </c:pt>
                <c:pt idx="11">
                  <c:v>9.75</c:v>
                </c:pt>
                <c:pt idx="12">
                  <c:v>9.6199999999999992</c:v>
                </c:pt>
                <c:pt idx="13">
                  <c:v>9.2799999999999994</c:v>
                </c:pt>
                <c:pt idx="14">
                  <c:v>10.47</c:v>
                </c:pt>
                <c:pt idx="15">
                  <c:v>12.27</c:v>
                </c:pt>
                <c:pt idx="16">
                  <c:v>14.07</c:v>
                </c:pt>
                <c:pt idx="17">
                  <c:v>17.739999999999998</c:v>
                </c:pt>
                <c:pt idx="18">
                  <c:v>19.809999999999999</c:v>
                </c:pt>
                <c:pt idx="19">
                  <c:v>20.86</c:v>
                </c:pt>
                <c:pt idx="20">
                  <c:v>20.13</c:v>
                </c:pt>
                <c:pt idx="21">
                  <c:v>17.399999999999999</c:v>
                </c:pt>
                <c:pt idx="22">
                  <c:v>13.11</c:v>
                </c:pt>
                <c:pt idx="23">
                  <c:v>13.08</c:v>
                </c:pt>
                <c:pt idx="24">
                  <c:v>12.04</c:v>
                </c:pt>
                <c:pt idx="25">
                  <c:v>12.14</c:v>
                </c:pt>
                <c:pt idx="26">
                  <c:v>12.94</c:v>
                </c:pt>
                <c:pt idx="27">
                  <c:v>13.97</c:v>
                </c:pt>
                <c:pt idx="28">
                  <c:v>17.670000000000002</c:v>
                </c:pt>
                <c:pt idx="29">
                  <c:v>22.5</c:v>
                </c:pt>
                <c:pt idx="30">
                  <c:v>24.55</c:v>
                </c:pt>
                <c:pt idx="31">
                  <c:v>25.34</c:v>
                </c:pt>
                <c:pt idx="32">
                  <c:v>24.5</c:v>
                </c:pt>
                <c:pt idx="33">
                  <c:v>18.61</c:v>
                </c:pt>
                <c:pt idx="34">
                  <c:v>15.55</c:v>
                </c:pt>
                <c:pt idx="35">
                  <c:v>14.68</c:v>
                </c:pt>
                <c:pt idx="36">
                  <c:v>15.25</c:v>
                </c:pt>
                <c:pt idx="37">
                  <c:v>14.98</c:v>
                </c:pt>
                <c:pt idx="38">
                  <c:v>13.76</c:v>
                </c:pt>
                <c:pt idx="39">
                  <c:v>14.4</c:v>
                </c:pt>
                <c:pt idx="40">
                  <c:v>16.7</c:v>
                </c:pt>
                <c:pt idx="41">
                  <c:v>20.11</c:v>
                </c:pt>
                <c:pt idx="42">
                  <c:v>21.98</c:v>
                </c:pt>
                <c:pt idx="43">
                  <c:v>23.23</c:v>
                </c:pt>
                <c:pt idx="44">
                  <c:v>21.86</c:v>
                </c:pt>
                <c:pt idx="45">
                  <c:v>16.71</c:v>
                </c:pt>
                <c:pt idx="46">
                  <c:v>13.37</c:v>
                </c:pt>
                <c:pt idx="47">
                  <c:v>12.94</c:v>
                </c:pt>
                <c:pt idx="48">
                  <c:v>11.81</c:v>
                </c:pt>
                <c:pt idx="49">
                  <c:v>13.25</c:v>
                </c:pt>
                <c:pt idx="50">
                  <c:v>13.81</c:v>
                </c:pt>
                <c:pt idx="51">
                  <c:v>14.59</c:v>
                </c:pt>
                <c:pt idx="52">
                  <c:v>18.03</c:v>
                </c:pt>
                <c:pt idx="53">
                  <c:v>21.1</c:v>
                </c:pt>
                <c:pt idx="54">
                  <c:v>22.98</c:v>
                </c:pt>
                <c:pt idx="55">
                  <c:v>23.4</c:v>
                </c:pt>
                <c:pt idx="56">
                  <c:v>21.821999999999999</c:v>
                </c:pt>
                <c:pt idx="57">
                  <c:v>16.617000000000001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5-8540-91BE-AA26FD8ED57E}"/>
            </c:ext>
          </c:extLst>
        </c:ser>
        <c:ser>
          <c:idx val="1"/>
          <c:order val="1"/>
          <c:tx>
            <c:strRef>
              <c:f>GazFiyatlari!$O$10</c:f>
              <c:strCache>
                <c:ptCount val="1"/>
                <c:pt idx="0">
                  <c:v>monthly Henry Hub spot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GazFiyatlari!$M$11:$M$68</c:f>
              <c:numCache>
                <c:formatCode>mmm\ yyyy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GazFiyatlari!$O$11:$O$68</c:f>
              <c:numCache>
                <c:formatCode>0.000</c:formatCode>
                <c:ptCount val="58"/>
                <c:pt idx="0">
                  <c:v>2.0987800000000001</c:v>
                </c:pt>
                <c:pt idx="1">
                  <c:v>1.9844900000000001</c:v>
                </c:pt>
                <c:pt idx="2">
                  <c:v>1.85981</c:v>
                </c:pt>
                <c:pt idx="3">
                  <c:v>1.80786</c:v>
                </c:pt>
                <c:pt idx="4">
                  <c:v>1.8161719999999999</c:v>
                </c:pt>
                <c:pt idx="5">
                  <c:v>1.694609</c:v>
                </c:pt>
                <c:pt idx="6">
                  <c:v>1.8359129999999999</c:v>
                </c:pt>
                <c:pt idx="7">
                  <c:v>2.3896999999999999</c:v>
                </c:pt>
                <c:pt idx="8">
                  <c:v>1.996958</c:v>
                </c:pt>
                <c:pt idx="9">
                  <c:v>2.4832100000000001</c:v>
                </c:pt>
                <c:pt idx="10">
                  <c:v>2.7117900000000001</c:v>
                </c:pt>
                <c:pt idx="11">
                  <c:v>2.6910099999999999</c:v>
                </c:pt>
                <c:pt idx="12">
                  <c:v>2.81569</c:v>
                </c:pt>
                <c:pt idx="13">
                  <c:v>5.5586500000000001</c:v>
                </c:pt>
                <c:pt idx="14">
                  <c:v>2.7221799999999998</c:v>
                </c:pt>
                <c:pt idx="15">
                  <c:v>2.7668569999999999</c:v>
                </c:pt>
                <c:pt idx="16">
                  <c:v>3.0234899999999998</c:v>
                </c:pt>
                <c:pt idx="17">
                  <c:v>3.38714</c:v>
                </c:pt>
                <c:pt idx="18">
                  <c:v>3.98976</c:v>
                </c:pt>
                <c:pt idx="19">
                  <c:v>4.2287299999999997</c:v>
                </c:pt>
                <c:pt idx="20">
                  <c:v>5.3612399999999996</c:v>
                </c:pt>
                <c:pt idx="21">
                  <c:v>5.7248900000000003</c:v>
                </c:pt>
                <c:pt idx="22">
                  <c:v>5.24695</c:v>
                </c:pt>
                <c:pt idx="23">
                  <c:v>3.9066399999999999</c:v>
                </c:pt>
                <c:pt idx="24">
                  <c:v>4.5464399999999996</c:v>
                </c:pt>
                <c:pt idx="25">
                  <c:v>4.86822</c:v>
                </c:pt>
                <c:pt idx="26">
                  <c:v>5.0861999999999998</c:v>
                </c:pt>
                <c:pt idx="27">
                  <c:v>6.8404199999999999</c:v>
                </c:pt>
                <c:pt idx="28">
                  <c:v>8.4493200000000002</c:v>
                </c:pt>
                <c:pt idx="29">
                  <c:v>7.9926000000000004</c:v>
                </c:pt>
                <c:pt idx="30">
                  <c:v>7.5607920000000002</c:v>
                </c:pt>
                <c:pt idx="31">
                  <c:v>9.1343999999999994</c:v>
                </c:pt>
                <c:pt idx="32">
                  <c:v>8.1794399999999996</c:v>
                </c:pt>
                <c:pt idx="33">
                  <c:v>5.8750799999999996</c:v>
                </c:pt>
                <c:pt idx="34">
                  <c:v>5.6570999999999998</c:v>
                </c:pt>
                <c:pt idx="35">
                  <c:v>5.7401400000000002</c:v>
                </c:pt>
                <c:pt idx="36">
                  <c:v>3.3942600000000001</c:v>
                </c:pt>
                <c:pt idx="37">
                  <c:v>2.47044</c:v>
                </c:pt>
                <c:pt idx="38">
                  <c:v>2.39778</c:v>
                </c:pt>
                <c:pt idx="39">
                  <c:v>2.2420800000000001</c:v>
                </c:pt>
                <c:pt idx="40">
                  <c:v>2.2317</c:v>
                </c:pt>
                <c:pt idx="41">
                  <c:v>2.2628400000000002</c:v>
                </c:pt>
                <c:pt idx="42">
                  <c:v>2.6469</c:v>
                </c:pt>
                <c:pt idx="43">
                  <c:v>2.6780400000000002</c:v>
                </c:pt>
                <c:pt idx="44">
                  <c:v>2.7403200000000001</c:v>
                </c:pt>
                <c:pt idx="45">
                  <c:v>3.0932400000000002</c:v>
                </c:pt>
                <c:pt idx="46">
                  <c:v>2.81298</c:v>
                </c:pt>
                <c:pt idx="47">
                  <c:v>2.6157599999999999</c:v>
                </c:pt>
                <c:pt idx="48">
                  <c:v>3.30084</c:v>
                </c:pt>
                <c:pt idx="49">
                  <c:v>1.7853600000000001</c:v>
                </c:pt>
                <c:pt idx="50">
                  <c:v>1.5466200000000001</c:v>
                </c:pt>
                <c:pt idx="51">
                  <c:v>1.6608000000000001</c:v>
                </c:pt>
                <c:pt idx="52">
                  <c:v>2.2005599999999998</c:v>
                </c:pt>
                <c:pt idx="53">
                  <c:v>2.6261399999999999</c:v>
                </c:pt>
                <c:pt idx="54">
                  <c:v>2.14866</c:v>
                </c:pt>
                <c:pt idx="55">
                  <c:v>2.05524</c:v>
                </c:pt>
                <c:pt idx="56">
                  <c:v>2.3666399999999999</c:v>
                </c:pt>
                <c:pt idx="57">
                  <c:v>2.2835999999999999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5-8540-91BE-AA26FD8E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52240"/>
        <c:axId val="394353952"/>
      </c:lineChart>
      <c:dateAx>
        <c:axId val="394352240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94353952"/>
        <c:crosses val="autoZero"/>
        <c:auto val="1"/>
        <c:lblOffset val="100"/>
        <c:baseTimeUnit val="months"/>
      </c:dateAx>
      <c:valAx>
        <c:axId val="3943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943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Konut</a:t>
            </a:r>
            <a:r>
              <a:rPr lang="en-GB" baseline="0"/>
              <a:t> Nihai Gaz Faturasındaki Gaz Fiyatınıın Oranı</a:t>
            </a:r>
            <a:endParaRPr lang="en-GB"/>
          </a:p>
        </c:rich>
      </c:tx>
      <c:layout>
        <c:manualLayout>
          <c:xMode val="edge"/>
          <c:yMode val="edge"/>
          <c:x val="0.34809479186659592"/>
          <c:y val="3.673332560101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GazFiyatlari!$T$10</c:f>
              <c:strCache>
                <c:ptCount val="1"/>
                <c:pt idx="0">
                  <c:v>AB'de Oran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GazFiyatlari!$S$11:$S$68</c:f>
              <c:numCache>
                <c:formatCode>[$-41F]mmmm\ yy;@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GazFiyatlari!$T$11:$T$68</c:f>
              <c:numCache>
                <c:formatCode>0%</c:formatCode>
                <c:ptCount val="58"/>
                <c:pt idx="0">
                  <c:v>0.20018450217237541</c:v>
                </c:pt>
                <c:pt idx="1">
                  <c:v>0.15996360605510487</c:v>
                </c:pt>
                <c:pt idx="2">
                  <c:v>0.15071324138678419</c:v>
                </c:pt>
                <c:pt idx="3">
                  <c:v>0.12066601884747583</c:v>
                </c:pt>
                <c:pt idx="4">
                  <c:v>9.0924291948276406E-2</c:v>
                </c:pt>
                <c:pt idx="5">
                  <c:v>0.10195216490921094</c:v>
                </c:pt>
                <c:pt idx="6">
                  <c:v>0.10650216278922073</c:v>
                </c:pt>
                <c:pt idx="7">
                  <c:v>0.16895978982166485</c:v>
                </c:pt>
                <c:pt idx="8">
                  <c:v>0.23181745762412617</c:v>
                </c:pt>
                <c:pt idx="9">
                  <c:v>0.2858810749794985</c:v>
                </c:pt>
                <c:pt idx="10">
                  <c:v>0.28048008265041863</c:v>
                </c:pt>
                <c:pt idx="11">
                  <c:v>0.33965588518772266</c:v>
                </c:pt>
                <c:pt idx="12">
                  <c:v>0.413634539650927</c:v>
                </c:pt>
                <c:pt idx="13">
                  <c:v>0.34506822613229987</c:v>
                </c:pt>
                <c:pt idx="14">
                  <c:v>0.34067805335145668</c:v>
                </c:pt>
                <c:pt idx="15">
                  <c:v>0.39556085340670394</c:v>
                </c:pt>
                <c:pt idx="16">
                  <c:v>0.48787448629889052</c:v>
                </c:pt>
                <c:pt idx="17">
                  <c:v>0.55739560940662258</c:v>
                </c:pt>
                <c:pt idx="18">
                  <c:v>0.64336160052594416</c:v>
                </c:pt>
                <c:pt idx="19">
                  <c:v>0.77149769250139</c:v>
                </c:pt>
                <c:pt idx="20">
                  <c:v>1.099868119330458</c:v>
                </c:pt>
                <c:pt idx="21">
                  <c:v>1.3534917867026268</c:v>
                </c:pt>
                <c:pt idx="22">
                  <c:v>1.0985286399888872</c:v>
                </c:pt>
                <c:pt idx="23">
                  <c:v>1.5172479770428542</c:v>
                </c:pt>
                <c:pt idx="24">
                  <c:v>0.91127328855764689</c:v>
                </c:pt>
                <c:pt idx="25">
                  <c:v>0.92658062954307452</c:v>
                </c:pt>
                <c:pt idx="26">
                  <c:v>1.3621343170212123</c:v>
                </c:pt>
                <c:pt idx="27">
                  <c:v>0.95217878754999474</c:v>
                </c:pt>
                <c:pt idx="28">
                  <c:v>0.8724348948148325</c:v>
                </c:pt>
                <c:pt idx="29">
                  <c:v>1.0136607893347822</c:v>
                </c:pt>
                <c:pt idx="30">
                  <c:v>1.4674804599926699</c:v>
                </c:pt>
                <c:pt idx="31">
                  <c:v>1.7395057130850324</c:v>
                </c:pt>
                <c:pt idx="32">
                  <c:v>1.3005508336662686</c:v>
                </c:pt>
                <c:pt idx="33">
                  <c:v>0.89842724409672015</c:v>
                </c:pt>
                <c:pt idx="34">
                  <c:v>0.88234523798260878</c:v>
                </c:pt>
                <c:pt idx="35">
                  <c:v>0.89331168645541181</c:v>
                </c:pt>
                <c:pt idx="36">
                  <c:v>0.54405592229471822</c:v>
                </c:pt>
                <c:pt idx="37">
                  <c:v>0.48344075758253446</c:v>
                </c:pt>
                <c:pt idx="38">
                  <c:v>0.41105854612180986</c:v>
                </c:pt>
                <c:pt idx="39">
                  <c:v>0.43404586667859602</c:v>
                </c:pt>
                <c:pt idx="40">
                  <c:v>0.32252247050358884</c:v>
                </c:pt>
                <c:pt idx="41">
                  <c:v>0.34258193814310084</c:v>
                </c:pt>
                <c:pt idx="42">
                  <c:v>0.32511437723971426</c:v>
                </c:pt>
                <c:pt idx="43">
                  <c:v>0.38263576367358698</c:v>
                </c:pt>
                <c:pt idx="44">
                  <c:v>0.39411083803895125</c:v>
                </c:pt>
                <c:pt idx="45">
                  <c:v>0.49531118073703984</c:v>
                </c:pt>
                <c:pt idx="46">
                  <c:v>0.48651807191586505</c:v>
                </c:pt>
                <c:pt idx="47">
                  <c:v>0.38863800087680039</c:v>
                </c:pt>
                <c:pt idx="48">
                  <c:v>0.31960608339006907</c:v>
                </c:pt>
                <c:pt idx="49">
                  <c:v>0.28042929928096033</c:v>
                </c:pt>
                <c:pt idx="50">
                  <c:v>0.29833839387208544</c:v>
                </c:pt>
                <c:pt idx="51">
                  <c:v>0.32498933132022639</c:v>
                </c:pt>
                <c:pt idx="52">
                  <c:v>0.36463306060015993</c:v>
                </c:pt>
                <c:pt idx="53">
                  <c:v>0.38956845805128787</c:v>
                </c:pt>
                <c:pt idx="54">
                  <c:v>0.36437848554268693</c:v>
                </c:pt>
                <c:pt idx="55">
                  <c:v>0.43621280251626293</c:v>
                </c:pt>
                <c:pt idx="56">
                  <c:v>0.41101349607979737</c:v>
                </c:pt>
                <c:pt idx="57">
                  <c:v>0.44465077293205973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D45-A706-B6D19C3297E1}"/>
            </c:ext>
          </c:extLst>
        </c:ser>
        <c:ser>
          <c:idx val="1"/>
          <c:order val="1"/>
          <c:tx>
            <c:strRef>
              <c:f>GazFiyatlari!$U$10</c:f>
              <c:strCache>
                <c:ptCount val="1"/>
                <c:pt idx="0">
                  <c:v>ABD'de Oran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GazFiyatlari!$S$11:$S$68</c:f>
              <c:numCache>
                <c:formatCode>[$-41F]mmmm\ yy;@</c:formatCode>
                <c:ptCount val="5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</c:numCache>
            </c:numRef>
          </c:cat>
          <c:val>
            <c:numRef>
              <c:f>GazFiyatlari!$U$11:$U$68</c:f>
              <c:numCache>
                <c:formatCode>0%</c:formatCode>
                <c:ptCount val="58"/>
                <c:pt idx="0">
                  <c:v>0.2225641569459173</c:v>
                </c:pt>
                <c:pt idx="1">
                  <c:v>0.21594015233949948</c:v>
                </c:pt>
                <c:pt idx="2">
                  <c:v>0.18977653061224489</c:v>
                </c:pt>
                <c:pt idx="3">
                  <c:v>0.17349904030710173</c:v>
                </c:pt>
                <c:pt idx="4">
                  <c:v>0.15404342663273962</c:v>
                </c:pt>
                <c:pt idx="5">
                  <c:v>0.1105420091324201</c:v>
                </c:pt>
                <c:pt idx="6">
                  <c:v>0.10496929674099485</c:v>
                </c:pt>
                <c:pt idx="7">
                  <c:v>0.13079912424740012</c:v>
                </c:pt>
                <c:pt idx="8">
                  <c:v>0.11851382789317506</c:v>
                </c:pt>
                <c:pt idx="9">
                  <c:v>0.2025456769983687</c:v>
                </c:pt>
                <c:pt idx="10">
                  <c:v>0.24675068243858053</c:v>
                </c:pt>
                <c:pt idx="11">
                  <c:v>0.27600102564102563</c:v>
                </c:pt>
                <c:pt idx="12">
                  <c:v>0.29269126819126823</c:v>
                </c:pt>
                <c:pt idx="13">
                  <c:v>0.59899245689655178</c:v>
                </c:pt>
                <c:pt idx="14">
                  <c:v>0.25999808978032468</c:v>
                </c:pt>
                <c:pt idx="15">
                  <c:v>0.22549771801140994</c:v>
                </c:pt>
                <c:pt idx="16">
                  <c:v>0.21488912579957353</c:v>
                </c:pt>
                <c:pt idx="17">
                  <c:v>0.19093235625704624</c:v>
                </c:pt>
                <c:pt idx="18">
                  <c:v>0.20140131246845028</c:v>
                </c:pt>
                <c:pt idx="19">
                  <c:v>0.2027195589645254</c:v>
                </c:pt>
                <c:pt idx="20">
                  <c:v>0.26633084947839047</c:v>
                </c:pt>
                <c:pt idx="21">
                  <c:v>0.32901666666666673</c:v>
                </c:pt>
                <c:pt idx="22">
                  <c:v>0.40022501906941266</c:v>
                </c:pt>
                <c:pt idx="23">
                  <c:v>0.29867278287461774</c:v>
                </c:pt>
                <c:pt idx="24">
                  <c:v>0.37761129568106311</c:v>
                </c:pt>
                <c:pt idx="25">
                  <c:v>0.40100658978583192</c:v>
                </c:pt>
                <c:pt idx="26">
                  <c:v>0.39306027820710976</c:v>
                </c:pt>
                <c:pt idx="27">
                  <c:v>0.48965068002863277</c:v>
                </c:pt>
                <c:pt idx="28">
                  <c:v>0.47817317487266547</c:v>
                </c:pt>
                <c:pt idx="29">
                  <c:v>0.35522666666666669</c:v>
                </c:pt>
                <c:pt idx="30">
                  <c:v>0.30797523421588596</c:v>
                </c:pt>
                <c:pt idx="31">
                  <c:v>0.36047355958958166</c:v>
                </c:pt>
                <c:pt idx="32">
                  <c:v>0.33385469387755101</c:v>
                </c:pt>
                <c:pt idx="33">
                  <c:v>0.31569478774852228</c:v>
                </c:pt>
                <c:pt idx="34">
                  <c:v>0.3638006430868167</c:v>
                </c:pt>
                <c:pt idx="35">
                  <c:v>0.39101771117166217</c:v>
                </c:pt>
                <c:pt idx="36">
                  <c:v>0.22257442622950821</c:v>
                </c:pt>
                <c:pt idx="37">
                  <c:v>0.16491588785046729</c:v>
                </c:pt>
                <c:pt idx="38">
                  <c:v>0.17425726744186046</c:v>
                </c:pt>
                <c:pt idx="39">
                  <c:v>0.15570000000000001</c:v>
                </c:pt>
                <c:pt idx="40">
                  <c:v>0.13363473053892216</c:v>
                </c:pt>
                <c:pt idx="41">
                  <c:v>0.11252312282446546</c:v>
                </c:pt>
                <c:pt idx="42">
                  <c:v>0.1204231119199272</c:v>
                </c:pt>
                <c:pt idx="43">
                  <c:v>0.11528368489022817</c:v>
                </c:pt>
                <c:pt idx="44">
                  <c:v>0.12535773101555353</c:v>
                </c:pt>
                <c:pt idx="45">
                  <c:v>0.18511310592459607</c:v>
                </c:pt>
                <c:pt idx="46">
                  <c:v>0.21039491398653704</c:v>
                </c:pt>
                <c:pt idx="47">
                  <c:v>0.20214528593508502</c:v>
                </c:pt>
                <c:pt idx="48">
                  <c:v>0.27949534292972056</c:v>
                </c:pt>
                <c:pt idx="49">
                  <c:v>0.13474415094339623</c:v>
                </c:pt>
                <c:pt idx="50">
                  <c:v>0.11199275887038378</c:v>
                </c:pt>
                <c:pt idx="51">
                  <c:v>0.11383139136394792</c:v>
                </c:pt>
                <c:pt idx="52">
                  <c:v>0.12204991680532444</c:v>
                </c:pt>
                <c:pt idx="53">
                  <c:v>0.12446161137440757</c:v>
                </c:pt>
                <c:pt idx="54">
                  <c:v>9.3501305483028721E-2</c:v>
                </c:pt>
                <c:pt idx="55">
                  <c:v>8.783076923076924E-2</c:v>
                </c:pt>
                <c:pt idx="56">
                  <c:v>0.10845202089634313</c:v>
                </c:pt>
                <c:pt idx="57">
                  <c:v>0.13742552807365949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B-4D45-A706-B6D19C329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372128"/>
        <c:axId val="277373840"/>
      </c:lineChart>
      <c:dateAx>
        <c:axId val="277372128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77373840"/>
        <c:crosses val="autoZero"/>
        <c:auto val="1"/>
        <c:lblOffset val="100"/>
        <c:baseTimeUnit val="months"/>
      </c:dateAx>
      <c:valAx>
        <c:axId val="277373840"/>
        <c:scaling>
          <c:orientation val="minMax"/>
          <c:max val="1.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773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22020254479358"/>
          <c:y val="0.13428026254782924"/>
          <c:w val="0.22943172605459236"/>
          <c:h val="6.1357477722506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326187</xdr:colOff>
      <xdr:row>39</xdr:row>
      <xdr:rowOff>69620</xdr:rowOff>
    </xdr:from>
    <xdr:to>
      <xdr:col>15</xdr:col>
      <xdr:colOff>503986</xdr:colOff>
      <xdr:row>54</xdr:row>
      <xdr:rowOff>107721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627A0-7D72-D3FE-F3B4-DB3379E34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719667</xdr:colOff>
      <xdr:row>36</xdr:row>
      <xdr:rowOff>104863</xdr:rowOff>
    </xdr:from>
    <xdr:to>
      <xdr:col>22</xdr:col>
      <xdr:colOff>605871</xdr:colOff>
      <xdr:row>50</xdr:row>
      <xdr:rowOff>194734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ADA27-B5F8-D62C-5A85-C1D937C57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160866</xdr:colOff>
      <xdr:row>14</xdr:row>
      <xdr:rowOff>84667</xdr:rowOff>
    </xdr:from>
    <xdr:to>
      <xdr:col>22</xdr:col>
      <xdr:colOff>745688</xdr:colOff>
      <xdr:row>31</xdr:row>
      <xdr:rowOff>174771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DBE5E-78D9-DB77-3209-F1240918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1DA5-8F44-0D4E-AFCF-ACCB107B03B7}">
  <dimension ref="C1:U82"/>
  <sheetViews>
    <sheetView tabSelected="1" topLeftCell="A28" zoomScale="82" workbookViewId="0">
      <selection activeCell="V33" sqref="V33"/>
    </sheetView>
  </sheetViews>
  <sheetFormatPr baseColWidth="10" defaultRowHeight="16" x14ac:dyDescent="0.2"/>
  <sheetData>
    <row r="1" spans="3:21" x14ac:dyDescent="0.2">
      <c r="C1" s="1">
        <v>44501</v>
      </c>
    </row>
    <row r="2" spans="3:21" x14ac:dyDescent="0.2">
      <c r="C2" s="1">
        <v>44531</v>
      </c>
    </row>
    <row r="3" spans="3:21" x14ac:dyDescent="0.2">
      <c r="C3" s="1">
        <v>44562</v>
      </c>
    </row>
    <row r="5" spans="3:21" x14ac:dyDescent="0.2">
      <c r="G5" t="s">
        <v>1</v>
      </c>
    </row>
    <row r="7" spans="3:21" x14ac:dyDescent="0.2">
      <c r="D7" t="s">
        <v>0</v>
      </c>
      <c r="M7" t="s">
        <v>4</v>
      </c>
    </row>
    <row r="9" spans="3:21" x14ac:dyDescent="0.2">
      <c r="D9" t="s">
        <v>3</v>
      </c>
      <c r="E9" t="s">
        <v>3</v>
      </c>
      <c r="F9" t="s">
        <v>2</v>
      </c>
    </row>
    <row r="10" spans="3:21" x14ac:dyDescent="0.2">
      <c r="D10" t="s">
        <v>10</v>
      </c>
      <c r="E10" t="s">
        <v>9</v>
      </c>
      <c r="M10" s="4"/>
      <c r="N10" s="5" t="s">
        <v>5</v>
      </c>
      <c r="O10" s="9" t="s">
        <v>6</v>
      </c>
      <c r="T10" t="s">
        <v>7</v>
      </c>
      <c r="U10" t="s">
        <v>8</v>
      </c>
    </row>
    <row r="11" spans="3:21" x14ac:dyDescent="0.2">
      <c r="C11" s="12">
        <v>43831</v>
      </c>
      <c r="D11">
        <v>6.59</v>
      </c>
      <c r="E11">
        <f>((F11/0.293)/10)/0.94</f>
        <v>1.3192158693159539</v>
      </c>
      <c r="F11" s="2">
        <v>3.6333843472699998</v>
      </c>
      <c r="G11">
        <v>90.14</v>
      </c>
      <c r="H11">
        <v>6.59</v>
      </c>
      <c r="I11" s="2">
        <v>3.6333843472699998</v>
      </c>
      <c r="M11" s="6">
        <v>43831</v>
      </c>
      <c r="N11" s="7">
        <v>9.43</v>
      </c>
      <c r="O11" s="10">
        <v>2.0987800000000001</v>
      </c>
      <c r="S11" s="12">
        <v>43831</v>
      </c>
      <c r="T11" s="11">
        <f>E11/D11</f>
        <v>0.20018450217237541</v>
      </c>
      <c r="U11" s="11">
        <f>O11/N11</f>
        <v>0.2225641569459173</v>
      </c>
    </row>
    <row r="12" spans="3:21" x14ac:dyDescent="0.2">
      <c r="C12" s="12">
        <v>43862</v>
      </c>
      <c r="D12">
        <v>6.6</v>
      </c>
      <c r="E12">
        <f t="shared" ref="E12:E68" si="0">((F12/0.293)/10)/0.94</f>
        <v>1.0557597999636921</v>
      </c>
      <c r="F12" s="3">
        <v>2.9077736410599999</v>
      </c>
      <c r="G12">
        <v>92.91</v>
      </c>
      <c r="H12">
        <f t="shared" ref="H12:H43" si="1">G12*$H$11/$G$11</f>
        <v>6.7925105391613041</v>
      </c>
      <c r="I12" s="3">
        <v>2.9077736410599999</v>
      </c>
      <c r="M12" s="6">
        <v>43862</v>
      </c>
      <c r="N12" s="7">
        <v>9.19</v>
      </c>
      <c r="O12" s="10">
        <v>1.9844900000000001</v>
      </c>
      <c r="S12" s="12">
        <v>43862</v>
      </c>
      <c r="T12" s="11">
        <f t="shared" ref="T12:T68" si="2">E12/D12</f>
        <v>0.15996360605510487</v>
      </c>
      <c r="U12" s="11">
        <f t="shared" ref="U12:U68" si="3">O12/N12</f>
        <v>0.21594015233949948</v>
      </c>
    </row>
    <row r="13" spans="3:21" x14ac:dyDescent="0.2">
      <c r="C13" s="12">
        <v>43891</v>
      </c>
      <c r="D13">
        <v>6.55</v>
      </c>
      <c r="E13">
        <f t="shared" si="0"/>
        <v>0.98717173108343637</v>
      </c>
      <c r="F13" s="2">
        <v>2.7188683817500001</v>
      </c>
      <c r="G13">
        <v>92.04</v>
      </c>
      <c r="H13">
        <f t="shared" si="1"/>
        <v>6.7289061459951194</v>
      </c>
      <c r="I13" s="2">
        <v>2.7188683817500001</v>
      </c>
      <c r="M13" s="6">
        <v>43891</v>
      </c>
      <c r="N13" s="7">
        <v>9.8000000000000007</v>
      </c>
      <c r="O13" s="10">
        <v>1.85981</v>
      </c>
      <c r="S13" s="12">
        <v>43891</v>
      </c>
      <c r="T13" s="11">
        <f t="shared" si="2"/>
        <v>0.15071324138678419</v>
      </c>
      <c r="U13" s="11">
        <f t="shared" si="3"/>
        <v>0.18977653061224489</v>
      </c>
    </row>
    <row r="14" spans="3:21" x14ac:dyDescent="0.2">
      <c r="C14" s="12">
        <v>43922</v>
      </c>
      <c r="D14">
        <v>6.38</v>
      </c>
      <c r="E14">
        <f t="shared" si="0"/>
        <v>0.76984920024689574</v>
      </c>
      <c r="F14" s="3">
        <v>2.1203186673199999</v>
      </c>
      <c r="G14">
        <v>90.48</v>
      </c>
      <c r="H14">
        <f t="shared" si="1"/>
        <v>6.6148568892833364</v>
      </c>
      <c r="I14" s="3">
        <v>2.1203186673199999</v>
      </c>
      <c r="M14" s="6">
        <v>43922</v>
      </c>
      <c r="N14" s="7">
        <v>10.42</v>
      </c>
      <c r="O14" s="10">
        <v>1.80786</v>
      </c>
      <c r="S14" s="12">
        <v>43922</v>
      </c>
      <c r="T14" s="11">
        <f t="shared" si="2"/>
        <v>0.12066601884747583</v>
      </c>
      <c r="U14" s="11">
        <f t="shared" si="3"/>
        <v>0.17349904030710173</v>
      </c>
    </row>
    <row r="15" spans="3:21" x14ac:dyDescent="0.2">
      <c r="C15" s="12">
        <v>43952</v>
      </c>
      <c r="D15">
        <v>6.29</v>
      </c>
      <c r="E15">
        <f t="shared" si="0"/>
        <v>0.57191379635465855</v>
      </c>
      <c r="F15" s="2">
        <v>1.5751649779200001</v>
      </c>
      <c r="G15">
        <v>89.35</v>
      </c>
      <c r="H15">
        <f t="shared" si="1"/>
        <v>6.5322442866651862</v>
      </c>
      <c r="I15" s="2">
        <v>1.5751649779200001</v>
      </c>
      <c r="M15" s="6">
        <v>43952</v>
      </c>
      <c r="N15" s="7">
        <v>11.79</v>
      </c>
      <c r="O15" s="10">
        <v>1.8161719999999999</v>
      </c>
      <c r="S15" s="12">
        <v>43952</v>
      </c>
      <c r="T15" s="11">
        <f t="shared" si="2"/>
        <v>9.0924291948276406E-2</v>
      </c>
      <c r="U15" s="11">
        <f t="shared" si="3"/>
        <v>0.15404342663273962</v>
      </c>
    </row>
    <row r="16" spans="3:21" x14ac:dyDescent="0.2">
      <c r="C16" s="12">
        <v>43983</v>
      </c>
      <c r="D16">
        <v>6.24</v>
      </c>
      <c r="E16">
        <f t="shared" si="0"/>
        <v>0.63618150903347626</v>
      </c>
      <c r="F16" s="3">
        <v>1.7521711121800001</v>
      </c>
      <c r="G16">
        <v>88.31</v>
      </c>
      <c r="H16">
        <f t="shared" si="1"/>
        <v>6.4562114488573332</v>
      </c>
      <c r="I16" s="3">
        <v>1.7521711121800001</v>
      </c>
      <c r="M16" s="6">
        <v>43983</v>
      </c>
      <c r="N16" s="7">
        <v>15.33</v>
      </c>
      <c r="O16" s="10">
        <v>1.694609</v>
      </c>
      <c r="S16" s="12">
        <v>43983</v>
      </c>
      <c r="T16" s="11">
        <f t="shared" si="2"/>
        <v>0.10195216490921094</v>
      </c>
      <c r="U16" s="11">
        <f t="shared" si="3"/>
        <v>0.1105420091324201</v>
      </c>
    </row>
    <row r="17" spans="3:21" x14ac:dyDescent="0.2">
      <c r="C17" s="12">
        <v>44013</v>
      </c>
      <c r="D17">
        <v>6.14</v>
      </c>
      <c r="E17">
        <f t="shared" si="0"/>
        <v>0.65392327952581519</v>
      </c>
      <c r="F17" s="2">
        <v>1.8010354964699999</v>
      </c>
      <c r="G17">
        <v>86.87</v>
      </c>
      <c r="H17">
        <f t="shared" si="1"/>
        <v>6.3509352118926117</v>
      </c>
      <c r="I17" s="2">
        <v>1.8010354964699999</v>
      </c>
      <c r="M17" s="6">
        <v>44013</v>
      </c>
      <c r="N17" s="7">
        <v>17.489999999999998</v>
      </c>
      <c r="O17" s="10">
        <v>1.8359129999999999</v>
      </c>
      <c r="S17" s="12">
        <v>44013</v>
      </c>
      <c r="T17" s="11">
        <f t="shared" si="2"/>
        <v>0.10650216278922073</v>
      </c>
      <c r="U17" s="11">
        <f t="shared" si="3"/>
        <v>0.10496929674099485</v>
      </c>
    </row>
    <row r="18" spans="3:21" x14ac:dyDescent="0.2">
      <c r="C18" s="12">
        <v>44044</v>
      </c>
      <c r="D18">
        <v>6.15</v>
      </c>
      <c r="E18">
        <f t="shared" si="0"/>
        <v>1.0391027074032388</v>
      </c>
      <c r="F18" s="3">
        <v>2.8618966767299998</v>
      </c>
      <c r="G18">
        <v>87.16</v>
      </c>
      <c r="H18">
        <f t="shared" si="1"/>
        <v>6.3721366762813387</v>
      </c>
      <c r="I18" s="3">
        <v>2.8618966767299998</v>
      </c>
      <c r="M18" s="6">
        <v>44044</v>
      </c>
      <c r="N18" s="7">
        <v>18.27</v>
      </c>
      <c r="O18" s="10">
        <v>2.3896999999999999</v>
      </c>
      <c r="S18" s="12">
        <v>44044</v>
      </c>
      <c r="T18" s="11">
        <f t="shared" si="2"/>
        <v>0.16895978982166485</v>
      </c>
      <c r="U18" s="11">
        <f t="shared" si="3"/>
        <v>0.13079912424740012</v>
      </c>
    </row>
    <row r="19" spans="3:21" x14ac:dyDescent="0.2">
      <c r="C19" s="12">
        <v>44075</v>
      </c>
      <c r="D19">
        <v>6.19</v>
      </c>
      <c r="E19">
        <f t="shared" si="0"/>
        <v>1.4349500626933411</v>
      </c>
      <c r="F19" s="2">
        <v>3.9521394626699999</v>
      </c>
      <c r="G19">
        <v>87.51</v>
      </c>
      <c r="H19">
        <f t="shared" si="1"/>
        <v>6.3977246505435996</v>
      </c>
      <c r="I19" s="2">
        <v>3.9521394626699999</v>
      </c>
      <c r="M19" s="6">
        <v>44075</v>
      </c>
      <c r="N19" s="7">
        <v>16.850000000000001</v>
      </c>
      <c r="O19" s="10">
        <v>1.996958</v>
      </c>
      <c r="S19" s="12">
        <v>44075</v>
      </c>
      <c r="T19" s="11">
        <f t="shared" si="2"/>
        <v>0.23181745762412617</v>
      </c>
      <c r="U19" s="11">
        <f t="shared" si="3"/>
        <v>0.11851382789317506</v>
      </c>
    </row>
    <row r="20" spans="3:21" x14ac:dyDescent="0.2">
      <c r="C20" s="12">
        <v>44105</v>
      </c>
      <c r="D20">
        <v>6.21</v>
      </c>
      <c r="E20">
        <f t="shared" si="0"/>
        <v>1.7753214756226856</v>
      </c>
      <c r="F20" s="3">
        <v>4.8895904081600001</v>
      </c>
      <c r="G20">
        <v>87.26</v>
      </c>
      <c r="H20">
        <f t="shared" si="1"/>
        <v>6.3794475260705568</v>
      </c>
      <c r="I20" s="3">
        <v>4.8895904081600001</v>
      </c>
      <c r="M20" s="6">
        <v>44105</v>
      </c>
      <c r="N20" s="7">
        <v>12.26</v>
      </c>
      <c r="O20" s="10">
        <v>2.4832100000000001</v>
      </c>
      <c r="S20" s="12">
        <v>44105</v>
      </c>
      <c r="T20" s="11">
        <f t="shared" si="2"/>
        <v>0.2858810749794985</v>
      </c>
      <c r="U20" s="11">
        <f t="shared" si="3"/>
        <v>0.2025456769983687</v>
      </c>
    </row>
    <row r="21" spans="3:21" x14ac:dyDescent="0.2">
      <c r="C21" s="12">
        <v>44136</v>
      </c>
      <c r="D21">
        <v>6.26</v>
      </c>
      <c r="E21">
        <f t="shared" si="0"/>
        <v>1.7558053173916206</v>
      </c>
      <c r="F21" s="2">
        <v>4.8358390051600004</v>
      </c>
      <c r="G21">
        <v>87.5</v>
      </c>
      <c r="H21">
        <f t="shared" si="1"/>
        <v>6.396993565564677</v>
      </c>
      <c r="I21" s="2">
        <v>4.8358390051600004</v>
      </c>
      <c r="M21" s="6">
        <v>44136</v>
      </c>
      <c r="N21" s="7">
        <v>10.99</v>
      </c>
      <c r="O21" s="10">
        <v>2.7117900000000001</v>
      </c>
      <c r="S21" s="12">
        <v>44136</v>
      </c>
      <c r="T21" s="11">
        <f t="shared" si="2"/>
        <v>0.28048008265041863</v>
      </c>
      <c r="U21" s="11">
        <f t="shared" si="3"/>
        <v>0.24675068243858053</v>
      </c>
    </row>
    <row r="22" spans="3:21" x14ac:dyDescent="0.2">
      <c r="C22" s="12">
        <v>44166</v>
      </c>
      <c r="D22">
        <v>6.26</v>
      </c>
      <c r="E22">
        <f t="shared" si="0"/>
        <v>2.1262458412751437</v>
      </c>
      <c r="F22" s="3">
        <v>5.8561062960400001</v>
      </c>
      <c r="G22">
        <v>87.65</v>
      </c>
      <c r="H22">
        <f t="shared" si="1"/>
        <v>6.4079598402485027</v>
      </c>
      <c r="I22" s="3">
        <v>5.8561062960400001</v>
      </c>
      <c r="M22" s="6">
        <v>44166</v>
      </c>
      <c r="N22" s="7">
        <v>9.75</v>
      </c>
      <c r="O22" s="10">
        <v>2.6910099999999999</v>
      </c>
      <c r="S22" s="12">
        <v>44166</v>
      </c>
      <c r="T22" s="11">
        <f t="shared" si="2"/>
        <v>0.33965588518772266</v>
      </c>
      <c r="U22" s="11">
        <f t="shared" si="3"/>
        <v>0.27600102564102563</v>
      </c>
    </row>
    <row r="23" spans="3:21" x14ac:dyDescent="0.2">
      <c r="C23" s="12">
        <v>44197</v>
      </c>
      <c r="D23">
        <v>6.38</v>
      </c>
      <c r="E23">
        <f t="shared" si="0"/>
        <v>2.6389883629729143</v>
      </c>
      <c r="F23" s="2">
        <v>7.2683017492999999</v>
      </c>
      <c r="G23">
        <v>86.75</v>
      </c>
      <c r="H23">
        <f t="shared" si="1"/>
        <v>6.3421621921455511</v>
      </c>
      <c r="I23" s="2">
        <v>7.2683017492999999</v>
      </c>
      <c r="M23" s="6">
        <v>44197</v>
      </c>
      <c r="N23" s="7">
        <v>9.6199999999999992</v>
      </c>
      <c r="O23" s="10">
        <v>2.81569</v>
      </c>
      <c r="S23" s="12">
        <v>44197</v>
      </c>
      <c r="T23" s="11">
        <f t="shared" si="2"/>
        <v>0.413634539650927</v>
      </c>
      <c r="U23" s="11">
        <f t="shared" si="3"/>
        <v>0.29269126819126823</v>
      </c>
    </row>
    <row r="24" spans="3:21" x14ac:dyDescent="0.2">
      <c r="C24" s="12">
        <v>44228</v>
      </c>
      <c r="D24">
        <v>6.48</v>
      </c>
      <c r="E24">
        <f t="shared" si="0"/>
        <v>2.2360421053373032</v>
      </c>
      <c r="F24" s="3">
        <v>6.1585071665199997</v>
      </c>
      <c r="G24">
        <v>87.74</v>
      </c>
      <c r="H24">
        <f t="shared" si="1"/>
        <v>6.4145396050587973</v>
      </c>
      <c r="I24" s="3">
        <v>6.1585071665199997</v>
      </c>
      <c r="M24" s="6">
        <v>44228</v>
      </c>
      <c r="N24" s="7">
        <v>9.2799999999999994</v>
      </c>
      <c r="O24" s="10">
        <v>5.5586500000000001</v>
      </c>
      <c r="S24" s="12">
        <v>44228</v>
      </c>
      <c r="T24" s="11">
        <f t="shared" si="2"/>
        <v>0.34506822613229987</v>
      </c>
      <c r="U24" s="11">
        <f t="shared" si="3"/>
        <v>0.59899245689655178</v>
      </c>
    </row>
    <row r="25" spans="3:21" x14ac:dyDescent="0.2">
      <c r="C25" s="12">
        <v>44256</v>
      </c>
      <c r="D25">
        <v>6.53</v>
      </c>
      <c r="E25">
        <f t="shared" si="0"/>
        <v>2.224627688385012</v>
      </c>
      <c r="F25" s="2">
        <v>6.1270695793499996</v>
      </c>
      <c r="G25">
        <v>89.89</v>
      </c>
      <c r="H25">
        <f t="shared" si="1"/>
        <v>6.5717228755269579</v>
      </c>
      <c r="I25" s="2">
        <v>6.1270695793499996</v>
      </c>
      <c r="M25" s="6">
        <v>44256</v>
      </c>
      <c r="N25" s="7">
        <v>10.47</v>
      </c>
      <c r="O25" s="10">
        <v>2.7221799999999998</v>
      </c>
      <c r="S25" s="12">
        <v>44256</v>
      </c>
      <c r="T25" s="11">
        <f t="shared" si="2"/>
        <v>0.34067805335145668</v>
      </c>
      <c r="U25" s="11">
        <f t="shared" si="3"/>
        <v>0.25999808978032468</v>
      </c>
    </row>
    <row r="26" spans="3:21" x14ac:dyDescent="0.2">
      <c r="C26" s="12">
        <v>44287</v>
      </c>
      <c r="D26">
        <v>6.56</v>
      </c>
      <c r="E26">
        <f t="shared" si="0"/>
        <v>2.5948791983479778</v>
      </c>
      <c r="F26" s="3">
        <v>7.1468162880900001</v>
      </c>
      <c r="G26">
        <v>90.76</v>
      </c>
      <c r="H26">
        <f t="shared" si="1"/>
        <v>6.6353272686931444</v>
      </c>
      <c r="I26" s="3">
        <v>7.1468162880900001</v>
      </c>
      <c r="M26" s="6">
        <v>44287</v>
      </c>
      <c r="N26" s="7">
        <v>12.27</v>
      </c>
      <c r="O26" s="10">
        <v>2.7668569999999999</v>
      </c>
      <c r="S26" s="12">
        <v>44287</v>
      </c>
      <c r="T26" s="11">
        <f t="shared" si="2"/>
        <v>0.39556085340670394</v>
      </c>
      <c r="U26" s="11">
        <f t="shared" si="3"/>
        <v>0.22549771801140994</v>
      </c>
    </row>
    <row r="27" spans="3:21" x14ac:dyDescent="0.2">
      <c r="C27" s="12">
        <v>44317</v>
      </c>
      <c r="D27">
        <v>6.63</v>
      </c>
      <c r="E27">
        <f t="shared" si="0"/>
        <v>3.2346078441616442</v>
      </c>
      <c r="F27" s="2">
        <v>8.9087569243899996</v>
      </c>
      <c r="G27">
        <v>91.78</v>
      </c>
      <c r="H27">
        <f t="shared" si="1"/>
        <v>6.7098979365431548</v>
      </c>
      <c r="I27" s="2">
        <v>8.9087569243899996</v>
      </c>
      <c r="M27" s="6">
        <v>44317</v>
      </c>
      <c r="N27" s="7">
        <v>14.07</v>
      </c>
      <c r="O27" s="10">
        <v>3.0234899999999998</v>
      </c>
      <c r="S27" s="12">
        <v>44317</v>
      </c>
      <c r="T27" s="11">
        <f t="shared" si="2"/>
        <v>0.48787448629889052</v>
      </c>
      <c r="U27" s="11">
        <f t="shared" si="3"/>
        <v>0.21488912579957353</v>
      </c>
    </row>
    <row r="28" spans="3:21" x14ac:dyDescent="0.2">
      <c r="C28" s="12">
        <v>44348</v>
      </c>
      <c r="D28">
        <v>6.71</v>
      </c>
      <c r="E28">
        <f t="shared" si="0"/>
        <v>3.7401245391184377</v>
      </c>
      <c r="F28" s="3">
        <v>10.30105100564</v>
      </c>
      <c r="G28">
        <v>93.41</v>
      </c>
      <c r="H28">
        <f t="shared" si="1"/>
        <v>6.8290647881073872</v>
      </c>
      <c r="I28" s="3">
        <v>10.30105100564</v>
      </c>
      <c r="M28" s="6">
        <v>44348</v>
      </c>
      <c r="N28" s="7">
        <v>17.739999999999998</v>
      </c>
      <c r="O28" s="10">
        <v>3.38714</v>
      </c>
      <c r="S28" s="12">
        <v>44348</v>
      </c>
      <c r="T28" s="11">
        <f t="shared" si="2"/>
        <v>0.55739560940662258</v>
      </c>
      <c r="U28" s="11">
        <f t="shared" si="3"/>
        <v>0.19093235625704624</v>
      </c>
    </row>
    <row r="29" spans="3:21" x14ac:dyDescent="0.2">
      <c r="C29" s="12">
        <v>44378</v>
      </c>
      <c r="D29">
        <v>7.06</v>
      </c>
      <c r="E29">
        <f t="shared" si="0"/>
        <v>4.5421328997131658</v>
      </c>
      <c r="F29" s="2">
        <v>12.50994243239</v>
      </c>
      <c r="G29">
        <v>99.84</v>
      </c>
      <c r="H29">
        <f t="shared" si="1"/>
        <v>7.2991524295540273</v>
      </c>
      <c r="I29" s="2">
        <v>12.50994243239</v>
      </c>
      <c r="M29" s="6">
        <v>44378</v>
      </c>
      <c r="N29" s="7">
        <v>19.809999999999999</v>
      </c>
      <c r="O29" s="10">
        <v>3.98976</v>
      </c>
      <c r="S29" s="12">
        <v>44378</v>
      </c>
      <c r="T29" s="11">
        <f t="shared" si="2"/>
        <v>0.64336160052594416</v>
      </c>
      <c r="U29" s="11">
        <f t="shared" si="3"/>
        <v>0.20140131246845028</v>
      </c>
    </row>
    <row r="30" spans="3:21" x14ac:dyDescent="0.2">
      <c r="C30" s="12">
        <v>44409</v>
      </c>
      <c r="D30">
        <v>7.26</v>
      </c>
      <c r="E30">
        <f t="shared" si="0"/>
        <v>5.6010732475600911</v>
      </c>
      <c r="F30" s="3">
        <v>15.42647593843</v>
      </c>
      <c r="G30">
        <v>103.71</v>
      </c>
      <c r="H30">
        <f t="shared" si="1"/>
        <v>7.5820823163967157</v>
      </c>
      <c r="I30" s="3">
        <v>15.42647593843</v>
      </c>
      <c r="M30" s="6">
        <v>44409</v>
      </c>
      <c r="N30" s="7">
        <v>20.86</v>
      </c>
      <c r="O30" s="10">
        <v>4.2287299999999997</v>
      </c>
      <c r="S30" s="12">
        <v>44409</v>
      </c>
      <c r="T30" s="11">
        <f t="shared" si="2"/>
        <v>0.77149769250139</v>
      </c>
      <c r="U30" s="11">
        <f t="shared" si="3"/>
        <v>0.2027195589645254</v>
      </c>
    </row>
    <row r="31" spans="3:21" x14ac:dyDescent="0.2">
      <c r="C31" s="12">
        <v>44440</v>
      </c>
      <c r="D31">
        <v>7.54</v>
      </c>
      <c r="E31">
        <f t="shared" si="0"/>
        <v>8.2930056197516535</v>
      </c>
      <c r="F31" s="2">
        <v>22.840596077920001</v>
      </c>
      <c r="G31">
        <v>107.96</v>
      </c>
      <c r="H31">
        <f t="shared" si="1"/>
        <v>7.8927934324384283</v>
      </c>
      <c r="I31" s="2">
        <v>22.840596077920001</v>
      </c>
      <c r="M31" s="6">
        <v>44440</v>
      </c>
      <c r="N31" s="7">
        <v>20.13</v>
      </c>
      <c r="O31" s="10">
        <v>5.3612399999999996</v>
      </c>
      <c r="S31" s="12">
        <v>44440</v>
      </c>
      <c r="T31" s="11">
        <f t="shared" si="2"/>
        <v>1.099868119330458</v>
      </c>
      <c r="U31" s="11">
        <f t="shared" si="3"/>
        <v>0.26633084947839047</v>
      </c>
    </row>
    <row r="32" spans="3:21" x14ac:dyDescent="0.2">
      <c r="C32" s="12">
        <v>44470</v>
      </c>
      <c r="D32">
        <v>8.33</v>
      </c>
      <c r="E32">
        <f t="shared" si="0"/>
        <v>11.274586583232882</v>
      </c>
      <c r="F32" s="3">
        <v>31.052466367539999</v>
      </c>
      <c r="G32">
        <v>122.97</v>
      </c>
      <c r="H32">
        <f t="shared" si="1"/>
        <v>8.9901519857998675</v>
      </c>
      <c r="I32" s="3">
        <v>31.052466367539999</v>
      </c>
      <c r="M32" s="6">
        <v>44470</v>
      </c>
      <c r="N32" s="7">
        <v>17.399999999999999</v>
      </c>
      <c r="O32" s="10">
        <v>5.7248900000000003</v>
      </c>
      <c r="S32" s="12">
        <v>44470</v>
      </c>
      <c r="T32" s="11">
        <f t="shared" si="2"/>
        <v>1.3534917867026268</v>
      </c>
      <c r="U32" s="11">
        <f t="shared" si="3"/>
        <v>0.32901666666666673</v>
      </c>
    </row>
    <row r="33" spans="3:21" x14ac:dyDescent="0.2">
      <c r="C33" s="12">
        <v>44501</v>
      </c>
      <c r="D33">
        <v>9.1300000000000008</v>
      </c>
      <c r="E33">
        <f t="shared" si="0"/>
        <v>10.029566483098542</v>
      </c>
      <c r="F33" s="2">
        <v>27.623432007750001</v>
      </c>
      <c r="G33">
        <v>160.57</v>
      </c>
      <c r="H33">
        <f t="shared" si="1"/>
        <v>11.739031506545372</v>
      </c>
      <c r="I33" s="2">
        <v>27.623432007750001</v>
      </c>
      <c r="M33" s="6">
        <v>44501</v>
      </c>
      <c r="N33" s="7">
        <v>13.11</v>
      </c>
      <c r="O33" s="10">
        <v>5.24695</v>
      </c>
      <c r="S33" s="12">
        <v>44501</v>
      </c>
      <c r="T33" s="11">
        <f t="shared" si="2"/>
        <v>1.0985286399888872</v>
      </c>
      <c r="U33" s="11">
        <f t="shared" si="3"/>
        <v>0.40022501906941266</v>
      </c>
    </row>
    <row r="34" spans="3:21" x14ac:dyDescent="0.2">
      <c r="C34" s="12">
        <v>44531</v>
      </c>
      <c r="D34">
        <v>9.1</v>
      </c>
      <c r="E34">
        <f t="shared" si="0"/>
        <v>13.806956591089973</v>
      </c>
      <c r="F34" s="3">
        <v>38.027119843180003</v>
      </c>
      <c r="G34">
        <v>151.96</v>
      </c>
      <c r="H34">
        <f t="shared" si="1"/>
        <v>11.109567339693811</v>
      </c>
      <c r="I34" s="3">
        <v>38.027119843180003</v>
      </c>
      <c r="M34" s="6">
        <v>44531</v>
      </c>
      <c r="N34" s="7">
        <v>13.08</v>
      </c>
      <c r="O34" s="10">
        <v>3.9066399999999999</v>
      </c>
      <c r="S34" s="12">
        <v>44531</v>
      </c>
      <c r="T34" s="11">
        <f t="shared" si="2"/>
        <v>1.5172479770428542</v>
      </c>
      <c r="U34" s="11">
        <f t="shared" si="3"/>
        <v>0.29867278287461774</v>
      </c>
    </row>
    <row r="35" spans="3:21" x14ac:dyDescent="0.2">
      <c r="C35" s="12">
        <v>44562</v>
      </c>
      <c r="D35">
        <v>11.26</v>
      </c>
      <c r="E35">
        <f t="shared" si="0"/>
        <v>10.260937229159104</v>
      </c>
      <c r="F35" s="2">
        <v>28.260673316550001</v>
      </c>
      <c r="G35">
        <v>228.89</v>
      </c>
      <c r="H35">
        <f t="shared" si="1"/>
        <v>16.733804082538274</v>
      </c>
      <c r="I35" s="2">
        <v>28.260673316550001</v>
      </c>
      <c r="M35" s="6">
        <v>44562</v>
      </c>
      <c r="N35" s="7">
        <v>12.04</v>
      </c>
      <c r="O35" s="10">
        <v>4.5464399999999996</v>
      </c>
      <c r="S35" s="12">
        <v>44562</v>
      </c>
      <c r="T35" s="11">
        <f t="shared" si="2"/>
        <v>0.91127328855764689</v>
      </c>
      <c r="U35" s="11">
        <f t="shared" si="3"/>
        <v>0.37761129568106311</v>
      </c>
    </row>
    <row r="36" spans="3:21" x14ac:dyDescent="0.2">
      <c r="C36" s="12">
        <v>44593</v>
      </c>
      <c r="D36">
        <v>10.67</v>
      </c>
      <c r="E36">
        <f t="shared" si="0"/>
        <v>9.8866153172246047</v>
      </c>
      <c r="F36" s="3">
        <v>27.229715906700001</v>
      </c>
      <c r="G36">
        <v>213.23</v>
      </c>
      <c r="H36">
        <f t="shared" si="1"/>
        <v>15.588925005546926</v>
      </c>
      <c r="I36" s="3">
        <v>27.229715906700001</v>
      </c>
      <c r="M36" s="6">
        <v>44593</v>
      </c>
      <c r="N36" s="7">
        <v>12.14</v>
      </c>
      <c r="O36" s="10">
        <v>4.86822</v>
      </c>
      <c r="S36" s="12">
        <v>44593</v>
      </c>
      <c r="T36" s="11">
        <f t="shared" si="2"/>
        <v>0.92658062954307452</v>
      </c>
      <c r="U36" s="11">
        <f t="shared" si="3"/>
        <v>0.40100658978583192</v>
      </c>
    </row>
    <row r="37" spans="3:21" x14ac:dyDescent="0.2">
      <c r="C37" s="12">
        <v>44621</v>
      </c>
      <c r="D37">
        <v>11.3</v>
      </c>
      <c r="E37">
        <f t="shared" si="0"/>
        <v>15.392117782339701</v>
      </c>
      <c r="F37" s="2">
        <v>42.392970796119997</v>
      </c>
      <c r="G37">
        <v>237.58</v>
      </c>
      <c r="H37">
        <f t="shared" si="1"/>
        <v>17.36911692922121</v>
      </c>
      <c r="I37" s="2">
        <v>42.392970796119997</v>
      </c>
      <c r="M37" s="6">
        <v>44621</v>
      </c>
      <c r="N37" s="7">
        <v>12.94</v>
      </c>
      <c r="O37" s="10">
        <v>5.0861999999999998</v>
      </c>
      <c r="S37" s="12">
        <v>44621</v>
      </c>
      <c r="T37" s="11">
        <f t="shared" si="2"/>
        <v>1.3621343170212123</v>
      </c>
      <c r="U37" s="11">
        <f t="shared" si="3"/>
        <v>0.39306027820710976</v>
      </c>
    </row>
    <row r="38" spans="3:21" x14ac:dyDescent="0.2">
      <c r="C38" s="12">
        <v>44652</v>
      </c>
      <c r="D38">
        <v>12.28</v>
      </c>
      <c r="E38">
        <f t="shared" si="0"/>
        <v>11.692755511113935</v>
      </c>
      <c r="F38" s="3">
        <v>32.204187228709998</v>
      </c>
      <c r="G38">
        <v>251.8</v>
      </c>
      <c r="H38">
        <f t="shared" si="1"/>
        <v>18.408719769247838</v>
      </c>
      <c r="I38" s="3">
        <v>32.204187228709998</v>
      </c>
      <c r="M38" s="6">
        <v>44652</v>
      </c>
      <c r="N38" s="7">
        <v>13.97</v>
      </c>
      <c r="O38" s="10">
        <v>6.8404199999999999</v>
      </c>
      <c r="S38" s="12">
        <v>44652</v>
      </c>
      <c r="T38" s="11">
        <f t="shared" si="2"/>
        <v>0.95217878754999474</v>
      </c>
      <c r="U38" s="11">
        <f t="shared" si="3"/>
        <v>0.48965068002863277</v>
      </c>
    </row>
    <row r="39" spans="3:21" x14ac:dyDescent="0.2">
      <c r="C39" s="12">
        <v>44682</v>
      </c>
      <c r="D39">
        <v>12.14</v>
      </c>
      <c r="E39">
        <f t="shared" si="0"/>
        <v>10.591359623052067</v>
      </c>
      <c r="F39" s="2">
        <v>29.170722673810001</v>
      </c>
      <c r="G39">
        <v>215.2</v>
      </c>
      <c r="H39">
        <f t="shared" si="1"/>
        <v>15.732948746394497</v>
      </c>
      <c r="I39" s="2">
        <v>29.170722673810001</v>
      </c>
      <c r="M39" s="6">
        <v>44682</v>
      </c>
      <c r="N39" s="7">
        <v>17.670000000000002</v>
      </c>
      <c r="O39" s="10">
        <v>8.4493200000000002</v>
      </c>
      <c r="S39" s="12">
        <v>44682</v>
      </c>
      <c r="T39" s="11">
        <f t="shared" si="2"/>
        <v>0.8724348948148325</v>
      </c>
      <c r="U39" s="11">
        <f t="shared" si="3"/>
        <v>0.47817317487266547</v>
      </c>
    </row>
    <row r="40" spans="3:21" x14ac:dyDescent="0.2">
      <c r="C40" s="12">
        <v>44713</v>
      </c>
      <c r="D40">
        <v>12.02</v>
      </c>
      <c r="E40">
        <f t="shared" si="0"/>
        <v>12.184202687804081</v>
      </c>
      <c r="F40" s="3">
        <v>33.55773104275</v>
      </c>
      <c r="G40">
        <v>218.64</v>
      </c>
      <c r="H40">
        <f t="shared" si="1"/>
        <v>15.984441979143552</v>
      </c>
      <c r="I40" s="3">
        <v>33.55773104275</v>
      </c>
      <c r="M40" s="6">
        <v>44713</v>
      </c>
      <c r="N40" s="7">
        <v>22.5</v>
      </c>
      <c r="O40" s="10">
        <v>7.9926000000000004</v>
      </c>
      <c r="S40" s="12">
        <v>44713</v>
      </c>
      <c r="T40" s="11">
        <f t="shared" si="2"/>
        <v>1.0136607893347822</v>
      </c>
      <c r="U40" s="11">
        <f t="shared" si="3"/>
        <v>0.35522666666666669</v>
      </c>
    </row>
    <row r="41" spans="3:21" x14ac:dyDescent="0.2">
      <c r="C41" s="12">
        <v>44743</v>
      </c>
      <c r="D41">
        <v>12.7</v>
      </c>
      <c r="E41">
        <f t="shared" si="0"/>
        <v>18.637001841906905</v>
      </c>
      <c r="F41" s="2">
        <v>51.330030472979999</v>
      </c>
      <c r="G41">
        <v>237.53</v>
      </c>
      <c r="H41">
        <f t="shared" si="1"/>
        <v>17.365461504326603</v>
      </c>
      <c r="I41" s="2">
        <v>51.330030472979999</v>
      </c>
      <c r="M41" s="6">
        <v>44743</v>
      </c>
      <c r="N41" s="7">
        <v>24.55</v>
      </c>
      <c r="O41" s="10">
        <v>7.5607920000000002</v>
      </c>
      <c r="S41" s="12">
        <v>44743</v>
      </c>
      <c r="T41" s="11">
        <f t="shared" si="2"/>
        <v>1.4674804599926699</v>
      </c>
      <c r="U41" s="11">
        <f t="shared" si="3"/>
        <v>0.30797523421588596</v>
      </c>
    </row>
    <row r="42" spans="3:21" x14ac:dyDescent="0.2">
      <c r="C42" s="12">
        <v>44774</v>
      </c>
      <c r="D42">
        <v>14.62</v>
      </c>
      <c r="E42">
        <f t="shared" si="0"/>
        <v>25.431573525303172</v>
      </c>
      <c r="F42" s="3">
        <v>70.043639803389993</v>
      </c>
      <c r="G42">
        <v>276.29000000000002</v>
      </c>
      <c r="H42">
        <f t="shared" si="1"/>
        <v>20.199146882627026</v>
      </c>
      <c r="I42" s="3">
        <v>70.043639803389993</v>
      </c>
      <c r="M42" s="6">
        <v>44774</v>
      </c>
      <c r="N42" s="7">
        <v>25.34</v>
      </c>
      <c r="O42" s="10">
        <v>9.1343999999999994</v>
      </c>
      <c r="S42" s="12">
        <v>44774</v>
      </c>
      <c r="T42" s="11">
        <f t="shared" si="2"/>
        <v>1.7395057130850324</v>
      </c>
      <c r="U42" s="11">
        <f t="shared" si="3"/>
        <v>0.36047355958958166</v>
      </c>
    </row>
    <row r="43" spans="3:21" x14ac:dyDescent="0.2">
      <c r="C43" s="12">
        <v>44805</v>
      </c>
      <c r="D43">
        <v>16.5</v>
      </c>
      <c r="E43">
        <f t="shared" si="0"/>
        <v>21.459088755493433</v>
      </c>
      <c r="F43" s="2">
        <v>59.102622250380001</v>
      </c>
      <c r="G43">
        <v>303</v>
      </c>
      <c r="H43">
        <f t="shared" si="1"/>
        <v>22.151874861326824</v>
      </c>
      <c r="I43" s="2">
        <v>59.102622250380001</v>
      </c>
      <c r="M43" s="6">
        <v>44805</v>
      </c>
      <c r="N43" s="7">
        <v>24.5</v>
      </c>
      <c r="O43" s="10">
        <v>8.1794399999999996</v>
      </c>
      <c r="S43" s="12">
        <v>44805</v>
      </c>
      <c r="T43" s="11">
        <f t="shared" si="2"/>
        <v>1.3005508336662686</v>
      </c>
      <c r="U43" s="11">
        <f t="shared" si="3"/>
        <v>0.33385469387755101</v>
      </c>
    </row>
    <row r="44" spans="3:21" x14ac:dyDescent="0.2">
      <c r="C44" s="12">
        <v>44835</v>
      </c>
      <c r="D44">
        <v>15.77</v>
      </c>
      <c r="E44">
        <f t="shared" si="0"/>
        <v>14.168197639405276</v>
      </c>
      <c r="F44" s="3">
        <v>39.022049938450003</v>
      </c>
      <c r="G44">
        <v>358.67</v>
      </c>
      <c r="H44">
        <f t="shared" ref="H44:H75" si="4">G44*$H$11/$G$11</f>
        <v>26.221824938983801</v>
      </c>
      <c r="I44" s="3">
        <v>39.022049938450003</v>
      </c>
      <c r="M44" s="6">
        <v>44835</v>
      </c>
      <c r="N44" s="7">
        <v>18.61</v>
      </c>
      <c r="O44" s="10">
        <v>5.8750799999999996</v>
      </c>
      <c r="S44" s="12">
        <v>44835</v>
      </c>
      <c r="T44" s="11">
        <f t="shared" si="2"/>
        <v>0.89842724409672015</v>
      </c>
      <c r="U44" s="11">
        <f t="shared" si="3"/>
        <v>0.31569478774852228</v>
      </c>
    </row>
    <row r="45" spans="3:21" x14ac:dyDescent="0.2">
      <c r="C45" s="12">
        <v>44866</v>
      </c>
      <c r="D45">
        <v>14.7</v>
      </c>
      <c r="E45">
        <f t="shared" si="0"/>
        <v>12.970474998344349</v>
      </c>
      <c r="F45" s="2">
        <v>35.72328224044</v>
      </c>
      <c r="G45">
        <v>348.94</v>
      </c>
      <c r="H45">
        <f t="shared" si="4"/>
        <v>25.51047925449301</v>
      </c>
      <c r="I45" s="2">
        <v>35.72328224044</v>
      </c>
      <c r="M45" s="6">
        <v>44866</v>
      </c>
      <c r="N45" s="7">
        <v>15.55</v>
      </c>
      <c r="O45" s="10">
        <v>5.6570999999999998</v>
      </c>
      <c r="S45" s="12">
        <v>44866</v>
      </c>
      <c r="T45" s="11">
        <f t="shared" si="2"/>
        <v>0.88234523798260878</v>
      </c>
      <c r="U45" s="11">
        <f t="shared" si="3"/>
        <v>0.3638006430868167</v>
      </c>
    </row>
    <row r="46" spans="3:21" x14ac:dyDescent="0.2">
      <c r="C46" s="12">
        <v>44896</v>
      </c>
      <c r="D46">
        <v>14.65</v>
      </c>
      <c r="E46">
        <f t="shared" si="0"/>
        <v>13.087016206571784</v>
      </c>
      <c r="F46" s="3">
        <v>36.044260036140003</v>
      </c>
      <c r="G46">
        <v>320.47000000000003</v>
      </c>
      <c r="H46">
        <f t="shared" si="4"/>
        <v>23.429080319502997</v>
      </c>
      <c r="I46" s="3">
        <v>36.044260036140003</v>
      </c>
      <c r="M46" s="6">
        <v>44896</v>
      </c>
      <c r="N46" s="7">
        <v>14.68</v>
      </c>
      <c r="O46" s="10">
        <v>5.7401400000000002</v>
      </c>
      <c r="S46" s="12">
        <v>44896</v>
      </c>
      <c r="T46" s="11">
        <f t="shared" si="2"/>
        <v>0.89331168645541181</v>
      </c>
      <c r="U46" s="11">
        <f t="shared" si="3"/>
        <v>0.39101771117166217</v>
      </c>
    </row>
    <row r="47" spans="3:21" x14ac:dyDescent="0.2">
      <c r="C47" s="12">
        <v>44927</v>
      </c>
      <c r="D47">
        <v>13.47</v>
      </c>
      <c r="E47">
        <f t="shared" si="0"/>
        <v>7.3284332733098552</v>
      </c>
      <c r="F47" s="2">
        <v>20.183970921349999</v>
      </c>
      <c r="G47">
        <v>257.27999999999997</v>
      </c>
      <c r="H47">
        <f t="shared" si="4"/>
        <v>18.809354337696913</v>
      </c>
      <c r="I47" s="2">
        <v>20.183970921349999</v>
      </c>
      <c r="M47" s="6">
        <v>44927</v>
      </c>
      <c r="N47" s="7">
        <v>15.25</v>
      </c>
      <c r="O47" s="10">
        <v>3.3942600000000001</v>
      </c>
      <c r="S47" s="12">
        <v>44927</v>
      </c>
      <c r="T47" s="11">
        <f t="shared" si="2"/>
        <v>0.54405592229471822</v>
      </c>
      <c r="U47" s="11">
        <f t="shared" si="3"/>
        <v>0.22257442622950821</v>
      </c>
    </row>
    <row r="48" spans="3:21" x14ac:dyDescent="0.2">
      <c r="C48" s="12">
        <v>44958</v>
      </c>
      <c r="D48">
        <v>12.42</v>
      </c>
      <c r="E48">
        <f t="shared" si="0"/>
        <v>6.0043342091750782</v>
      </c>
      <c r="F48" s="3">
        <v>16.537137278909999</v>
      </c>
      <c r="G48">
        <v>223.68</v>
      </c>
      <c r="H48">
        <f t="shared" si="4"/>
        <v>16.35290880852008</v>
      </c>
      <c r="I48" s="3">
        <v>16.537137278909999</v>
      </c>
      <c r="M48" s="6">
        <v>44958</v>
      </c>
      <c r="N48" s="7">
        <v>14.98</v>
      </c>
      <c r="O48" s="10">
        <v>2.47044</v>
      </c>
      <c r="S48" s="12">
        <v>44958</v>
      </c>
      <c r="T48" s="11">
        <f t="shared" si="2"/>
        <v>0.48344075758253446</v>
      </c>
      <c r="U48" s="11">
        <f t="shared" si="3"/>
        <v>0.16491588785046729</v>
      </c>
    </row>
    <row r="49" spans="3:21" x14ac:dyDescent="0.2">
      <c r="C49" s="12">
        <v>44986</v>
      </c>
      <c r="D49">
        <v>12.2</v>
      </c>
      <c r="E49">
        <f t="shared" si="0"/>
        <v>5.0149142626860801</v>
      </c>
      <c r="F49" s="2">
        <v>13.812076862290001</v>
      </c>
      <c r="G49">
        <v>215.34</v>
      </c>
      <c r="H49">
        <f t="shared" si="4"/>
        <v>15.743183936099401</v>
      </c>
      <c r="I49" s="2">
        <v>13.812076862290001</v>
      </c>
      <c r="M49" s="6">
        <v>44986</v>
      </c>
      <c r="N49" s="7">
        <v>13.76</v>
      </c>
      <c r="O49" s="10">
        <v>2.39778</v>
      </c>
      <c r="S49" s="12">
        <v>44986</v>
      </c>
      <c r="T49" s="11">
        <f t="shared" si="2"/>
        <v>0.41105854612180986</v>
      </c>
      <c r="U49" s="11">
        <f t="shared" si="3"/>
        <v>0.17425726744186046</v>
      </c>
    </row>
    <row r="50" spans="3:21" x14ac:dyDescent="0.2">
      <c r="C50" s="12">
        <v>45017</v>
      </c>
      <c r="D50">
        <v>11.31</v>
      </c>
      <c r="E50">
        <f t="shared" si="0"/>
        <v>4.9090587521349214</v>
      </c>
      <c r="F50" s="3">
        <v>13.52052961513</v>
      </c>
      <c r="G50">
        <v>187.28</v>
      </c>
      <c r="H50">
        <f t="shared" si="4"/>
        <v>13.691759485245173</v>
      </c>
      <c r="I50" s="3">
        <v>13.52052961513</v>
      </c>
      <c r="M50" s="6">
        <v>45017</v>
      </c>
      <c r="N50" s="7">
        <v>14.4</v>
      </c>
      <c r="O50" s="10">
        <v>2.2420800000000001</v>
      </c>
      <c r="S50" s="12">
        <v>45017</v>
      </c>
      <c r="T50" s="11">
        <f t="shared" si="2"/>
        <v>0.43404586667859602</v>
      </c>
      <c r="U50" s="11">
        <f t="shared" si="3"/>
        <v>0.15570000000000001</v>
      </c>
    </row>
    <row r="51" spans="3:21" x14ac:dyDescent="0.2">
      <c r="C51" s="12">
        <v>45047</v>
      </c>
      <c r="D51">
        <v>11.38</v>
      </c>
      <c r="E51">
        <f t="shared" si="0"/>
        <v>3.6703057143308411</v>
      </c>
      <c r="F51" s="2">
        <v>10.10875599841</v>
      </c>
      <c r="G51">
        <v>188.9</v>
      </c>
      <c r="H51">
        <f t="shared" si="4"/>
        <v>13.810195251830487</v>
      </c>
      <c r="I51" s="2">
        <v>10.10875599841</v>
      </c>
      <c r="M51" s="6">
        <v>45047</v>
      </c>
      <c r="N51" s="7">
        <v>16.7</v>
      </c>
      <c r="O51" s="10">
        <v>2.2317</v>
      </c>
      <c r="S51" s="12">
        <v>45047</v>
      </c>
      <c r="T51" s="11">
        <f t="shared" si="2"/>
        <v>0.32252247050358884</v>
      </c>
      <c r="U51" s="11">
        <f t="shared" si="3"/>
        <v>0.13363473053892216</v>
      </c>
    </row>
    <row r="52" spans="3:21" x14ac:dyDescent="0.2">
      <c r="C52" s="12">
        <v>45078</v>
      </c>
      <c r="D52">
        <v>10.97</v>
      </c>
      <c r="E52">
        <f t="shared" si="0"/>
        <v>3.7581238614298162</v>
      </c>
      <c r="F52" s="3">
        <v>10.35062473915</v>
      </c>
      <c r="G52">
        <v>179.38</v>
      </c>
      <c r="H52">
        <f t="shared" si="4"/>
        <v>13.114202351897049</v>
      </c>
      <c r="I52" s="3">
        <v>10.35062473915</v>
      </c>
      <c r="M52" s="6">
        <v>45078</v>
      </c>
      <c r="N52" s="7">
        <v>20.11</v>
      </c>
      <c r="O52" s="10">
        <v>2.2628400000000002</v>
      </c>
      <c r="S52" s="12">
        <v>45078</v>
      </c>
      <c r="T52" s="11">
        <f t="shared" si="2"/>
        <v>0.34258193814310084</v>
      </c>
      <c r="U52" s="11">
        <f t="shared" si="3"/>
        <v>0.11252312282446546</v>
      </c>
    </row>
    <row r="53" spans="3:21" x14ac:dyDescent="0.2">
      <c r="C53" s="12">
        <v>45108</v>
      </c>
      <c r="D53">
        <v>10.66</v>
      </c>
      <c r="E53">
        <f t="shared" si="0"/>
        <v>3.4657192613753542</v>
      </c>
      <c r="F53" s="2">
        <v>9.5452839896799997</v>
      </c>
      <c r="G53">
        <v>169.46</v>
      </c>
      <c r="H53">
        <f t="shared" si="4"/>
        <v>12.388966052806746</v>
      </c>
      <c r="I53" s="2">
        <v>9.5452839896799997</v>
      </c>
      <c r="M53" s="6">
        <v>45108</v>
      </c>
      <c r="N53" s="7">
        <v>21.98</v>
      </c>
      <c r="O53" s="10">
        <v>2.6469</v>
      </c>
      <c r="S53" s="12">
        <v>45108</v>
      </c>
      <c r="T53" s="11">
        <f t="shared" si="2"/>
        <v>0.32511437723971426</v>
      </c>
      <c r="U53" s="11">
        <f t="shared" si="3"/>
        <v>0.1204231119199272</v>
      </c>
    </row>
    <row r="54" spans="3:21" x14ac:dyDescent="0.2">
      <c r="C54" s="12">
        <v>45139</v>
      </c>
      <c r="D54">
        <v>10.62</v>
      </c>
      <c r="E54">
        <f t="shared" si="0"/>
        <v>4.0635918102134934</v>
      </c>
      <c r="F54" s="3">
        <v>11.191944563690001</v>
      </c>
      <c r="G54">
        <v>167.18</v>
      </c>
      <c r="H54">
        <f t="shared" si="4"/>
        <v>12.222278677612604</v>
      </c>
      <c r="I54" s="3">
        <v>11.191944563690001</v>
      </c>
      <c r="M54" s="6">
        <v>45139</v>
      </c>
      <c r="N54" s="7">
        <v>23.23</v>
      </c>
      <c r="O54" s="10">
        <v>2.6780400000000002</v>
      </c>
      <c r="S54" s="12">
        <v>45139</v>
      </c>
      <c r="T54" s="11">
        <f t="shared" si="2"/>
        <v>0.38263576367358698</v>
      </c>
      <c r="U54" s="11">
        <f t="shared" si="3"/>
        <v>0.11528368489022817</v>
      </c>
    </row>
    <row r="55" spans="3:21" x14ac:dyDescent="0.2">
      <c r="C55" s="12">
        <v>45170</v>
      </c>
      <c r="D55">
        <v>10.64</v>
      </c>
      <c r="E55">
        <f t="shared" si="0"/>
        <v>4.1933393167344413</v>
      </c>
      <c r="F55" s="2">
        <v>11.54929514615</v>
      </c>
      <c r="G55">
        <v>167.71</v>
      </c>
      <c r="H55">
        <f t="shared" si="4"/>
        <v>12.261026181495453</v>
      </c>
      <c r="I55" s="2">
        <v>11.54929514615</v>
      </c>
      <c r="M55" s="6">
        <v>45170</v>
      </c>
      <c r="N55" s="7">
        <v>21.86</v>
      </c>
      <c r="O55" s="10">
        <v>2.7403200000000001</v>
      </c>
      <c r="S55" s="12">
        <v>45170</v>
      </c>
      <c r="T55" s="11">
        <f t="shared" si="2"/>
        <v>0.39411083803895125</v>
      </c>
      <c r="U55" s="11">
        <f t="shared" si="3"/>
        <v>0.12535773101555353</v>
      </c>
    </row>
    <row r="56" spans="3:21" x14ac:dyDescent="0.2">
      <c r="C56" s="12">
        <v>45200</v>
      </c>
      <c r="D56">
        <v>10.68</v>
      </c>
      <c r="E56">
        <f t="shared" si="0"/>
        <v>5.2899234102715855</v>
      </c>
      <c r="F56" s="3">
        <v>14.56950705657</v>
      </c>
      <c r="G56">
        <v>173.32</v>
      </c>
      <c r="H56">
        <f t="shared" si="4"/>
        <v>12.671164854670511</v>
      </c>
      <c r="I56" s="3">
        <v>14.56950705657</v>
      </c>
      <c r="M56" s="6">
        <v>45200</v>
      </c>
      <c r="N56" s="7">
        <v>16.71</v>
      </c>
      <c r="O56" s="10">
        <v>3.0932400000000002</v>
      </c>
      <c r="S56" s="12">
        <v>45200</v>
      </c>
      <c r="T56" s="11">
        <f t="shared" si="2"/>
        <v>0.49531118073703984</v>
      </c>
      <c r="U56" s="11">
        <f t="shared" si="3"/>
        <v>0.18511310592459607</v>
      </c>
    </row>
    <row r="57" spans="3:21" x14ac:dyDescent="0.2">
      <c r="C57" s="12">
        <v>45231</v>
      </c>
      <c r="D57">
        <v>10.81</v>
      </c>
      <c r="E57">
        <f t="shared" si="0"/>
        <v>5.2592603574105015</v>
      </c>
      <c r="F57" s="2">
        <v>14.48505487638</v>
      </c>
      <c r="G57">
        <v>176.42</v>
      </c>
      <c r="H57">
        <f t="shared" si="4"/>
        <v>12.897801198136232</v>
      </c>
      <c r="I57" s="2">
        <v>14.48505487638</v>
      </c>
      <c r="M57" s="6">
        <v>45231</v>
      </c>
      <c r="N57" s="7">
        <v>13.37</v>
      </c>
      <c r="O57" s="10">
        <v>2.81298</v>
      </c>
      <c r="S57" s="12">
        <v>45231</v>
      </c>
      <c r="T57" s="11">
        <f t="shared" si="2"/>
        <v>0.48651807191586505</v>
      </c>
      <c r="U57" s="11">
        <f t="shared" si="3"/>
        <v>0.21039491398653704</v>
      </c>
    </row>
    <row r="58" spans="3:21" x14ac:dyDescent="0.2">
      <c r="C58" s="12">
        <v>45261</v>
      </c>
      <c r="D58">
        <v>10.75</v>
      </c>
      <c r="E58">
        <f t="shared" si="0"/>
        <v>4.1778585094256044</v>
      </c>
      <c r="F58" s="3">
        <v>11.506657906659999</v>
      </c>
      <c r="G58">
        <v>169.79</v>
      </c>
      <c r="H58">
        <f t="shared" si="4"/>
        <v>12.413091857111159</v>
      </c>
      <c r="I58" s="3">
        <v>11.506657906659999</v>
      </c>
      <c r="M58" s="6">
        <v>45261</v>
      </c>
      <c r="N58" s="7">
        <v>12.94</v>
      </c>
      <c r="O58" s="10">
        <v>2.6157599999999999</v>
      </c>
      <c r="S58" s="12">
        <v>45261</v>
      </c>
      <c r="T58" s="11">
        <f t="shared" si="2"/>
        <v>0.38863800087680039</v>
      </c>
      <c r="U58" s="11">
        <f t="shared" si="3"/>
        <v>0.20214528593508502</v>
      </c>
    </row>
    <row r="59" spans="3:21" x14ac:dyDescent="0.2">
      <c r="C59" s="12">
        <v>45292</v>
      </c>
      <c r="D59">
        <v>10.86</v>
      </c>
      <c r="E59">
        <f t="shared" si="0"/>
        <v>3.4709220656161501</v>
      </c>
      <c r="F59" s="2">
        <v>9.5596135531200002</v>
      </c>
      <c r="G59">
        <v>171.23</v>
      </c>
      <c r="H59">
        <f t="shared" si="4"/>
        <v>12.51836809407588</v>
      </c>
      <c r="I59" s="2">
        <v>9.5596135531200002</v>
      </c>
      <c r="M59" s="6">
        <v>45292</v>
      </c>
      <c r="N59" s="7">
        <v>11.81</v>
      </c>
      <c r="O59" s="10">
        <v>3.30084</v>
      </c>
      <c r="S59" s="12">
        <v>45292</v>
      </c>
      <c r="T59" s="11">
        <f t="shared" si="2"/>
        <v>0.31960608339006907</v>
      </c>
      <c r="U59" s="11">
        <f t="shared" si="3"/>
        <v>0.27949534292972056</v>
      </c>
    </row>
    <row r="60" spans="3:21" x14ac:dyDescent="0.2">
      <c r="C60" s="12">
        <v>45323</v>
      </c>
      <c r="D60">
        <v>10.55</v>
      </c>
      <c r="E60">
        <f t="shared" si="0"/>
        <v>2.9585291074141318</v>
      </c>
      <c r="F60" s="3">
        <v>8.1483808676400002</v>
      </c>
      <c r="G60">
        <v>163.66</v>
      </c>
      <c r="H60">
        <f t="shared" si="4"/>
        <v>11.964936765032171</v>
      </c>
      <c r="I60" s="3">
        <v>8.1483808676400002</v>
      </c>
      <c r="M60" s="6">
        <v>45323</v>
      </c>
      <c r="N60" s="7">
        <v>13.25</v>
      </c>
      <c r="O60" s="10">
        <v>1.7853600000000001</v>
      </c>
      <c r="S60" s="12">
        <v>45323</v>
      </c>
      <c r="T60" s="11">
        <f t="shared" si="2"/>
        <v>0.28042929928096033</v>
      </c>
      <c r="U60" s="11">
        <f t="shared" si="3"/>
        <v>0.13474415094339623</v>
      </c>
    </row>
    <row r="61" spans="3:21" x14ac:dyDescent="0.2">
      <c r="C61" s="12">
        <v>45352</v>
      </c>
      <c r="D61">
        <v>10.41</v>
      </c>
      <c r="E61">
        <f t="shared" si="0"/>
        <v>3.1057026802084096</v>
      </c>
      <c r="F61" s="2">
        <v>8.5537263218300001</v>
      </c>
      <c r="G61">
        <v>156.88</v>
      </c>
      <c r="H61">
        <f t="shared" si="4"/>
        <v>11.469261149323273</v>
      </c>
      <c r="I61" s="2">
        <v>8.5537263218300001</v>
      </c>
      <c r="M61" s="6">
        <v>45352</v>
      </c>
      <c r="N61" s="7">
        <v>13.81</v>
      </c>
      <c r="O61" s="10">
        <v>1.5466200000000001</v>
      </c>
      <c r="S61" s="12">
        <v>45352</v>
      </c>
      <c r="T61" s="11">
        <f t="shared" si="2"/>
        <v>0.29833839387208544</v>
      </c>
      <c r="U61" s="11">
        <f t="shared" si="3"/>
        <v>0.11199275887038378</v>
      </c>
    </row>
    <row r="62" spans="3:21" x14ac:dyDescent="0.2">
      <c r="C62" s="12">
        <v>45383</v>
      </c>
      <c r="D62">
        <v>10.15</v>
      </c>
      <c r="E62">
        <f t="shared" si="0"/>
        <v>3.2986417129002983</v>
      </c>
      <c r="F62" s="3">
        <v>9.0851190056700002</v>
      </c>
      <c r="G62">
        <v>154.75</v>
      </c>
      <c r="H62">
        <f t="shared" si="4"/>
        <v>11.313540048812957</v>
      </c>
      <c r="I62" s="3">
        <v>9.0851190056700002</v>
      </c>
      <c r="M62" s="6">
        <v>45383</v>
      </c>
      <c r="N62" s="7">
        <v>14.59</v>
      </c>
      <c r="O62" s="10">
        <v>1.6608000000000001</v>
      </c>
      <c r="S62" s="12">
        <v>45383</v>
      </c>
      <c r="T62" s="11">
        <f t="shared" si="2"/>
        <v>0.32498933132022639</v>
      </c>
      <c r="U62" s="11">
        <f t="shared" si="3"/>
        <v>0.11383139136394792</v>
      </c>
    </row>
    <row r="63" spans="3:21" x14ac:dyDescent="0.2">
      <c r="C63" s="12">
        <v>45413</v>
      </c>
      <c r="D63">
        <v>10.08</v>
      </c>
      <c r="E63">
        <f t="shared" si="0"/>
        <v>3.6755012508496123</v>
      </c>
      <c r="F63" s="2">
        <v>10.12306554509</v>
      </c>
      <c r="G63">
        <v>157.11000000000001</v>
      </c>
      <c r="H63">
        <f t="shared" si="4"/>
        <v>11.486076103838474</v>
      </c>
      <c r="I63" s="2">
        <v>10.12306554509</v>
      </c>
      <c r="M63" s="6">
        <v>45413</v>
      </c>
      <c r="N63" s="7">
        <v>18.03</v>
      </c>
      <c r="O63" s="10">
        <v>2.2005599999999998</v>
      </c>
      <c r="S63" s="12">
        <v>45413</v>
      </c>
      <c r="T63" s="11">
        <f t="shared" si="2"/>
        <v>0.36463306060015993</v>
      </c>
      <c r="U63" s="11">
        <f t="shared" si="3"/>
        <v>0.12204991680532444</v>
      </c>
    </row>
    <row r="64" spans="3:21" x14ac:dyDescent="0.2">
      <c r="C64" s="12">
        <v>45444</v>
      </c>
      <c r="D64">
        <v>10.130000000000001</v>
      </c>
      <c r="E64">
        <f t="shared" si="0"/>
        <v>3.9463284800595462</v>
      </c>
      <c r="F64" s="3">
        <v>10.868977899780001</v>
      </c>
      <c r="G64">
        <v>157.58000000000001</v>
      </c>
      <c r="H64">
        <f t="shared" si="4"/>
        <v>11.520437097847791</v>
      </c>
      <c r="I64" s="3">
        <v>10.868977899780001</v>
      </c>
      <c r="M64" s="6">
        <v>45444</v>
      </c>
      <c r="N64" s="7">
        <v>21.1</v>
      </c>
      <c r="O64" s="10">
        <v>2.6261399999999999</v>
      </c>
      <c r="S64" s="12">
        <v>45444</v>
      </c>
      <c r="T64" s="11">
        <f t="shared" si="2"/>
        <v>0.38956845805128787</v>
      </c>
      <c r="U64" s="11">
        <f t="shared" si="3"/>
        <v>0.12446161137440757</v>
      </c>
    </row>
    <row r="65" spans="3:21" x14ac:dyDescent="0.2">
      <c r="C65" s="12">
        <v>45474</v>
      </c>
      <c r="D65">
        <v>10.31</v>
      </c>
      <c r="E65">
        <f t="shared" si="0"/>
        <v>3.7567421859451025</v>
      </c>
      <c r="F65" s="2">
        <v>10.34681932853</v>
      </c>
      <c r="G65">
        <v>161.44</v>
      </c>
      <c r="H65">
        <f t="shared" si="4"/>
        <v>11.802635899711559</v>
      </c>
      <c r="I65" s="2">
        <v>10.34681932853</v>
      </c>
      <c r="M65" s="6">
        <v>45474</v>
      </c>
      <c r="N65" s="7">
        <v>22.98</v>
      </c>
      <c r="O65" s="10">
        <v>2.14866</v>
      </c>
      <c r="S65" s="12">
        <v>45474</v>
      </c>
      <c r="T65" s="11">
        <f t="shared" si="2"/>
        <v>0.36437848554268693</v>
      </c>
      <c r="U65" s="11">
        <f t="shared" si="3"/>
        <v>9.3501305483028721E-2</v>
      </c>
    </row>
    <row r="66" spans="3:21" x14ac:dyDescent="0.2">
      <c r="C66" s="12">
        <v>45505</v>
      </c>
      <c r="D66">
        <v>10.3</v>
      </c>
      <c r="E66">
        <f t="shared" si="0"/>
        <v>4.4929918659175083</v>
      </c>
      <c r="F66" s="3">
        <v>12.37459819711</v>
      </c>
      <c r="G66">
        <v>160.4</v>
      </c>
      <c r="H66">
        <f t="shared" si="4"/>
        <v>11.726603061903706</v>
      </c>
      <c r="I66" s="3">
        <v>12.37459819711</v>
      </c>
      <c r="M66" s="6">
        <v>45505</v>
      </c>
      <c r="N66" s="7">
        <v>23.4</v>
      </c>
      <c r="O66" s="10">
        <v>2.05524</v>
      </c>
      <c r="S66" s="12">
        <v>45505</v>
      </c>
      <c r="T66" s="11">
        <f t="shared" si="2"/>
        <v>0.43621280251626293</v>
      </c>
      <c r="U66" s="11">
        <f t="shared" si="3"/>
        <v>8.783076923076924E-2</v>
      </c>
    </row>
    <row r="67" spans="3:21" x14ac:dyDescent="0.2">
      <c r="C67" s="12">
        <v>45536</v>
      </c>
      <c r="D67">
        <v>10.41</v>
      </c>
      <c r="E67">
        <f t="shared" si="0"/>
        <v>4.2786504941906909</v>
      </c>
      <c r="F67" s="2">
        <v>11.7842591911</v>
      </c>
      <c r="G67">
        <v>163.80000000000001</v>
      </c>
      <c r="H67">
        <f t="shared" si="4"/>
        <v>11.975171954737077</v>
      </c>
      <c r="I67" s="2">
        <v>11.7842591911</v>
      </c>
      <c r="M67" s="6">
        <v>45536</v>
      </c>
      <c r="N67" s="7">
        <v>21.821999999999999</v>
      </c>
      <c r="O67" s="10">
        <v>2.3666399999999999</v>
      </c>
      <c r="S67" s="12">
        <v>45536</v>
      </c>
      <c r="T67" s="11">
        <f t="shared" si="2"/>
        <v>0.41101349607979737</v>
      </c>
      <c r="U67" s="11">
        <f t="shared" si="3"/>
        <v>0.10845202089634313</v>
      </c>
    </row>
    <row r="68" spans="3:21" x14ac:dyDescent="0.2">
      <c r="C68" s="12">
        <v>45566</v>
      </c>
      <c r="D68">
        <v>10.55</v>
      </c>
      <c r="E68">
        <f t="shared" si="0"/>
        <v>4.6910656544332303</v>
      </c>
      <c r="F68" s="3">
        <v>12.92013302544</v>
      </c>
      <c r="G68">
        <v>165.52</v>
      </c>
      <c r="H68">
        <f t="shared" si="4"/>
        <v>12.100918571111604</v>
      </c>
      <c r="I68" s="3">
        <v>12.92013302544</v>
      </c>
      <c r="M68" s="6">
        <v>45566</v>
      </c>
      <c r="N68" s="7">
        <v>16.617000000000001</v>
      </c>
      <c r="O68" s="10">
        <v>2.2835999999999999</v>
      </c>
      <c r="S68" s="12">
        <v>45566</v>
      </c>
      <c r="T68" s="11">
        <f t="shared" si="2"/>
        <v>0.44465077293205973</v>
      </c>
      <c r="U68" s="11">
        <f t="shared" si="3"/>
        <v>0.13742552807365949</v>
      </c>
    </row>
    <row r="69" spans="3:21" x14ac:dyDescent="0.2">
      <c r="M69" s="6"/>
      <c r="N69" s="8"/>
      <c r="O69" s="10"/>
    </row>
    <row r="70" spans="3:21" x14ac:dyDescent="0.2">
      <c r="D70">
        <f>D68/6.21</f>
        <v>1.6988727858293078</v>
      </c>
      <c r="E70">
        <f>E68/E20</f>
        <v>2.6423753212289967</v>
      </c>
      <c r="M70" s="6"/>
      <c r="N70" s="8"/>
      <c r="O70" s="10"/>
    </row>
    <row r="71" spans="3:21" x14ac:dyDescent="0.2">
      <c r="M71" s="6"/>
      <c r="N71" s="8"/>
      <c r="O71" s="10"/>
    </row>
    <row r="72" spans="3:21" x14ac:dyDescent="0.2">
      <c r="M72" s="6"/>
      <c r="N72" s="8"/>
      <c r="O72" s="10"/>
    </row>
    <row r="73" spans="3:21" x14ac:dyDescent="0.2">
      <c r="M73" s="6"/>
      <c r="N73" s="8"/>
      <c r="O73" s="10"/>
    </row>
    <row r="74" spans="3:21" x14ac:dyDescent="0.2">
      <c r="M74" s="6"/>
      <c r="N74" s="8"/>
      <c r="O74" s="10"/>
    </row>
    <row r="75" spans="3:21" x14ac:dyDescent="0.2">
      <c r="M75" s="6"/>
      <c r="N75" s="8"/>
      <c r="O75" s="10"/>
    </row>
    <row r="76" spans="3:21" x14ac:dyDescent="0.2">
      <c r="M76" s="6"/>
      <c r="N76" s="8"/>
      <c r="O76" s="10"/>
    </row>
    <row r="77" spans="3:21" x14ac:dyDescent="0.2">
      <c r="M77" s="6"/>
      <c r="N77" s="8"/>
      <c r="O77" s="10"/>
    </row>
    <row r="78" spans="3:21" x14ac:dyDescent="0.2">
      <c r="M78" s="6"/>
      <c r="N78" s="8"/>
      <c r="O78" s="10"/>
    </row>
    <row r="79" spans="3:21" x14ac:dyDescent="0.2">
      <c r="M79" s="6"/>
      <c r="N79" s="8"/>
      <c r="O79" s="10"/>
    </row>
    <row r="80" spans="3:21" x14ac:dyDescent="0.2">
      <c r="M80" s="6"/>
      <c r="N80" s="8"/>
      <c r="O80" s="10"/>
    </row>
    <row r="81" spans="13:15" x14ac:dyDescent="0.2">
      <c r="M81" s="6"/>
      <c r="N81" s="8"/>
      <c r="O81" s="10"/>
    </row>
    <row r="82" spans="13:15" x14ac:dyDescent="0.2">
      <c r="M82" s="6"/>
      <c r="N82" s="8"/>
      <c r="O82" s="10"/>
    </row>
  </sheetData>
  <conditionalFormatting sqref="O11:O82">
    <cfRule type="expression" dxfId="0" priority="1" stopIfTrue="1">
      <formula>ISNA(O11)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GazFiyatlari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2024-11-19T15:56:37Z</dcterms:created>
  <dcterms:modified xsi:type="dcterms:W3CDTF">2024-11-26T06:28:55Z</dcterms:modified>
</cp:coreProperties>
</file>