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s/Documents/calismalar/enerjiistatistiknotları/"/>
    </mc:Choice>
  </mc:AlternateContent>
  <xr:revisionPtr revIDLastSave="0" documentId="13_ncr:1_{88D5CD0B-DF9F-8844-8B45-A9F1129186D3}" xr6:coauthVersionLast="47" xr6:coauthVersionMax="47" xr10:uidLastSave="{00000000-0000-0000-0000-000000000000}"/>
  <bookViews>
    <workbookView xWindow="1840" yWindow="1240" windowWidth="34280" windowHeight="21840" activeTab="4" xr2:uid="{CEC2CFD5-B81C-7643-8F55-A487A4863A70}"/>
  </bookViews>
  <sheets>
    <sheet name="IEA-Cleantech demand by mineral" sheetId="1" r:id="rId1"/>
    <sheet name="mineraller2023" sheetId="2" r:id="rId2"/>
    <sheet name="mineraller2050" sheetId="3" r:id="rId3"/>
    <sheet name="bakır-grafit" sheetId="4" r:id="rId4"/>
    <sheet name="Grafit" sheetId="5" r:id="rId5"/>
    <sheet name="Nikel" sheetId="6" r:id="rId6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3" l="1"/>
  <c r="H11" i="3" s="1"/>
  <c r="F42" i="3"/>
  <c r="I8" i="3" s="1"/>
  <c r="D42" i="3"/>
  <c r="G6" i="3" s="1"/>
  <c r="E18" i="2"/>
  <c r="E44" i="2"/>
  <c r="H41" i="3" l="1"/>
  <c r="G7" i="3"/>
  <c r="H31" i="3"/>
  <c r="H13" i="3"/>
  <c r="I26" i="3"/>
  <c r="H18" i="3"/>
  <c r="G23" i="3"/>
  <c r="G34" i="3"/>
  <c r="G21" i="3"/>
  <c r="G5" i="3"/>
  <c r="I33" i="3"/>
  <c r="I20" i="3"/>
  <c r="I5" i="3"/>
  <c r="G37" i="3"/>
  <c r="I9" i="3"/>
  <c r="H32" i="3"/>
  <c r="I28" i="3"/>
  <c r="G24" i="3"/>
  <c r="H20" i="3"/>
  <c r="I15" i="3"/>
  <c r="I12" i="3"/>
  <c r="I29" i="3"/>
  <c r="H21" i="3"/>
  <c r="I17" i="3"/>
  <c r="H10" i="3"/>
  <c r="I25" i="3"/>
  <c r="G10" i="3"/>
  <c r="H24" i="3"/>
  <c r="H5" i="3"/>
  <c r="I35" i="3"/>
  <c r="H9" i="3"/>
  <c r="G32" i="3"/>
  <c r="H28" i="3"/>
  <c r="I23" i="3"/>
  <c r="G19" i="3"/>
  <c r="H15" i="3"/>
  <c r="G39" i="3"/>
  <c r="G13" i="3"/>
  <c r="I34" i="3"/>
  <c r="G31" i="3"/>
  <c r="H26" i="3"/>
  <c r="I21" i="3"/>
  <c r="G18" i="3"/>
  <c r="I38" i="3"/>
  <c r="H34" i="3"/>
  <c r="G26" i="3"/>
  <c r="H38" i="3"/>
  <c r="H29" i="3"/>
  <c r="H16" i="3"/>
  <c r="H37" i="3"/>
  <c r="G29" i="3"/>
  <c r="G16" i="3"/>
  <c r="I41" i="3"/>
  <c r="I13" i="3"/>
  <c r="H8" i="3"/>
  <c r="I31" i="3"/>
  <c r="G27" i="3"/>
  <c r="H23" i="3"/>
  <c r="I18" i="3"/>
  <c r="G15" i="3"/>
  <c r="G40" i="3"/>
  <c r="I36" i="3"/>
  <c r="H12" i="3"/>
  <c r="G8" i="3"/>
  <c r="H33" i="3"/>
  <c r="I30" i="3"/>
  <c r="G28" i="3"/>
  <c r="H25" i="3"/>
  <c r="I22" i="3"/>
  <c r="G20" i="3"/>
  <c r="H17" i="3"/>
  <c r="I14" i="3"/>
  <c r="I39" i="3"/>
  <c r="H36" i="3"/>
  <c r="G11" i="3"/>
  <c r="I7" i="3"/>
  <c r="G33" i="3"/>
  <c r="H30" i="3"/>
  <c r="I27" i="3"/>
  <c r="G25" i="3"/>
  <c r="H22" i="3"/>
  <c r="I19" i="3"/>
  <c r="G17" i="3"/>
  <c r="H14" i="3"/>
  <c r="H39" i="3"/>
  <c r="G36" i="3"/>
  <c r="I10" i="3"/>
  <c r="H7" i="3"/>
  <c r="I32" i="3"/>
  <c r="G30" i="3"/>
  <c r="H27" i="3"/>
  <c r="I24" i="3"/>
  <c r="G22" i="3"/>
  <c r="H19" i="3"/>
  <c r="I16" i="3"/>
  <c r="G14" i="3"/>
  <c r="I6" i="3"/>
  <c r="I40" i="3"/>
  <c r="G38" i="3"/>
  <c r="H35" i="3"/>
  <c r="I11" i="3"/>
  <c r="G9" i="3"/>
  <c r="H6" i="3"/>
  <c r="G41" i="3"/>
  <c r="G12" i="3"/>
  <c r="H40" i="3"/>
  <c r="I37" i="3"/>
  <c r="G35" i="3"/>
</calcChain>
</file>

<file path=xl/sharedStrings.xml><?xml version="1.0" encoding="utf-8"?>
<sst xmlns="http://schemas.openxmlformats.org/spreadsheetml/2006/main" count="197" uniqueCount="105">
  <si>
    <t>Mineral demand for clean energy technologies - by mineral (kt)</t>
  </si>
  <si>
    <t>Stated Policies scenario</t>
  </si>
  <si>
    <t>Announced Pledges scenario</t>
  </si>
  <si>
    <t>Net Zero Emissions by 2050 scenario</t>
  </si>
  <si>
    <t>Boron</t>
  </si>
  <si>
    <t>Cadmium</t>
  </si>
  <si>
    <t>Chromium</t>
  </si>
  <si>
    <t>Copper</t>
  </si>
  <si>
    <t>Cobalt</t>
  </si>
  <si>
    <t>Gallium</t>
  </si>
  <si>
    <t>Germanium</t>
  </si>
  <si>
    <t>Battery-grade graphite</t>
  </si>
  <si>
    <t>Hafnium</t>
  </si>
  <si>
    <t>Indium</t>
  </si>
  <si>
    <t>Iridium</t>
  </si>
  <si>
    <t>Lead</t>
  </si>
  <si>
    <t>Lithium</t>
  </si>
  <si>
    <t>Magnesium</t>
  </si>
  <si>
    <t>Manganese</t>
  </si>
  <si>
    <t>Molybdenum</t>
  </si>
  <si>
    <t>Nickel</t>
  </si>
  <si>
    <t>Niobium</t>
  </si>
  <si>
    <t>PGMs (other than iridum)</t>
  </si>
  <si>
    <t>Selenium</t>
  </si>
  <si>
    <t>Silicon</t>
  </si>
  <si>
    <t>Silver</t>
  </si>
  <si>
    <t>Tantalum</t>
  </si>
  <si>
    <t>Tellurium</t>
  </si>
  <si>
    <t>Tin</t>
  </si>
  <si>
    <t>Titanium</t>
  </si>
  <si>
    <t>Tungsten</t>
  </si>
  <si>
    <t>Vanadium</t>
  </si>
  <si>
    <t>Zinc</t>
  </si>
  <si>
    <t>Zirconium</t>
  </si>
  <si>
    <t>Arsenic</t>
  </si>
  <si>
    <t>Neodymium</t>
  </si>
  <si>
    <t>Dysprosium</t>
  </si>
  <si>
    <t>Praseodymium</t>
  </si>
  <si>
    <t>Terbium</t>
  </si>
  <si>
    <t>Yttrium</t>
  </si>
  <si>
    <t>Lanthanum</t>
  </si>
  <si>
    <t>Total rare earth elements</t>
  </si>
  <si>
    <t>Total</t>
  </si>
  <si>
    <t>Bor</t>
  </si>
  <si>
    <t>Kadmiyum</t>
  </si>
  <si>
    <t>Krom</t>
  </si>
  <si>
    <t>Bakır</t>
  </si>
  <si>
    <t>Kobalt</t>
  </si>
  <si>
    <t>Galyum</t>
  </si>
  <si>
    <t>Germanyum</t>
  </si>
  <si>
    <t>Pil sınıfı grafit</t>
  </si>
  <si>
    <t>Hafniyum</t>
  </si>
  <si>
    <t>İndiyum</t>
  </si>
  <si>
    <t>İridyum</t>
  </si>
  <si>
    <t>Kurşun</t>
  </si>
  <si>
    <t>Lityum</t>
  </si>
  <si>
    <t>Magnezyum</t>
  </si>
  <si>
    <t>Mangan</t>
  </si>
  <si>
    <t>Molibden</t>
  </si>
  <si>
    <t>Nikel</t>
  </si>
  <si>
    <t>Niyobyum</t>
  </si>
  <si>
    <t>PGM'ler (iridum dışında)</t>
  </si>
  <si>
    <t>Selenyum</t>
  </si>
  <si>
    <t>Silisyum</t>
  </si>
  <si>
    <t>Gümüş</t>
  </si>
  <si>
    <t>Tantal</t>
  </si>
  <si>
    <t>Tellür</t>
  </si>
  <si>
    <t>Kalay</t>
  </si>
  <si>
    <t>Titanyum</t>
  </si>
  <si>
    <t>Vanadyum</t>
  </si>
  <si>
    <t>Çinko</t>
  </si>
  <si>
    <t>Zirkonyum</t>
  </si>
  <si>
    <t>Arsenik</t>
  </si>
  <si>
    <t>Neodim</t>
  </si>
  <si>
    <t>Disprosyum</t>
  </si>
  <si>
    <t>Praseodim</t>
  </si>
  <si>
    <t>Terbiyum</t>
  </si>
  <si>
    <t>İtriyum</t>
  </si>
  <si>
    <t>Lantan</t>
  </si>
  <si>
    <t>Diğer</t>
  </si>
  <si>
    <t>(1000 ton)</t>
  </si>
  <si>
    <t>(kiloton)</t>
  </si>
  <si>
    <t>Solar PV</t>
  </si>
  <si>
    <t>Wind</t>
  </si>
  <si>
    <t>Other low emissions power generation</t>
  </si>
  <si>
    <t>Electric vehicles</t>
  </si>
  <si>
    <t>Grid battery storage</t>
  </si>
  <si>
    <t>Hydrogen technologies</t>
  </si>
  <si>
    <t>Total clean technologies</t>
  </si>
  <si>
    <t>Other uses</t>
  </si>
  <si>
    <t>Total demand</t>
  </si>
  <si>
    <t xml:space="preserve">Share of clean technologies in total demand </t>
  </si>
  <si>
    <t>Güneş PV</t>
  </si>
  <si>
    <t>Rüzgar</t>
  </si>
  <si>
    <t>Diğer düşük emisyonlu enerji üretimi</t>
  </si>
  <si>
    <t>Elektrikli araçlar</t>
  </si>
  <si>
    <t>Şebeke pil depolama</t>
  </si>
  <si>
    <t>Elektrik şebekeleri</t>
  </si>
  <si>
    <t>Hidrojen teknolojileri</t>
  </si>
  <si>
    <t>Toplam temiz teknolojiler</t>
  </si>
  <si>
    <t>Diğer kullanımlar</t>
  </si>
  <si>
    <t>Toplam talep</t>
  </si>
  <si>
    <t>Temiz teknolojilerin toplam talepteki payı</t>
  </si>
  <si>
    <t>Graphite (all grades: natural and synthetic)</t>
  </si>
  <si>
    <t>Grafit (tüm sınıflar: doğal ve sentetik)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</si>
</sst>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b/>
      <sz val="15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0" fillId="0" borderId="3" applyNumberFormat="0" applyFill="0" applyAlignment="0" applyProtection="0"/>
    <xf numFmtId="0" fontId="4" fillId="2" borderId="0" applyNumberFormat="0" applyBorder="0" applyAlignment="0" applyProtection="0"/>
  </cellStyleXfs>
  <cellXfs count="36">
    <xf numFmtId="0" fontId="0" fillId="0" borderId="0" xfId="0"/>
    <xf numFmtId="0" fontId="0" fillId="3" borderId="0" xfId="0" applyFill="1"/>
    <xf numFmtId="0" fontId="5" fillId="3" borderId="0" xfId="0" applyFont="1" applyFill="1"/>
    <xf numFmtId="0" fontId="6" fillId="4" borderId="0" xfId="2" applyFont="1" applyFill="1" applyBorder="1" applyAlignment="1">
      <alignment horizontal="centerContinuous"/>
    </xf>
    <xf numFmtId="0" fontId="7" fillId="4" borderId="0" xfId="0" applyFont="1" applyFill="1" applyAlignment="1">
      <alignment horizontal="centerContinuous"/>
    </xf>
    <xf numFmtId="0" fontId="7" fillId="3" borderId="0" xfId="0" applyFont="1" applyFill="1"/>
    <xf numFmtId="0" fontId="6" fillId="5" borderId="0" xfId="2" applyFont="1" applyFill="1" applyBorder="1" applyAlignment="1">
      <alignment horizontal="centerContinuous"/>
    </xf>
    <xf numFmtId="0" fontId="7" fillId="5" borderId="0" xfId="0" applyFont="1" applyFill="1" applyAlignment="1">
      <alignment horizontal="centerContinuous"/>
    </xf>
    <xf numFmtId="0" fontId="6" fillId="6" borderId="0" xfId="2" applyFont="1" applyFill="1" applyBorder="1" applyAlignment="1">
      <alignment horizontal="centerContinuous"/>
    </xf>
    <xf numFmtId="0" fontId="7" fillId="6" borderId="0" xfId="0" applyFont="1" applyFill="1" applyAlignment="1">
      <alignment horizontal="centerContinuous"/>
    </xf>
    <xf numFmtId="0" fontId="2" fillId="3" borderId="1" xfId="2" applyFill="1"/>
    <xf numFmtId="0" fontId="8" fillId="3" borderId="0" xfId="0" applyFont="1" applyFill="1"/>
    <xf numFmtId="164" fontId="0" fillId="3" borderId="0" xfId="0" applyNumberFormat="1" applyFill="1"/>
    <xf numFmtId="0" fontId="9" fillId="3" borderId="0" xfId="5" applyFont="1" applyFill="1"/>
    <xf numFmtId="164" fontId="9" fillId="3" borderId="0" xfId="5" applyNumberFormat="1" applyFont="1" applyFill="1"/>
    <xf numFmtId="0" fontId="10" fillId="3" borderId="3" xfId="4" applyFill="1"/>
    <xf numFmtId="164" fontId="10" fillId="3" borderId="3" xfId="4" applyNumberFormat="1" applyFill="1"/>
    <xf numFmtId="164" fontId="0" fillId="0" borderId="0" xfId="0" applyNumberFormat="1"/>
    <xf numFmtId="0" fontId="0" fillId="0" borderId="0" xfId="0" applyAlignment="1">
      <alignment horizontal="center"/>
    </xf>
    <xf numFmtId="0" fontId="2" fillId="3" borderId="1" xfId="2" applyFill="1" applyAlignment="1">
      <alignment horizontal="center"/>
    </xf>
    <xf numFmtId="0" fontId="11" fillId="7" borderId="0" xfId="0" applyFont="1" applyFill="1" applyAlignment="1">
      <alignment horizontal="center"/>
    </xf>
    <xf numFmtId="0" fontId="0" fillId="0" borderId="4" xfId="0" applyBorder="1"/>
    <xf numFmtId="164" fontId="0" fillId="3" borderId="4" xfId="0" applyNumberFormat="1" applyFill="1" applyBorder="1"/>
    <xf numFmtId="164" fontId="0" fillId="3" borderId="6" xfId="0" applyNumberFormat="1" applyFill="1" applyBorder="1"/>
    <xf numFmtId="164" fontId="0" fillId="3" borderId="5" xfId="0" applyNumberFormat="1" applyFill="1" applyBorder="1"/>
    <xf numFmtId="9" fontId="0" fillId="0" borderId="0" xfId="1" applyFont="1"/>
    <xf numFmtId="0" fontId="0" fillId="3" borderId="0" xfId="0" applyFill="1" applyAlignment="1">
      <alignment horizontal="center"/>
    </xf>
    <xf numFmtId="0" fontId="3" fillId="3" borderId="2" xfId="3" applyFill="1"/>
    <xf numFmtId="1" fontId="0" fillId="3" borderId="0" xfId="0" applyNumberFormat="1" applyFill="1"/>
    <xf numFmtId="0" fontId="9" fillId="3" borderId="0" xfId="0" applyFont="1" applyFill="1"/>
    <xf numFmtId="1" fontId="9" fillId="3" borderId="0" xfId="0" applyNumberFormat="1" applyFont="1" applyFill="1"/>
    <xf numFmtId="1" fontId="10" fillId="3" borderId="3" xfId="4" applyNumberFormat="1" applyFill="1"/>
    <xf numFmtId="9" fontId="9" fillId="3" borderId="0" xfId="1" applyFont="1" applyFill="1"/>
    <xf numFmtId="1" fontId="3" fillId="3" borderId="2" xfId="3" applyNumberFormat="1" applyFill="1"/>
    <xf numFmtId="0" fontId="10" fillId="3" borderId="0" xfId="4" applyFill="1" applyBorder="1"/>
    <xf numFmtId="1" fontId="10" fillId="3" borderId="0" xfId="4" applyNumberFormat="1" applyFill="1" applyBorder="1"/>
  </cellXfs>
  <cellStyles count="6">
    <cellStyle name="20% - Accent1" xfId="5" builtinId="30"/>
    <cellStyle name="Heading 1" xfId="2" builtinId="16"/>
    <cellStyle name="Heading 2" xfId="3" builtinId="17"/>
    <cellStyle name="Normal" xfId="0" builtinId="0"/>
    <cellStyle name="Per cent" xfId="1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explosion val="2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C2-844E-B279-954B4C6A13C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FFB-884D-A20D-CE24166D9B27}"/>
              </c:ext>
            </c:extLst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CC2-844E-B279-954B4C6A13C6}"/>
              </c:ext>
            </c:extLst>
          </c:dPt>
          <c:dPt>
            <c:idx val="3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C2-844E-B279-954B4C6A13C6}"/>
              </c:ext>
            </c:extLst>
          </c:dPt>
          <c:dPt>
            <c:idx val="4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FFB-884D-A20D-CE24166D9B27}"/>
              </c:ext>
            </c:extLst>
          </c:dPt>
          <c:dPt>
            <c:idx val="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FFB-884D-A20D-CE24166D9B2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FFB-884D-A20D-CE24166D9B27}"/>
              </c:ext>
            </c:extLst>
          </c:dPt>
          <c:dPt>
            <c:idx val="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FFB-884D-A20D-CE24166D9B27}"/>
              </c:ext>
            </c:extLst>
          </c:dPt>
          <c:dPt>
            <c:idx val="8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FFB-884D-A20D-CE24166D9B2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FFB-884D-A20D-CE24166D9B27}"/>
              </c:ext>
            </c:extLst>
          </c:dPt>
          <c:dPt>
            <c:idx val="10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FFB-884D-A20D-CE24166D9B2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FFB-884D-A20D-CE24166D9B2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mineraller2023!$F$6:$F$17</c:f>
              <c:strCache>
                <c:ptCount val="12"/>
                <c:pt idx="0">
                  <c:v>Bakır</c:v>
                </c:pt>
                <c:pt idx="1">
                  <c:v>Silisyum</c:v>
                </c:pt>
                <c:pt idx="2">
                  <c:v>Pil sınıfı grafit</c:v>
                </c:pt>
                <c:pt idx="3">
                  <c:v>Çinko</c:v>
                </c:pt>
                <c:pt idx="4">
                  <c:v>Nikel</c:v>
                </c:pt>
                <c:pt idx="5">
                  <c:v>Krom</c:v>
                </c:pt>
                <c:pt idx="6">
                  <c:v>Mangan</c:v>
                </c:pt>
                <c:pt idx="7">
                  <c:v>Lityum</c:v>
                </c:pt>
                <c:pt idx="8">
                  <c:v>Kobalt</c:v>
                </c:pt>
                <c:pt idx="9">
                  <c:v>Molibden</c:v>
                </c:pt>
                <c:pt idx="10">
                  <c:v>Neodim</c:v>
                </c:pt>
                <c:pt idx="11">
                  <c:v>Diğer</c:v>
                </c:pt>
              </c:strCache>
            </c:strRef>
          </c:cat>
          <c:val>
            <c:numRef>
              <c:f>mineraller2023!$G$6:$G$17</c:f>
              <c:numCache>
                <c:formatCode>0.0</c:formatCode>
                <c:ptCount val="12"/>
                <c:pt idx="0">
                  <c:v>6371.7</c:v>
                </c:pt>
                <c:pt idx="1">
                  <c:v>1126.1099999999999</c:v>
                </c:pt>
                <c:pt idx="2">
                  <c:v>772.18200000000002</c:v>
                </c:pt>
                <c:pt idx="3">
                  <c:v>730.96600000000001</c:v>
                </c:pt>
                <c:pt idx="4">
                  <c:v>477.69900000000001</c:v>
                </c:pt>
                <c:pt idx="5">
                  <c:v>212.03</c:v>
                </c:pt>
                <c:pt idx="6">
                  <c:v>181.72200000000001</c:v>
                </c:pt>
                <c:pt idx="7">
                  <c:v>92.072299999999998</c:v>
                </c:pt>
                <c:pt idx="8">
                  <c:v>64.390299999999996</c:v>
                </c:pt>
                <c:pt idx="9">
                  <c:v>28.869399999999999</c:v>
                </c:pt>
                <c:pt idx="10">
                  <c:v>12.5989</c:v>
                </c:pt>
                <c:pt idx="11">
                  <c:v>41.1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2-844E-B279-954B4C6A13C6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Temiz</a:t>
            </a:r>
            <a:r>
              <a:rPr lang="en-GB" baseline="0"/>
              <a:t> Enerjide Bakır Talebi (Sektörler)</a:t>
            </a:r>
            <a:endParaRPr lang="en-GB"/>
          </a:p>
        </c:rich>
      </c:tx>
      <c:layout>
        <c:manualLayout>
          <c:xMode val="edge"/>
          <c:yMode val="edge"/>
          <c:x val="0.1166944444444444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113-6443-A716-568AEEE46A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113-6443-A716-568AEEE46A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113-6443-A716-568AEEE46A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113-6443-A716-568AEEE46A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113-6443-A716-568AEEE46A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113-6443-A716-568AEEE46A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B7-D947-93CB-C967253F4434}"/>
              </c:ext>
            </c:extLst>
          </c:dPt>
          <c:dLbls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BB7-D947-93CB-C967253F4434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'bakır-grafit'!$D$7:$D$13</c:f>
              <c:strCache>
                <c:ptCount val="7"/>
                <c:pt idx="0">
                  <c:v>Güneş PV</c:v>
                </c:pt>
                <c:pt idx="1">
                  <c:v>Rüzgar</c:v>
                </c:pt>
                <c:pt idx="2">
                  <c:v>Diğer düşük emisyonlu enerji üretimi</c:v>
                </c:pt>
                <c:pt idx="3">
                  <c:v>Elektrikli araçlar</c:v>
                </c:pt>
                <c:pt idx="4">
                  <c:v>Şebeke pil depolama</c:v>
                </c:pt>
                <c:pt idx="5">
                  <c:v>Elektrik şebekeleri</c:v>
                </c:pt>
                <c:pt idx="6">
                  <c:v>Hidrojen teknolojileri</c:v>
                </c:pt>
              </c:strCache>
            </c:strRef>
          </c:cat>
          <c:val>
            <c:numRef>
              <c:f>'bakır-grafit'!$E$7:$E$13</c:f>
              <c:numCache>
                <c:formatCode>0</c:formatCode>
                <c:ptCount val="7"/>
                <c:pt idx="0">
                  <c:v>1208.23</c:v>
                </c:pt>
                <c:pt idx="1">
                  <c:v>501.61799999999999</c:v>
                </c:pt>
                <c:pt idx="2">
                  <c:v>82.82200000000006</c:v>
                </c:pt>
                <c:pt idx="3">
                  <c:v>395.95</c:v>
                </c:pt>
                <c:pt idx="4">
                  <c:v>39.596600000000002</c:v>
                </c:pt>
                <c:pt idx="5">
                  <c:v>4143.4799999999996</c:v>
                </c:pt>
                <c:pt idx="6">
                  <c:v>2.1228900000000001E-3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7-D947-93CB-C967253F443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explosion val="1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F9-0F4E-A29B-3169C95E8772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6EB-1D43-BDE3-2D9ECA3BE0C4}"/>
              </c:ext>
            </c:extLst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6EB-1D43-BDE3-2D9ECA3BE0C4}"/>
              </c:ext>
            </c:extLst>
          </c:dPt>
          <c:dLbls>
            <c:dLbl>
              <c:idx val="2"/>
              <c:layout>
                <c:manualLayout>
                  <c:x val="0"/>
                  <c:y val="1.5208331907730417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57086707700964501"/>
                      <c:h val="0.3432737773459151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6EB-1D43-BDE3-2D9ECA3BE0C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Grafit!$D$6:$D$8</c:f>
              <c:strCache>
                <c:ptCount val="3"/>
                <c:pt idx="0">
                  <c:v>Grafit (tüm sınıflar: doğal ve sentetik)</c:v>
                </c:pt>
                <c:pt idx="1">
                  <c:v>Elektrikli araçlar</c:v>
                </c:pt>
                <c:pt idx="2">
                  <c:v>Şebeke pil depolama</c:v>
                </c:pt>
              </c:strCache>
            </c:strRef>
          </c:cat>
          <c:val>
            <c:numRef>
              <c:f>Grafit!$E$6:$E$8</c:f>
              <c:numCache>
                <c:formatCode>0</c:formatCode>
                <c:ptCount val="3"/>
                <c:pt idx="1">
                  <c:v>1147.0856847999999</c:v>
                </c:pt>
                <c:pt idx="2">
                  <c:v>144.93024152000001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B-1D43-BDE3-2D9ECA3BE0C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700"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Temiz</a:t>
            </a:r>
            <a:r>
              <a:rPr lang="en-GB" baseline="0"/>
              <a:t> Enerjide Nikel Talebi (Sektörler)</a:t>
            </a:r>
            <a:endParaRPr lang="en-GB"/>
          </a:p>
        </c:rich>
      </c:tx>
      <c:layout>
        <c:manualLayout>
          <c:xMode val="edge"/>
          <c:yMode val="edge"/>
          <c:x val="0.1166944444444444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49D-F449-8DC5-3D3225BF3F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49D-F449-8DC5-3D3225BF3F23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49D-F449-8DC5-3D3225BF3F23}"/>
              </c:ext>
            </c:extLst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49D-F449-8DC5-3D3225BF3F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49D-F449-8DC5-3D3225BF3F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49D-F449-8DC5-3D3225BF3F23}"/>
              </c:ext>
            </c:extLst>
          </c:dPt>
          <c:dLbls>
            <c:dLbl>
              <c:idx val="0"/>
              <c:layout>
                <c:manualLayout>
                  <c:x val="0.38011986967049788"/>
                  <c:y val="0.1000425910276400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49D-F449-8DC5-3D3225BF3F23}"/>
                </c:ext>
              </c:extLst>
            </c:dLbl>
            <c:dLbl>
              <c:idx val="1"/>
              <c:layout>
                <c:manualLayout>
                  <c:x val="0.1071040997310079"/>
                  <c:y val="0.18558894126440934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9D-F449-8DC5-3D3225BF3F23}"/>
                </c:ext>
              </c:extLst>
            </c:dLbl>
            <c:dLbl>
              <c:idx val="2"/>
              <c:layout>
                <c:manualLayout>
                  <c:x val="-9.9019739445594052E-4"/>
                  <c:y val="0.24708148018887569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49D-F449-8DC5-3D3225BF3F23}"/>
                </c:ext>
              </c:extLst>
            </c:dLbl>
            <c:dLbl>
              <c:idx val="3"/>
              <c:layout>
                <c:manualLayout>
                  <c:x val="6.8535104938260843E-2"/>
                  <c:y val="5.383020167098948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9D-F449-8DC5-3D3225BF3F23}"/>
                </c:ext>
              </c:extLst>
            </c:dLbl>
            <c:dLbl>
              <c:idx val="4"/>
              <c:layout>
                <c:manualLayout>
                  <c:x val="-0.17318059945295083"/>
                  <c:y val="0.1841506508061937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9D-F449-8DC5-3D3225BF3F2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49D-F449-8DC5-3D3225BF3F23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F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Nikel!$D$7:$D$12</c:f>
              <c:strCache>
                <c:ptCount val="6"/>
                <c:pt idx="0">
                  <c:v>Güneş PV</c:v>
                </c:pt>
                <c:pt idx="1">
                  <c:v>Rüzgar</c:v>
                </c:pt>
                <c:pt idx="2">
                  <c:v>Diğer düşük emisyonlu enerji üretimi</c:v>
                </c:pt>
                <c:pt idx="3">
                  <c:v>Elektrikli araçlar</c:v>
                </c:pt>
                <c:pt idx="4">
                  <c:v>Şebeke pil depolama</c:v>
                </c:pt>
                <c:pt idx="5">
                  <c:v>Hidrojen teknolojileri</c:v>
                </c:pt>
              </c:strCache>
            </c:strRef>
          </c:cat>
          <c:val>
            <c:numRef>
              <c:f>Nikel!$E$7:$E$12</c:f>
              <c:numCache>
                <c:formatCode>0</c:formatCode>
                <c:ptCount val="6"/>
                <c:pt idx="0">
                  <c:v>0.434666</c:v>
                </c:pt>
                <c:pt idx="1">
                  <c:v>45.739199999999997</c:v>
                </c:pt>
                <c:pt idx="2">
                  <c:v>119.19613400000001</c:v>
                </c:pt>
                <c:pt idx="3">
                  <c:v>299.26799999999997</c:v>
                </c:pt>
                <c:pt idx="4">
                  <c:v>12.1058</c:v>
                </c:pt>
                <c:pt idx="5">
                  <c:v>0.95534600000000003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49D-F449-8DC5-3D3225BF3F2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529080</xdr:colOff>
      <xdr:row>4</xdr:row>
      <xdr:rowOff>2619</xdr:rowOff>
    </xdr:from>
    <xdr:to>
      <xdr:col>12</xdr:col>
      <xdr:colOff>214722</xdr:colOff>
      <xdr:row>31</xdr:row>
      <xdr:rowOff>90864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EF6B56-3171-3955-EAF5-42D070FE7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12154</xdr:colOff>
      <xdr:row>4</xdr:row>
      <xdr:rowOff>182843</xdr:rowOff>
    </xdr:from>
    <xdr:to>
      <xdr:col>10</xdr:col>
      <xdr:colOff>469081</xdr:colOff>
      <xdr:row>17</xdr:row>
      <xdr:rowOff>30383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095CA6-46AF-944A-C1B1-1656F546C8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16238</xdr:colOff>
      <xdr:row>5</xdr:row>
      <xdr:rowOff>5799</xdr:rowOff>
    </xdr:from>
    <xdr:to>
      <xdr:col>7</xdr:col>
      <xdr:colOff>516119</xdr:colOff>
      <xdr:row>12</xdr:row>
      <xdr:rowOff>17397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217513-0C74-4B5D-DFD8-C9E0F3E5F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12154</xdr:colOff>
      <xdr:row>4</xdr:row>
      <xdr:rowOff>182843</xdr:rowOff>
    </xdr:from>
    <xdr:to>
      <xdr:col>10</xdr:col>
      <xdr:colOff>469081</xdr:colOff>
      <xdr:row>16</xdr:row>
      <xdr:rowOff>30383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F2AEA0-675B-B347-96DD-67C02A4CE0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3CB54-F5D5-6441-9399-E344DD086EDF}">
  <dimension ref="A1:W47"/>
  <sheetViews>
    <sheetView zoomScaleNormal="100" workbookViewId="0">
      <pane xSplit="2" ySplit="5" topLeftCell="C6" activePane="bottomRight" state="frozen"/>
      <selection activeCell="D6" sqref="D6:N6"/>
      <selection pane="topRight" activeCell="D6" sqref="D6:N6"/>
      <selection pane="bottomLeft" activeCell="D6" sqref="D6:N6"/>
      <selection pane="bottomRight" activeCell="A7" sqref="A7:A44"/>
    </sheetView>
  </sheetViews>
  <sheetFormatPr baseColWidth="10" defaultColWidth="8.6640625" defaultRowHeight="15" x14ac:dyDescent="0.2"/>
  <cols>
    <col min="1" max="1" width="40.6640625" style="1" customWidth="1"/>
    <col min="2" max="2" width="10.6640625" style="1" customWidth="1"/>
    <col min="3" max="3" width="6.6640625" style="1" customWidth="1"/>
    <col min="4" max="8" width="10.6640625" style="1" customWidth="1"/>
    <col min="9" max="9" width="6.6640625" style="1" customWidth="1"/>
    <col min="10" max="14" width="10.6640625" style="1" customWidth="1"/>
    <col min="15" max="15" width="6.6640625" style="1" customWidth="1"/>
    <col min="16" max="20" width="10.6640625" style="1" customWidth="1"/>
    <col min="21" max="21" width="8.6640625" style="1"/>
    <col min="22" max="22" width="9" customWidth="1"/>
    <col min="23" max="16384" width="8.6640625" style="1"/>
  </cols>
  <sheetData>
    <row r="1" spans="1:23" ht="26" customHeight="1" x14ac:dyDescent="0.2">
      <c r="V1" s="1"/>
    </row>
    <row r="2" spans="1:23" ht="26" customHeight="1" x14ac:dyDescent="0.3">
      <c r="A2" s="2" t="s">
        <v>0</v>
      </c>
      <c r="V2" s="1"/>
    </row>
    <row r="3" spans="1:23" ht="26" customHeight="1" x14ac:dyDescent="0.3">
      <c r="A3" s="2"/>
      <c r="V3" s="1"/>
    </row>
    <row r="4" spans="1:23" ht="26" customHeight="1" x14ac:dyDescent="0.25">
      <c r="D4" s="3" t="s">
        <v>1</v>
      </c>
      <c r="E4" s="4"/>
      <c r="F4" s="4"/>
      <c r="G4" s="4"/>
      <c r="H4" s="4"/>
      <c r="I4" s="5"/>
      <c r="J4" s="6" t="s">
        <v>2</v>
      </c>
      <c r="K4" s="7"/>
      <c r="L4" s="7"/>
      <c r="M4" s="7"/>
      <c r="N4" s="7"/>
      <c r="O4" s="5"/>
      <c r="P4" s="8" t="s">
        <v>3</v>
      </c>
      <c r="Q4" s="9"/>
      <c r="R4" s="9"/>
      <c r="S4" s="9"/>
      <c r="T4" s="9"/>
      <c r="V4" s="1"/>
    </row>
    <row r="5" spans="1:23" ht="21" thickBot="1" x14ac:dyDescent="0.3">
      <c r="B5" s="10">
        <v>2023</v>
      </c>
      <c r="D5" s="10">
        <v>2030</v>
      </c>
      <c r="E5" s="10">
        <v>2035</v>
      </c>
      <c r="F5" s="10">
        <v>2040</v>
      </c>
      <c r="G5" s="10">
        <v>2045</v>
      </c>
      <c r="H5" s="10">
        <v>2050</v>
      </c>
      <c r="J5" s="10">
        <v>2030</v>
      </c>
      <c r="K5" s="10">
        <v>2035</v>
      </c>
      <c r="L5" s="10">
        <v>2040</v>
      </c>
      <c r="M5" s="10">
        <v>2045</v>
      </c>
      <c r="N5" s="10">
        <v>2050</v>
      </c>
      <c r="P5" s="10">
        <v>2030</v>
      </c>
      <c r="Q5" s="10">
        <v>2035</v>
      </c>
      <c r="R5" s="10">
        <v>2040</v>
      </c>
      <c r="S5" s="10">
        <v>2045</v>
      </c>
      <c r="T5" s="10">
        <v>2050</v>
      </c>
      <c r="V5" s="1"/>
      <c r="W5" s="11"/>
    </row>
    <row r="6" spans="1:23" ht="16" thickTop="1" x14ac:dyDescent="0.2">
      <c r="V6" s="1"/>
    </row>
    <row r="7" spans="1:23" x14ac:dyDescent="0.2">
      <c r="A7" s="1" t="s">
        <v>4</v>
      </c>
      <c r="B7" s="12">
        <v>0.20600499999999999</v>
      </c>
      <c r="D7" s="12">
        <v>0.40102500000000002</v>
      </c>
      <c r="E7" s="12">
        <v>0.34953899999999999</v>
      </c>
      <c r="F7" s="12">
        <v>0.29296699999999998</v>
      </c>
      <c r="G7" s="12">
        <v>0.33185300000000001</v>
      </c>
      <c r="H7" s="12">
        <v>0.46695399999999998</v>
      </c>
      <c r="J7" s="12">
        <v>0.51339199999999996</v>
      </c>
      <c r="K7" s="12">
        <v>0.48616700000000002</v>
      </c>
      <c r="L7" s="12">
        <v>0.48002099999999998</v>
      </c>
      <c r="M7" s="12">
        <v>0.59060400000000002</v>
      </c>
      <c r="N7" s="12">
        <v>0.77308900000000003</v>
      </c>
      <c r="P7" s="12">
        <v>0.70500200000000002</v>
      </c>
      <c r="Q7" s="12">
        <v>0.70644099999999999</v>
      </c>
      <c r="R7" s="12">
        <v>0.62515500000000002</v>
      </c>
      <c r="S7" s="12">
        <v>0.61190699999999998</v>
      </c>
      <c r="T7" s="12">
        <v>0.86570999999999998</v>
      </c>
      <c r="V7" s="1"/>
    </row>
    <row r="8" spans="1:23" x14ac:dyDescent="0.2">
      <c r="A8" s="1" t="s">
        <v>5</v>
      </c>
      <c r="B8" s="12">
        <v>0.68764899999999995</v>
      </c>
      <c r="D8" s="12">
        <v>0.68359499999999995</v>
      </c>
      <c r="E8" s="12">
        <v>0.69591700000000001</v>
      </c>
      <c r="F8" s="12">
        <v>0.68791400000000003</v>
      </c>
      <c r="G8" s="12">
        <v>0.70613700000000001</v>
      </c>
      <c r="H8" s="12">
        <v>0.73404599999999998</v>
      </c>
      <c r="J8" s="12">
        <v>0.85170800000000002</v>
      </c>
      <c r="K8" s="12">
        <v>0.87272499999999997</v>
      </c>
      <c r="L8" s="12">
        <v>0.790628</v>
      </c>
      <c r="M8" s="12">
        <v>0.70133900000000005</v>
      </c>
      <c r="N8" s="12">
        <v>0.73571299999999995</v>
      </c>
      <c r="P8" s="12">
        <v>1.52475</v>
      </c>
      <c r="Q8" s="12">
        <v>1.4536800000000001</v>
      </c>
      <c r="R8" s="12">
        <v>1.0573399999999999</v>
      </c>
      <c r="S8" s="12">
        <v>0.66982200000000003</v>
      </c>
      <c r="T8" s="12">
        <v>0.53420000000000001</v>
      </c>
      <c r="V8" s="1"/>
    </row>
    <row r="9" spans="1:23" x14ac:dyDescent="0.2">
      <c r="A9" s="1" t="s">
        <v>6</v>
      </c>
      <c r="B9" s="12">
        <v>212.03</v>
      </c>
      <c r="D9" s="12">
        <v>383.81599999999997</v>
      </c>
      <c r="E9" s="12">
        <v>301.49400000000003</v>
      </c>
      <c r="F9" s="12">
        <v>316.27600000000001</v>
      </c>
      <c r="G9" s="12">
        <v>327.74200000000002</v>
      </c>
      <c r="H9" s="12">
        <v>322.041</v>
      </c>
      <c r="J9" s="12">
        <v>546.91399999999999</v>
      </c>
      <c r="K9" s="12">
        <v>515.09500000000003</v>
      </c>
      <c r="L9" s="12">
        <v>499.65899999999999</v>
      </c>
      <c r="M9" s="12">
        <v>494.46</v>
      </c>
      <c r="N9" s="12">
        <v>563.52599999999995</v>
      </c>
      <c r="P9" s="12">
        <v>823.74300000000005</v>
      </c>
      <c r="Q9" s="12">
        <v>752.04200000000003</v>
      </c>
      <c r="R9" s="12">
        <v>627.19600000000003</v>
      </c>
      <c r="S9" s="12">
        <v>506.17599999999999</v>
      </c>
      <c r="T9" s="12">
        <v>460.19099999999997</v>
      </c>
      <c r="V9" s="1"/>
    </row>
    <row r="10" spans="1:23" x14ac:dyDescent="0.2">
      <c r="A10" s="1" t="s">
        <v>7</v>
      </c>
      <c r="B10" s="12">
        <v>6371.7</v>
      </c>
      <c r="D10" s="12">
        <v>10542.2</v>
      </c>
      <c r="E10" s="12">
        <v>11523</v>
      </c>
      <c r="F10" s="12">
        <v>11983.7</v>
      </c>
      <c r="G10" s="12">
        <v>12560.2</v>
      </c>
      <c r="H10" s="12">
        <v>12966.7</v>
      </c>
      <c r="J10" s="12">
        <v>12230.5</v>
      </c>
      <c r="K10" s="12">
        <v>14424.1</v>
      </c>
      <c r="L10" s="12">
        <v>16127.1</v>
      </c>
      <c r="M10" s="12">
        <v>16831.400000000001</v>
      </c>
      <c r="N10" s="12">
        <v>17439</v>
      </c>
      <c r="P10" s="12">
        <v>15046.3</v>
      </c>
      <c r="Q10" s="12">
        <v>18584.400000000001</v>
      </c>
      <c r="R10" s="12">
        <v>19478.099999999999</v>
      </c>
      <c r="S10" s="12">
        <v>19325.8</v>
      </c>
      <c r="T10" s="12">
        <v>19239.3</v>
      </c>
      <c r="V10" s="1"/>
    </row>
    <row r="11" spans="1:23" x14ac:dyDescent="0.2">
      <c r="A11" s="1" t="s">
        <v>8</v>
      </c>
      <c r="B11" s="12">
        <v>64.390299999999996</v>
      </c>
      <c r="D11" s="12">
        <v>154.88499999999999</v>
      </c>
      <c r="E11" s="12">
        <v>163.96799999999999</v>
      </c>
      <c r="F11" s="12">
        <v>187.22499999999999</v>
      </c>
      <c r="G11" s="12">
        <v>203.14400000000001</v>
      </c>
      <c r="H11" s="12">
        <v>216.06100000000001</v>
      </c>
      <c r="J11" s="12">
        <v>176.52600000000001</v>
      </c>
      <c r="K11" s="12">
        <v>206.96899999999999</v>
      </c>
      <c r="L11" s="12">
        <v>260.03100000000001</v>
      </c>
      <c r="M11" s="12">
        <v>286.34500000000003</v>
      </c>
      <c r="N11" s="12">
        <v>302.88299999999998</v>
      </c>
      <c r="P11" s="12">
        <v>243.15899999999999</v>
      </c>
      <c r="Q11" s="12">
        <v>253.041</v>
      </c>
      <c r="R11" s="12">
        <v>278.95999999999998</v>
      </c>
      <c r="S11" s="12">
        <v>313.20600000000002</v>
      </c>
      <c r="T11" s="12">
        <v>322.66399999999999</v>
      </c>
      <c r="V11" s="1"/>
    </row>
    <row r="12" spans="1:23" x14ac:dyDescent="0.2">
      <c r="A12" s="1" t="s">
        <v>9</v>
      </c>
      <c r="B12" s="12">
        <v>1.5553900000000001E-2</v>
      </c>
      <c r="D12" s="12">
        <v>0.15982199999999999</v>
      </c>
      <c r="E12" s="12">
        <v>0.811249</v>
      </c>
      <c r="F12" s="12">
        <v>4.3885100000000001</v>
      </c>
      <c r="G12" s="12">
        <v>4.5919800000000004</v>
      </c>
      <c r="H12" s="12">
        <v>5.0314500000000004</v>
      </c>
      <c r="J12" s="12">
        <v>0.202983</v>
      </c>
      <c r="K12" s="12">
        <v>1.06396</v>
      </c>
      <c r="L12" s="12">
        <v>5.62019</v>
      </c>
      <c r="M12" s="12">
        <v>5.4567699999999997</v>
      </c>
      <c r="N12" s="12">
        <v>6.6058199999999996</v>
      </c>
      <c r="P12" s="12">
        <v>0.25052600000000003</v>
      </c>
      <c r="Q12" s="12">
        <v>1.3161499999999999</v>
      </c>
      <c r="R12" s="12">
        <v>6.1241399999999997</v>
      </c>
      <c r="S12" s="12">
        <v>4.98881</v>
      </c>
      <c r="T12" s="12">
        <v>6.3221999999999996</v>
      </c>
      <c r="V12" s="1"/>
    </row>
    <row r="13" spans="1:23" x14ac:dyDescent="0.2">
      <c r="A13" s="1" t="s">
        <v>10</v>
      </c>
      <c r="B13" s="12">
        <v>1.583E-2</v>
      </c>
      <c r="D13" s="12">
        <v>1.36174E-2</v>
      </c>
      <c r="E13" s="12">
        <v>1.2675799999999999E-2</v>
      </c>
      <c r="F13" s="12">
        <v>1.1214999999999999E-2</v>
      </c>
      <c r="G13" s="12">
        <v>1.2047799999999999E-2</v>
      </c>
      <c r="H13" s="12">
        <v>1.39037E-2</v>
      </c>
      <c r="J13" s="12">
        <v>1.6868500000000002E-2</v>
      </c>
      <c r="K13" s="12">
        <v>1.53952E-2</v>
      </c>
      <c r="L13" s="12">
        <v>1.24999E-2</v>
      </c>
      <c r="M13" s="12">
        <v>1.12985E-2</v>
      </c>
      <c r="N13" s="12">
        <v>1.26143E-2</v>
      </c>
      <c r="P13" s="12">
        <v>3.0463299999999999E-2</v>
      </c>
      <c r="Q13" s="12">
        <v>2.6478999999999999E-2</v>
      </c>
      <c r="R13" s="12">
        <v>1.7680100000000001E-2</v>
      </c>
      <c r="S13" s="12">
        <v>1.15774E-2</v>
      </c>
      <c r="T13" s="12">
        <v>1.04888E-2</v>
      </c>
      <c r="V13" s="1"/>
    </row>
    <row r="14" spans="1:23" x14ac:dyDescent="0.2">
      <c r="A14" s="1" t="s">
        <v>11</v>
      </c>
      <c r="B14" s="12">
        <v>772.18200000000002</v>
      </c>
      <c r="D14" s="12">
        <v>3095.18</v>
      </c>
      <c r="E14" s="12">
        <v>4235.8599999999997</v>
      </c>
      <c r="F14" s="12">
        <v>4215.16</v>
      </c>
      <c r="G14" s="12">
        <v>3366.83</v>
      </c>
      <c r="H14" s="12">
        <v>2892.23</v>
      </c>
      <c r="J14" s="12">
        <v>3593.67</v>
      </c>
      <c r="K14" s="12">
        <v>5381.68</v>
      </c>
      <c r="L14" s="12">
        <v>5880.25</v>
      </c>
      <c r="M14" s="12">
        <v>4766.72</v>
      </c>
      <c r="N14" s="12">
        <v>4050.43</v>
      </c>
      <c r="P14" s="12">
        <v>5024.37</v>
      </c>
      <c r="Q14" s="12">
        <v>6782.64</v>
      </c>
      <c r="R14" s="12">
        <v>6707.19</v>
      </c>
      <c r="S14" s="12">
        <v>5642.2</v>
      </c>
      <c r="T14" s="12">
        <v>4708.96</v>
      </c>
      <c r="V14" s="1"/>
    </row>
    <row r="15" spans="1:23" x14ac:dyDescent="0.2">
      <c r="A15" s="1" t="s">
        <v>12</v>
      </c>
      <c r="B15" s="12">
        <v>7.9040299999999994E-3</v>
      </c>
      <c r="D15" s="12">
        <v>1.2846E-2</v>
      </c>
      <c r="E15" s="12">
        <v>8.1198699999999995E-3</v>
      </c>
      <c r="F15" s="12">
        <v>6.2924000000000001E-3</v>
      </c>
      <c r="G15" s="12">
        <v>1.01949E-2</v>
      </c>
      <c r="H15" s="12">
        <v>7.4718299999999996E-3</v>
      </c>
      <c r="J15" s="12">
        <v>1.55199E-2</v>
      </c>
      <c r="K15" s="12">
        <v>1.54713E-2</v>
      </c>
      <c r="L15" s="12">
        <v>1.01333E-2</v>
      </c>
      <c r="M15" s="12">
        <v>1.1124200000000001E-2</v>
      </c>
      <c r="N15" s="12">
        <v>7.8678800000000007E-3</v>
      </c>
      <c r="P15" s="12">
        <v>1.62314E-2</v>
      </c>
      <c r="Q15" s="12">
        <v>1.67239E-2</v>
      </c>
      <c r="R15" s="12">
        <v>1.25126E-2</v>
      </c>
      <c r="S15" s="12">
        <v>1.05916E-2</v>
      </c>
      <c r="T15" s="12">
        <v>9.1365400000000003E-3</v>
      </c>
      <c r="V15" s="1"/>
    </row>
    <row r="16" spans="1:23" x14ac:dyDescent="0.2">
      <c r="A16" s="1" t="s">
        <v>13</v>
      </c>
      <c r="B16" s="12">
        <v>8.4037500000000001E-2</v>
      </c>
      <c r="D16" s="12">
        <v>0.12175999999999999</v>
      </c>
      <c r="E16" s="12">
        <v>0.114454</v>
      </c>
      <c r="F16" s="12">
        <v>0.15043100000000001</v>
      </c>
      <c r="G16" s="12">
        <v>0.15973200000000001</v>
      </c>
      <c r="H16" s="12">
        <v>0.15542300000000001</v>
      </c>
      <c r="J16" s="12">
        <v>0.12781200000000001</v>
      </c>
      <c r="K16" s="12">
        <v>0.14041400000000001</v>
      </c>
      <c r="L16" s="12">
        <v>0.17921200000000001</v>
      </c>
      <c r="M16" s="12">
        <v>0.17099200000000001</v>
      </c>
      <c r="N16" s="12">
        <v>0.183675</v>
      </c>
      <c r="P16" s="12">
        <v>0.17582300000000001</v>
      </c>
      <c r="Q16" s="12">
        <v>0.187807</v>
      </c>
      <c r="R16" s="12">
        <v>0.21346300000000001</v>
      </c>
      <c r="S16" s="12">
        <v>0.15923399999999999</v>
      </c>
      <c r="T16" s="12">
        <v>0.17682899999999999</v>
      </c>
      <c r="V16" s="1"/>
    </row>
    <row r="17" spans="1:22" x14ac:dyDescent="0.2">
      <c r="A17" s="1" t="s">
        <v>14</v>
      </c>
      <c r="B17" s="12">
        <v>1.9893600000000001E-4</v>
      </c>
      <c r="D17" s="12">
        <v>4.92349E-4</v>
      </c>
      <c r="E17" s="12">
        <v>4.4168799999999998E-4</v>
      </c>
      <c r="F17" s="12">
        <v>2.6834500000000002E-4</v>
      </c>
      <c r="G17" s="12">
        <v>1.8072499999999999E-4</v>
      </c>
      <c r="H17" s="12">
        <v>1.4137500000000001E-4</v>
      </c>
      <c r="J17" s="12">
        <v>3.4264E-3</v>
      </c>
      <c r="K17" s="12">
        <v>2.7500900000000002E-3</v>
      </c>
      <c r="L17" s="12">
        <v>2.1253800000000001E-3</v>
      </c>
      <c r="M17" s="12">
        <v>2.0853999999999998E-3</v>
      </c>
      <c r="N17" s="12">
        <v>1.6852E-3</v>
      </c>
      <c r="P17" s="12">
        <v>7.7248999999999998E-3</v>
      </c>
      <c r="Q17" s="12">
        <v>6.81658E-3</v>
      </c>
      <c r="R17" s="12">
        <v>4.47584E-3</v>
      </c>
      <c r="S17" s="12">
        <v>2.6901099999999999E-3</v>
      </c>
      <c r="T17" s="12">
        <v>1.9871899999999998E-3</v>
      </c>
      <c r="V17" s="1"/>
    </row>
    <row r="18" spans="1:22" x14ac:dyDescent="0.2">
      <c r="A18" s="1" t="s">
        <v>15</v>
      </c>
      <c r="B18" s="12">
        <v>12.5311</v>
      </c>
      <c r="D18" s="12">
        <v>16.4237</v>
      </c>
      <c r="E18" s="12">
        <v>12.4771</v>
      </c>
      <c r="F18" s="12">
        <v>13.0215</v>
      </c>
      <c r="G18" s="12">
        <v>17.3931</v>
      </c>
      <c r="H18" s="12">
        <v>17.551400000000001</v>
      </c>
      <c r="J18" s="12">
        <v>20.172999999999998</v>
      </c>
      <c r="K18" s="12">
        <v>18.934000000000001</v>
      </c>
      <c r="L18" s="12">
        <v>18.124700000000001</v>
      </c>
      <c r="M18" s="12">
        <v>20.6114</v>
      </c>
      <c r="N18" s="12">
        <v>20.369700000000002</v>
      </c>
      <c r="P18" s="12">
        <v>31.606200000000001</v>
      </c>
      <c r="Q18" s="12">
        <v>26.2743</v>
      </c>
      <c r="R18" s="12">
        <v>21.675999999999998</v>
      </c>
      <c r="S18" s="12">
        <v>18.985399999999998</v>
      </c>
      <c r="T18" s="12">
        <v>18.467600000000001</v>
      </c>
      <c r="V18" s="1"/>
    </row>
    <row r="19" spans="1:22" x14ac:dyDescent="0.2">
      <c r="A19" s="1" t="s">
        <v>16</v>
      </c>
      <c r="B19" s="12">
        <v>92.072299999999998</v>
      </c>
      <c r="D19" s="12">
        <v>381.49099999999999</v>
      </c>
      <c r="E19" s="12">
        <v>626.86599999999999</v>
      </c>
      <c r="F19" s="12">
        <v>867.64099999999996</v>
      </c>
      <c r="G19" s="12">
        <v>977.05200000000002</v>
      </c>
      <c r="H19" s="12">
        <v>1041.08</v>
      </c>
      <c r="J19" s="12">
        <v>441.71300000000002</v>
      </c>
      <c r="K19" s="12">
        <v>794.14599999999996</v>
      </c>
      <c r="L19" s="12">
        <v>1203.22</v>
      </c>
      <c r="M19" s="12">
        <v>1372.49</v>
      </c>
      <c r="N19" s="12">
        <v>1452.01</v>
      </c>
      <c r="P19" s="12">
        <v>615.59100000000001</v>
      </c>
      <c r="Q19" s="12">
        <v>986.21799999999996</v>
      </c>
      <c r="R19" s="12">
        <v>1307.9000000000001</v>
      </c>
      <c r="S19" s="12">
        <v>1522.27</v>
      </c>
      <c r="T19" s="12">
        <v>1573.15</v>
      </c>
      <c r="V19" s="1"/>
    </row>
    <row r="20" spans="1:22" x14ac:dyDescent="0.2">
      <c r="A20" s="1" t="s">
        <v>17</v>
      </c>
      <c r="B20" s="12">
        <v>8.0552499999999991</v>
      </c>
      <c r="D20" s="12">
        <v>7.7247599999999998</v>
      </c>
      <c r="E20" s="12">
        <v>10.1708</v>
      </c>
      <c r="F20" s="12">
        <v>12.132999999999999</v>
      </c>
      <c r="G20" s="12">
        <v>12.8941</v>
      </c>
      <c r="H20" s="12">
        <v>15.1028</v>
      </c>
      <c r="J20" s="12">
        <v>18.800899999999999</v>
      </c>
      <c r="K20" s="12">
        <v>35.627499999999998</v>
      </c>
      <c r="L20" s="12">
        <v>38.1905</v>
      </c>
      <c r="M20" s="12">
        <v>34.47</v>
      </c>
      <c r="N20" s="12">
        <v>30.619</v>
      </c>
      <c r="P20" s="12">
        <v>30.9498</v>
      </c>
      <c r="Q20" s="12">
        <v>54.578099999999999</v>
      </c>
      <c r="R20" s="12">
        <v>54.1798</v>
      </c>
      <c r="S20" s="12">
        <v>42.314</v>
      </c>
      <c r="T20" s="12">
        <v>33.632399999999997</v>
      </c>
      <c r="V20" s="1"/>
    </row>
    <row r="21" spans="1:22" x14ac:dyDescent="0.2">
      <c r="A21" s="1" t="s">
        <v>18</v>
      </c>
      <c r="B21" s="12">
        <v>181.72200000000001</v>
      </c>
      <c r="D21" s="12">
        <v>498.71300000000002</v>
      </c>
      <c r="E21" s="12">
        <v>883.43399999999997</v>
      </c>
      <c r="F21" s="12">
        <v>1332.27</v>
      </c>
      <c r="G21" s="12">
        <v>1633.78</v>
      </c>
      <c r="H21" s="12">
        <v>2045.31</v>
      </c>
      <c r="J21" s="12">
        <v>619.86099999999999</v>
      </c>
      <c r="K21" s="12">
        <v>1181.29</v>
      </c>
      <c r="L21" s="12">
        <v>1912.85</v>
      </c>
      <c r="M21" s="12">
        <v>2345.09</v>
      </c>
      <c r="N21" s="12">
        <v>2895.63</v>
      </c>
      <c r="P21" s="12">
        <v>861.26700000000005</v>
      </c>
      <c r="Q21" s="12">
        <v>1522.49</v>
      </c>
      <c r="R21" s="12">
        <v>2119.48</v>
      </c>
      <c r="S21" s="12">
        <v>2555.0300000000002</v>
      </c>
      <c r="T21" s="12">
        <v>3051.42</v>
      </c>
      <c r="V21" s="1"/>
    </row>
    <row r="22" spans="1:22" x14ac:dyDescent="0.2">
      <c r="A22" s="1" t="s">
        <v>19</v>
      </c>
      <c r="B22" s="12">
        <v>28.869399999999999</v>
      </c>
      <c r="D22" s="12">
        <v>49.540700000000001</v>
      </c>
      <c r="E22" s="12">
        <v>39.8977</v>
      </c>
      <c r="F22" s="12">
        <v>41.210299999999997</v>
      </c>
      <c r="G22" s="12">
        <v>42.950899999999997</v>
      </c>
      <c r="H22" s="12">
        <v>44.901000000000003</v>
      </c>
      <c r="J22" s="12">
        <v>68.726600000000005</v>
      </c>
      <c r="K22" s="12">
        <v>61.561500000000002</v>
      </c>
      <c r="L22" s="12">
        <v>61.3752</v>
      </c>
      <c r="M22" s="12">
        <v>62.501199999999997</v>
      </c>
      <c r="N22" s="12">
        <v>74.768799999999999</v>
      </c>
      <c r="P22" s="12">
        <v>104.369</v>
      </c>
      <c r="Q22" s="12">
        <v>92.045199999999994</v>
      </c>
      <c r="R22" s="12">
        <v>76.696100000000001</v>
      </c>
      <c r="S22" s="12">
        <v>63.135599999999997</v>
      </c>
      <c r="T22" s="12">
        <v>62.843699999999998</v>
      </c>
      <c r="V22" s="1"/>
    </row>
    <row r="23" spans="1:22" x14ac:dyDescent="0.2">
      <c r="A23" s="1" t="s">
        <v>20</v>
      </c>
      <c r="B23" s="12">
        <v>477.69900000000001</v>
      </c>
      <c r="D23" s="12">
        <v>1585.39</v>
      </c>
      <c r="E23" s="12">
        <v>2071.87</v>
      </c>
      <c r="F23" s="12">
        <v>2410.63</v>
      </c>
      <c r="G23" s="12">
        <v>2291.34</v>
      </c>
      <c r="H23" s="12">
        <v>2073.7199999999998</v>
      </c>
      <c r="J23" s="12">
        <v>1952.62</v>
      </c>
      <c r="K23" s="12">
        <v>2743.04</v>
      </c>
      <c r="L23" s="12">
        <v>3380.6</v>
      </c>
      <c r="M23" s="12">
        <v>3282.99</v>
      </c>
      <c r="N23" s="12">
        <v>3131.94</v>
      </c>
      <c r="P23" s="12">
        <v>2793.75</v>
      </c>
      <c r="Q23" s="12">
        <v>3425.6</v>
      </c>
      <c r="R23" s="12">
        <v>3583.6</v>
      </c>
      <c r="S23" s="12">
        <v>3451.59</v>
      </c>
      <c r="T23" s="12">
        <v>3094.33</v>
      </c>
      <c r="V23" s="1"/>
    </row>
    <row r="24" spans="1:22" x14ac:dyDescent="0.2">
      <c r="A24" s="1" t="s">
        <v>21</v>
      </c>
      <c r="B24" s="12">
        <v>0.36290499999999998</v>
      </c>
      <c r="D24" s="12">
        <v>0.58671899999999999</v>
      </c>
      <c r="E24" s="12">
        <v>0.63600400000000001</v>
      </c>
      <c r="F24" s="12">
        <v>0.77099300000000004</v>
      </c>
      <c r="G24" s="12">
        <v>0.69926600000000005</v>
      </c>
      <c r="H24" s="12">
        <v>0.75683400000000001</v>
      </c>
      <c r="J24" s="12">
        <v>1.2365699999999999</v>
      </c>
      <c r="K24" s="12">
        <v>1.9308799999999999</v>
      </c>
      <c r="L24" s="12">
        <v>2.0748600000000001</v>
      </c>
      <c r="M24" s="12">
        <v>1.8244</v>
      </c>
      <c r="N24" s="12">
        <v>1.7635000000000001</v>
      </c>
      <c r="P24" s="12">
        <v>1.97496</v>
      </c>
      <c r="Q24" s="12">
        <v>2.9449100000000001</v>
      </c>
      <c r="R24" s="12">
        <v>2.8677199999999998</v>
      </c>
      <c r="S24" s="12">
        <v>2.19895</v>
      </c>
      <c r="T24" s="12">
        <v>1.70113</v>
      </c>
      <c r="V24" s="1"/>
    </row>
    <row r="25" spans="1:22" x14ac:dyDescent="0.2">
      <c r="A25" s="1" t="s">
        <v>22</v>
      </c>
      <c r="B25" s="12">
        <v>9.7736599999999991E-4</v>
      </c>
      <c r="D25" s="12">
        <v>6.6880300000000002E-3</v>
      </c>
      <c r="E25" s="12">
        <v>9.7800999999999999E-3</v>
      </c>
      <c r="F25" s="12">
        <v>1.3460700000000001E-2</v>
      </c>
      <c r="G25" s="12">
        <v>1.50755E-2</v>
      </c>
      <c r="H25" s="12">
        <v>1.54504E-2</v>
      </c>
      <c r="J25" s="12">
        <v>1.73052E-2</v>
      </c>
      <c r="K25" s="12">
        <v>3.98955E-2</v>
      </c>
      <c r="L25" s="12">
        <v>6.6823999999999995E-2</v>
      </c>
      <c r="M25" s="12">
        <v>7.3071800000000006E-2</v>
      </c>
      <c r="N25" s="12">
        <v>6.7620399999999997E-2</v>
      </c>
      <c r="P25" s="12">
        <v>3.20545E-2</v>
      </c>
      <c r="Q25" s="12">
        <v>6.0859099999999999E-2</v>
      </c>
      <c r="R25" s="12">
        <v>9.1245499999999993E-2</v>
      </c>
      <c r="S25" s="12">
        <v>9.8639500000000005E-2</v>
      </c>
      <c r="T25" s="12">
        <v>8.7478E-2</v>
      </c>
      <c r="V25" s="1"/>
    </row>
    <row r="26" spans="1:22" x14ac:dyDescent="0.2">
      <c r="A26" s="1" t="s">
        <v>23</v>
      </c>
      <c r="B26" s="12">
        <v>0.13233500000000001</v>
      </c>
      <c r="D26" s="12">
        <v>0.14929799999999999</v>
      </c>
      <c r="E26" s="12">
        <v>0.1416</v>
      </c>
      <c r="F26" s="12">
        <v>0.123435</v>
      </c>
      <c r="G26" s="12">
        <v>0.10301299999999999</v>
      </c>
      <c r="H26" s="12">
        <v>8.9665999999999996E-2</v>
      </c>
      <c r="J26" s="12">
        <v>0.18332799999999999</v>
      </c>
      <c r="K26" s="12">
        <v>0.168521</v>
      </c>
      <c r="L26" s="12">
        <v>0.140376</v>
      </c>
      <c r="M26" s="12">
        <v>0.102449</v>
      </c>
      <c r="N26" s="12">
        <v>9.0839600000000006E-2</v>
      </c>
      <c r="P26" s="12">
        <v>0.25808799999999998</v>
      </c>
      <c r="Q26" s="12">
        <v>0.23378399999999999</v>
      </c>
      <c r="R26" s="12">
        <v>0.16763600000000001</v>
      </c>
      <c r="S26" s="12">
        <v>9.1445200000000004E-2</v>
      </c>
      <c r="T26" s="12">
        <v>7.3190000000000005E-2</v>
      </c>
      <c r="V26" s="1"/>
    </row>
    <row r="27" spans="1:22" x14ac:dyDescent="0.2">
      <c r="A27" s="1" t="s">
        <v>24</v>
      </c>
      <c r="B27" s="12">
        <v>1126.1099999999999</v>
      </c>
      <c r="D27" s="12">
        <v>1299.93</v>
      </c>
      <c r="E27" s="12">
        <v>1460.37</v>
      </c>
      <c r="F27" s="12">
        <v>1532.36</v>
      </c>
      <c r="G27" s="12">
        <v>1712.91</v>
      </c>
      <c r="H27" s="12">
        <v>1924.16</v>
      </c>
      <c r="J27" s="12">
        <v>1616.11</v>
      </c>
      <c r="K27" s="12">
        <v>1833.09</v>
      </c>
      <c r="L27" s="12">
        <v>1942.04</v>
      </c>
      <c r="M27" s="12">
        <v>2094.61</v>
      </c>
      <c r="N27" s="12">
        <v>2485.5500000000002</v>
      </c>
      <c r="P27" s="12">
        <v>2029.79</v>
      </c>
      <c r="Q27" s="12">
        <v>2255.9699999999998</v>
      </c>
      <c r="R27" s="12">
        <v>2105.16</v>
      </c>
      <c r="S27" s="12">
        <v>2050.8000000000002</v>
      </c>
      <c r="T27" s="12">
        <v>2479.98</v>
      </c>
      <c r="V27" s="1"/>
    </row>
    <row r="28" spans="1:22" x14ac:dyDescent="0.2">
      <c r="A28" s="1" t="s">
        <v>25</v>
      </c>
      <c r="B28" s="12">
        <v>6.4716399999999998</v>
      </c>
      <c r="D28" s="12">
        <v>7.4047700000000001</v>
      </c>
      <c r="E28" s="12">
        <v>6.3143599999999998</v>
      </c>
      <c r="F28" s="12">
        <v>4.9619400000000002</v>
      </c>
      <c r="G28" s="12">
        <v>3.85866</v>
      </c>
      <c r="H28" s="12">
        <v>2.77129</v>
      </c>
      <c r="J28" s="12">
        <v>9.2171099999999999</v>
      </c>
      <c r="K28" s="12">
        <v>7.8714199999999996</v>
      </c>
      <c r="L28" s="12">
        <v>5.7222299999999997</v>
      </c>
      <c r="M28" s="12">
        <v>3.7428699999999999</v>
      </c>
      <c r="N28" s="12">
        <v>2.2959000000000001</v>
      </c>
      <c r="P28" s="12">
        <v>11.6706</v>
      </c>
      <c r="Q28" s="12">
        <v>9.8903800000000004</v>
      </c>
      <c r="R28" s="12">
        <v>6.2712500000000002</v>
      </c>
      <c r="S28" s="12">
        <v>3.29975</v>
      </c>
      <c r="T28" s="12">
        <v>1.70387</v>
      </c>
      <c r="V28" s="1"/>
    </row>
    <row r="29" spans="1:22" x14ac:dyDescent="0.2">
      <c r="A29" s="1" t="s">
        <v>26</v>
      </c>
      <c r="B29" s="12">
        <v>5.8660700000000003E-2</v>
      </c>
      <c r="D29" s="12">
        <v>0.17486599999999999</v>
      </c>
      <c r="E29" s="12">
        <v>0.131685</v>
      </c>
      <c r="F29" s="12">
        <v>0.158277</v>
      </c>
      <c r="G29" s="12">
        <v>0.12601999999999999</v>
      </c>
      <c r="H29" s="12">
        <v>0.109266</v>
      </c>
      <c r="J29" s="12">
        <v>0.26660699999999998</v>
      </c>
      <c r="K29" s="12">
        <v>0.218582</v>
      </c>
      <c r="L29" s="12">
        <v>0.224717</v>
      </c>
      <c r="M29" s="12">
        <v>0.20236699999999999</v>
      </c>
      <c r="N29" s="12">
        <v>0.26456099999999999</v>
      </c>
      <c r="P29" s="12">
        <v>0.43761</v>
      </c>
      <c r="Q29" s="12">
        <v>0.335397</v>
      </c>
      <c r="R29" s="12">
        <v>0.26637100000000002</v>
      </c>
      <c r="S29" s="12">
        <v>0.20039599999999999</v>
      </c>
      <c r="T29" s="12">
        <v>0.14657600000000001</v>
      </c>
      <c r="V29" s="1"/>
    </row>
    <row r="30" spans="1:22" x14ac:dyDescent="0.2">
      <c r="A30" s="1" t="s">
        <v>27</v>
      </c>
      <c r="B30" s="12">
        <v>0.69618800000000003</v>
      </c>
      <c r="D30" s="12">
        <v>0.65954999999999997</v>
      </c>
      <c r="E30" s="12">
        <v>0.65336399999999994</v>
      </c>
      <c r="F30" s="12">
        <v>0.61586300000000005</v>
      </c>
      <c r="G30" s="12">
        <v>0.58424100000000001</v>
      </c>
      <c r="H30" s="12">
        <v>0.56041399999999997</v>
      </c>
      <c r="J30" s="12">
        <v>0.83693300000000004</v>
      </c>
      <c r="K30" s="12">
        <v>0.83879499999999996</v>
      </c>
      <c r="L30" s="12">
        <v>0.74446299999999999</v>
      </c>
      <c r="M30" s="12">
        <v>0.62799799999999995</v>
      </c>
      <c r="N30" s="12">
        <v>0.62341199999999997</v>
      </c>
      <c r="P30" s="12">
        <v>1.55057</v>
      </c>
      <c r="Q30" s="12">
        <v>1.47559</v>
      </c>
      <c r="R30" s="12">
        <v>1.07253</v>
      </c>
      <c r="S30" s="12">
        <v>0.67366700000000002</v>
      </c>
      <c r="T30" s="12">
        <v>0.53577200000000003</v>
      </c>
      <c r="V30" s="1"/>
    </row>
    <row r="31" spans="1:22" x14ac:dyDescent="0.2">
      <c r="A31" s="1" t="s">
        <v>28</v>
      </c>
      <c r="B31" s="12">
        <v>2.14947</v>
      </c>
      <c r="D31" s="12">
        <v>3.0844900000000002</v>
      </c>
      <c r="E31" s="12">
        <v>3.1288200000000002</v>
      </c>
      <c r="F31" s="12">
        <v>3.0824500000000001</v>
      </c>
      <c r="G31" s="12">
        <v>3.2622399999999998</v>
      </c>
      <c r="H31" s="12">
        <v>3.5408499999999998</v>
      </c>
      <c r="J31" s="12">
        <v>3.89622</v>
      </c>
      <c r="K31" s="12">
        <v>4.0726000000000004</v>
      </c>
      <c r="L31" s="12">
        <v>3.8462800000000001</v>
      </c>
      <c r="M31" s="12">
        <v>3.71637</v>
      </c>
      <c r="N31" s="12">
        <v>4.4076399999999998</v>
      </c>
      <c r="P31" s="12">
        <v>4.9107399999999997</v>
      </c>
      <c r="Q31" s="12">
        <v>5.1396600000000001</v>
      </c>
      <c r="R31" s="12">
        <v>4.3419499999999998</v>
      </c>
      <c r="S31" s="12">
        <v>3.5440999999999998</v>
      </c>
      <c r="T31" s="12">
        <v>4.45296</v>
      </c>
      <c r="V31" s="1"/>
    </row>
    <row r="32" spans="1:22" x14ac:dyDescent="0.2">
      <c r="A32" s="1" t="s">
        <v>29</v>
      </c>
      <c r="B32" s="12">
        <v>5.2086899999999998</v>
      </c>
      <c r="D32" s="12">
        <v>10.939399999999999</v>
      </c>
      <c r="E32" s="12">
        <v>6.4217300000000002</v>
      </c>
      <c r="F32" s="12">
        <v>7.6797599999999999</v>
      </c>
      <c r="G32" s="12">
        <v>7.0791599999999999</v>
      </c>
      <c r="H32" s="12">
        <v>7.2362700000000002</v>
      </c>
      <c r="J32" s="12">
        <v>15.362</v>
      </c>
      <c r="K32" s="12">
        <v>12.710800000000001</v>
      </c>
      <c r="L32" s="12">
        <v>12.709300000000001</v>
      </c>
      <c r="M32" s="12">
        <v>12.366400000000001</v>
      </c>
      <c r="N32" s="12">
        <v>13.123200000000001</v>
      </c>
      <c r="P32" s="12">
        <v>22.692699999999999</v>
      </c>
      <c r="Q32" s="12">
        <v>19.177499999999998</v>
      </c>
      <c r="R32" s="12">
        <v>15.070600000000001</v>
      </c>
      <c r="S32" s="12">
        <v>11.4437</v>
      </c>
      <c r="T32" s="12">
        <v>9.4756800000000005</v>
      </c>
      <c r="V32" s="1"/>
    </row>
    <row r="33" spans="1:22" x14ac:dyDescent="0.2">
      <c r="A33" s="1" t="s">
        <v>30</v>
      </c>
      <c r="B33" s="12">
        <v>8.2333600000000007E-2</v>
      </c>
      <c r="D33" s="12">
        <v>0.13381299999999999</v>
      </c>
      <c r="E33" s="12">
        <v>8.4581900000000002E-2</v>
      </c>
      <c r="F33" s="12">
        <v>6.5545800000000001E-2</v>
      </c>
      <c r="G33" s="12">
        <v>0.106197</v>
      </c>
      <c r="H33" s="12">
        <v>7.7831600000000001E-2</v>
      </c>
      <c r="J33" s="12">
        <v>0.161666</v>
      </c>
      <c r="K33" s="12">
        <v>0.161159</v>
      </c>
      <c r="L33" s="12">
        <v>0.105556</v>
      </c>
      <c r="M33" s="12">
        <v>0.11587699999999999</v>
      </c>
      <c r="N33" s="12">
        <v>8.1957100000000005E-2</v>
      </c>
      <c r="P33" s="12">
        <v>0.16907700000000001</v>
      </c>
      <c r="Q33" s="12">
        <v>0.174207</v>
      </c>
      <c r="R33" s="12">
        <v>0.13034000000000001</v>
      </c>
      <c r="S33" s="12">
        <v>0.110329</v>
      </c>
      <c r="T33" s="12">
        <v>9.5172300000000001E-2</v>
      </c>
      <c r="V33" s="1"/>
    </row>
    <row r="34" spans="1:22" x14ac:dyDescent="0.2">
      <c r="A34" s="1" t="s">
        <v>31</v>
      </c>
      <c r="B34" s="12">
        <v>1.4047199999999999E-2</v>
      </c>
      <c r="D34" s="12">
        <v>21.975999999999999</v>
      </c>
      <c r="E34" s="12">
        <v>159.93199999999999</v>
      </c>
      <c r="F34" s="12">
        <v>323.66199999999998</v>
      </c>
      <c r="G34" s="12">
        <v>388.14600000000002</v>
      </c>
      <c r="H34" s="12">
        <v>469.125</v>
      </c>
      <c r="J34" s="12">
        <v>27.621700000000001</v>
      </c>
      <c r="K34" s="12">
        <v>201.19800000000001</v>
      </c>
      <c r="L34" s="12">
        <v>432.99700000000001</v>
      </c>
      <c r="M34" s="12">
        <v>503.23099999999999</v>
      </c>
      <c r="N34" s="12">
        <v>604.22900000000004</v>
      </c>
      <c r="P34" s="12">
        <v>35.268700000000003</v>
      </c>
      <c r="Q34" s="12">
        <v>272.39100000000002</v>
      </c>
      <c r="R34" s="12">
        <v>556.40700000000004</v>
      </c>
      <c r="S34" s="12">
        <v>636.59400000000005</v>
      </c>
      <c r="T34" s="12">
        <v>773.13400000000001</v>
      </c>
      <c r="V34" s="1"/>
    </row>
    <row r="35" spans="1:22" x14ac:dyDescent="0.2">
      <c r="A35" s="1" t="s">
        <v>32</v>
      </c>
      <c r="B35" s="12">
        <v>730.96600000000001</v>
      </c>
      <c r="D35" s="12">
        <v>1004.12</v>
      </c>
      <c r="E35" s="12">
        <v>895.68299999999999</v>
      </c>
      <c r="F35" s="12">
        <v>794.09299999999996</v>
      </c>
      <c r="G35" s="12">
        <v>887.00599999999997</v>
      </c>
      <c r="H35" s="12">
        <v>1104.21</v>
      </c>
      <c r="J35" s="12">
        <v>1339.36</v>
      </c>
      <c r="K35" s="12">
        <v>1260.82</v>
      </c>
      <c r="L35" s="12">
        <v>1258.17</v>
      </c>
      <c r="M35" s="12">
        <v>1341.73</v>
      </c>
      <c r="N35" s="12">
        <v>1664.14</v>
      </c>
      <c r="P35" s="12">
        <v>1770.51</v>
      </c>
      <c r="Q35" s="12">
        <v>1913.76</v>
      </c>
      <c r="R35" s="12">
        <v>1670.23</v>
      </c>
      <c r="S35" s="12">
        <v>1432.58</v>
      </c>
      <c r="T35" s="12">
        <v>1800.74</v>
      </c>
      <c r="V35" s="1"/>
    </row>
    <row r="36" spans="1:22" x14ac:dyDescent="0.2">
      <c r="A36" s="1" t="s">
        <v>33</v>
      </c>
      <c r="B36" s="12">
        <v>0.63448099999999996</v>
      </c>
      <c r="D36" s="12">
        <v>1.4602999999999999</v>
      </c>
      <c r="E36" s="12">
        <v>1.2239199999999999</v>
      </c>
      <c r="F36" s="12">
        <v>0.95757400000000004</v>
      </c>
      <c r="G36" s="12">
        <v>1.18306</v>
      </c>
      <c r="H36" s="12">
        <v>1.20566</v>
      </c>
      <c r="J36" s="12">
        <v>5.4682500000000003</v>
      </c>
      <c r="K36" s="12">
        <v>5.3910900000000002</v>
      </c>
      <c r="L36" s="12">
        <v>5.0613999999999999</v>
      </c>
      <c r="M36" s="12">
        <v>6.8831899999999999</v>
      </c>
      <c r="N36" s="12">
        <v>9.2121600000000008</v>
      </c>
      <c r="P36" s="12">
        <v>11.1363</v>
      </c>
      <c r="Q36" s="12">
        <v>11.9887</v>
      </c>
      <c r="R36" s="12">
        <v>10.097899999999999</v>
      </c>
      <c r="S36" s="12">
        <v>8.6403300000000005</v>
      </c>
      <c r="T36" s="12">
        <v>10.853999999999999</v>
      </c>
      <c r="V36" s="1"/>
    </row>
    <row r="37" spans="1:22" x14ac:dyDescent="0.2">
      <c r="A37" s="1" t="s">
        <v>34</v>
      </c>
      <c r="B37" s="12">
        <v>0</v>
      </c>
      <c r="D37" s="12">
        <v>0.343221</v>
      </c>
      <c r="E37" s="12">
        <v>1.9767399999999999</v>
      </c>
      <c r="F37" s="12">
        <v>10.9458</v>
      </c>
      <c r="G37" s="12">
        <v>11.461499999999999</v>
      </c>
      <c r="H37" s="12">
        <v>12.565099999999999</v>
      </c>
      <c r="J37" s="12">
        <v>0.44062600000000002</v>
      </c>
      <c r="K37" s="12">
        <v>2.6029800000000001</v>
      </c>
      <c r="L37" s="12">
        <v>14.0299</v>
      </c>
      <c r="M37" s="12">
        <v>13.634</v>
      </c>
      <c r="N37" s="12">
        <v>16.516500000000001</v>
      </c>
      <c r="P37" s="12">
        <v>0.55112300000000003</v>
      </c>
      <c r="Q37" s="12">
        <v>3.2261199999999999</v>
      </c>
      <c r="R37" s="12">
        <v>15.291600000000001</v>
      </c>
      <c r="S37" s="12">
        <v>12.4686</v>
      </c>
      <c r="T37" s="12">
        <v>15.8108</v>
      </c>
      <c r="V37" s="1"/>
    </row>
    <row r="38" spans="1:22" x14ac:dyDescent="0.2">
      <c r="A38" s="1" t="s">
        <v>35</v>
      </c>
      <c r="B38" s="12">
        <v>12.5989</v>
      </c>
      <c r="D38" s="12">
        <v>30.8188</v>
      </c>
      <c r="E38" s="12">
        <v>36.139400000000002</v>
      </c>
      <c r="F38" s="12">
        <v>37.637</v>
      </c>
      <c r="G38" s="12">
        <v>40.088099999999997</v>
      </c>
      <c r="H38" s="12">
        <v>44.547400000000003</v>
      </c>
      <c r="J38" s="12">
        <v>35.735500000000002</v>
      </c>
      <c r="K38" s="12">
        <v>44.624099999999999</v>
      </c>
      <c r="L38" s="12">
        <v>49.915399999999998</v>
      </c>
      <c r="M38" s="12">
        <v>54.3215</v>
      </c>
      <c r="N38" s="12">
        <v>59.558799999999998</v>
      </c>
      <c r="P38" s="12">
        <v>47.7498</v>
      </c>
      <c r="Q38" s="12">
        <v>57.865000000000002</v>
      </c>
      <c r="R38" s="12">
        <v>55.421399999999998</v>
      </c>
      <c r="S38" s="12">
        <v>55.4238</v>
      </c>
      <c r="T38" s="12">
        <v>60.852600000000002</v>
      </c>
      <c r="V38" s="1"/>
    </row>
    <row r="39" spans="1:22" x14ac:dyDescent="0.2">
      <c r="A39" s="1" t="s">
        <v>36</v>
      </c>
      <c r="B39" s="12">
        <v>1.3346800000000001</v>
      </c>
      <c r="D39" s="12">
        <v>3.10684</v>
      </c>
      <c r="E39" s="12">
        <v>3.6065700000000001</v>
      </c>
      <c r="F39" s="12">
        <v>3.7505500000000001</v>
      </c>
      <c r="G39" s="12">
        <v>3.9986899999999999</v>
      </c>
      <c r="H39" s="12">
        <v>4.4434500000000003</v>
      </c>
      <c r="J39" s="12">
        <v>3.6422400000000001</v>
      </c>
      <c r="K39" s="12">
        <v>4.5002399999999998</v>
      </c>
      <c r="L39" s="12">
        <v>5.0355800000000004</v>
      </c>
      <c r="M39" s="12">
        <v>5.4875100000000003</v>
      </c>
      <c r="N39" s="12">
        <v>6.0631599999999999</v>
      </c>
      <c r="P39" s="12">
        <v>4.8894700000000002</v>
      </c>
      <c r="Q39" s="12">
        <v>5.9292400000000001</v>
      </c>
      <c r="R39" s="12">
        <v>5.7083000000000004</v>
      </c>
      <c r="S39" s="12">
        <v>5.7146499999999998</v>
      </c>
      <c r="T39" s="12">
        <v>6.3731400000000002</v>
      </c>
      <c r="V39" s="1"/>
    </row>
    <row r="40" spans="1:22" x14ac:dyDescent="0.2">
      <c r="A40" s="1" t="s">
        <v>37</v>
      </c>
      <c r="B40" s="12">
        <v>2.0041199999999999</v>
      </c>
      <c r="D40" s="12">
        <v>4.9884700000000004</v>
      </c>
      <c r="E40" s="12">
        <v>5.7509699999999997</v>
      </c>
      <c r="F40" s="12">
        <v>5.9251199999999997</v>
      </c>
      <c r="G40" s="12">
        <v>6.3597999999999999</v>
      </c>
      <c r="H40" s="12">
        <v>7.2437699999999996</v>
      </c>
      <c r="J40" s="12">
        <v>5.8479400000000004</v>
      </c>
      <c r="K40" s="12">
        <v>7.2034399999999996</v>
      </c>
      <c r="L40" s="12">
        <v>8.0308299999999999</v>
      </c>
      <c r="M40" s="12">
        <v>8.9485100000000006</v>
      </c>
      <c r="N40" s="12">
        <v>10.099299999999999</v>
      </c>
      <c r="P40" s="12">
        <v>7.8988300000000002</v>
      </c>
      <c r="Q40" s="12">
        <v>9.4753600000000002</v>
      </c>
      <c r="R40" s="12">
        <v>9.11083</v>
      </c>
      <c r="S40" s="12">
        <v>9.2612900000000007</v>
      </c>
      <c r="T40" s="12">
        <v>10.6869</v>
      </c>
      <c r="V40" s="1"/>
    </row>
    <row r="41" spans="1:22" x14ac:dyDescent="0.2">
      <c r="A41" s="1" t="s">
        <v>38</v>
      </c>
      <c r="B41" s="12">
        <v>0.38239899999999999</v>
      </c>
      <c r="D41" s="12">
        <v>0.87779600000000002</v>
      </c>
      <c r="E41" s="12">
        <v>0.96637600000000001</v>
      </c>
      <c r="F41" s="12">
        <v>0.96947000000000005</v>
      </c>
      <c r="G41" s="12">
        <v>1.0546599999999999</v>
      </c>
      <c r="H41" s="12">
        <v>1.2480599999999999</v>
      </c>
      <c r="J41" s="12">
        <v>1.0528900000000001</v>
      </c>
      <c r="K41" s="12">
        <v>1.23475</v>
      </c>
      <c r="L41" s="12">
        <v>1.35456</v>
      </c>
      <c r="M41" s="12">
        <v>1.53599</v>
      </c>
      <c r="N41" s="12">
        <v>1.7971299999999999</v>
      </c>
      <c r="P41" s="12">
        <v>1.4230400000000001</v>
      </c>
      <c r="Q41" s="12">
        <v>1.6628499999999999</v>
      </c>
      <c r="R41" s="12">
        <v>1.5801400000000001</v>
      </c>
      <c r="S41" s="12">
        <v>1.59331</v>
      </c>
      <c r="T41" s="12">
        <v>1.9254599999999999</v>
      </c>
      <c r="V41" s="1"/>
    </row>
    <row r="42" spans="1:22" x14ac:dyDescent="0.2">
      <c r="A42" s="1" t="s">
        <v>39</v>
      </c>
      <c r="B42" s="12">
        <v>8.6195300000000002E-3</v>
      </c>
      <c r="D42" s="12">
        <v>1.4037000000000001E-2</v>
      </c>
      <c r="E42" s="12">
        <v>8.9829300000000001E-3</v>
      </c>
      <c r="F42" s="12">
        <v>6.8318199999999997E-3</v>
      </c>
      <c r="G42" s="12">
        <v>1.0753499999999999E-2</v>
      </c>
      <c r="H42" s="12">
        <v>7.7831599999999999E-3</v>
      </c>
      <c r="J42" s="12">
        <v>2.0729999999999998E-2</v>
      </c>
      <c r="K42" s="12">
        <v>1.93831E-2</v>
      </c>
      <c r="L42" s="12">
        <v>1.27513E-2</v>
      </c>
      <c r="M42" s="12">
        <v>1.31316E-2</v>
      </c>
      <c r="N42" s="12">
        <v>8.1957100000000001E-3</v>
      </c>
      <c r="P42" s="12">
        <v>2.7196000000000001E-2</v>
      </c>
      <c r="Q42" s="12">
        <v>2.5518900000000001E-2</v>
      </c>
      <c r="R42" s="12">
        <v>1.7658E-2</v>
      </c>
      <c r="S42" s="12">
        <v>1.3024600000000001E-2</v>
      </c>
      <c r="T42" s="12">
        <v>9.5172299999999998E-3</v>
      </c>
      <c r="V42" s="1"/>
    </row>
    <row r="43" spans="1:22" x14ac:dyDescent="0.2">
      <c r="A43" s="1" t="s">
        <v>40</v>
      </c>
      <c r="B43" s="12">
        <v>3.02492E-3</v>
      </c>
      <c r="D43" s="12">
        <v>5.1365400000000002E-3</v>
      </c>
      <c r="E43" s="12">
        <v>4.1103900000000002E-3</v>
      </c>
      <c r="F43" s="12">
        <v>3.2574700000000002E-3</v>
      </c>
      <c r="G43" s="12">
        <v>3.1443999999999999E-3</v>
      </c>
      <c r="H43" s="12">
        <v>4.3183400000000004E-3</v>
      </c>
      <c r="J43" s="12">
        <v>3.5746699999999999E-2</v>
      </c>
      <c r="K43" s="12">
        <v>2.55926E-2</v>
      </c>
      <c r="L43" s="12">
        <v>2.5800199999999999E-2</v>
      </c>
      <c r="M43" s="12">
        <v>3.62834E-2</v>
      </c>
      <c r="N43" s="12">
        <v>5.1474899999999997E-2</v>
      </c>
      <c r="P43" s="12">
        <v>8.0591700000000002E-2</v>
      </c>
      <c r="Q43" s="12">
        <v>6.3435699999999998E-2</v>
      </c>
      <c r="R43" s="12">
        <v>5.4332699999999998E-2</v>
      </c>
      <c r="S43" s="12">
        <v>4.6804600000000002E-2</v>
      </c>
      <c r="T43" s="12">
        <v>6.0699299999999998E-2</v>
      </c>
      <c r="V43" s="1"/>
    </row>
    <row r="44" spans="1:22" x14ac:dyDescent="0.2">
      <c r="A44" s="13" t="s">
        <v>41</v>
      </c>
      <c r="B44" s="14">
        <v>16.331743450000005</v>
      </c>
      <c r="D44" s="14">
        <v>39.811079540000001</v>
      </c>
      <c r="E44" s="14">
        <v>46.476409320000002</v>
      </c>
      <c r="F44" s="14">
        <v>48.292229290000002</v>
      </c>
      <c r="G44" s="14">
        <v>51.515147899999988</v>
      </c>
      <c r="H44" s="14">
        <v>57.494781500000002</v>
      </c>
      <c r="J44" s="14">
        <v>46.335046699999999</v>
      </c>
      <c r="K44" s="14">
        <v>57.607505699999997</v>
      </c>
      <c r="L44" s="14">
        <v>64.374921500000013</v>
      </c>
      <c r="M44" s="14">
        <v>70.342924999999994</v>
      </c>
      <c r="N44" s="14">
        <v>77.578060609999994</v>
      </c>
      <c r="P44" s="14">
        <v>62.068927700000003</v>
      </c>
      <c r="Q44" s="14">
        <v>75.021404599999997</v>
      </c>
      <c r="R44" s="14">
        <v>71.892660700000008</v>
      </c>
      <c r="S44" s="14">
        <v>72.052879199999992</v>
      </c>
      <c r="T44" s="14">
        <v>79.908316529999993</v>
      </c>
      <c r="V44" s="1"/>
    </row>
    <row r="45" spans="1:22" ht="16" thickBot="1" x14ac:dyDescent="0.25">
      <c r="A45" s="15" t="s">
        <v>42</v>
      </c>
      <c r="B45" s="16">
        <v>10111.487999682</v>
      </c>
      <c r="D45" s="16">
        <v>19107.537512318999</v>
      </c>
      <c r="E45" s="16">
        <v>22454.21399067801</v>
      </c>
      <c r="F45" s="16">
        <v>24112.586725535006</v>
      </c>
      <c r="G45" s="16">
        <v>24507.193805825013</v>
      </c>
      <c r="H45" s="16">
        <v>25225.025003405008</v>
      </c>
      <c r="J45" s="16">
        <v>22737.749571699998</v>
      </c>
      <c r="K45" s="16">
        <v>28753.762110790001</v>
      </c>
      <c r="L45" s="16">
        <v>33130.803037079997</v>
      </c>
      <c r="M45" s="16">
        <v>33557.224730900001</v>
      </c>
      <c r="N45" s="16">
        <v>34849.44131509</v>
      </c>
      <c r="P45" s="16">
        <v>29530.836970799988</v>
      </c>
      <c r="Q45" s="16">
        <v>37054.832209179993</v>
      </c>
      <c r="R45" s="16">
        <v>38722.391469739981</v>
      </c>
      <c r="S45" s="16">
        <v>37681.958418010006</v>
      </c>
      <c r="T45" s="16">
        <v>37751.578196359995</v>
      </c>
      <c r="V45" s="1"/>
    </row>
    <row r="46" spans="1:22" ht="16" thickTop="1" x14ac:dyDescent="0.2">
      <c r="V46" s="1"/>
    </row>
    <row r="47" spans="1:22" x14ac:dyDescent="0.2">
      <c r="V47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407EB-AB77-EA43-B998-3274F2B9D84E}">
  <dimension ref="B4:G44"/>
  <sheetViews>
    <sheetView zoomScale="194" workbookViewId="0">
      <selection activeCell="C6" sqref="C6:D32"/>
    </sheetView>
  </sheetViews>
  <sheetFormatPr baseColWidth="10" defaultRowHeight="15" x14ac:dyDescent="0.2"/>
  <cols>
    <col min="3" max="3" width="15.33203125" customWidth="1"/>
    <col min="4" max="4" width="7" customWidth="1"/>
  </cols>
  <sheetData>
    <row r="4" spans="2:7" ht="21" thickBot="1" x14ac:dyDescent="0.3">
      <c r="C4" s="18"/>
      <c r="D4" s="19"/>
    </row>
    <row r="5" spans="2:7" ht="16" thickTop="1" x14ac:dyDescent="0.2">
      <c r="C5" s="20" t="s">
        <v>80</v>
      </c>
      <c r="D5" s="20">
        <v>2023</v>
      </c>
    </row>
    <row r="6" spans="2:7" x14ac:dyDescent="0.2">
      <c r="B6" s="1"/>
      <c r="C6" s="21" t="s">
        <v>46</v>
      </c>
      <c r="D6" s="22">
        <v>6371.7</v>
      </c>
      <c r="F6" t="s">
        <v>46</v>
      </c>
      <c r="G6" s="12">
        <v>6371.7</v>
      </c>
    </row>
    <row r="7" spans="2:7" x14ac:dyDescent="0.2">
      <c r="B7" s="1"/>
      <c r="C7" s="21" t="s">
        <v>63</v>
      </c>
      <c r="D7" s="22">
        <v>1126.1099999999999</v>
      </c>
      <c r="F7" t="s">
        <v>63</v>
      </c>
      <c r="G7" s="12">
        <v>1126.1099999999999</v>
      </c>
    </row>
    <row r="8" spans="2:7" x14ac:dyDescent="0.2">
      <c r="B8" s="1"/>
      <c r="C8" s="21" t="s">
        <v>50</v>
      </c>
      <c r="D8" s="22">
        <v>772.18200000000002</v>
      </c>
      <c r="F8" t="s">
        <v>50</v>
      </c>
      <c r="G8" s="12">
        <v>772.18200000000002</v>
      </c>
    </row>
    <row r="9" spans="2:7" x14ac:dyDescent="0.2">
      <c r="B9" s="1"/>
      <c r="C9" s="21" t="s">
        <v>70</v>
      </c>
      <c r="D9" s="22">
        <v>730.96600000000001</v>
      </c>
      <c r="F9" t="s">
        <v>70</v>
      </c>
      <c r="G9" s="12">
        <v>730.96600000000001</v>
      </c>
    </row>
    <row r="10" spans="2:7" x14ac:dyDescent="0.2">
      <c r="B10" s="1"/>
      <c r="C10" s="21" t="s">
        <v>59</v>
      </c>
      <c r="D10" s="22">
        <v>477.69900000000001</v>
      </c>
      <c r="F10" t="s">
        <v>59</v>
      </c>
      <c r="G10" s="12">
        <v>477.69900000000001</v>
      </c>
    </row>
    <row r="11" spans="2:7" x14ac:dyDescent="0.2">
      <c r="B11" s="1"/>
      <c r="C11" s="21" t="s">
        <v>45</v>
      </c>
      <c r="D11" s="22">
        <v>212.03</v>
      </c>
      <c r="F11" t="s">
        <v>45</v>
      </c>
      <c r="G11" s="12">
        <v>212.03</v>
      </c>
    </row>
    <row r="12" spans="2:7" x14ac:dyDescent="0.2">
      <c r="B12" s="1"/>
      <c r="C12" s="21" t="s">
        <v>57</v>
      </c>
      <c r="D12" s="22">
        <v>181.72200000000001</v>
      </c>
      <c r="F12" t="s">
        <v>57</v>
      </c>
      <c r="G12" s="12">
        <v>181.72200000000001</v>
      </c>
    </row>
    <row r="13" spans="2:7" x14ac:dyDescent="0.2">
      <c r="B13" s="1"/>
      <c r="C13" s="21" t="s">
        <v>55</v>
      </c>
      <c r="D13" s="22">
        <v>92.072299999999998</v>
      </c>
      <c r="F13" t="s">
        <v>55</v>
      </c>
      <c r="G13" s="12">
        <v>92.072299999999998</v>
      </c>
    </row>
    <row r="14" spans="2:7" x14ac:dyDescent="0.2">
      <c r="B14" s="1"/>
      <c r="C14" s="21" t="s">
        <v>47</v>
      </c>
      <c r="D14" s="22">
        <v>64.390299999999996</v>
      </c>
      <c r="F14" t="s">
        <v>47</v>
      </c>
      <c r="G14" s="12">
        <v>64.390299999999996</v>
      </c>
    </row>
    <row r="15" spans="2:7" x14ac:dyDescent="0.2">
      <c r="B15" s="1"/>
      <c r="C15" s="21" t="s">
        <v>58</v>
      </c>
      <c r="D15" s="22">
        <v>28.869399999999999</v>
      </c>
      <c r="F15" t="s">
        <v>58</v>
      </c>
      <c r="G15" s="12">
        <v>28.869399999999999</v>
      </c>
    </row>
    <row r="16" spans="2:7" x14ac:dyDescent="0.2">
      <c r="B16" s="1"/>
      <c r="C16" s="21" t="s">
        <v>73</v>
      </c>
      <c r="D16" s="22">
        <v>12.5989</v>
      </c>
      <c r="F16" t="s">
        <v>73</v>
      </c>
      <c r="G16" s="12">
        <v>12.5989</v>
      </c>
    </row>
    <row r="17" spans="2:7" x14ac:dyDescent="0.2">
      <c r="B17" s="1"/>
      <c r="C17" s="21" t="s">
        <v>54</v>
      </c>
      <c r="D17" s="22">
        <v>12.5311</v>
      </c>
      <c r="F17" t="s">
        <v>79</v>
      </c>
      <c r="G17" s="12">
        <v>41.1</v>
      </c>
    </row>
    <row r="18" spans="2:7" x14ac:dyDescent="0.2">
      <c r="B18" s="1"/>
      <c r="C18" s="21" t="s">
        <v>56</v>
      </c>
      <c r="D18" s="24">
        <v>8.0552499999999991</v>
      </c>
      <c r="E18" s="17">
        <f>SUM(D17:D42)</f>
        <v>41.148099681999987</v>
      </c>
    </row>
    <row r="19" spans="2:7" x14ac:dyDescent="0.2">
      <c r="B19" s="1"/>
      <c r="C19" s="21" t="s">
        <v>64</v>
      </c>
      <c r="D19" s="23">
        <v>6.4716399999999998</v>
      </c>
    </row>
    <row r="20" spans="2:7" x14ac:dyDescent="0.2">
      <c r="B20" s="1"/>
      <c r="C20" s="21" t="s">
        <v>68</v>
      </c>
      <c r="D20" s="22">
        <v>5.2086899999999998</v>
      </c>
    </row>
    <row r="21" spans="2:7" x14ac:dyDescent="0.2">
      <c r="B21" s="1"/>
      <c r="C21" s="21" t="s">
        <v>67</v>
      </c>
      <c r="D21" s="22">
        <v>2.14947</v>
      </c>
    </row>
    <row r="22" spans="2:7" x14ac:dyDescent="0.2">
      <c r="B22" s="1"/>
      <c r="C22" s="21" t="s">
        <v>75</v>
      </c>
      <c r="D22" s="22">
        <v>2.0041199999999999</v>
      </c>
    </row>
    <row r="23" spans="2:7" x14ac:dyDescent="0.2">
      <c r="B23" s="1"/>
      <c r="C23" s="21" t="s">
        <v>74</v>
      </c>
      <c r="D23" s="22">
        <v>1.3346800000000001</v>
      </c>
    </row>
    <row r="24" spans="2:7" x14ac:dyDescent="0.2">
      <c r="B24" s="1"/>
      <c r="C24" s="21" t="s">
        <v>66</v>
      </c>
      <c r="D24" s="22">
        <v>0.69618800000000003</v>
      </c>
    </row>
    <row r="25" spans="2:7" x14ac:dyDescent="0.2">
      <c r="B25" s="1"/>
      <c r="C25" s="21" t="s">
        <v>44</v>
      </c>
      <c r="D25" s="22">
        <v>0.68764899999999995</v>
      </c>
    </row>
    <row r="26" spans="2:7" x14ac:dyDescent="0.2">
      <c r="B26" s="1"/>
      <c r="C26" s="21" t="s">
        <v>71</v>
      </c>
      <c r="D26" s="22">
        <v>0.63448099999999996</v>
      </c>
    </row>
    <row r="27" spans="2:7" x14ac:dyDescent="0.2">
      <c r="B27" s="1"/>
      <c r="C27" s="21" t="s">
        <v>76</v>
      </c>
      <c r="D27" s="22">
        <v>0.38239899999999999</v>
      </c>
    </row>
    <row r="28" spans="2:7" x14ac:dyDescent="0.2">
      <c r="B28" s="1"/>
      <c r="C28" s="21" t="s">
        <v>60</v>
      </c>
      <c r="D28" s="22">
        <v>0.36290499999999998</v>
      </c>
    </row>
    <row r="29" spans="2:7" x14ac:dyDescent="0.2">
      <c r="B29" s="1"/>
      <c r="C29" s="21" t="s">
        <v>43</v>
      </c>
      <c r="D29" s="22">
        <v>0.20600499999999999</v>
      </c>
    </row>
    <row r="30" spans="2:7" x14ac:dyDescent="0.2">
      <c r="B30" s="1"/>
      <c r="C30" s="21" t="s">
        <v>62</v>
      </c>
      <c r="D30" s="22">
        <v>0.13233500000000001</v>
      </c>
    </row>
    <row r="31" spans="2:7" x14ac:dyDescent="0.2">
      <c r="B31" s="1"/>
      <c r="C31" s="21" t="s">
        <v>52</v>
      </c>
      <c r="D31" s="22">
        <v>8.4037500000000001E-2</v>
      </c>
    </row>
    <row r="32" spans="2:7" x14ac:dyDescent="0.2">
      <c r="B32" s="1"/>
      <c r="C32" s="21" t="s">
        <v>30</v>
      </c>
      <c r="D32" s="22">
        <v>8.2333600000000007E-2</v>
      </c>
    </row>
    <row r="33" spans="2:5" x14ac:dyDescent="0.2">
      <c r="B33" s="1"/>
      <c r="C33" t="s">
        <v>65</v>
      </c>
      <c r="D33" s="12">
        <v>5.8660700000000003E-2</v>
      </c>
    </row>
    <row r="34" spans="2:5" x14ac:dyDescent="0.2">
      <c r="B34" s="1"/>
      <c r="C34" t="s">
        <v>49</v>
      </c>
      <c r="D34" s="12">
        <v>1.583E-2</v>
      </c>
    </row>
    <row r="35" spans="2:5" x14ac:dyDescent="0.2">
      <c r="B35" s="1"/>
      <c r="C35" t="s">
        <v>48</v>
      </c>
      <c r="D35" s="12">
        <v>1.5553900000000001E-2</v>
      </c>
    </row>
    <row r="36" spans="2:5" x14ac:dyDescent="0.2">
      <c r="B36" s="1"/>
      <c r="C36" t="s">
        <v>69</v>
      </c>
      <c r="D36" s="12">
        <v>1.4047199999999999E-2</v>
      </c>
    </row>
    <row r="37" spans="2:5" x14ac:dyDescent="0.2">
      <c r="B37" s="1"/>
      <c r="C37" t="s">
        <v>77</v>
      </c>
      <c r="D37" s="12">
        <v>8.6195300000000002E-3</v>
      </c>
    </row>
    <row r="38" spans="2:5" x14ac:dyDescent="0.2">
      <c r="B38" s="1"/>
      <c r="C38" t="s">
        <v>51</v>
      </c>
      <c r="D38" s="12">
        <v>7.9040299999999994E-3</v>
      </c>
    </row>
    <row r="39" spans="2:5" x14ac:dyDescent="0.2">
      <c r="B39" s="1"/>
      <c r="C39" t="s">
        <v>78</v>
      </c>
      <c r="D39" s="12">
        <v>3.02492E-3</v>
      </c>
    </row>
    <row r="40" spans="2:5" x14ac:dyDescent="0.2">
      <c r="B40" s="1"/>
      <c r="C40" t="s">
        <v>61</v>
      </c>
      <c r="D40" s="12">
        <v>9.7736599999999991E-4</v>
      </c>
    </row>
    <row r="41" spans="2:5" x14ac:dyDescent="0.2">
      <c r="B41" s="1"/>
      <c r="C41" t="s">
        <v>53</v>
      </c>
      <c r="D41" s="12">
        <v>1.9893600000000001E-4</v>
      </c>
    </row>
    <row r="42" spans="2:5" x14ac:dyDescent="0.2">
      <c r="B42" s="1"/>
      <c r="C42" t="s">
        <v>72</v>
      </c>
      <c r="D42" s="12">
        <v>0</v>
      </c>
    </row>
    <row r="43" spans="2:5" ht="16" thickBot="1" x14ac:dyDescent="0.25">
      <c r="B43" s="13"/>
      <c r="D43" s="16">
        <v>10111.487999682</v>
      </c>
    </row>
    <row r="44" spans="2:5" ht="16" thickTop="1" x14ac:dyDescent="0.2">
      <c r="E44" s="17" t="e">
        <f>SUM(D6:D42)-#REF!</f>
        <v>#REF!</v>
      </c>
    </row>
  </sheetData>
  <sortState xmlns:xlrd2="http://schemas.microsoft.com/office/spreadsheetml/2017/richdata2" ref="C6:D42">
    <sortCondition descending="1" ref="D6:D4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0FBC8-E79D-5B4D-82CE-A8129C0EE4F7}">
  <dimension ref="C3:I42"/>
  <sheetViews>
    <sheetView topLeftCell="A2" zoomScale="125" workbookViewId="0">
      <selection activeCell="K10" sqref="K10"/>
    </sheetView>
  </sheetViews>
  <sheetFormatPr baseColWidth="10" defaultRowHeight="15" x14ac:dyDescent="0.2"/>
  <sheetData>
    <row r="3" spans="3:9" x14ac:dyDescent="0.2">
      <c r="C3" s="1"/>
      <c r="D3" s="1"/>
      <c r="E3" s="1"/>
      <c r="F3" s="1"/>
    </row>
    <row r="4" spans="3:9" ht="21" thickBot="1" x14ac:dyDescent="0.3">
      <c r="C4" s="26" t="s">
        <v>81</v>
      </c>
      <c r="D4" s="10">
        <v>2023</v>
      </c>
      <c r="E4" s="10">
        <v>2030</v>
      </c>
      <c r="F4" s="10">
        <v>2050</v>
      </c>
      <c r="G4" s="10">
        <v>2023</v>
      </c>
      <c r="H4" s="10">
        <v>2030</v>
      </c>
      <c r="I4" s="10">
        <v>2050</v>
      </c>
    </row>
    <row r="5" spans="3:9" ht="16" thickTop="1" x14ac:dyDescent="0.2">
      <c r="C5" s="1" t="s">
        <v>46</v>
      </c>
      <c r="D5" s="12">
        <v>6371.7</v>
      </c>
      <c r="E5" s="12">
        <v>10542.2</v>
      </c>
      <c r="F5" s="12">
        <v>12966.7</v>
      </c>
      <c r="G5" s="25">
        <f t="shared" ref="G5:G13" si="0">D5/D$42</f>
        <v>0.63014464341948329</v>
      </c>
      <c r="H5" s="25">
        <f t="shared" ref="H5:H13" si="1">E5/E$42</f>
        <v>0.55172991251244352</v>
      </c>
      <c r="I5" s="25">
        <f t="shared" ref="I5:I13" si="2">F5/F$42</f>
        <v>0.51404111584625545</v>
      </c>
    </row>
    <row r="6" spans="3:9" x14ac:dyDescent="0.2">
      <c r="C6" s="1" t="s">
        <v>63</v>
      </c>
      <c r="D6" s="12">
        <v>1126.1099999999999</v>
      </c>
      <c r="E6" s="12">
        <v>1299.93</v>
      </c>
      <c r="F6" s="12">
        <v>1924.16</v>
      </c>
      <c r="G6" s="25">
        <f t="shared" si="0"/>
        <v>0.11136936522452631</v>
      </c>
      <c r="H6" s="25">
        <f t="shared" si="1"/>
        <v>6.8032314428895374E-2</v>
      </c>
      <c r="I6" s="25">
        <f t="shared" si="2"/>
        <v>7.6279805460659281E-2</v>
      </c>
    </row>
    <row r="7" spans="3:9" x14ac:dyDescent="0.2">
      <c r="C7" s="1" t="s">
        <v>50</v>
      </c>
      <c r="D7" s="12">
        <v>772.18200000000002</v>
      </c>
      <c r="E7" s="12">
        <v>3095.18</v>
      </c>
      <c r="F7" s="12">
        <v>2892.23</v>
      </c>
      <c r="G7" s="25">
        <f t="shared" si="0"/>
        <v>7.636680180249282E-2</v>
      </c>
      <c r="H7" s="25">
        <f t="shared" si="1"/>
        <v>0.16198738314680663</v>
      </c>
      <c r="I7" s="25">
        <f t="shared" si="2"/>
        <v>0.11465717079010197</v>
      </c>
    </row>
    <row r="8" spans="3:9" x14ac:dyDescent="0.2">
      <c r="C8" s="1" t="s">
        <v>70</v>
      </c>
      <c r="D8" s="12">
        <v>730.96600000000001</v>
      </c>
      <c r="E8" s="12">
        <v>1004.12</v>
      </c>
      <c r="F8" s="12">
        <v>1104.21</v>
      </c>
      <c r="G8" s="25">
        <f t="shared" si="0"/>
        <v>7.2290646047642876E-2</v>
      </c>
      <c r="H8" s="25">
        <f t="shared" si="1"/>
        <v>5.2550989333535199E-2</v>
      </c>
      <c r="I8" s="25">
        <f t="shared" si="2"/>
        <v>4.3774386739000179E-2</v>
      </c>
    </row>
    <row r="9" spans="3:9" x14ac:dyDescent="0.2">
      <c r="C9" s="1" t="s">
        <v>59</v>
      </c>
      <c r="D9" s="12">
        <v>477.69900000000001</v>
      </c>
      <c r="E9" s="12">
        <v>1585.39</v>
      </c>
      <c r="F9" s="12">
        <v>2073.7199999999998</v>
      </c>
      <c r="G9" s="25">
        <f t="shared" si="0"/>
        <v>4.7243195068324591E-2</v>
      </c>
      <c r="H9" s="25">
        <f t="shared" si="1"/>
        <v>8.2971968469399457E-2</v>
      </c>
      <c r="I9" s="25">
        <f t="shared" si="2"/>
        <v>8.2208838235842324E-2</v>
      </c>
    </row>
    <row r="10" spans="3:9" x14ac:dyDescent="0.2">
      <c r="C10" s="1" t="s">
        <v>45</v>
      </c>
      <c r="D10" s="12">
        <v>212.03</v>
      </c>
      <c r="E10" s="12">
        <v>383.81599999999997</v>
      </c>
      <c r="F10" s="12">
        <v>322.041</v>
      </c>
      <c r="G10" s="25">
        <f t="shared" si="0"/>
        <v>2.0969218378805193E-2</v>
      </c>
      <c r="H10" s="25">
        <f t="shared" si="1"/>
        <v>2.008715145803305E-2</v>
      </c>
      <c r="I10" s="25">
        <f t="shared" si="2"/>
        <v>1.2766726691312664E-2</v>
      </c>
    </row>
    <row r="11" spans="3:9" x14ac:dyDescent="0.2">
      <c r="C11" s="1" t="s">
        <v>57</v>
      </c>
      <c r="D11" s="12">
        <v>181.72200000000001</v>
      </c>
      <c r="E11" s="12">
        <v>498.71300000000002</v>
      </c>
      <c r="F11" s="12">
        <v>2045.31</v>
      </c>
      <c r="G11" s="25">
        <f t="shared" si="0"/>
        <v>1.7971835599836051E-2</v>
      </c>
      <c r="H11" s="25">
        <f t="shared" si="1"/>
        <v>2.6100328191346993E-2</v>
      </c>
      <c r="I11" s="25">
        <f t="shared" si="2"/>
        <v>8.1082575724857095E-2</v>
      </c>
    </row>
    <row r="12" spans="3:9" x14ac:dyDescent="0.2">
      <c r="C12" s="1" t="s">
        <v>55</v>
      </c>
      <c r="D12" s="12">
        <v>92.072299999999998</v>
      </c>
      <c r="E12" s="12">
        <v>381.49099999999999</v>
      </c>
      <c r="F12" s="12">
        <v>1041.08</v>
      </c>
      <c r="G12" s="25">
        <f t="shared" si="0"/>
        <v>9.1057122357160094E-3</v>
      </c>
      <c r="H12" s="25">
        <f t="shared" si="1"/>
        <v>1.9965471728319001E-2</v>
      </c>
      <c r="I12" s="25">
        <f t="shared" si="2"/>
        <v>4.127171330293903E-2</v>
      </c>
    </row>
    <row r="13" spans="3:9" x14ac:dyDescent="0.2">
      <c r="C13" s="1" t="s">
        <v>47</v>
      </c>
      <c r="D13" s="12">
        <v>64.390299999999996</v>
      </c>
      <c r="E13" s="12">
        <v>154.88499999999999</v>
      </c>
      <c r="F13" s="12">
        <v>216.06100000000001</v>
      </c>
      <c r="G13" s="25">
        <f t="shared" si="0"/>
        <v>6.3680340620515018E-3</v>
      </c>
      <c r="H13" s="25">
        <f t="shared" si="1"/>
        <v>8.1059634136603186E-3</v>
      </c>
      <c r="I13" s="25">
        <f t="shared" si="2"/>
        <v>8.5653433433994612E-3</v>
      </c>
    </row>
    <row r="14" spans="3:9" x14ac:dyDescent="0.2">
      <c r="C14" s="1" t="s">
        <v>58</v>
      </c>
      <c r="D14" s="12">
        <v>28.869399999999999</v>
      </c>
      <c r="E14" s="12">
        <v>49.540700000000001</v>
      </c>
      <c r="F14" s="12">
        <v>44.901000000000003</v>
      </c>
      <c r="G14" s="25">
        <f t="shared" ref="G14:G34" si="3">D14/D$42</f>
        <v>2.8551089613030167E-3</v>
      </c>
      <c r="H14" s="25">
        <f t="shared" ref="H14:H34" si="4">E14/E$42</f>
        <v>2.5927307465998758E-3</v>
      </c>
      <c r="I14" s="25">
        <f t="shared" ref="I14:I34" si="5">F14/F$42</f>
        <v>1.7800180572244838E-3</v>
      </c>
    </row>
    <row r="15" spans="3:9" x14ac:dyDescent="0.2">
      <c r="C15" s="1" t="s">
        <v>73</v>
      </c>
      <c r="D15" s="12">
        <v>12.5989</v>
      </c>
      <c r="E15" s="12">
        <v>30.8188</v>
      </c>
      <c r="F15" s="12">
        <v>44.547400000000003</v>
      </c>
      <c r="G15" s="25">
        <f t="shared" si="3"/>
        <v>1.2459986107283346E-3</v>
      </c>
      <c r="H15" s="25">
        <f t="shared" si="4"/>
        <v>1.6129132275747467E-3</v>
      </c>
      <c r="I15" s="25">
        <f t="shared" si="5"/>
        <v>1.7660002316741714E-3</v>
      </c>
    </row>
    <row r="16" spans="3:9" x14ac:dyDescent="0.2">
      <c r="C16" s="1" t="s">
        <v>54</v>
      </c>
      <c r="D16" s="12">
        <v>12.5311</v>
      </c>
      <c r="E16" s="12">
        <v>16.4237</v>
      </c>
      <c r="F16" s="12">
        <v>17.551400000000001</v>
      </c>
      <c r="G16" s="25">
        <f t="shared" si="3"/>
        <v>1.2392933661587782E-3</v>
      </c>
      <c r="H16" s="25">
        <f t="shared" si="4"/>
        <v>8.5954037716326937E-4</v>
      </c>
      <c r="I16" s="25">
        <f t="shared" si="5"/>
        <v>6.95793165621474E-4</v>
      </c>
    </row>
    <row r="17" spans="3:9" x14ac:dyDescent="0.2">
      <c r="C17" s="1" t="s">
        <v>56</v>
      </c>
      <c r="D17" s="12">
        <v>8.0552499999999991</v>
      </c>
      <c r="E17" s="12">
        <v>7.7247599999999998</v>
      </c>
      <c r="F17" s="12">
        <v>15.1028</v>
      </c>
      <c r="G17" s="25">
        <f t="shared" si="3"/>
        <v>7.9664338228491497E-4</v>
      </c>
      <c r="H17" s="25">
        <f t="shared" si="4"/>
        <v>4.0427815436812272E-4</v>
      </c>
      <c r="I17" s="25">
        <f t="shared" si="5"/>
        <v>5.9872289513930501E-4</v>
      </c>
    </row>
    <row r="18" spans="3:9" x14ac:dyDescent="0.2">
      <c r="C18" s="1" t="s">
        <v>64</v>
      </c>
      <c r="D18" s="12">
        <v>6.4716399999999998</v>
      </c>
      <c r="E18" s="12">
        <v>7.4047700000000001</v>
      </c>
      <c r="F18" s="12">
        <v>2.77129</v>
      </c>
      <c r="G18" s="25">
        <f t="shared" si="3"/>
        <v>6.4002845082776418E-4</v>
      </c>
      <c r="H18" s="25">
        <f t="shared" si="4"/>
        <v>3.8753136008373647E-4</v>
      </c>
      <c r="I18" s="25">
        <f t="shared" si="5"/>
        <v>1.0986272559198324E-4</v>
      </c>
    </row>
    <row r="19" spans="3:9" x14ac:dyDescent="0.2">
      <c r="C19" s="1" t="s">
        <v>68</v>
      </c>
      <c r="D19" s="12">
        <v>5.2086899999999998</v>
      </c>
      <c r="E19" s="12">
        <v>10.939399999999999</v>
      </c>
      <c r="F19" s="12">
        <v>7.2362700000000002</v>
      </c>
      <c r="G19" s="25">
        <f t="shared" si="3"/>
        <v>5.1512596367258797E-4</v>
      </c>
      <c r="H19" s="25">
        <f t="shared" si="4"/>
        <v>5.7251752053068847E-4</v>
      </c>
      <c r="I19" s="25">
        <f t="shared" si="5"/>
        <v>2.8686869483868541E-4</v>
      </c>
    </row>
    <row r="20" spans="3:9" x14ac:dyDescent="0.2">
      <c r="C20" s="1" t="s">
        <v>67</v>
      </c>
      <c r="D20" s="12">
        <v>2.14947</v>
      </c>
      <c r="E20" s="12">
        <v>3.0844900000000002</v>
      </c>
      <c r="F20" s="12">
        <v>3.5408499999999998</v>
      </c>
      <c r="G20" s="25">
        <f t="shared" si="3"/>
        <v>2.1257702131156157E-4</v>
      </c>
      <c r="H20" s="25">
        <f t="shared" si="4"/>
        <v>1.6142791806696011E-4</v>
      </c>
      <c r="I20" s="25">
        <f t="shared" si="5"/>
        <v>1.4037052488637919E-4</v>
      </c>
    </row>
    <row r="21" spans="3:9" x14ac:dyDescent="0.2">
      <c r="C21" s="1" t="s">
        <v>75</v>
      </c>
      <c r="D21" s="12">
        <v>2.0041199999999999</v>
      </c>
      <c r="E21" s="12">
        <v>4.9884700000000004</v>
      </c>
      <c r="F21" s="12">
        <v>7.2437699999999996</v>
      </c>
      <c r="G21" s="25">
        <f t="shared" si="3"/>
        <v>1.9820228240027856E-4</v>
      </c>
      <c r="H21" s="25">
        <f t="shared" si="4"/>
        <v>2.6107341130607932E-4</v>
      </c>
      <c r="I21" s="25">
        <f t="shared" si="5"/>
        <v>2.8716601862722427E-4</v>
      </c>
    </row>
    <row r="22" spans="3:9" x14ac:dyDescent="0.2">
      <c r="C22" s="1" t="s">
        <v>74</v>
      </c>
      <c r="D22" s="12">
        <v>1.3346800000000001</v>
      </c>
      <c r="E22" s="12">
        <v>3.10684</v>
      </c>
      <c r="F22" s="12">
        <v>4.4434500000000003</v>
      </c>
      <c r="G22" s="25">
        <f t="shared" si="3"/>
        <v>1.3199639855597661E-4</v>
      </c>
      <c r="H22" s="25">
        <f t="shared" si="4"/>
        <v>1.6259761353324355E-4</v>
      </c>
      <c r="I22" s="25">
        <f t="shared" si="5"/>
        <v>1.7615245175773664E-4</v>
      </c>
    </row>
    <row r="23" spans="3:9" x14ac:dyDescent="0.2">
      <c r="C23" s="1" t="s">
        <v>66</v>
      </c>
      <c r="D23" s="12">
        <v>0.69618800000000003</v>
      </c>
      <c r="E23" s="12">
        <v>0.65954999999999997</v>
      </c>
      <c r="F23" s="12">
        <v>0.56041399999999997</v>
      </c>
      <c r="G23" s="25">
        <f t="shared" si="3"/>
        <v>6.8851191834663167E-5</v>
      </c>
      <c r="H23" s="25">
        <f t="shared" si="4"/>
        <v>3.4517791713075268E-5</v>
      </c>
      <c r="I23" s="25">
        <f t="shared" si="5"/>
        <v>2.2216588484029348E-5</v>
      </c>
    </row>
    <row r="24" spans="3:9" x14ac:dyDescent="0.2">
      <c r="C24" s="1" t="s">
        <v>44</v>
      </c>
      <c r="D24" s="12">
        <v>0.68764899999999995</v>
      </c>
      <c r="E24" s="12">
        <v>0.68359499999999995</v>
      </c>
      <c r="F24" s="12">
        <v>0.73404599999999998</v>
      </c>
      <c r="G24" s="25">
        <f t="shared" si="3"/>
        <v>6.8006706829066698E-5</v>
      </c>
      <c r="H24" s="25">
        <f t="shared" si="4"/>
        <v>3.5776195627472803E-5</v>
      </c>
      <c r="I24" s="25">
        <f t="shared" si="5"/>
        <v>2.9099911690906736E-5</v>
      </c>
    </row>
    <row r="25" spans="3:9" x14ac:dyDescent="0.2">
      <c r="C25" s="1" t="s">
        <v>71</v>
      </c>
      <c r="D25" s="12">
        <v>0.63448099999999996</v>
      </c>
      <c r="E25" s="12">
        <v>1.4602999999999999</v>
      </c>
      <c r="F25" s="12">
        <v>1.20566</v>
      </c>
      <c r="G25" s="25">
        <f t="shared" si="3"/>
        <v>6.2748529199654288E-5</v>
      </c>
      <c r="H25" s="25">
        <f t="shared" si="4"/>
        <v>7.6425337333945595E-5</v>
      </c>
      <c r="I25" s="25">
        <f t="shared" si="5"/>
        <v>4.7796186518635905E-5</v>
      </c>
    </row>
    <row r="26" spans="3:9" x14ac:dyDescent="0.2">
      <c r="C26" s="1" t="s">
        <v>76</v>
      </c>
      <c r="D26" s="12">
        <v>0.38239899999999999</v>
      </c>
      <c r="E26" s="12">
        <v>0.87779600000000002</v>
      </c>
      <c r="F26" s="12">
        <v>1.2480599999999999</v>
      </c>
      <c r="G26" s="25">
        <f t="shared" si="3"/>
        <v>3.7818271654184441E-5</v>
      </c>
      <c r="H26" s="25">
        <f t="shared" si="4"/>
        <v>4.5939776354439573E-5</v>
      </c>
      <c r="I26" s="25">
        <f t="shared" si="5"/>
        <v>4.9477057003175632E-5</v>
      </c>
    </row>
    <row r="27" spans="3:9" x14ac:dyDescent="0.2">
      <c r="C27" s="1" t="s">
        <v>60</v>
      </c>
      <c r="D27" s="12">
        <v>0.36290499999999998</v>
      </c>
      <c r="E27" s="12">
        <v>0.58671899999999999</v>
      </c>
      <c r="F27" s="12">
        <v>0.75683400000000001</v>
      </c>
      <c r="G27" s="25">
        <f t="shared" si="3"/>
        <v>3.5890365494318252E-5</v>
      </c>
      <c r="H27" s="25">
        <f t="shared" si="4"/>
        <v>3.0706154554019878E-5</v>
      </c>
      <c r="I27" s="25">
        <f t="shared" si="5"/>
        <v>3.0003300290003228E-5</v>
      </c>
    </row>
    <row r="28" spans="3:9" x14ac:dyDescent="0.2">
      <c r="C28" s="1" t="s">
        <v>43</v>
      </c>
      <c r="D28" s="12">
        <v>0.20600499999999999</v>
      </c>
      <c r="E28" s="12">
        <v>0.40102500000000002</v>
      </c>
      <c r="F28" s="12">
        <v>0.46695399999999998</v>
      </c>
      <c r="G28" s="25">
        <f t="shared" si="3"/>
        <v>2.0373361468309975E-5</v>
      </c>
      <c r="H28" s="25">
        <f t="shared" si="4"/>
        <v>2.0987790799387478E-5</v>
      </c>
      <c r="I28" s="25">
        <f t="shared" si="5"/>
        <v>1.8511537647117026E-5</v>
      </c>
    </row>
    <row r="29" spans="3:9" x14ac:dyDescent="0.2">
      <c r="C29" s="1" t="s">
        <v>62</v>
      </c>
      <c r="D29" s="12">
        <v>0.13233500000000001</v>
      </c>
      <c r="E29" s="12">
        <v>0.14929799999999999</v>
      </c>
      <c r="F29" s="12">
        <v>8.9665999999999996E-2</v>
      </c>
      <c r="G29" s="25">
        <f t="shared" si="3"/>
        <v>1.30875890872008E-5</v>
      </c>
      <c r="H29" s="25">
        <f t="shared" si="4"/>
        <v>7.8135657147732724E-6</v>
      </c>
      <c r="I29" s="25">
        <f t="shared" si="5"/>
        <v>3.5546446430834625E-6</v>
      </c>
    </row>
    <row r="30" spans="3:9" x14ac:dyDescent="0.2">
      <c r="C30" s="1" t="s">
        <v>52</v>
      </c>
      <c r="D30" s="12">
        <v>8.4037500000000001E-2</v>
      </c>
      <c r="E30" s="12">
        <v>0.12175999999999999</v>
      </c>
      <c r="F30" s="12">
        <v>0.15542300000000001</v>
      </c>
      <c r="G30" s="25">
        <f t="shared" si="3"/>
        <v>8.3110913055173398E-6</v>
      </c>
      <c r="H30" s="25">
        <f t="shared" si="4"/>
        <v>6.3723543612827609E-6</v>
      </c>
      <c r="I30" s="25">
        <f t="shared" si="5"/>
        <v>6.1614606914768254E-6</v>
      </c>
    </row>
    <row r="31" spans="3:9" x14ac:dyDescent="0.2">
      <c r="C31" s="1" t="s">
        <v>30</v>
      </c>
      <c r="D31" s="12">
        <v>8.2333600000000007E-2</v>
      </c>
      <c r="E31" s="12">
        <v>0.13381299999999999</v>
      </c>
      <c r="F31" s="12">
        <v>7.7831600000000001E-2</v>
      </c>
      <c r="G31" s="25">
        <f t="shared" si="3"/>
        <v>8.1425800043069161E-6</v>
      </c>
      <c r="H31" s="25">
        <f t="shared" si="4"/>
        <v>7.0031525471939062E-6</v>
      </c>
      <c r="I31" s="25">
        <f t="shared" si="5"/>
        <v>3.0854914906722149E-6</v>
      </c>
    </row>
    <row r="32" spans="3:9" x14ac:dyDescent="0.2">
      <c r="C32" s="1" t="s">
        <v>65</v>
      </c>
      <c r="D32" s="12">
        <v>5.8660700000000003E-2</v>
      </c>
      <c r="E32" s="12">
        <v>0.17486599999999999</v>
      </c>
      <c r="F32" s="12">
        <v>0.109266</v>
      </c>
      <c r="G32" s="25">
        <f t="shared" si="3"/>
        <v>5.8013914472177426E-6</v>
      </c>
      <c r="H32" s="25">
        <f t="shared" si="4"/>
        <v>9.1516763940544622E-6</v>
      </c>
      <c r="I32" s="25">
        <f t="shared" si="5"/>
        <v>4.3316508104650326E-6</v>
      </c>
    </row>
    <row r="33" spans="3:9" x14ac:dyDescent="0.2">
      <c r="C33" s="1" t="s">
        <v>49</v>
      </c>
      <c r="D33" s="12">
        <v>1.583E-2</v>
      </c>
      <c r="E33" s="12">
        <v>1.36174E-2</v>
      </c>
      <c r="F33" s="12">
        <v>1.39037E-2</v>
      </c>
      <c r="G33" s="25">
        <f t="shared" si="3"/>
        <v>1.5655460403550735E-6</v>
      </c>
      <c r="H33" s="25">
        <f t="shared" si="4"/>
        <v>7.1267163501422369E-7</v>
      </c>
      <c r="I33" s="25">
        <f t="shared" si="5"/>
        <v>5.5118676782771104E-7</v>
      </c>
    </row>
    <row r="34" spans="3:9" x14ac:dyDescent="0.2">
      <c r="C34" s="1" t="s">
        <v>48</v>
      </c>
      <c r="D34" s="12">
        <v>1.5553900000000001E-2</v>
      </c>
      <c r="E34" s="12">
        <v>0.15982199999999999</v>
      </c>
      <c r="F34" s="12">
        <v>5.0314500000000004</v>
      </c>
      <c r="G34" s="25">
        <f t="shared" si="3"/>
        <v>1.5382404647554502E-6</v>
      </c>
      <c r="H34" s="25">
        <f t="shared" si="4"/>
        <v>8.3643431235950512E-6</v>
      </c>
      <c r="I34" s="25">
        <f t="shared" si="5"/>
        <v>1.9946263677918374E-4</v>
      </c>
    </row>
    <row r="35" spans="3:9" x14ac:dyDescent="0.2">
      <c r="C35" s="1" t="s">
        <v>69</v>
      </c>
      <c r="D35" s="12">
        <v>1.4047199999999999E-2</v>
      </c>
      <c r="E35" s="12">
        <v>21.975999999999999</v>
      </c>
      <c r="F35" s="12">
        <v>469.125</v>
      </c>
      <c r="G35" s="25">
        <f t="shared" ref="G35:I41" si="6">D35/D$42</f>
        <v>1.3892317332960067E-6</v>
      </c>
      <c r="H35" s="25">
        <f t="shared" si="6"/>
        <v>1.1501220387939385E-3</v>
      </c>
      <c r="I35" s="25">
        <f t="shared" si="6"/>
        <v>1.8597602973106076E-2</v>
      </c>
    </row>
    <row r="36" spans="3:9" x14ac:dyDescent="0.2">
      <c r="C36" s="1" t="s">
        <v>77</v>
      </c>
      <c r="D36" s="12">
        <v>8.6195300000000002E-3</v>
      </c>
      <c r="E36" s="12">
        <v>1.4037000000000001E-2</v>
      </c>
      <c r="F36" s="12">
        <v>7.7831599999999999E-3</v>
      </c>
      <c r="G36" s="25">
        <f t="shared" si="6"/>
        <v>8.5244921422752787E-7</v>
      </c>
      <c r="H36" s="25">
        <f t="shared" si="6"/>
        <v>7.3463155526713305E-7</v>
      </c>
      <c r="I36" s="25">
        <f t="shared" si="6"/>
        <v>3.0854914906722146E-7</v>
      </c>
    </row>
    <row r="37" spans="3:9" x14ac:dyDescent="0.2">
      <c r="C37" s="1" t="s">
        <v>51</v>
      </c>
      <c r="D37" s="12">
        <v>7.9040299999999994E-3</v>
      </c>
      <c r="E37" s="12">
        <v>1.2846E-2</v>
      </c>
      <c r="F37" s="12">
        <v>7.4718299999999996E-3</v>
      </c>
      <c r="G37" s="25">
        <f t="shared" si="6"/>
        <v>7.8168811556207894E-7</v>
      </c>
      <c r="H37" s="25">
        <f t="shared" si="6"/>
        <v>6.7230013243296932E-7</v>
      </c>
      <c r="I37" s="25">
        <f t="shared" si="6"/>
        <v>2.9620704038911411E-7</v>
      </c>
    </row>
    <row r="38" spans="3:9" x14ac:dyDescent="0.2">
      <c r="C38" s="1" t="s">
        <v>78</v>
      </c>
      <c r="D38" s="12">
        <v>3.02492E-3</v>
      </c>
      <c r="E38" s="12">
        <v>5.1365400000000002E-3</v>
      </c>
      <c r="F38" s="12">
        <v>4.3183400000000004E-3</v>
      </c>
      <c r="G38" s="25">
        <f t="shared" si="6"/>
        <v>2.9915676111123617E-7</v>
      </c>
      <c r="H38" s="25">
        <f t="shared" si="6"/>
        <v>2.688227091894165E-7</v>
      </c>
      <c r="I38" s="25">
        <f t="shared" si="6"/>
        <v>1.7119269453319029E-7</v>
      </c>
    </row>
    <row r="39" spans="3:9" x14ac:dyDescent="0.2">
      <c r="C39" s="1" t="s">
        <v>61</v>
      </c>
      <c r="D39" s="12">
        <v>9.7736599999999991E-4</v>
      </c>
      <c r="E39" s="12">
        <v>6.6880300000000002E-3</v>
      </c>
      <c r="F39" s="12">
        <v>1.54504E-2</v>
      </c>
      <c r="G39" s="25">
        <f t="shared" si="6"/>
        <v>9.6658968495115383E-8</v>
      </c>
      <c r="H39" s="25">
        <f t="shared" si="6"/>
        <v>3.5002050869653372E-7</v>
      </c>
      <c r="I39" s="25">
        <f t="shared" si="6"/>
        <v>6.1250286165878629E-7</v>
      </c>
    </row>
    <row r="40" spans="3:9" x14ac:dyDescent="0.2">
      <c r="C40" s="1" t="s">
        <v>53</v>
      </c>
      <c r="D40" s="12">
        <v>1.9893600000000001E-4</v>
      </c>
      <c r="E40" s="12">
        <v>4.92349E-4</v>
      </c>
      <c r="F40" s="12">
        <v>1.4137500000000001E-4</v>
      </c>
      <c r="G40" s="25">
        <f t="shared" si="6"/>
        <v>1.9674255659133094E-8</v>
      </c>
      <c r="H40" s="25">
        <f t="shared" si="6"/>
        <v>2.5767265911820023E-8</v>
      </c>
      <c r="I40" s="25">
        <f t="shared" si="6"/>
        <v>5.6045534139576268E-9</v>
      </c>
    </row>
    <row r="41" spans="3:9" x14ac:dyDescent="0.2">
      <c r="C41" s="1" t="s">
        <v>72</v>
      </c>
      <c r="D41" s="12">
        <v>0</v>
      </c>
      <c r="E41" s="12">
        <v>0.343221</v>
      </c>
      <c r="F41" s="12">
        <v>12.565099999999999</v>
      </c>
      <c r="G41" s="25">
        <f t="shared" si="6"/>
        <v>0</v>
      </c>
      <c r="H41" s="25">
        <f t="shared" si="6"/>
        <v>1.7962597209541973E-5</v>
      </c>
      <c r="I41" s="25">
        <f t="shared" si="6"/>
        <v>4.9812041804929419E-4</v>
      </c>
    </row>
    <row r="42" spans="3:9" x14ac:dyDescent="0.2">
      <c r="D42" s="12">
        <f>SUM(D5:D41)</f>
        <v>10111.487999682002</v>
      </c>
      <c r="E42" s="12">
        <f>SUM(E5:E41)</f>
        <v>19107.53751231901</v>
      </c>
      <c r="F42" s="12">
        <f>SUM(F5:F41)</f>
        <v>25225.025003405004</v>
      </c>
      <c r="G42" s="1"/>
      <c r="H42" s="1"/>
      <c r="I42" s="1"/>
    </row>
  </sheetData>
  <sortState xmlns:xlrd2="http://schemas.microsoft.com/office/spreadsheetml/2017/richdata2" ref="C5:F41">
    <sortCondition descending="1" ref="D5:D41"/>
  </sortState>
  <pageMargins left="0.7" right="0.7" top="0.75" bottom="0.75" header="0.3" footer="0.3"/>
  <ignoredErrors>
    <ignoredError sqref="D42:I4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6B79-952B-FF4F-AEC3-C42D45AF9702}">
  <dimension ref="D6:J31"/>
  <sheetViews>
    <sheetView topLeftCell="C4" zoomScale="209" workbookViewId="0">
      <selection activeCell="I21" sqref="I21:J31"/>
    </sheetView>
  </sheetViews>
  <sheetFormatPr baseColWidth="10" defaultRowHeight="15" x14ac:dyDescent="0.2"/>
  <cols>
    <col min="4" max="4" width="20.6640625" customWidth="1"/>
  </cols>
  <sheetData>
    <row r="6" spans="4:5" ht="19" thickBot="1" x14ac:dyDescent="0.3">
      <c r="D6" s="27" t="s">
        <v>46</v>
      </c>
      <c r="E6" s="27"/>
    </row>
    <row r="7" spans="4:5" ht="16" thickTop="1" x14ac:dyDescent="0.2">
      <c r="D7" s="1" t="s">
        <v>92</v>
      </c>
      <c r="E7" s="28">
        <v>1208.23</v>
      </c>
    </row>
    <row r="8" spans="4:5" x14ac:dyDescent="0.2">
      <c r="D8" s="1" t="s">
        <v>93</v>
      </c>
      <c r="E8" s="28">
        <v>501.61799999999999</v>
      </c>
    </row>
    <row r="9" spans="4:5" x14ac:dyDescent="0.2">
      <c r="D9" s="29" t="s">
        <v>94</v>
      </c>
      <c r="E9" s="30">
        <v>82.82200000000006</v>
      </c>
    </row>
    <row r="10" spans="4:5" x14ac:dyDescent="0.2">
      <c r="D10" s="1" t="s">
        <v>95</v>
      </c>
      <c r="E10" s="28">
        <v>395.95</v>
      </c>
    </row>
    <row r="11" spans="4:5" x14ac:dyDescent="0.2">
      <c r="D11" s="1" t="s">
        <v>96</v>
      </c>
      <c r="E11" s="28">
        <v>39.596600000000002</v>
      </c>
    </row>
    <row r="12" spans="4:5" x14ac:dyDescent="0.2">
      <c r="D12" s="1" t="s">
        <v>97</v>
      </c>
      <c r="E12" s="28">
        <v>4143.4799999999996</v>
      </c>
    </row>
    <row r="13" spans="4:5" x14ac:dyDescent="0.2">
      <c r="D13" s="1" t="s">
        <v>98</v>
      </c>
      <c r="E13" s="28">
        <v>2.1228900000000001E-3</v>
      </c>
    </row>
    <row r="14" spans="4:5" ht="16" thickBot="1" x14ac:dyDescent="0.25">
      <c r="D14" s="15" t="s">
        <v>99</v>
      </c>
      <c r="E14" s="31">
        <v>6371.7</v>
      </c>
    </row>
    <row r="15" spans="4:5" ht="16" thickTop="1" x14ac:dyDescent="0.2">
      <c r="D15" s="1" t="s">
        <v>100</v>
      </c>
      <c r="E15" s="28">
        <v>19543.3</v>
      </c>
    </row>
    <row r="16" spans="4:5" ht="16" thickBot="1" x14ac:dyDescent="0.25">
      <c r="D16" s="15" t="s">
        <v>101</v>
      </c>
      <c r="E16" s="31">
        <v>25915</v>
      </c>
    </row>
    <row r="17" spans="4:10" ht="16" thickTop="1" x14ac:dyDescent="0.2">
      <c r="D17" s="32" t="s">
        <v>102</v>
      </c>
      <c r="E17" s="32">
        <v>0.2458691877291144</v>
      </c>
    </row>
    <row r="21" spans="4:10" ht="19" thickBot="1" x14ac:dyDescent="0.3">
      <c r="E21" s="27" t="s">
        <v>103</v>
      </c>
      <c r="F21" s="33"/>
      <c r="I21" s="27" t="s">
        <v>20</v>
      </c>
      <c r="J21" s="33"/>
    </row>
    <row r="22" spans="4:10" ht="16" thickTop="1" x14ac:dyDescent="0.2">
      <c r="E22" s="1" t="s">
        <v>85</v>
      </c>
      <c r="F22" s="28">
        <v>1147.0856847999999</v>
      </c>
      <c r="I22" s="1" t="s">
        <v>82</v>
      </c>
      <c r="J22" s="28">
        <v>0.434666</v>
      </c>
    </row>
    <row r="23" spans="4:10" x14ac:dyDescent="0.2">
      <c r="E23" s="1" t="s">
        <v>86</v>
      </c>
      <c r="F23" s="28">
        <v>144.93024152000001</v>
      </c>
      <c r="I23" s="1" t="s">
        <v>83</v>
      </c>
      <c r="J23" s="28">
        <v>45.739199999999997</v>
      </c>
    </row>
    <row r="24" spans="4:10" ht="16" thickBot="1" x14ac:dyDescent="0.25">
      <c r="E24" s="15" t="s">
        <v>88</v>
      </c>
      <c r="F24" s="31">
        <v>1292.0159263199998</v>
      </c>
      <c r="I24" s="29" t="s">
        <v>84</v>
      </c>
      <c r="J24" s="28">
        <v>119.19613400000001</v>
      </c>
    </row>
    <row r="25" spans="4:10" ht="16" thickTop="1" x14ac:dyDescent="0.2">
      <c r="E25" s="1" t="s">
        <v>89</v>
      </c>
      <c r="F25" s="28">
        <v>3340.3522786084473</v>
      </c>
      <c r="I25" s="1" t="s">
        <v>85</v>
      </c>
      <c r="J25" s="28">
        <v>299.26799999999997</v>
      </c>
    </row>
    <row r="26" spans="4:10" ht="16" thickBot="1" x14ac:dyDescent="0.25">
      <c r="E26" s="15" t="s">
        <v>90</v>
      </c>
      <c r="F26" s="31">
        <v>4632.3682049284471</v>
      </c>
      <c r="I26" s="1" t="s">
        <v>86</v>
      </c>
      <c r="J26" s="28">
        <v>12.1058</v>
      </c>
    </row>
    <row r="27" spans="4:10" ht="16" thickTop="1" x14ac:dyDescent="0.2">
      <c r="E27" s="32" t="s">
        <v>91</v>
      </c>
      <c r="F27" s="32">
        <v>0.27891045555174226</v>
      </c>
      <c r="I27" s="1" t="s">
        <v>87</v>
      </c>
      <c r="J27" s="28">
        <v>0.95534600000000003</v>
      </c>
    </row>
    <row r="28" spans="4:10" ht="16" thickBot="1" x14ac:dyDescent="0.25">
      <c r="I28" s="15" t="s">
        <v>88</v>
      </c>
      <c r="J28" s="31">
        <v>477.69900000000001</v>
      </c>
    </row>
    <row r="29" spans="4:10" ht="16" thickTop="1" x14ac:dyDescent="0.2">
      <c r="I29" s="1" t="s">
        <v>89</v>
      </c>
      <c r="J29" s="28">
        <v>2626.8</v>
      </c>
    </row>
    <row r="30" spans="4:10" ht="16" thickBot="1" x14ac:dyDescent="0.25">
      <c r="I30" s="15" t="s">
        <v>90</v>
      </c>
      <c r="J30" s="31">
        <v>3104.4990000000003</v>
      </c>
    </row>
    <row r="31" spans="4:10" ht="16" thickTop="1" x14ac:dyDescent="0.2">
      <c r="I31" s="32" t="s">
        <v>91</v>
      </c>
      <c r="J31" s="32">
        <v>0.15387313701824351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BEF8A-733C-3E46-88F7-5672349D79D8}">
  <dimension ref="D6:E17"/>
  <sheetViews>
    <sheetView tabSelected="1" zoomScale="219" workbookViewId="0">
      <selection activeCell="G17" sqref="G17"/>
    </sheetView>
  </sheetViews>
  <sheetFormatPr baseColWidth="10" defaultRowHeight="15" x14ac:dyDescent="0.2"/>
  <cols>
    <col min="4" max="4" width="20.6640625" customWidth="1"/>
    <col min="5" max="5" width="14.33203125" customWidth="1"/>
  </cols>
  <sheetData>
    <row r="6" spans="4:5" ht="19" thickBot="1" x14ac:dyDescent="0.3">
      <c r="D6" s="27" t="s">
        <v>104</v>
      </c>
      <c r="E6" s="33"/>
    </row>
    <row r="7" spans="4:5" ht="16" thickTop="1" x14ac:dyDescent="0.2">
      <c r="D7" s="1" t="s">
        <v>95</v>
      </c>
      <c r="E7" s="28">
        <v>1147.0856847999999</v>
      </c>
    </row>
    <row r="8" spans="4:5" x14ac:dyDescent="0.2">
      <c r="D8" s="1" t="s">
        <v>96</v>
      </c>
      <c r="E8" s="28">
        <v>144.93024152000001</v>
      </c>
    </row>
    <row r="9" spans="4:5" ht="16" thickBot="1" x14ac:dyDescent="0.25">
      <c r="D9" s="15" t="s">
        <v>99</v>
      </c>
      <c r="E9" s="31">
        <v>1292.0159263199998</v>
      </c>
    </row>
    <row r="10" spans="4:5" ht="16" thickTop="1" x14ac:dyDescent="0.2">
      <c r="D10" s="1" t="s">
        <v>100</v>
      </c>
      <c r="E10" s="28">
        <v>3340.3522786084473</v>
      </c>
    </row>
    <row r="11" spans="4:5" ht="16" thickBot="1" x14ac:dyDescent="0.25">
      <c r="D11" s="15" t="s">
        <v>101</v>
      </c>
      <c r="E11" s="31">
        <v>4632.3682049284471</v>
      </c>
    </row>
    <row r="12" spans="4:5" ht="16" thickTop="1" x14ac:dyDescent="0.2">
      <c r="D12" s="32" t="s">
        <v>102</v>
      </c>
      <c r="E12" s="32">
        <v>0.27891045555174226</v>
      </c>
    </row>
    <row r="13" spans="4:5" x14ac:dyDescent="0.2">
      <c r="D13" s="1"/>
      <c r="E13" s="28"/>
    </row>
    <row r="14" spans="4:5" x14ac:dyDescent="0.2">
      <c r="D14" s="34"/>
      <c r="E14" s="35"/>
    </row>
    <row r="15" spans="4:5" x14ac:dyDescent="0.2">
      <c r="D15" s="1"/>
      <c r="E15" s="28"/>
    </row>
    <row r="16" spans="4:5" x14ac:dyDescent="0.2">
      <c r="D16" s="34"/>
      <c r="E16" s="35"/>
    </row>
    <row r="17" spans="4:5" x14ac:dyDescent="0.2">
      <c r="D17" s="32"/>
      <c r="E17" s="3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A5D00-7BDE-7542-B8C3-E5C51E3284B5}">
  <dimension ref="D6:J30"/>
  <sheetViews>
    <sheetView topLeftCell="B7" zoomScale="209" workbookViewId="0">
      <selection activeCell="K12" sqref="K12"/>
    </sheetView>
  </sheetViews>
  <sheetFormatPr baseColWidth="10" defaultRowHeight="15" x14ac:dyDescent="0.2"/>
  <cols>
    <col min="4" max="4" width="20.6640625" customWidth="1"/>
  </cols>
  <sheetData>
    <row r="6" spans="4:5" ht="19" thickBot="1" x14ac:dyDescent="0.3">
      <c r="D6" s="27" t="s">
        <v>59</v>
      </c>
      <c r="E6" s="27"/>
    </row>
    <row r="7" spans="4:5" ht="16" thickTop="1" x14ac:dyDescent="0.2">
      <c r="D7" s="1" t="s">
        <v>92</v>
      </c>
      <c r="E7" s="28">
        <v>0.434666</v>
      </c>
    </row>
    <row r="8" spans="4:5" x14ac:dyDescent="0.2">
      <c r="D8" s="1" t="s">
        <v>93</v>
      </c>
      <c r="E8" s="28">
        <v>45.739199999999997</v>
      </c>
    </row>
    <row r="9" spans="4:5" x14ac:dyDescent="0.2">
      <c r="D9" s="29" t="s">
        <v>94</v>
      </c>
      <c r="E9" s="28">
        <v>119.19613400000001</v>
      </c>
    </row>
    <row r="10" spans="4:5" x14ac:dyDescent="0.2">
      <c r="D10" s="1" t="s">
        <v>95</v>
      </c>
      <c r="E10" s="28">
        <v>299.26799999999997</v>
      </c>
    </row>
    <row r="11" spans="4:5" x14ac:dyDescent="0.2">
      <c r="D11" s="1" t="s">
        <v>96</v>
      </c>
      <c r="E11" s="28">
        <v>12.1058</v>
      </c>
    </row>
    <row r="12" spans="4:5" x14ac:dyDescent="0.2">
      <c r="D12" s="1" t="s">
        <v>98</v>
      </c>
      <c r="E12" s="28">
        <v>0.95534600000000003</v>
      </c>
    </row>
    <row r="13" spans="4:5" ht="16" thickBot="1" x14ac:dyDescent="0.25">
      <c r="D13" s="15" t="s">
        <v>99</v>
      </c>
      <c r="E13" s="31">
        <v>477.69900000000001</v>
      </c>
    </row>
    <row r="14" spans="4:5" ht="16" thickTop="1" x14ac:dyDescent="0.2">
      <c r="D14" s="1" t="s">
        <v>100</v>
      </c>
      <c r="E14" s="28">
        <v>2626.8</v>
      </c>
    </row>
    <row r="15" spans="4:5" ht="16" thickBot="1" x14ac:dyDescent="0.25">
      <c r="D15" s="15" t="s">
        <v>101</v>
      </c>
      <c r="E15" s="31">
        <v>3104.4990000000003</v>
      </c>
    </row>
    <row r="16" spans="4:5" ht="16" thickTop="1" x14ac:dyDescent="0.2">
      <c r="D16" s="32" t="s">
        <v>102</v>
      </c>
      <c r="E16" s="32">
        <v>0.15387313701824351</v>
      </c>
    </row>
    <row r="20" spans="5:10" ht="19" thickBot="1" x14ac:dyDescent="0.3">
      <c r="E20" s="27" t="s">
        <v>103</v>
      </c>
      <c r="F20" s="33"/>
      <c r="I20" s="27" t="s">
        <v>20</v>
      </c>
      <c r="J20" s="33"/>
    </row>
    <row r="21" spans="5:10" ht="16" thickTop="1" x14ac:dyDescent="0.2">
      <c r="E21" s="1" t="s">
        <v>85</v>
      </c>
      <c r="F21" s="28">
        <v>1147.0856847999999</v>
      </c>
      <c r="I21" s="1" t="s">
        <v>82</v>
      </c>
      <c r="J21" s="28">
        <v>0.434666</v>
      </c>
    </row>
    <row r="22" spans="5:10" x14ac:dyDescent="0.2">
      <c r="E22" s="1" t="s">
        <v>86</v>
      </c>
      <c r="F22" s="28">
        <v>144.93024152000001</v>
      </c>
      <c r="I22" s="1" t="s">
        <v>83</v>
      </c>
      <c r="J22" s="28">
        <v>45.739199999999997</v>
      </c>
    </row>
    <row r="23" spans="5:10" ht="16" thickBot="1" x14ac:dyDescent="0.25">
      <c r="E23" s="15" t="s">
        <v>88</v>
      </c>
      <c r="F23" s="31">
        <v>1292.0159263199998</v>
      </c>
      <c r="I23" s="29" t="s">
        <v>84</v>
      </c>
      <c r="J23" s="28">
        <v>119.19613400000001</v>
      </c>
    </row>
    <row r="24" spans="5:10" ht="16" thickTop="1" x14ac:dyDescent="0.2">
      <c r="E24" s="1" t="s">
        <v>89</v>
      </c>
      <c r="F24" s="28">
        <v>3340.3522786084473</v>
      </c>
      <c r="I24" s="1" t="s">
        <v>85</v>
      </c>
      <c r="J24" s="28">
        <v>299.26799999999997</v>
      </c>
    </row>
    <row r="25" spans="5:10" ht="16" thickBot="1" x14ac:dyDescent="0.25">
      <c r="E25" s="15" t="s">
        <v>90</v>
      </c>
      <c r="F25" s="31">
        <v>4632.3682049284471</v>
      </c>
      <c r="I25" s="1" t="s">
        <v>86</v>
      </c>
      <c r="J25" s="28">
        <v>12.1058</v>
      </c>
    </row>
    <row r="26" spans="5:10" ht="16" thickTop="1" x14ac:dyDescent="0.2">
      <c r="E26" s="32" t="s">
        <v>91</v>
      </c>
      <c r="F26" s="32">
        <v>0.27891045555174226</v>
      </c>
      <c r="I26" s="1" t="s">
        <v>87</v>
      </c>
      <c r="J26" s="28">
        <v>0.95534600000000003</v>
      </c>
    </row>
    <row r="27" spans="5:10" ht="16" thickBot="1" x14ac:dyDescent="0.25">
      <c r="I27" s="15" t="s">
        <v>88</v>
      </c>
      <c r="J27" s="31">
        <v>477.69900000000001</v>
      </c>
    </row>
    <row r="28" spans="5:10" ht="16" thickTop="1" x14ac:dyDescent="0.2">
      <c r="I28" s="1" t="s">
        <v>89</v>
      </c>
      <c r="J28" s="28">
        <v>2626.8</v>
      </c>
    </row>
    <row r="29" spans="5:10" ht="16" thickBot="1" x14ac:dyDescent="0.25">
      <c r="I29" s="15" t="s">
        <v>90</v>
      </c>
      <c r="J29" s="31">
        <v>3104.4990000000003</v>
      </c>
    </row>
    <row r="30" spans="5:10" ht="16" thickTop="1" x14ac:dyDescent="0.2">
      <c r="I30" s="32" t="s">
        <v>91</v>
      </c>
      <c r="J30" s="32">
        <v>0.15387313701824351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IEA-Cleantech demand by mineral</vt:lpstr>
      <vt:lpstr>mineraller2023</vt:lpstr>
      <vt:lpstr>mineraller2050</vt:lpstr>
      <vt:lpstr>bakır-grafit</vt:lpstr>
      <vt:lpstr>Grafit</vt:lpstr>
      <vt:lpstr>Nikel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Barış Sanlı</dc:creator>
  <cp:lastModifiedBy>Barış Sanlı</cp:lastModifiedBy>
  <dcterms:created xsi:type="dcterms:W3CDTF">2024-11-14T17:18:54Z</dcterms:created>
  <dcterms:modified xsi:type="dcterms:W3CDTF">2024-11-26T06:33:49Z</dcterms:modified>
</cp:coreProperties>
</file>