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s/Documents/calismalar/enerjiistatistiknotları/"/>
    </mc:Choice>
  </mc:AlternateContent>
  <xr:revisionPtr revIDLastSave="0" documentId="13_ncr:1_{B6DF75B3-8421-D04F-AF29-A395BD2256E0}" xr6:coauthVersionLast="47" xr6:coauthVersionMax="47" xr10:uidLastSave="{00000000-0000-0000-0000-000000000000}"/>
  <bookViews>
    <workbookView xWindow="1500" yWindow="500" windowWidth="36840" windowHeight="22200" xr2:uid="{A48C5216-7FA5-5E4C-A92A-E34473287C44}"/>
  </bookViews>
  <sheets>
    <sheet name="türkiyejettaleb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66" i="1" l="1"/>
  <c r="S265" i="1"/>
  <c r="Q280" i="1"/>
  <c r="O218" i="1"/>
  <c r="O219" i="1"/>
  <c r="O220" i="1"/>
  <c r="O221" i="1"/>
  <c r="P221" i="1"/>
  <c r="R221" i="1" s="1"/>
  <c r="O222" i="1"/>
  <c r="P222" i="1"/>
  <c r="R222" i="1" s="1"/>
  <c r="O223" i="1"/>
  <c r="P223" i="1"/>
  <c r="R223" i="1" s="1"/>
  <c r="O224" i="1"/>
  <c r="O225" i="1"/>
  <c r="O226" i="1"/>
  <c r="P226" i="1"/>
  <c r="R226" i="1" s="1"/>
  <c r="O227" i="1"/>
  <c r="O228" i="1"/>
  <c r="O229" i="1"/>
  <c r="O230" i="1"/>
  <c r="O231" i="1"/>
  <c r="P231" i="1"/>
  <c r="R231" i="1" s="1"/>
  <c r="O232" i="1"/>
  <c r="O233" i="1"/>
  <c r="P233" i="1"/>
  <c r="R233" i="1" s="1"/>
  <c r="O234" i="1"/>
  <c r="P234" i="1"/>
  <c r="R234" i="1" s="1"/>
  <c r="O235" i="1"/>
  <c r="R235" i="1" s="1"/>
  <c r="P235" i="1"/>
  <c r="O236" i="1"/>
  <c r="O237" i="1"/>
  <c r="O238" i="1"/>
  <c r="P238" i="1"/>
  <c r="R238" i="1" s="1"/>
  <c r="O239" i="1"/>
  <c r="O240" i="1"/>
  <c r="O241" i="1"/>
  <c r="O242" i="1"/>
  <c r="O243" i="1"/>
  <c r="R243" i="1" s="1"/>
  <c r="P243" i="1"/>
  <c r="O244" i="1"/>
  <c r="O245" i="1"/>
  <c r="P245" i="1"/>
  <c r="R245" i="1" s="1"/>
  <c r="O246" i="1"/>
  <c r="P246" i="1"/>
  <c r="R246" i="1" s="1"/>
  <c r="O247" i="1"/>
  <c r="P247" i="1"/>
  <c r="R247" i="1" s="1"/>
  <c r="O248" i="1"/>
  <c r="O249" i="1"/>
  <c r="O250" i="1"/>
  <c r="P250" i="1"/>
  <c r="R250" i="1" s="1"/>
  <c r="O251" i="1"/>
  <c r="O252" i="1"/>
  <c r="O253" i="1"/>
  <c r="O254" i="1"/>
  <c r="O255" i="1"/>
  <c r="P255" i="1"/>
  <c r="R255" i="1" s="1"/>
  <c r="O256" i="1"/>
  <c r="O257" i="1"/>
  <c r="P257" i="1"/>
  <c r="R257" i="1" s="1"/>
  <c r="O258" i="1"/>
  <c r="P258" i="1"/>
  <c r="R258" i="1" s="1"/>
  <c r="O259" i="1"/>
  <c r="R259" i="1" s="1"/>
  <c r="P259" i="1"/>
  <c r="O260" i="1"/>
  <c r="O261" i="1"/>
  <c r="O262" i="1"/>
  <c r="P262" i="1"/>
  <c r="R262" i="1" s="1"/>
  <c r="O263" i="1"/>
  <c r="O264" i="1"/>
  <c r="O265" i="1"/>
  <c r="O266" i="1"/>
  <c r="O267" i="1"/>
  <c r="R267" i="1" s="1"/>
  <c r="P267" i="1"/>
  <c r="O268" i="1"/>
  <c r="O269" i="1"/>
  <c r="P269" i="1"/>
  <c r="R269" i="1" s="1"/>
  <c r="O270" i="1"/>
  <c r="P270" i="1"/>
  <c r="R270" i="1" s="1"/>
  <c r="O271" i="1"/>
  <c r="P271" i="1"/>
  <c r="R271" i="1" s="1"/>
  <c r="O272" i="1"/>
  <c r="O273" i="1"/>
  <c r="O274" i="1"/>
  <c r="P274" i="1"/>
  <c r="R274" i="1" s="1"/>
  <c r="O275" i="1"/>
  <c r="O276" i="1"/>
  <c r="O277" i="1"/>
  <c r="O278" i="1"/>
  <c r="O279" i="1"/>
  <c r="P279" i="1"/>
  <c r="R279" i="1" s="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O217" i="1"/>
  <c r="N217" i="1"/>
  <c r="H211" i="1"/>
  <c r="H212" i="1"/>
  <c r="H213" i="1"/>
  <c r="H214" i="1"/>
  <c r="H215" i="1"/>
  <c r="H216" i="1"/>
  <c r="H217" i="1"/>
  <c r="H218" i="1"/>
  <c r="H219" i="1"/>
  <c r="H220" i="1"/>
  <c r="H221" i="1"/>
  <c r="H222" i="1"/>
  <c r="H223" i="1"/>
  <c r="I231" i="1"/>
  <c r="I243" i="1" s="1"/>
  <c r="I255" i="1" s="1"/>
  <c r="I267" i="1" s="1"/>
  <c r="I279" i="1" s="1"/>
  <c r="L216" i="1" s="1"/>
  <c r="I226" i="1"/>
  <c r="I238" i="1" s="1"/>
  <c r="I250" i="1" s="1"/>
  <c r="I262" i="1" s="1"/>
  <c r="I274" i="1" s="1"/>
  <c r="I227" i="1"/>
  <c r="I239" i="1" s="1"/>
  <c r="I251" i="1" s="1"/>
  <c r="I263" i="1" s="1"/>
  <c r="I275" i="1" s="1"/>
  <c r="P275" i="1" s="1"/>
  <c r="R275" i="1" s="1"/>
  <c r="I228" i="1"/>
  <c r="P228" i="1" s="1"/>
  <c r="R228" i="1" s="1"/>
  <c r="I229" i="1"/>
  <c r="P229" i="1" s="1"/>
  <c r="R229" i="1" s="1"/>
  <c r="I230" i="1"/>
  <c r="I242" i="1" s="1"/>
  <c r="I254" i="1" s="1"/>
  <c r="I266" i="1" s="1"/>
  <c r="I278" i="1" s="1"/>
  <c r="P278" i="1" s="1"/>
  <c r="R278" i="1" s="1"/>
  <c r="I232" i="1"/>
  <c r="I244" i="1" s="1"/>
  <c r="I256" i="1" s="1"/>
  <c r="I268" i="1" s="1"/>
  <c r="I280" i="1" s="1"/>
  <c r="I233" i="1"/>
  <c r="I245" i="1" s="1"/>
  <c r="I257" i="1" s="1"/>
  <c r="I269" i="1" s="1"/>
  <c r="I234" i="1"/>
  <c r="I246" i="1" s="1"/>
  <c r="I258" i="1" s="1"/>
  <c r="I270" i="1" s="1"/>
  <c r="I235" i="1"/>
  <c r="I247" i="1" s="1"/>
  <c r="I259" i="1" s="1"/>
  <c r="I271" i="1" s="1"/>
  <c r="I225" i="1"/>
  <c r="I237" i="1" s="1"/>
  <c r="I249" i="1" s="1"/>
  <c r="I261" i="1" s="1"/>
  <c r="I273" i="1" s="1"/>
  <c r="P273" i="1" s="1"/>
  <c r="R273" i="1" s="1"/>
  <c r="I217" i="1"/>
  <c r="P217" i="1" s="1"/>
  <c r="R217" i="1" s="1"/>
  <c r="I218" i="1"/>
  <c r="P218" i="1" s="1"/>
  <c r="R218" i="1" s="1"/>
  <c r="I219" i="1"/>
  <c r="P219" i="1" s="1"/>
  <c r="R219" i="1" s="1"/>
  <c r="I220" i="1"/>
  <c r="P220" i="1" s="1"/>
  <c r="R220" i="1" s="1"/>
  <c r="I221" i="1"/>
  <c r="I222" i="1"/>
  <c r="I223" i="1"/>
  <c r="I224" i="1"/>
  <c r="I236" i="1" s="1"/>
  <c r="H224"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35" i="1"/>
  <c r="H236" i="1"/>
  <c r="H237" i="1"/>
  <c r="H238" i="1"/>
  <c r="H239" i="1"/>
  <c r="H240" i="1"/>
  <c r="H241" i="1"/>
  <c r="H242" i="1"/>
  <c r="H243" i="1"/>
  <c r="H244" i="1"/>
  <c r="H245" i="1"/>
  <c r="H246" i="1"/>
  <c r="H247" i="1"/>
  <c r="H227" i="1"/>
  <c r="H228" i="1"/>
  <c r="H229" i="1"/>
  <c r="H230" i="1"/>
  <c r="H231" i="1"/>
  <c r="H232" i="1"/>
  <c r="H233" i="1"/>
  <c r="H234" i="1"/>
  <c r="H226" i="1"/>
  <c r="H225" i="1"/>
  <c r="H207" i="1"/>
  <c r="F15" i="1"/>
  <c r="G15" i="1" s="1"/>
  <c r="F23" i="1"/>
  <c r="G23" i="1" s="1"/>
  <c r="F31" i="1"/>
  <c r="G31" i="1" s="1"/>
  <c r="F39" i="1"/>
  <c r="G39" i="1" s="1"/>
  <c r="F47" i="1"/>
  <c r="G47" i="1" s="1"/>
  <c r="F55" i="1"/>
  <c r="G55" i="1" s="1"/>
  <c r="F56" i="1"/>
  <c r="G56" i="1" s="1"/>
  <c r="F63" i="1"/>
  <c r="G63" i="1" s="1"/>
  <c r="F64" i="1"/>
  <c r="G64" i="1" s="1"/>
  <c r="F71" i="1"/>
  <c r="G71" i="1" s="1"/>
  <c r="F79" i="1"/>
  <c r="G79" i="1" s="1"/>
  <c r="F80" i="1"/>
  <c r="G80" i="1" s="1"/>
  <c r="F87" i="1"/>
  <c r="G87" i="1" s="1"/>
  <c r="F88" i="1"/>
  <c r="G88" i="1" s="1"/>
  <c r="F95" i="1"/>
  <c r="G95" i="1" s="1"/>
  <c r="F96" i="1"/>
  <c r="G96" i="1" s="1"/>
  <c r="F101" i="1"/>
  <c r="G101" i="1" s="1"/>
  <c r="F103" i="1"/>
  <c r="G103" i="1" s="1"/>
  <c r="F104" i="1"/>
  <c r="G104" i="1" s="1"/>
  <c r="F111" i="1"/>
  <c r="G111" i="1" s="1"/>
  <c r="F112" i="1"/>
  <c r="G112" i="1" s="1"/>
  <c r="F117" i="1"/>
  <c r="G117" i="1" s="1"/>
  <c r="F119" i="1"/>
  <c r="G119" i="1" s="1"/>
  <c r="F120" i="1"/>
  <c r="G120" i="1" s="1"/>
  <c r="F127" i="1"/>
  <c r="G127" i="1" s="1"/>
  <c r="F128" i="1"/>
  <c r="G128" i="1" s="1"/>
  <c r="F133" i="1"/>
  <c r="G133" i="1" s="1"/>
  <c r="F135" i="1"/>
  <c r="G135" i="1" s="1"/>
  <c r="F136" i="1"/>
  <c r="G136" i="1" s="1"/>
  <c r="F143" i="1"/>
  <c r="G143" i="1" s="1"/>
  <c r="F144" i="1"/>
  <c r="G144" i="1" s="1"/>
  <c r="F149" i="1"/>
  <c r="G149" i="1" s="1"/>
  <c r="F151" i="1"/>
  <c r="G151" i="1" s="1"/>
  <c r="F152" i="1"/>
  <c r="G152" i="1" s="1"/>
  <c r="F159" i="1"/>
  <c r="G159" i="1" s="1"/>
  <c r="F160" i="1"/>
  <c r="G160" i="1" s="1"/>
  <c r="F165" i="1"/>
  <c r="G165" i="1" s="1"/>
  <c r="F167" i="1"/>
  <c r="G167" i="1" s="1"/>
  <c r="F168" i="1"/>
  <c r="G168" i="1" s="1"/>
  <c r="F175" i="1"/>
  <c r="G175" i="1" s="1"/>
  <c r="F176" i="1"/>
  <c r="G176" i="1" s="1"/>
  <c r="F181" i="1"/>
  <c r="G181" i="1" s="1"/>
  <c r="F183" i="1"/>
  <c r="G183" i="1" s="1"/>
  <c r="F184" i="1"/>
  <c r="G184" i="1" s="1"/>
  <c r="F191" i="1"/>
  <c r="G191" i="1" s="1"/>
  <c r="F192" i="1"/>
  <c r="G192" i="1" s="1"/>
  <c r="F197" i="1"/>
  <c r="G197" i="1" s="1"/>
  <c r="F199" i="1"/>
  <c r="G199" i="1" s="1"/>
  <c r="F200" i="1"/>
  <c r="G200" i="1" s="1"/>
  <c r="F207" i="1"/>
  <c r="G207" i="1" s="1"/>
  <c r="F208" i="1"/>
  <c r="G208" i="1" s="1"/>
  <c r="F231" i="1"/>
  <c r="G231" i="1" s="1"/>
  <c r="F232" i="1"/>
  <c r="G232" i="1" s="1"/>
  <c r="F233" i="1"/>
  <c r="G233" i="1" s="1"/>
  <c r="F239" i="1"/>
  <c r="G239" i="1" s="1"/>
  <c r="F247" i="1"/>
  <c r="G247" i="1" s="1"/>
  <c r="F248" i="1"/>
  <c r="G248" i="1" s="1"/>
  <c r="F249" i="1"/>
  <c r="G249" i="1" s="1"/>
  <c r="F255" i="1"/>
  <c r="G255" i="1" s="1"/>
  <c r="F263" i="1"/>
  <c r="G263" i="1" s="1"/>
  <c r="F264" i="1"/>
  <c r="G264" i="1" s="1"/>
  <c r="F265" i="1"/>
  <c r="G265" i="1" s="1"/>
  <c r="F271" i="1"/>
  <c r="G271" i="1" s="1"/>
  <c r="D14" i="1"/>
  <c r="F14" i="1" s="1"/>
  <c r="G14" i="1" s="1"/>
  <c r="E14" i="1"/>
  <c r="D15" i="1"/>
  <c r="E15" i="1"/>
  <c r="D16" i="1"/>
  <c r="E16" i="1"/>
  <c r="F16" i="1" s="1"/>
  <c r="G16" i="1" s="1"/>
  <c r="D17" i="1"/>
  <c r="E17" i="1"/>
  <c r="D18" i="1"/>
  <c r="F18" i="1" s="1"/>
  <c r="G18" i="1" s="1"/>
  <c r="E18" i="1"/>
  <c r="D19" i="1"/>
  <c r="F19" i="1" s="1"/>
  <c r="G19" i="1" s="1"/>
  <c r="E19" i="1"/>
  <c r="D20" i="1"/>
  <c r="F20" i="1" s="1"/>
  <c r="G20" i="1" s="1"/>
  <c r="E20" i="1"/>
  <c r="D21" i="1"/>
  <c r="E21" i="1"/>
  <c r="D22" i="1"/>
  <c r="F22" i="1" s="1"/>
  <c r="G22" i="1" s="1"/>
  <c r="E22" i="1"/>
  <c r="D23" i="1"/>
  <c r="E23" i="1"/>
  <c r="D24" i="1"/>
  <c r="E24" i="1"/>
  <c r="F24" i="1" s="1"/>
  <c r="G24" i="1" s="1"/>
  <c r="D25" i="1"/>
  <c r="E25" i="1"/>
  <c r="D26" i="1"/>
  <c r="F26" i="1" s="1"/>
  <c r="G26" i="1" s="1"/>
  <c r="E26" i="1"/>
  <c r="D27" i="1"/>
  <c r="F27" i="1" s="1"/>
  <c r="G27" i="1" s="1"/>
  <c r="E27" i="1"/>
  <c r="D28" i="1"/>
  <c r="F28" i="1" s="1"/>
  <c r="G28" i="1" s="1"/>
  <c r="E28" i="1"/>
  <c r="D29" i="1"/>
  <c r="F29" i="1" s="1"/>
  <c r="G29" i="1" s="1"/>
  <c r="E29" i="1"/>
  <c r="D30" i="1"/>
  <c r="F30" i="1" s="1"/>
  <c r="G30" i="1" s="1"/>
  <c r="E30" i="1"/>
  <c r="D31" i="1"/>
  <c r="E31" i="1"/>
  <c r="D32" i="1"/>
  <c r="E32" i="1"/>
  <c r="F32" i="1" s="1"/>
  <c r="G32" i="1" s="1"/>
  <c r="D33" i="1"/>
  <c r="F33" i="1" s="1"/>
  <c r="G33" i="1" s="1"/>
  <c r="E33" i="1"/>
  <c r="D34" i="1"/>
  <c r="F34" i="1" s="1"/>
  <c r="G34" i="1" s="1"/>
  <c r="E34" i="1"/>
  <c r="D35" i="1"/>
  <c r="F35" i="1" s="1"/>
  <c r="G35" i="1" s="1"/>
  <c r="E35" i="1"/>
  <c r="D36" i="1"/>
  <c r="F36" i="1" s="1"/>
  <c r="G36" i="1" s="1"/>
  <c r="E36" i="1"/>
  <c r="D37" i="1"/>
  <c r="F37" i="1" s="1"/>
  <c r="G37" i="1" s="1"/>
  <c r="E37" i="1"/>
  <c r="D38" i="1"/>
  <c r="F38" i="1" s="1"/>
  <c r="G38" i="1" s="1"/>
  <c r="E38" i="1"/>
  <c r="D39" i="1"/>
  <c r="E39" i="1"/>
  <c r="D40" i="1"/>
  <c r="E40" i="1"/>
  <c r="F40" i="1" s="1"/>
  <c r="G40" i="1" s="1"/>
  <c r="D41" i="1"/>
  <c r="F41" i="1" s="1"/>
  <c r="G41" i="1" s="1"/>
  <c r="E41" i="1"/>
  <c r="D42" i="1"/>
  <c r="F42" i="1" s="1"/>
  <c r="G42" i="1" s="1"/>
  <c r="E42" i="1"/>
  <c r="D43" i="1"/>
  <c r="F43" i="1" s="1"/>
  <c r="G43" i="1" s="1"/>
  <c r="E43" i="1"/>
  <c r="D44" i="1"/>
  <c r="F44" i="1" s="1"/>
  <c r="G44" i="1" s="1"/>
  <c r="E44" i="1"/>
  <c r="D45" i="1"/>
  <c r="F45" i="1" s="1"/>
  <c r="G45" i="1" s="1"/>
  <c r="E45" i="1"/>
  <c r="D46" i="1"/>
  <c r="F46" i="1" s="1"/>
  <c r="G46" i="1" s="1"/>
  <c r="E46" i="1"/>
  <c r="D47" i="1"/>
  <c r="E47" i="1"/>
  <c r="D48" i="1"/>
  <c r="E48" i="1"/>
  <c r="F48" i="1" s="1"/>
  <c r="G48" i="1" s="1"/>
  <c r="D49" i="1"/>
  <c r="F49" i="1" s="1"/>
  <c r="G49" i="1" s="1"/>
  <c r="E49" i="1"/>
  <c r="D50" i="1"/>
  <c r="F50" i="1" s="1"/>
  <c r="G50" i="1" s="1"/>
  <c r="E50" i="1"/>
  <c r="D51" i="1"/>
  <c r="F51" i="1" s="1"/>
  <c r="G51" i="1" s="1"/>
  <c r="E51" i="1"/>
  <c r="D52" i="1"/>
  <c r="F52" i="1" s="1"/>
  <c r="G52" i="1" s="1"/>
  <c r="E52" i="1"/>
  <c r="D53" i="1"/>
  <c r="F53" i="1" s="1"/>
  <c r="G53" i="1" s="1"/>
  <c r="E53" i="1"/>
  <c r="D54" i="1"/>
  <c r="F54" i="1" s="1"/>
  <c r="G54" i="1" s="1"/>
  <c r="E54" i="1"/>
  <c r="D55" i="1"/>
  <c r="E55" i="1"/>
  <c r="D56" i="1"/>
  <c r="E56" i="1"/>
  <c r="D57" i="1"/>
  <c r="F57" i="1" s="1"/>
  <c r="G57" i="1" s="1"/>
  <c r="E57" i="1"/>
  <c r="D58" i="1"/>
  <c r="F58" i="1" s="1"/>
  <c r="G58" i="1" s="1"/>
  <c r="E58" i="1"/>
  <c r="D59" i="1"/>
  <c r="F59" i="1" s="1"/>
  <c r="G59" i="1" s="1"/>
  <c r="E59" i="1"/>
  <c r="D60" i="1"/>
  <c r="F60" i="1" s="1"/>
  <c r="G60" i="1" s="1"/>
  <c r="E60" i="1"/>
  <c r="D61" i="1"/>
  <c r="F61" i="1" s="1"/>
  <c r="G61" i="1" s="1"/>
  <c r="E61" i="1"/>
  <c r="D62" i="1"/>
  <c r="F62" i="1" s="1"/>
  <c r="G62" i="1" s="1"/>
  <c r="E62" i="1"/>
  <c r="D63" i="1"/>
  <c r="E63" i="1"/>
  <c r="D64" i="1"/>
  <c r="E64" i="1"/>
  <c r="D65" i="1"/>
  <c r="F65" i="1" s="1"/>
  <c r="G65" i="1" s="1"/>
  <c r="E65" i="1"/>
  <c r="D66" i="1"/>
  <c r="F66" i="1" s="1"/>
  <c r="G66" i="1" s="1"/>
  <c r="E66" i="1"/>
  <c r="D67" i="1"/>
  <c r="F67" i="1" s="1"/>
  <c r="G67" i="1" s="1"/>
  <c r="E67" i="1"/>
  <c r="D68" i="1"/>
  <c r="F68" i="1" s="1"/>
  <c r="G68" i="1" s="1"/>
  <c r="E68" i="1"/>
  <c r="D69" i="1"/>
  <c r="F69" i="1" s="1"/>
  <c r="G69" i="1" s="1"/>
  <c r="E69" i="1"/>
  <c r="D70" i="1"/>
  <c r="F70" i="1" s="1"/>
  <c r="G70" i="1" s="1"/>
  <c r="E70" i="1"/>
  <c r="D71" i="1"/>
  <c r="E71" i="1"/>
  <c r="D72" i="1"/>
  <c r="E72" i="1"/>
  <c r="F72" i="1" s="1"/>
  <c r="G72" i="1" s="1"/>
  <c r="D73" i="1"/>
  <c r="F73" i="1" s="1"/>
  <c r="G73" i="1" s="1"/>
  <c r="E73" i="1"/>
  <c r="D74" i="1"/>
  <c r="F74" i="1" s="1"/>
  <c r="G74" i="1" s="1"/>
  <c r="E74" i="1"/>
  <c r="D75" i="1"/>
  <c r="F75" i="1" s="1"/>
  <c r="G75" i="1" s="1"/>
  <c r="E75" i="1"/>
  <c r="D76" i="1"/>
  <c r="F76" i="1" s="1"/>
  <c r="G76" i="1" s="1"/>
  <c r="E76" i="1"/>
  <c r="D77" i="1"/>
  <c r="F77" i="1" s="1"/>
  <c r="G77" i="1" s="1"/>
  <c r="E77" i="1"/>
  <c r="D78" i="1"/>
  <c r="F78" i="1" s="1"/>
  <c r="G78" i="1" s="1"/>
  <c r="E78" i="1"/>
  <c r="D79" i="1"/>
  <c r="E79" i="1"/>
  <c r="D80" i="1"/>
  <c r="E80" i="1"/>
  <c r="D81" i="1"/>
  <c r="F81" i="1" s="1"/>
  <c r="G81" i="1" s="1"/>
  <c r="E81" i="1"/>
  <c r="D82" i="1"/>
  <c r="F82" i="1" s="1"/>
  <c r="G82" i="1" s="1"/>
  <c r="E82" i="1"/>
  <c r="D83" i="1"/>
  <c r="F83" i="1" s="1"/>
  <c r="G83" i="1" s="1"/>
  <c r="E83" i="1"/>
  <c r="D84" i="1"/>
  <c r="F84" i="1" s="1"/>
  <c r="G84" i="1" s="1"/>
  <c r="E84" i="1"/>
  <c r="D85" i="1"/>
  <c r="F85" i="1" s="1"/>
  <c r="G85" i="1" s="1"/>
  <c r="E85" i="1"/>
  <c r="D86" i="1"/>
  <c r="F86" i="1" s="1"/>
  <c r="G86" i="1" s="1"/>
  <c r="E86" i="1"/>
  <c r="D87" i="1"/>
  <c r="E87" i="1"/>
  <c r="D88" i="1"/>
  <c r="E88" i="1"/>
  <c r="D89" i="1"/>
  <c r="F89" i="1" s="1"/>
  <c r="G89" i="1" s="1"/>
  <c r="E89" i="1"/>
  <c r="D90" i="1"/>
  <c r="F90" i="1" s="1"/>
  <c r="G90" i="1" s="1"/>
  <c r="E90" i="1"/>
  <c r="D91" i="1"/>
  <c r="F91" i="1" s="1"/>
  <c r="G91" i="1" s="1"/>
  <c r="E91" i="1"/>
  <c r="D92" i="1"/>
  <c r="F92" i="1" s="1"/>
  <c r="G92" i="1" s="1"/>
  <c r="E92" i="1"/>
  <c r="D93" i="1"/>
  <c r="F93" i="1" s="1"/>
  <c r="G93" i="1" s="1"/>
  <c r="E93" i="1"/>
  <c r="D94" i="1"/>
  <c r="F94" i="1" s="1"/>
  <c r="G94" i="1" s="1"/>
  <c r="E94" i="1"/>
  <c r="D95" i="1"/>
  <c r="E95" i="1"/>
  <c r="D96" i="1"/>
  <c r="E96" i="1"/>
  <c r="D97" i="1"/>
  <c r="F97" i="1" s="1"/>
  <c r="G97" i="1" s="1"/>
  <c r="E97" i="1"/>
  <c r="D98" i="1"/>
  <c r="F98" i="1" s="1"/>
  <c r="G98" i="1" s="1"/>
  <c r="E98" i="1"/>
  <c r="D99" i="1"/>
  <c r="F99" i="1" s="1"/>
  <c r="G99" i="1" s="1"/>
  <c r="E99" i="1"/>
  <c r="D100" i="1"/>
  <c r="F100" i="1" s="1"/>
  <c r="G100" i="1" s="1"/>
  <c r="E100" i="1"/>
  <c r="D101" i="1"/>
  <c r="E101" i="1"/>
  <c r="D102" i="1"/>
  <c r="F102" i="1" s="1"/>
  <c r="G102" i="1" s="1"/>
  <c r="E102" i="1"/>
  <c r="D103" i="1"/>
  <c r="E103" i="1"/>
  <c r="D104" i="1"/>
  <c r="E104" i="1"/>
  <c r="D105" i="1"/>
  <c r="F105" i="1" s="1"/>
  <c r="G105" i="1" s="1"/>
  <c r="E105" i="1"/>
  <c r="D106" i="1"/>
  <c r="F106" i="1" s="1"/>
  <c r="G106" i="1" s="1"/>
  <c r="E106" i="1"/>
  <c r="D107" i="1"/>
  <c r="F107" i="1" s="1"/>
  <c r="G107" i="1" s="1"/>
  <c r="E107" i="1"/>
  <c r="D108" i="1"/>
  <c r="F108" i="1" s="1"/>
  <c r="G108" i="1" s="1"/>
  <c r="E108" i="1"/>
  <c r="D109" i="1"/>
  <c r="F109" i="1" s="1"/>
  <c r="G109" i="1" s="1"/>
  <c r="E109" i="1"/>
  <c r="D110" i="1"/>
  <c r="F110" i="1" s="1"/>
  <c r="G110" i="1" s="1"/>
  <c r="E110" i="1"/>
  <c r="D111" i="1"/>
  <c r="E111" i="1"/>
  <c r="D112" i="1"/>
  <c r="E112" i="1"/>
  <c r="D113" i="1"/>
  <c r="F113" i="1" s="1"/>
  <c r="G113" i="1" s="1"/>
  <c r="E113" i="1"/>
  <c r="D114" i="1"/>
  <c r="F114" i="1" s="1"/>
  <c r="G114" i="1" s="1"/>
  <c r="E114" i="1"/>
  <c r="D115" i="1"/>
  <c r="F115" i="1" s="1"/>
  <c r="G115" i="1" s="1"/>
  <c r="E115" i="1"/>
  <c r="D116" i="1"/>
  <c r="F116" i="1" s="1"/>
  <c r="G116" i="1" s="1"/>
  <c r="E116" i="1"/>
  <c r="D117" i="1"/>
  <c r="E117" i="1"/>
  <c r="D118" i="1"/>
  <c r="F118" i="1" s="1"/>
  <c r="G118" i="1" s="1"/>
  <c r="E118" i="1"/>
  <c r="D119" i="1"/>
  <c r="E119" i="1"/>
  <c r="D120" i="1"/>
  <c r="E120" i="1"/>
  <c r="D121" i="1"/>
  <c r="F121" i="1" s="1"/>
  <c r="G121" i="1" s="1"/>
  <c r="E121" i="1"/>
  <c r="D122" i="1"/>
  <c r="F122" i="1" s="1"/>
  <c r="G122" i="1" s="1"/>
  <c r="E122" i="1"/>
  <c r="D123" i="1"/>
  <c r="F123" i="1" s="1"/>
  <c r="G123" i="1" s="1"/>
  <c r="E123" i="1"/>
  <c r="D124" i="1"/>
  <c r="F124" i="1" s="1"/>
  <c r="G124" i="1" s="1"/>
  <c r="E124" i="1"/>
  <c r="D125" i="1"/>
  <c r="F125" i="1" s="1"/>
  <c r="G125" i="1" s="1"/>
  <c r="E125" i="1"/>
  <c r="D126" i="1"/>
  <c r="F126" i="1" s="1"/>
  <c r="G126" i="1" s="1"/>
  <c r="E126" i="1"/>
  <c r="D127" i="1"/>
  <c r="E127" i="1"/>
  <c r="D128" i="1"/>
  <c r="E128" i="1"/>
  <c r="D129" i="1"/>
  <c r="F129" i="1" s="1"/>
  <c r="G129" i="1" s="1"/>
  <c r="E129" i="1"/>
  <c r="D130" i="1"/>
  <c r="F130" i="1" s="1"/>
  <c r="G130" i="1" s="1"/>
  <c r="E130" i="1"/>
  <c r="D131" i="1"/>
  <c r="F131" i="1" s="1"/>
  <c r="G131" i="1" s="1"/>
  <c r="E131" i="1"/>
  <c r="D132" i="1"/>
  <c r="F132" i="1" s="1"/>
  <c r="G132" i="1" s="1"/>
  <c r="E132" i="1"/>
  <c r="D133" i="1"/>
  <c r="E133" i="1"/>
  <c r="D134" i="1"/>
  <c r="F134" i="1" s="1"/>
  <c r="G134" i="1" s="1"/>
  <c r="E134" i="1"/>
  <c r="D135" i="1"/>
  <c r="E135" i="1"/>
  <c r="D136" i="1"/>
  <c r="E136" i="1"/>
  <c r="D137" i="1"/>
  <c r="F137" i="1" s="1"/>
  <c r="G137" i="1" s="1"/>
  <c r="E137" i="1"/>
  <c r="D138" i="1"/>
  <c r="F138" i="1" s="1"/>
  <c r="G138" i="1" s="1"/>
  <c r="E138" i="1"/>
  <c r="D139" i="1"/>
  <c r="F139" i="1" s="1"/>
  <c r="G139" i="1" s="1"/>
  <c r="E139" i="1"/>
  <c r="D140" i="1"/>
  <c r="F140" i="1" s="1"/>
  <c r="G140" i="1" s="1"/>
  <c r="E140" i="1"/>
  <c r="D141" i="1"/>
  <c r="F141" i="1" s="1"/>
  <c r="G141" i="1" s="1"/>
  <c r="E141" i="1"/>
  <c r="D142" i="1"/>
  <c r="F142" i="1" s="1"/>
  <c r="G142" i="1" s="1"/>
  <c r="E142" i="1"/>
  <c r="D143" i="1"/>
  <c r="E143" i="1"/>
  <c r="D144" i="1"/>
  <c r="E144" i="1"/>
  <c r="D145" i="1"/>
  <c r="F145" i="1" s="1"/>
  <c r="G145" i="1" s="1"/>
  <c r="E145" i="1"/>
  <c r="D146" i="1"/>
  <c r="E146" i="1"/>
  <c r="D147" i="1"/>
  <c r="F147" i="1" s="1"/>
  <c r="G147" i="1" s="1"/>
  <c r="E147" i="1"/>
  <c r="D148" i="1"/>
  <c r="F148" i="1" s="1"/>
  <c r="G148" i="1" s="1"/>
  <c r="E148" i="1"/>
  <c r="D149" i="1"/>
  <c r="E149" i="1"/>
  <c r="D150" i="1"/>
  <c r="F150" i="1" s="1"/>
  <c r="G150" i="1" s="1"/>
  <c r="E150" i="1"/>
  <c r="D151" i="1"/>
  <c r="E151" i="1"/>
  <c r="D152" i="1"/>
  <c r="E152" i="1"/>
  <c r="D153" i="1"/>
  <c r="F153" i="1" s="1"/>
  <c r="G153" i="1" s="1"/>
  <c r="E153" i="1"/>
  <c r="D154" i="1"/>
  <c r="E154" i="1"/>
  <c r="D155" i="1"/>
  <c r="F155" i="1" s="1"/>
  <c r="G155" i="1" s="1"/>
  <c r="E155" i="1"/>
  <c r="D156" i="1"/>
  <c r="F156" i="1" s="1"/>
  <c r="G156" i="1" s="1"/>
  <c r="E156" i="1"/>
  <c r="D157" i="1"/>
  <c r="F157" i="1" s="1"/>
  <c r="G157" i="1" s="1"/>
  <c r="E157" i="1"/>
  <c r="D158" i="1"/>
  <c r="F158" i="1" s="1"/>
  <c r="G158" i="1" s="1"/>
  <c r="E158" i="1"/>
  <c r="D159" i="1"/>
  <c r="E159" i="1"/>
  <c r="D160" i="1"/>
  <c r="E160" i="1"/>
  <c r="D161" i="1"/>
  <c r="F161" i="1" s="1"/>
  <c r="G161" i="1" s="1"/>
  <c r="E161" i="1"/>
  <c r="D162" i="1"/>
  <c r="E162" i="1"/>
  <c r="D163" i="1"/>
  <c r="F163" i="1" s="1"/>
  <c r="G163" i="1" s="1"/>
  <c r="E163" i="1"/>
  <c r="D164" i="1"/>
  <c r="F164" i="1" s="1"/>
  <c r="G164" i="1" s="1"/>
  <c r="E164" i="1"/>
  <c r="D165" i="1"/>
  <c r="E165" i="1"/>
  <c r="D166" i="1"/>
  <c r="F166" i="1" s="1"/>
  <c r="G166" i="1" s="1"/>
  <c r="E166" i="1"/>
  <c r="D167" i="1"/>
  <c r="E167" i="1"/>
  <c r="D168" i="1"/>
  <c r="E168" i="1"/>
  <c r="D169" i="1"/>
  <c r="F169" i="1" s="1"/>
  <c r="G169" i="1" s="1"/>
  <c r="E169" i="1"/>
  <c r="D170" i="1"/>
  <c r="E170" i="1"/>
  <c r="D171" i="1"/>
  <c r="F171" i="1" s="1"/>
  <c r="G171" i="1" s="1"/>
  <c r="E171" i="1"/>
  <c r="D172" i="1"/>
  <c r="F172" i="1" s="1"/>
  <c r="G172" i="1" s="1"/>
  <c r="E172" i="1"/>
  <c r="D173" i="1"/>
  <c r="F173" i="1" s="1"/>
  <c r="G173" i="1" s="1"/>
  <c r="E173" i="1"/>
  <c r="D174" i="1"/>
  <c r="F174" i="1" s="1"/>
  <c r="G174" i="1" s="1"/>
  <c r="E174" i="1"/>
  <c r="D175" i="1"/>
  <c r="E175" i="1"/>
  <c r="D176" i="1"/>
  <c r="E176" i="1"/>
  <c r="D177" i="1"/>
  <c r="F177" i="1" s="1"/>
  <c r="G177" i="1" s="1"/>
  <c r="E177" i="1"/>
  <c r="D178" i="1"/>
  <c r="E178" i="1"/>
  <c r="D179" i="1"/>
  <c r="F179" i="1" s="1"/>
  <c r="G179" i="1" s="1"/>
  <c r="E179" i="1"/>
  <c r="D180" i="1"/>
  <c r="F180" i="1" s="1"/>
  <c r="G180" i="1" s="1"/>
  <c r="E180" i="1"/>
  <c r="D181" i="1"/>
  <c r="E181" i="1"/>
  <c r="D182" i="1"/>
  <c r="F182" i="1" s="1"/>
  <c r="G182" i="1" s="1"/>
  <c r="E182" i="1"/>
  <c r="D183" i="1"/>
  <c r="E183" i="1"/>
  <c r="D184" i="1"/>
  <c r="E184" i="1"/>
  <c r="D185" i="1"/>
  <c r="F185" i="1" s="1"/>
  <c r="G185" i="1" s="1"/>
  <c r="E185" i="1"/>
  <c r="D186" i="1"/>
  <c r="E186" i="1"/>
  <c r="D187" i="1"/>
  <c r="F187" i="1" s="1"/>
  <c r="G187" i="1" s="1"/>
  <c r="E187" i="1"/>
  <c r="D188" i="1"/>
  <c r="F188" i="1" s="1"/>
  <c r="G188" i="1" s="1"/>
  <c r="E188" i="1"/>
  <c r="D189" i="1"/>
  <c r="F189" i="1" s="1"/>
  <c r="G189" i="1" s="1"/>
  <c r="E189" i="1"/>
  <c r="D190" i="1"/>
  <c r="F190" i="1" s="1"/>
  <c r="G190" i="1" s="1"/>
  <c r="E190" i="1"/>
  <c r="D191" i="1"/>
  <c r="E191" i="1"/>
  <c r="D192" i="1"/>
  <c r="E192" i="1"/>
  <c r="D193" i="1"/>
  <c r="F193" i="1" s="1"/>
  <c r="G193" i="1" s="1"/>
  <c r="E193" i="1"/>
  <c r="D194" i="1"/>
  <c r="E194" i="1"/>
  <c r="D195" i="1"/>
  <c r="F195" i="1" s="1"/>
  <c r="G195" i="1" s="1"/>
  <c r="E195" i="1"/>
  <c r="D196" i="1"/>
  <c r="F196" i="1" s="1"/>
  <c r="G196" i="1" s="1"/>
  <c r="E196" i="1"/>
  <c r="D197" i="1"/>
  <c r="E197" i="1"/>
  <c r="D198" i="1"/>
  <c r="F198" i="1" s="1"/>
  <c r="G198" i="1" s="1"/>
  <c r="E198" i="1"/>
  <c r="D199" i="1"/>
  <c r="E199" i="1"/>
  <c r="D200" i="1"/>
  <c r="E200" i="1"/>
  <c r="D201" i="1"/>
  <c r="F201" i="1" s="1"/>
  <c r="G201" i="1" s="1"/>
  <c r="E201" i="1"/>
  <c r="D202" i="1"/>
  <c r="E202" i="1"/>
  <c r="D203" i="1"/>
  <c r="F203" i="1" s="1"/>
  <c r="G203" i="1" s="1"/>
  <c r="E203" i="1"/>
  <c r="D204" i="1"/>
  <c r="F204" i="1" s="1"/>
  <c r="G204" i="1" s="1"/>
  <c r="E204" i="1"/>
  <c r="D205" i="1"/>
  <c r="F205" i="1" s="1"/>
  <c r="G205" i="1" s="1"/>
  <c r="E205" i="1"/>
  <c r="D206" i="1"/>
  <c r="F206" i="1" s="1"/>
  <c r="G206" i="1" s="1"/>
  <c r="E206" i="1"/>
  <c r="D207" i="1"/>
  <c r="E207" i="1"/>
  <c r="D208" i="1"/>
  <c r="E208" i="1"/>
  <c r="D209" i="1"/>
  <c r="E209" i="1"/>
  <c r="D210" i="1"/>
  <c r="E210" i="1"/>
  <c r="D211" i="1"/>
  <c r="E211" i="1"/>
  <c r="D212" i="1"/>
  <c r="E212" i="1"/>
  <c r="D213" i="1"/>
  <c r="E213" i="1"/>
  <c r="D214" i="1"/>
  <c r="E214" i="1"/>
  <c r="D215" i="1"/>
  <c r="E215" i="1"/>
  <c r="D216" i="1"/>
  <c r="E216" i="1"/>
  <c r="D217" i="1"/>
  <c r="E217" i="1"/>
  <c r="D218" i="1"/>
  <c r="E218" i="1"/>
  <c r="D219" i="1"/>
  <c r="E219" i="1"/>
  <c r="F219" i="1" s="1"/>
  <c r="G219" i="1" s="1"/>
  <c r="D220" i="1"/>
  <c r="E220" i="1"/>
  <c r="D221" i="1"/>
  <c r="E221" i="1"/>
  <c r="D222" i="1"/>
  <c r="E222" i="1"/>
  <c r="D223" i="1"/>
  <c r="E223" i="1"/>
  <c r="F223" i="1" s="1"/>
  <c r="G223" i="1" s="1"/>
  <c r="D224" i="1"/>
  <c r="F224" i="1" s="1"/>
  <c r="G224" i="1" s="1"/>
  <c r="E224" i="1"/>
  <c r="D225" i="1"/>
  <c r="E225" i="1"/>
  <c r="D226" i="1"/>
  <c r="E226" i="1"/>
  <c r="D227" i="1"/>
  <c r="E227" i="1"/>
  <c r="D228" i="1"/>
  <c r="E228" i="1"/>
  <c r="F228" i="1" s="1"/>
  <c r="G228" i="1" s="1"/>
  <c r="D229" i="1"/>
  <c r="F229" i="1" s="1"/>
  <c r="G229" i="1" s="1"/>
  <c r="E229" i="1"/>
  <c r="D230" i="1"/>
  <c r="E230" i="1"/>
  <c r="D231" i="1"/>
  <c r="E231" i="1"/>
  <c r="D232" i="1"/>
  <c r="E232" i="1"/>
  <c r="D233" i="1"/>
  <c r="E233" i="1"/>
  <c r="D234" i="1"/>
  <c r="F234" i="1" s="1"/>
  <c r="G234" i="1" s="1"/>
  <c r="E234" i="1"/>
  <c r="D235" i="1"/>
  <c r="E235" i="1"/>
  <c r="F235" i="1" s="1"/>
  <c r="G235" i="1" s="1"/>
  <c r="D236" i="1"/>
  <c r="F236" i="1" s="1"/>
  <c r="G236" i="1" s="1"/>
  <c r="E236" i="1"/>
  <c r="D237" i="1"/>
  <c r="F237" i="1" s="1"/>
  <c r="G237" i="1" s="1"/>
  <c r="E237" i="1"/>
  <c r="D238" i="1"/>
  <c r="E238" i="1"/>
  <c r="D239" i="1"/>
  <c r="E239" i="1"/>
  <c r="D240" i="1"/>
  <c r="E240" i="1"/>
  <c r="F240" i="1" s="1"/>
  <c r="G240" i="1" s="1"/>
  <c r="D241" i="1"/>
  <c r="F241" i="1" s="1"/>
  <c r="G241" i="1" s="1"/>
  <c r="E241" i="1"/>
  <c r="D242" i="1"/>
  <c r="F242" i="1" s="1"/>
  <c r="G242" i="1" s="1"/>
  <c r="E242" i="1"/>
  <c r="D243" i="1"/>
  <c r="E243" i="1"/>
  <c r="F243" i="1" s="1"/>
  <c r="G243" i="1" s="1"/>
  <c r="D244" i="1"/>
  <c r="F244" i="1" s="1"/>
  <c r="G244" i="1" s="1"/>
  <c r="E244" i="1"/>
  <c r="D245" i="1"/>
  <c r="F245" i="1" s="1"/>
  <c r="G245" i="1" s="1"/>
  <c r="E245" i="1"/>
  <c r="D246" i="1"/>
  <c r="E246" i="1"/>
  <c r="D247" i="1"/>
  <c r="E247" i="1"/>
  <c r="D248" i="1"/>
  <c r="E248" i="1"/>
  <c r="D249" i="1"/>
  <c r="E249" i="1"/>
  <c r="D250" i="1"/>
  <c r="F250" i="1" s="1"/>
  <c r="G250" i="1" s="1"/>
  <c r="E250" i="1"/>
  <c r="D251" i="1"/>
  <c r="E251" i="1"/>
  <c r="F251" i="1" s="1"/>
  <c r="G251" i="1" s="1"/>
  <c r="D252" i="1"/>
  <c r="F252" i="1" s="1"/>
  <c r="G252" i="1" s="1"/>
  <c r="E252" i="1"/>
  <c r="D253" i="1"/>
  <c r="F253" i="1" s="1"/>
  <c r="G253" i="1" s="1"/>
  <c r="E253" i="1"/>
  <c r="D254" i="1"/>
  <c r="E254" i="1"/>
  <c r="D255" i="1"/>
  <c r="E255" i="1"/>
  <c r="D256" i="1"/>
  <c r="E256" i="1"/>
  <c r="F256" i="1" s="1"/>
  <c r="G256" i="1" s="1"/>
  <c r="D257" i="1"/>
  <c r="F257" i="1" s="1"/>
  <c r="G257" i="1" s="1"/>
  <c r="E257" i="1"/>
  <c r="D258" i="1"/>
  <c r="F258" i="1" s="1"/>
  <c r="G258" i="1" s="1"/>
  <c r="E258" i="1"/>
  <c r="D259" i="1"/>
  <c r="E259" i="1"/>
  <c r="F259" i="1" s="1"/>
  <c r="G259" i="1" s="1"/>
  <c r="D260" i="1"/>
  <c r="F260" i="1" s="1"/>
  <c r="G260" i="1" s="1"/>
  <c r="E260" i="1"/>
  <c r="D261" i="1"/>
  <c r="F261" i="1" s="1"/>
  <c r="G261" i="1" s="1"/>
  <c r="E261" i="1"/>
  <c r="D262" i="1"/>
  <c r="E262" i="1"/>
  <c r="D263" i="1"/>
  <c r="E263" i="1"/>
  <c r="D264" i="1"/>
  <c r="E264" i="1"/>
  <c r="D265" i="1"/>
  <c r="E265" i="1"/>
  <c r="D266" i="1"/>
  <c r="F266" i="1" s="1"/>
  <c r="G266" i="1" s="1"/>
  <c r="E266" i="1"/>
  <c r="D267" i="1"/>
  <c r="E267" i="1"/>
  <c r="F267" i="1" s="1"/>
  <c r="G267" i="1" s="1"/>
  <c r="D268" i="1"/>
  <c r="F268" i="1" s="1"/>
  <c r="G268" i="1" s="1"/>
  <c r="E268" i="1"/>
  <c r="D269" i="1"/>
  <c r="F269" i="1" s="1"/>
  <c r="G269" i="1" s="1"/>
  <c r="E269" i="1"/>
  <c r="D270" i="1"/>
  <c r="E270" i="1"/>
  <c r="D271" i="1"/>
  <c r="E271" i="1"/>
  <c r="D272" i="1"/>
  <c r="E272" i="1"/>
  <c r="F272" i="1" s="1"/>
  <c r="G272" i="1" s="1"/>
  <c r="E273" i="1"/>
  <c r="E13" i="1"/>
  <c r="D13" i="1"/>
  <c r="F13" i="1" s="1"/>
  <c r="G13" i="1" s="1"/>
  <c r="F194" i="1" l="1"/>
  <c r="G194" i="1" s="1"/>
  <c r="F146" i="1"/>
  <c r="G146" i="1" s="1"/>
  <c r="F254" i="1"/>
  <c r="G254" i="1" s="1"/>
  <c r="F186" i="1"/>
  <c r="G186" i="1" s="1"/>
  <c r="F154" i="1"/>
  <c r="G154" i="1" s="1"/>
  <c r="F225" i="1"/>
  <c r="G225" i="1" s="1"/>
  <c r="F217" i="1"/>
  <c r="G217" i="1" s="1"/>
  <c r="F209" i="1"/>
  <c r="G209" i="1" s="1"/>
  <c r="J29" i="1" s="1"/>
  <c r="F270" i="1"/>
  <c r="G270" i="1" s="1"/>
  <c r="F246" i="1"/>
  <c r="G246" i="1" s="1"/>
  <c r="F230" i="1"/>
  <c r="G230" i="1" s="1"/>
  <c r="F178" i="1"/>
  <c r="G178" i="1" s="1"/>
  <c r="F162" i="1"/>
  <c r="G162" i="1" s="1"/>
  <c r="F25" i="1"/>
  <c r="G25" i="1" s="1"/>
  <c r="F21" i="1"/>
  <c r="G21" i="1" s="1"/>
  <c r="F17" i="1"/>
  <c r="G17" i="1" s="1"/>
  <c r="I248" i="1"/>
  <c r="P236" i="1"/>
  <c r="R236" i="1" s="1"/>
  <c r="F262" i="1"/>
  <c r="G262" i="1" s="1"/>
  <c r="F238" i="1"/>
  <c r="G238" i="1" s="1"/>
  <c r="F202" i="1"/>
  <c r="G202" i="1" s="1"/>
  <c r="F170" i="1"/>
  <c r="G170" i="1" s="1"/>
  <c r="I241" i="1"/>
  <c r="P263" i="1"/>
  <c r="R263" i="1" s="1"/>
  <c r="P251" i="1"/>
  <c r="R251" i="1" s="1"/>
  <c r="P239" i="1"/>
  <c r="R239" i="1" s="1"/>
  <c r="P227" i="1"/>
  <c r="R227" i="1" s="1"/>
  <c r="I240" i="1"/>
  <c r="P266" i="1"/>
  <c r="R266" i="1" s="1"/>
  <c r="P254" i="1"/>
  <c r="R254" i="1" s="1"/>
  <c r="P242" i="1"/>
  <c r="R242" i="1" s="1"/>
  <c r="P230" i="1"/>
  <c r="R230" i="1" s="1"/>
  <c r="P261" i="1"/>
  <c r="R261" i="1" s="1"/>
  <c r="P249" i="1"/>
  <c r="R249" i="1" s="1"/>
  <c r="P237" i="1"/>
  <c r="R237" i="1" s="1"/>
  <c r="P225" i="1"/>
  <c r="R225" i="1" s="1"/>
  <c r="F220" i="1"/>
  <c r="G220" i="1" s="1"/>
  <c r="F216" i="1"/>
  <c r="G216" i="1" s="1"/>
  <c r="F212" i="1"/>
  <c r="G212" i="1" s="1"/>
  <c r="J32" i="1" s="1"/>
  <c r="P268" i="1"/>
  <c r="R268" i="1" s="1"/>
  <c r="P256" i="1"/>
  <c r="R256" i="1" s="1"/>
  <c r="P244" i="1"/>
  <c r="R244" i="1" s="1"/>
  <c r="P232" i="1"/>
  <c r="R232" i="1" s="1"/>
  <c r="P224" i="1"/>
  <c r="R224" i="1" s="1"/>
  <c r="F227" i="1"/>
  <c r="G227" i="1" s="1"/>
  <c r="F215" i="1"/>
  <c r="G215" i="1" s="1"/>
  <c r="F211" i="1"/>
  <c r="G211" i="1" s="1"/>
  <c r="J19" i="1" s="1"/>
  <c r="F218" i="1"/>
  <c r="G218" i="1" s="1"/>
  <c r="F226" i="1"/>
  <c r="G226" i="1" s="1"/>
  <c r="F210" i="1"/>
  <c r="G210" i="1" s="1"/>
  <c r="F221" i="1"/>
  <c r="G221" i="1" s="1"/>
  <c r="F213" i="1"/>
  <c r="G213" i="1" s="1"/>
  <c r="F222" i="1"/>
  <c r="G222" i="1" s="1"/>
  <c r="F214" i="1"/>
  <c r="G214" i="1" s="1"/>
  <c r="C280" i="1"/>
  <c r="I253" i="1" l="1"/>
  <c r="P241" i="1"/>
  <c r="R241" i="1" s="1"/>
  <c r="J18" i="1"/>
  <c r="I252" i="1"/>
  <c r="P240" i="1"/>
  <c r="R240" i="1" s="1"/>
  <c r="J20" i="1"/>
  <c r="I260" i="1"/>
  <c r="P248" i="1"/>
  <c r="R248" i="1" s="1"/>
  <c r="J31" i="1"/>
  <c r="J17" i="1"/>
  <c r="J30" i="1"/>
  <c r="D275" i="1"/>
  <c r="D279" i="1"/>
  <c r="D278" i="1"/>
  <c r="E275" i="1"/>
  <c r="E279" i="1"/>
  <c r="E280" i="1"/>
  <c r="D273" i="1"/>
  <c r="F273" i="1" s="1"/>
  <c r="G273" i="1" s="1"/>
  <c r="D274" i="1"/>
  <c r="H280" i="1"/>
  <c r="D276" i="1"/>
  <c r="D280" i="1"/>
  <c r="E276" i="1"/>
  <c r="D277" i="1"/>
  <c r="E274" i="1"/>
  <c r="E278" i="1"/>
  <c r="E277" i="1"/>
  <c r="I272" i="1" l="1"/>
  <c r="P272" i="1" s="1"/>
  <c r="R272" i="1" s="1"/>
  <c r="P260" i="1"/>
  <c r="R260" i="1" s="1"/>
  <c r="I265" i="1"/>
  <c r="P253" i="1"/>
  <c r="R253" i="1" s="1"/>
  <c r="I264" i="1"/>
  <c r="P252" i="1"/>
  <c r="R252" i="1" s="1"/>
  <c r="F277" i="1"/>
  <c r="G277" i="1" s="1"/>
  <c r="J37" i="1" s="1"/>
  <c r="J25" i="1"/>
  <c r="F280" i="1"/>
  <c r="G280" i="1" s="1"/>
  <c r="F279" i="1"/>
  <c r="G279" i="1" s="1"/>
  <c r="F278" i="1"/>
  <c r="G278" i="1" s="1"/>
  <c r="F276" i="1"/>
  <c r="G276" i="1" s="1"/>
  <c r="F275" i="1"/>
  <c r="G275" i="1" s="1"/>
  <c r="J21" i="1"/>
  <c r="J33" i="1"/>
  <c r="F274" i="1"/>
  <c r="G274" i="1" s="1"/>
  <c r="I276" i="1" l="1"/>
  <c r="P276" i="1" s="1"/>
  <c r="R276" i="1" s="1"/>
  <c r="P264" i="1"/>
  <c r="R264" i="1" s="1"/>
  <c r="I277" i="1"/>
  <c r="P277" i="1" s="1"/>
  <c r="R277" i="1" s="1"/>
  <c r="P265" i="1"/>
  <c r="R265" i="1" s="1"/>
  <c r="J13" i="1"/>
  <c r="J38" i="1"/>
  <c r="J14" i="1"/>
  <c r="J26" i="1"/>
  <c r="J24" i="1"/>
  <c r="J36" i="1"/>
  <c r="J35" i="1"/>
  <c r="J23" i="1"/>
  <c r="J27" i="1"/>
  <c r="J15" i="1"/>
  <c r="J28" i="1"/>
  <c r="J16" i="1"/>
  <c r="J34" i="1"/>
  <c r="J22" i="1"/>
  <c r="R280" i="1" l="1"/>
  <c r="R28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4510B3E9-F75E-3742-9536-F0BD87BA3C5D}">
      <text>
        <r>
          <rPr>
            <sz val="10"/>
            <color rgb="FF000000"/>
            <rFont val="Tahoma"/>
            <family val="2"/>
          </rPr>
          <t xml:space="preserve">Thousand Barrels per day:
Data collected by OLADE and OPEC are in thousand barrels. Data for APEC is made available in thousand kilolitres and has been converted to thousand barrels using 6.2898 as conversion factor. Data of IEA\OECD, Eurostat, and UNSD are originally collected in thousand metric tons and converted into thousand barrels using general conversion factors by country (see dimension element 'Conversion factor barrels/ktons').
</t>
        </r>
      </text>
    </comment>
    <comment ref="E4" authorId="0" shapeId="0" xr:uid="{4A2F8886-5E1A-AC46-9A33-DEDAE0ABCF5C}">
      <text>
        <r>
          <rPr>
            <sz val="10"/>
            <color rgb="FF000000"/>
            <rFont val="Tahoma"/>
            <family val="2"/>
          </rPr>
          <t xml:space="preserve">Comprises kerosene type jet kerosene and other kerosene
</t>
        </r>
      </text>
    </comment>
    <comment ref="G4" authorId="0" shapeId="0" xr:uid="{A527786A-D82D-6248-9A81-F7DC45958E25}">
      <text>
        <r>
          <rPr>
            <sz val="10"/>
            <color rgb="FF000000"/>
            <rFont val="Tahoma"/>
            <family val="2"/>
          </rPr>
          <t xml:space="preserve">[Organisation(s) to which the country reports and Organisation from which the JODI-Oil World Database takes data]
 Turkey reports to the IEA in metric tons.  The JODI-Oil World Database takes data from the IEA.
[Reporting unit and mass/volume unit conversion factors]
The original data are reported in metric  tons and then converted to volume units (kbbl/d, kbbl, and kl) by applying conversion factors suggested by IEA for each member country. The conversion factors for Other oil products are estimated based on standard conversion factors and share of each oil products in the IEA Annual Statistics.  Data for Total oil products in units other than the original mass unit (metric tons) are calculated as the sum of converted data for: LPG, Naphtha, Motor and aviation gasoline, Kerosenes, Gas/diesel oil,  Fuel oil and Other oil products.
[JODI-Oil participation assessment (Smiley face) and Colour code assessment approach]
Please visit www.jodidata.org/oil/participants/participation-assessment.aspx to view the latest assessment. A detailed colour code assessment approach by IEA is available at  http://www.jodidata.org/oil/support/user-guide/assessments/colour-code-assessment-approach-by-iea.aspx
[Country specific notes]
Most recent data are the best estimates from the Turkish national administration based on available preliminary data. Data are usually finalised within a month of first publication.  Until December 2012,  a portion of the kerosene jet fuel delivered to international aviation was reported under exports.   The Turkish Administration changed its methodology for reporting international marine bunkers. As of January 2013, blends of gas/diesel oil and fuel oil are reported under the component with the higher composition. Prior to January 2013, a portion of the volumes were reported under exports of Other Products.
[Outstanding data issues ]
</t>
        </r>
      </text>
    </comment>
    <comment ref="C6" authorId="0" shapeId="0" xr:uid="{A30E1688-2EA1-7D46-AF0F-B8E2C06CF16A}">
      <text>
        <r>
          <rPr>
            <sz val="10"/>
            <color rgb="FF000000"/>
            <rFont val="Tahoma"/>
            <family val="2"/>
          </rPr>
          <t xml:space="preserve">Demand of Finished Products only.
Demand of finished products:
Deliveries or sales to the inland market (domestic consumption) plus
Refinery Fuel plus International Marine and Aviation Bunkers.
Demand for Other oil products includes direct use of Crude oil, NGL, and Other. 
</t>
        </r>
      </text>
    </comment>
    <comment ref="C279" authorId="0" shapeId="0" xr:uid="{D95F6587-A799-884C-9A6A-9EA1803C8F04}">
      <text>
        <r>
          <rPr>
            <sz val="10"/>
            <color rgb="FF000000"/>
            <rFont val="Tahoma"/>
            <family val="2"/>
          </rPr>
          <t xml:space="preserve">(2) Consult Metadata/Use with caution
</t>
        </r>
        <r>
          <rPr>
            <sz val="10"/>
            <color rgb="FF000000"/>
            <rFont val="Tahoma"/>
            <family val="2"/>
          </rPr>
          <t xml:space="preserve">
</t>
        </r>
      </text>
    </comment>
  </commentList>
</comments>
</file>

<file path=xl/sharedStrings.xml><?xml version="1.0" encoding="utf-8"?>
<sst xmlns="http://schemas.openxmlformats.org/spreadsheetml/2006/main" count="310" uniqueCount="298">
  <si>
    <t>Joint Organisations Data Initiative - Secondary (all data)</t>
  </si>
  <si>
    <t/>
  </si>
  <si>
    <t>Unit</t>
  </si>
  <si>
    <t>Thousand Barrels per day (kb/d)</t>
  </si>
  <si>
    <t>Product</t>
  </si>
  <si>
    <t xml:space="preserve">Kerosenes </t>
  </si>
  <si>
    <t>Country</t>
  </si>
  <si>
    <t>Turkey</t>
  </si>
  <si>
    <t>BALANCE</t>
  </si>
  <si>
    <t>Demand</t>
  </si>
  <si>
    <t>Jan2002</t>
  </si>
  <si>
    <t>Feb2002</t>
  </si>
  <si>
    <t>Mar2002</t>
  </si>
  <si>
    <t>Apr2002</t>
  </si>
  <si>
    <t>May2002</t>
  </si>
  <si>
    <t>Jun2002</t>
  </si>
  <si>
    <t>Jul2002</t>
  </si>
  <si>
    <t>Aug2002</t>
  </si>
  <si>
    <t>Sep2002</t>
  </si>
  <si>
    <t>Oct2002</t>
  </si>
  <si>
    <t>Nov2002</t>
  </si>
  <si>
    <t>Dec2002</t>
  </si>
  <si>
    <t>Jan2003</t>
  </si>
  <si>
    <t>Feb2003</t>
  </si>
  <si>
    <t>Mar2003</t>
  </si>
  <si>
    <t>Apr2003</t>
  </si>
  <si>
    <t>May2003</t>
  </si>
  <si>
    <t>Jun2003</t>
  </si>
  <si>
    <t>Jul2003</t>
  </si>
  <si>
    <t>Aug2003</t>
  </si>
  <si>
    <t>Sep2003</t>
  </si>
  <si>
    <t>Oct2003</t>
  </si>
  <si>
    <t>Nov2003</t>
  </si>
  <si>
    <t>Dec2003</t>
  </si>
  <si>
    <t>Jan2004</t>
  </si>
  <si>
    <t>Feb2004</t>
  </si>
  <si>
    <t>Mar2004</t>
  </si>
  <si>
    <t>Apr2004</t>
  </si>
  <si>
    <t>May2004</t>
  </si>
  <si>
    <t>Jun2004</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</si>
  <si>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</si>
  <si>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</si>
  <si>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</si>
  <si>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</si>
  <si>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</si>
  <si>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</si>
  <si>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</si>
  <si>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</si>
  <si>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</si>
  <si>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</si>
  <si>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</si>
  <si>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</si>
  <si>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</si>
  <si>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</si>
  <si>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</si>
  <si>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</si>
  <si>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</si>
  <si>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</si>
  <si>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</si>
  <si>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</si>
  <si>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</si>
  <si>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</si>
  <si>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</si>
  <si>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</si>
  <si>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</si>
  <si>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</si>
  <si>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</si>
  <si>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</si>
  <si>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</si>
  <si>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</si>
  <si>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</si>
  <si>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</si>
  <si>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</si>
  <si>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</si>
  <si>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</si>
  <si>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</si>
  <si>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</si>
  <si>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</si>
  <si>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</si>
  <si>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</si>
  <si>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</si>
  <si>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</si>
  <si>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</si>
  <si>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</si>
  <si>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</si>
  <si>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</si>
  <si>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</si>
  <si>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</si>
  <si>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</si>
  <si>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</si>
  <si>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</si>
  <si>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</si>
  <si>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</si>
  <si>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</si>
  <si>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</si>
  <si>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</si>
  <si>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</si>
  <si>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</si>
  <si>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</si>
  <si>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</si>
  <si>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</si>
  <si>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</si>
  <si>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</si>
  <si>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</si>
  <si>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</si>
  <si>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</si>
  <si>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</si>
  <si>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</si>
  <si>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</si>
  <si>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</si>
  <si>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</si>
  <si>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</si>
  <si>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</si>
  <si>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</si>
  <si>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</si>
  <si>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</si>
  <si>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</si>
  <si>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</si>
  <si>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</si>
  <si>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</si>
  <si>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</si>
  <si>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</si>
  <si>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</si>
  <si>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</si>
  <si>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</si>
  <si>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</si>
  <si>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</si>
  <si>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</si>
  <si>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</si>
  <si>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</si>
  <si>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</si>
  <si>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</si>
  <si>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</si>
  <si>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</si>
  <si>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</si>
  <si>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</si>
  <si>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</si>
  <si>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</si>
  <si>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</si>
  <si>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</si>
  <si>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</si>
  <si>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</si>
  <si>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</si>
  <si>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</si>
  <si>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</si>
  <si>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</si>
  <si>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</si>
  <si>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</si>
  <si>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</si>
  <si>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</si>
  <si>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</si>
  <si>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</si>
  <si>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</si>
  <si>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</si>
  <si>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</si>
  <si>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</si>
  <si>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</si>
  <si>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</si>
  <si>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</si>
  <si>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</si>
  <si>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</si>
  <si>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</si>
  <si>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</si>
  <si>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</si>
  <si>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</si>
  <si>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</si>
  <si>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</si>
  <si>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</si>
  <si>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</si>
  <si>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</si>
  <si>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</si>
  <si>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</si>
  <si>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</si>
  <si>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</si>
  <si>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</si>
  <si>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</si>
  <si>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</si>
  <si>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</si>
  <si>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</si>
  <si>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</si>
  <si>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</si>
  <si>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</si>
  <si>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</si>
  <si>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</si>
  <si>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</si>
  <si>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</si>
  <si>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</si>
  <si>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</si>
  <si>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</si>
  <si>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</si>
  <si>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</si>
  <si>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</si>
  <si>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</si>
  <si>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</si>
  <si>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</si>
  <si>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</si>
  <si>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</si>
  <si>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</si>
  <si>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</si>
  <si>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</si>
  <si>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</si>
  <si>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</si>
  <si>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</si>
  <si>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</si>
  <si>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</si>
  <si>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</si>
  <si>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</si>
  <si>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</si>
  <si>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</si>
  <si>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</si>
  <si>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</si>
  <si>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</si>
  <si>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</si>
  <si>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</si>
  <si>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</si>
  <si>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</si>
  <si>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</si>
  <si>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</si>
  <si>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</si>
  <si>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</si>
  <si>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</si>
  <si>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</si>
  <si>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</si>
  <si>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</si>
  <si>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</si>
  <si>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</si>
  <si>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</si>
  <si>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</si>
  <si>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</si>
  <si>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</si>
  <si>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</si>
  <si>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</si>
  <si>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</si>
  <si>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</si>
  <si>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</si>
  <si>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</si>
  <si>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</si>
  <si>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</si>
  <si>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</si>
  <si>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</si>
  <si>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</si>
  <si>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</si>
  <si>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</si>
  <si>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</si>
  <si>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</si>
  <si>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</si>
  <si>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</si>
  <si>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</si>
  <si>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</si>
  <si>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</si>
  <si>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</si>
  <si>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</si>
  <si>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</si>
  <si>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</si>
  <si>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</si>
  <si>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</si>
  <si>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</si>
  <si>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</si>
  <si>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</si>
  <si>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</si>
  <si>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</si>
  <si>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</si>
  <si>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Jan2023</t>
  </si>
  <si>
    <t>Feb2023</t>
  </si>
  <si>
    <t>Mar2023</t>
  </si>
  <si>
    <t>Apr2023</t>
  </si>
  <si>
    <t>May2023</t>
  </si>
  <si>
    <t>Jun2023</t>
  </si>
  <si>
    <t>Jul2023</t>
  </si>
  <si>
    <t>Aug2023</t>
  </si>
  <si>
    <t>Sep2023</t>
  </si>
  <si>
    <t>Oct2023</t>
  </si>
  <si>
    <t>Nov2023</t>
  </si>
  <si>
    <t>Dec2023</t>
  </si>
  <si>
    <t>Jan2024</t>
  </si>
  <si>
    <t>Feb2024</t>
  </si>
  <si>
    <t>Mar2024</t>
  </si>
  <si>
    <t>Apr2024</t>
  </si>
  <si>
    <t>May2024</t>
  </si>
  <si>
    <t>Jun2024</t>
  </si>
  <si>
    <t>Jul2024</t>
  </si>
  <si>
    <t>Aug2024</t>
  </si>
  <si>
    <t>Jet Talebi</t>
  </si>
  <si>
    <t>Haziran</t>
  </si>
  <si>
    <t>Temmuz</t>
  </si>
  <si>
    <t>Ağustos</t>
  </si>
  <si>
    <t>Eylül</t>
  </si>
  <si>
    <t>Ekim</t>
  </si>
  <si>
    <t>Kasım</t>
  </si>
  <si>
    <t>Aralık</t>
  </si>
  <si>
    <t>Ocak</t>
  </si>
  <si>
    <t>Şubat</t>
  </si>
  <si>
    <t>Mart</t>
  </si>
  <si>
    <t xml:space="preserve">Nisan </t>
  </si>
  <si>
    <t>Mayıs</t>
  </si>
  <si>
    <t>oran</t>
  </si>
  <si>
    <t>Gerçek</t>
  </si>
  <si>
    <t>Covid Olmasa - %5 Büyüme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</si>
</sst>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F]mmmm\ yy;@"/>
  </numFmts>
  <fonts count="5" x14ac:knownFonts="1">
    <font>
      <sz val="10"/>
      <name val="Arial"/>
    </font>
    <font>
      <sz val="10"/>
      <name val="Arial"/>
      <family val="2"/>
    </font>
    <font>
      <sz val="10"/>
      <color indexed="0"/>
      <name val="Arial"/>
      <family val="2"/>
    </font>
    <font>
      <sz val="10"/>
      <color rgb="FF000000"/>
      <name val="Tahoma"/>
      <family val="2"/>
    </font>
    <font>
      <sz val="10"/>
      <name val="Arial"/>
      <family val="2"/>
    </font>
  </fonts>
  <fills count="5">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2" fillId="2" borderId="0" xfId="0" applyFont="1" applyFill="1"/>
    <xf numFmtId="0" fontId="2" fillId="3" borderId="0" xfId="0" applyFont="1" applyFill="1"/>
    <xf numFmtId="0" fontId="4" fillId="0" borderId="0" xfId="0" applyFont="1"/>
    <xf numFmtId="0" fontId="0" fillId="4" borderId="0" xfId="0" applyFill="1"/>
    <xf numFmtId="0" fontId="2" fillId="4" borderId="0" xfId="0" applyFont="1" applyFill="1"/>
    <xf numFmtId="164" fontId="4" fillId="0" borderId="0" xfId="0" applyNumberFormat="1" applyFont="1"/>
    <xf numFmtId="164" fontId="0" fillId="0" borderId="0" xfId="0" applyNumberFormat="1"/>
    <xf numFmtId="9" fontId="0" fillId="0" borderId="0" xfId="1" applyFont="1"/>
    <xf numFmtId="9" fontId="0" fillId="0" borderId="0" xfId="0" applyNumberFormat="1"/>
  </cellXfs>
  <cellStyles count="2">
    <cellStyle name="Normal" xfId="0" builtinId="0"/>
    <cellStyle name="Per 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7ACCC8"/>
      <rgbColor rgb="00FFF200"/>
      <rgbColor rgb="00F49AC1"/>
      <rgbColor rgb="00808000"/>
      <rgbColor rgb="00800080"/>
      <rgbColor rgb="00008080"/>
      <rgbColor rgb="00C0C0C0"/>
      <rgbColor rgb="0080808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Türkiye Jet Yakıt Talebi -</a:t>
            </a:r>
            <a:r>
              <a:rPr lang="en-US" baseline="0"/>
              <a:t> bin varil/gün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türkiyejettalebi!$C$7</c:f>
              <c:strCache>
                <c:ptCount val="1"/>
                <c:pt idx="0">
                  <c:v>Jet Talebi</c:v>
                </c:pt>
              </c:strCache>
            </c:strRef>
          </c:tx>
          <c:spPr>
            <a:ln w="28575" cap="rnd">
              <a:solidFill>
                <a:schemeClr val="accent1"/>
              </a:solidFill>
              <a:round/>
            </a:ln>
            <a:effectLst/>
          </c:spPr>
          <c:marker>
            <c:symbol val="none"/>
          </c:marker>
          <c:cat>
            <c:numRef>
              <c:f>türkiyejettalebi!$B$8:$B$279</c:f>
              <c:numCache>
                <c:formatCode>[$-41F]mmmm\ yy;@</c:formatCode>
                <c:ptCount val="27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pt idx="12">
                  <c:v>37622</c:v>
                </c:pt>
                <c:pt idx="13">
                  <c:v>37653</c:v>
                </c:pt>
                <c:pt idx="14">
                  <c:v>37681</c:v>
                </c:pt>
                <c:pt idx="15">
                  <c:v>37712</c:v>
                </c:pt>
                <c:pt idx="16">
                  <c:v>37742</c:v>
                </c:pt>
                <c:pt idx="17">
                  <c:v>37773</c:v>
                </c:pt>
                <c:pt idx="18">
                  <c:v>37803</c:v>
                </c:pt>
                <c:pt idx="19">
                  <c:v>37834</c:v>
                </c:pt>
                <c:pt idx="20">
                  <c:v>37865</c:v>
                </c:pt>
                <c:pt idx="21">
                  <c:v>37895</c:v>
                </c:pt>
                <c:pt idx="22">
                  <c:v>37926</c:v>
                </c:pt>
                <c:pt idx="23">
                  <c:v>37956</c:v>
                </c:pt>
                <c:pt idx="24">
                  <c:v>37987</c:v>
                </c:pt>
                <c:pt idx="25">
                  <c:v>38018</c:v>
                </c:pt>
                <c:pt idx="26">
                  <c:v>38047</c:v>
                </c:pt>
                <c:pt idx="27">
                  <c:v>38078</c:v>
                </c:pt>
                <c:pt idx="28">
                  <c:v>38108</c:v>
                </c:pt>
                <c:pt idx="29">
                  <c:v>38139</c:v>
                </c:pt>
                <c:pt idx="30">
                  <c:v>38169</c:v>
                </c:pt>
                <c:pt idx="31">
                  <c:v>38200</c:v>
                </c:pt>
                <c:pt idx="32">
                  <c:v>38231</c:v>
                </c:pt>
                <c:pt idx="33">
                  <c:v>38261</c:v>
                </c:pt>
                <c:pt idx="34">
                  <c:v>38292</c:v>
                </c:pt>
                <c:pt idx="35">
                  <c:v>38322</c:v>
                </c:pt>
                <c:pt idx="36">
                  <c:v>38353</c:v>
                </c:pt>
                <c:pt idx="37">
                  <c:v>38384</c:v>
                </c:pt>
                <c:pt idx="38">
                  <c:v>38412</c:v>
                </c:pt>
                <c:pt idx="39">
                  <c:v>38443</c:v>
                </c:pt>
                <c:pt idx="40">
                  <c:v>38473</c:v>
                </c:pt>
                <c:pt idx="41">
                  <c:v>38504</c:v>
                </c:pt>
                <c:pt idx="42">
                  <c:v>38534</c:v>
                </c:pt>
                <c:pt idx="43">
                  <c:v>38565</c:v>
                </c:pt>
                <c:pt idx="44">
                  <c:v>38596</c:v>
                </c:pt>
                <c:pt idx="45">
                  <c:v>38626</c:v>
                </c:pt>
                <c:pt idx="46">
                  <c:v>38657</c:v>
                </c:pt>
                <c:pt idx="47">
                  <c:v>38687</c:v>
                </c:pt>
                <c:pt idx="48">
                  <c:v>38718</c:v>
                </c:pt>
                <c:pt idx="49">
                  <c:v>38749</c:v>
                </c:pt>
                <c:pt idx="50">
                  <c:v>38777</c:v>
                </c:pt>
                <c:pt idx="51">
                  <c:v>38808</c:v>
                </c:pt>
                <c:pt idx="52">
                  <c:v>38838</c:v>
                </c:pt>
                <c:pt idx="53">
                  <c:v>38869</c:v>
                </c:pt>
                <c:pt idx="54">
                  <c:v>38899</c:v>
                </c:pt>
                <c:pt idx="55">
                  <c:v>38930</c:v>
                </c:pt>
                <c:pt idx="56">
                  <c:v>38961</c:v>
                </c:pt>
                <c:pt idx="57">
                  <c:v>38991</c:v>
                </c:pt>
                <c:pt idx="58">
                  <c:v>39022</c:v>
                </c:pt>
                <c:pt idx="59">
                  <c:v>39052</c:v>
                </c:pt>
                <c:pt idx="60">
                  <c:v>39083</c:v>
                </c:pt>
                <c:pt idx="61">
                  <c:v>39114</c:v>
                </c:pt>
                <c:pt idx="62">
                  <c:v>39142</c:v>
                </c:pt>
                <c:pt idx="63">
                  <c:v>39173</c:v>
                </c:pt>
                <c:pt idx="64">
                  <c:v>39203</c:v>
                </c:pt>
                <c:pt idx="65">
                  <c:v>39234</c:v>
                </c:pt>
                <c:pt idx="66">
                  <c:v>39264</c:v>
                </c:pt>
                <c:pt idx="67">
                  <c:v>39295</c:v>
                </c:pt>
                <c:pt idx="68">
                  <c:v>39326</c:v>
                </c:pt>
                <c:pt idx="69">
                  <c:v>39356</c:v>
                </c:pt>
                <c:pt idx="70">
                  <c:v>39387</c:v>
                </c:pt>
                <c:pt idx="71">
                  <c:v>39417</c:v>
                </c:pt>
                <c:pt idx="72">
                  <c:v>39448</c:v>
                </c:pt>
                <c:pt idx="73">
                  <c:v>39479</c:v>
                </c:pt>
                <c:pt idx="74">
                  <c:v>39508</c:v>
                </c:pt>
                <c:pt idx="75">
                  <c:v>39539</c:v>
                </c:pt>
                <c:pt idx="76">
                  <c:v>39569</c:v>
                </c:pt>
                <c:pt idx="77">
                  <c:v>39600</c:v>
                </c:pt>
                <c:pt idx="78">
                  <c:v>39630</c:v>
                </c:pt>
                <c:pt idx="79">
                  <c:v>39661</c:v>
                </c:pt>
                <c:pt idx="80">
                  <c:v>39692</c:v>
                </c:pt>
                <c:pt idx="81">
                  <c:v>39722</c:v>
                </c:pt>
                <c:pt idx="82">
                  <c:v>39753</c:v>
                </c:pt>
                <c:pt idx="83">
                  <c:v>39783</c:v>
                </c:pt>
                <c:pt idx="84">
                  <c:v>39814</c:v>
                </c:pt>
                <c:pt idx="85">
                  <c:v>39845</c:v>
                </c:pt>
                <c:pt idx="86">
                  <c:v>39873</c:v>
                </c:pt>
                <c:pt idx="87">
                  <c:v>39904</c:v>
                </c:pt>
                <c:pt idx="88">
                  <c:v>39934</c:v>
                </c:pt>
                <c:pt idx="89">
                  <c:v>39965</c:v>
                </c:pt>
                <c:pt idx="90">
                  <c:v>39995</c:v>
                </c:pt>
                <c:pt idx="91">
                  <c:v>40026</c:v>
                </c:pt>
                <c:pt idx="92">
                  <c:v>40057</c:v>
                </c:pt>
                <c:pt idx="93">
                  <c:v>40087</c:v>
                </c:pt>
                <c:pt idx="94">
                  <c:v>40118</c:v>
                </c:pt>
                <c:pt idx="95">
                  <c:v>40148</c:v>
                </c:pt>
                <c:pt idx="96">
                  <c:v>40179</c:v>
                </c:pt>
                <c:pt idx="97">
                  <c:v>40210</c:v>
                </c:pt>
                <c:pt idx="98">
                  <c:v>40238</c:v>
                </c:pt>
                <c:pt idx="99">
                  <c:v>40269</c:v>
                </c:pt>
                <c:pt idx="100">
                  <c:v>40299</c:v>
                </c:pt>
                <c:pt idx="101">
                  <c:v>40330</c:v>
                </c:pt>
                <c:pt idx="102">
                  <c:v>40360</c:v>
                </c:pt>
                <c:pt idx="103">
                  <c:v>40391</c:v>
                </c:pt>
                <c:pt idx="104">
                  <c:v>40422</c:v>
                </c:pt>
                <c:pt idx="105">
                  <c:v>40452</c:v>
                </c:pt>
                <c:pt idx="106">
                  <c:v>40483</c:v>
                </c:pt>
                <c:pt idx="107">
                  <c:v>40513</c:v>
                </c:pt>
                <c:pt idx="108">
                  <c:v>40544</c:v>
                </c:pt>
                <c:pt idx="109">
                  <c:v>40575</c:v>
                </c:pt>
                <c:pt idx="110">
                  <c:v>40603</c:v>
                </c:pt>
                <c:pt idx="111">
                  <c:v>40634</c:v>
                </c:pt>
                <c:pt idx="112">
                  <c:v>40664</c:v>
                </c:pt>
                <c:pt idx="113">
                  <c:v>40695</c:v>
                </c:pt>
                <c:pt idx="114">
                  <c:v>40725</c:v>
                </c:pt>
                <c:pt idx="115">
                  <c:v>40756</c:v>
                </c:pt>
                <c:pt idx="116">
                  <c:v>40787</c:v>
                </c:pt>
                <c:pt idx="117">
                  <c:v>40817</c:v>
                </c:pt>
                <c:pt idx="118">
                  <c:v>40848</c:v>
                </c:pt>
                <c:pt idx="119">
                  <c:v>40878</c:v>
                </c:pt>
                <c:pt idx="120">
                  <c:v>40909</c:v>
                </c:pt>
                <c:pt idx="121">
                  <c:v>40940</c:v>
                </c:pt>
                <c:pt idx="122">
                  <c:v>40969</c:v>
                </c:pt>
                <c:pt idx="123">
                  <c:v>41000</c:v>
                </c:pt>
                <c:pt idx="124">
                  <c:v>41030</c:v>
                </c:pt>
                <c:pt idx="125">
                  <c:v>41061</c:v>
                </c:pt>
                <c:pt idx="126">
                  <c:v>41091</c:v>
                </c:pt>
                <c:pt idx="127">
                  <c:v>41122</c:v>
                </c:pt>
                <c:pt idx="128">
                  <c:v>41153</c:v>
                </c:pt>
                <c:pt idx="129">
                  <c:v>41183</c:v>
                </c:pt>
                <c:pt idx="130">
                  <c:v>41214</c:v>
                </c:pt>
                <c:pt idx="131">
                  <c:v>41244</c:v>
                </c:pt>
                <c:pt idx="132">
                  <c:v>41275</c:v>
                </c:pt>
                <c:pt idx="133">
                  <c:v>41306</c:v>
                </c:pt>
                <c:pt idx="134">
                  <c:v>41334</c:v>
                </c:pt>
                <c:pt idx="135">
                  <c:v>41365</c:v>
                </c:pt>
                <c:pt idx="136">
                  <c:v>41395</c:v>
                </c:pt>
                <c:pt idx="137">
                  <c:v>41426</c:v>
                </c:pt>
                <c:pt idx="138">
                  <c:v>41456</c:v>
                </c:pt>
                <c:pt idx="139">
                  <c:v>41487</c:v>
                </c:pt>
                <c:pt idx="140">
                  <c:v>41518</c:v>
                </c:pt>
                <c:pt idx="141">
                  <c:v>41548</c:v>
                </c:pt>
                <c:pt idx="142">
                  <c:v>41579</c:v>
                </c:pt>
                <c:pt idx="143">
                  <c:v>41609</c:v>
                </c:pt>
                <c:pt idx="144">
                  <c:v>41640</c:v>
                </c:pt>
                <c:pt idx="145">
                  <c:v>41671</c:v>
                </c:pt>
                <c:pt idx="146">
                  <c:v>41699</c:v>
                </c:pt>
                <c:pt idx="147">
                  <c:v>41730</c:v>
                </c:pt>
                <c:pt idx="148">
                  <c:v>41760</c:v>
                </c:pt>
                <c:pt idx="149">
                  <c:v>41791</c:v>
                </c:pt>
                <c:pt idx="150">
                  <c:v>41821</c:v>
                </c:pt>
                <c:pt idx="151">
                  <c:v>41852</c:v>
                </c:pt>
                <c:pt idx="152">
                  <c:v>41883</c:v>
                </c:pt>
                <c:pt idx="153">
                  <c:v>41913</c:v>
                </c:pt>
                <c:pt idx="154">
                  <c:v>41944</c:v>
                </c:pt>
                <c:pt idx="155">
                  <c:v>41974</c:v>
                </c:pt>
                <c:pt idx="156">
                  <c:v>42005</c:v>
                </c:pt>
                <c:pt idx="157">
                  <c:v>42036</c:v>
                </c:pt>
                <c:pt idx="158">
                  <c:v>42064</c:v>
                </c:pt>
                <c:pt idx="159">
                  <c:v>42095</c:v>
                </c:pt>
                <c:pt idx="160">
                  <c:v>42125</c:v>
                </c:pt>
                <c:pt idx="161">
                  <c:v>42156</c:v>
                </c:pt>
                <c:pt idx="162">
                  <c:v>42186</c:v>
                </c:pt>
                <c:pt idx="163">
                  <c:v>42217</c:v>
                </c:pt>
                <c:pt idx="164">
                  <c:v>42248</c:v>
                </c:pt>
                <c:pt idx="165">
                  <c:v>42278</c:v>
                </c:pt>
                <c:pt idx="166">
                  <c:v>42309</c:v>
                </c:pt>
                <c:pt idx="167">
                  <c:v>42339</c:v>
                </c:pt>
                <c:pt idx="168">
                  <c:v>42370</c:v>
                </c:pt>
                <c:pt idx="169">
                  <c:v>42401</c:v>
                </c:pt>
                <c:pt idx="170">
                  <c:v>42430</c:v>
                </c:pt>
                <c:pt idx="171">
                  <c:v>42461</c:v>
                </c:pt>
                <c:pt idx="172">
                  <c:v>42491</c:v>
                </c:pt>
                <c:pt idx="173">
                  <c:v>42522</c:v>
                </c:pt>
                <c:pt idx="174">
                  <c:v>42552</c:v>
                </c:pt>
                <c:pt idx="175">
                  <c:v>42583</c:v>
                </c:pt>
                <c:pt idx="176">
                  <c:v>42614</c:v>
                </c:pt>
                <c:pt idx="177">
                  <c:v>42644</c:v>
                </c:pt>
                <c:pt idx="178">
                  <c:v>42675</c:v>
                </c:pt>
                <c:pt idx="179">
                  <c:v>42705</c:v>
                </c:pt>
                <c:pt idx="180">
                  <c:v>42736</c:v>
                </c:pt>
                <c:pt idx="181">
                  <c:v>42767</c:v>
                </c:pt>
                <c:pt idx="182">
                  <c:v>42795</c:v>
                </c:pt>
                <c:pt idx="183">
                  <c:v>42826</c:v>
                </c:pt>
                <c:pt idx="184">
                  <c:v>42856</c:v>
                </c:pt>
                <c:pt idx="185">
                  <c:v>42887</c:v>
                </c:pt>
                <c:pt idx="186">
                  <c:v>42917</c:v>
                </c:pt>
                <c:pt idx="187">
                  <c:v>42948</c:v>
                </c:pt>
                <c:pt idx="188">
                  <c:v>42979</c:v>
                </c:pt>
                <c:pt idx="189">
                  <c:v>43009</c:v>
                </c:pt>
                <c:pt idx="190">
                  <c:v>43040</c:v>
                </c:pt>
                <c:pt idx="191">
                  <c:v>43070</c:v>
                </c:pt>
                <c:pt idx="192">
                  <c:v>43101</c:v>
                </c:pt>
                <c:pt idx="193">
                  <c:v>43132</c:v>
                </c:pt>
                <c:pt idx="194">
                  <c:v>43160</c:v>
                </c:pt>
                <c:pt idx="195">
                  <c:v>43191</c:v>
                </c:pt>
                <c:pt idx="196">
                  <c:v>43221</c:v>
                </c:pt>
                <c:pt idx="197">
                  <c:v>43252</c:v>
                </c:pt>
                <c:pt idx="198">
                  <c:v>43282</c:v>
                </c:pt>
                <c:pt idx="199">
                  <c:v>43313</c:v>
                </c:pt>
                <c:pt idx="200">
                  <c:v>43344</c:v>
                </c:pt>
                <c:pt idx="201">
                  <c:v>43374</c:v>
                </c:pt>
                <c:pt idx="202">
                  <c:v>43405</c:v>
                </c:pt>
                <c:pt idx="203">
                  <c:v>43435</c:v>
                </c:pt>
                <c:pt idx="204">
                  <c:v>43466</c:v>
                </c:pt>
                <c:pt idx="205">
                  <c:v>43497</c:v>
                </c:pt>
                <c:pt idx="206">
                  <c:v>43525</c:v>
                </c:pt>
                <c:pt idx="207">
                  <c:v>43556</c:v>
                </c:pt>
                <c:pt idx="208">
                  <c:v>43586</c:v>
                </c:pt>
                <c:pt idx="209">
                  <c:v>43617</c:v>
                </c:pt>
                <c:pt idx="210">
                  <c:v>43647</c:v>
                </c:pt>
                <c:pt idx="211">
                  <c:v>43678</c:v>
                </c:pt>
                <c:pt idx="212">
                  <c:v>43709</c:v>
                </c:pt>
                <c:pt idx="213">
                  <c:v>43739</c:v>
                </c:pt>
                <c:pt idx="214">
                  <c:v>43770</c:v>
                </c:pt>
                <c:pt idx="215">
                  <c:v>43800</c:v>
                </c:pt>
                <c:pt idx="216">
                  <c:v>43831</c:v>
                </c:pt>
                <c:pt idx="217">
                  <c:v>43862</c:v>
                </c:pt>
                <c:pt idx="218">
                  <c:v>43891</c:v>
                </c:pt>
                <c:pt idx="219">
                  <c:v>43922</c:v>
                </c:pt>
                <c:pt idx="220">
                  <c:v>43952</c:v>
                </c:pt>
                <c:pt idx="221">
                  <c:v>43983</c:v>
                </c:pt>
                <c:pt idx="222">
                  <c:v>44013</c:v>
                </c:pt>
                <c:pt idx="223">
                  <c:v>44044</c:v>
                </c:pt>
                <c:pt idx="224">
                  <c:v>44075</c:v>
                </c:pt>
                <c:pt idx="225">
                  <c:v>44105</c:v>
                </c:pt>
                <c:pt idx="226">
                  <c:v>44136</c:v>
                </c:pt>
                <c:pt idx="227">
                  <c:v>44166</c:v>
                </c:pt>
                <c:pt idx="228">
                  <c:v>44197</c:v>
                </c:pt>
                <c:pt idx="229">
                  <c:v>44228</c:v>
                </c:pt>
                <c:pt idx="230">
                  <c:v>44256</c:v>
                </c:pt>
                <c:pt idx="231">
                  <c:v>44287</c:v>
                </c:pt>
                <c:pt idx="232">
                  <c:v>44317</c:v>
                </c:pt>
                <c:pt idx="233">
                  <c:v>44348</c:v>
                </c:pt>
                <c:pt idx="234">
                  <c:v>44378</c:v>
                </c:pt>
                <c:pt idx="235">
                  <c:v>44409</c:v>
                </c:pt>
                <c:pt idx="236">
                  <c:v>44440</c:v>
                </c:pt>
                <c:pt idx="237">
                  <c:v>44470</c:v>
                </c:pt>
                <c:pt idx="238">
                  <c:v>44501</c:v>
                </c:pt>
                <c:pt idx="239">
                  <c:v>44531</c:v>
                </c:pt>
                <c:pt idx="240">
                  <c:v>44562</c:v>
                </c:pt>
                <c:pt idx="241">
                  <c:v>44593</c:v>
                </c:pt>
                <c:pt idx="242">
                  <c:v>44621</c:v>
                </c:pt>
                <c:pt idx="243">
                  <c:v>44652</c:v>
                </c:pt>
                <c:pt idx="244">
                  <c:v>44682</c:v>
                </c:pt>
                <c:pt idx="245">
                  <c:v>44713</c:v>
                </c:pt>
                <c:pt idx="246">
                  <c:v>44743</c:v>
                </c:pt>
                <c:pt idx="247">
                  <c:v>44774</c:v>
                </c:pt>
                <c:pt idx="248">
                  <c:v>44805</c:v>
                </c:pt>
                <c:pt idx="249">
                  <c:v>44835</c:v>
                </c:pt>
                <c:pt idx="250">
                  <c:v>44866</c:v>
                </c:pt>
                <c:pt idx="251">
                  <c:v>44896</c:v>
                </c:pt>
                <c:pt idx="252">
                  <c:v>44927</c:v>
                </c:pt>
                <c:pt idx="253">
                  <c:v>44958</c:v>
                </c:pt>
                <c:pt idx="254">
                  <c:v>44986</c:v>
                </c:pt>
                <c:pt idx="255">
                  <c:v>45017</c:v>
                </c:pt>
                <c:pt idx="256">
                  <c:v>45047</c:v>
                </c:pt>
                <c:pt idx="257">
                  <c:v>45078</c:v>
                </c:pt>
                <c:pt idx="258">
                  <c:v>45108</c:v>
                </c:pt>
                <c:pt idx="259">
                  <c:v>45139</c:v>
                </c:pt>
                <c:pt idx="260">
                  <c:v>45170</c:v>
                </c:pt>
                <c:pt idx="261">
                  <c:v>45200</c:v>
                </c:pt>
                <c:pt idx="262">
                  <c:v>45231</c:v>
                </c:pt>
                <c:pt idx="263">
                  <c:v>45261</c:v>
                </c:pt>
                <c:pt idx="264">
                  <c:v>45292</c:v>
                </c:pt>
                <c:pt idx="265">
                  <c:v>45323</c:v>
                </c:pt>
                <c:pt idx="266">
                  <c:v>45352</c:v>
                </c:pt>
                <c:pt idx="267">
                  <c:v>45383</c:v>
                </c:pt>
                <c:pt idx="268">
                  <c:v>45413</c:v>
                </c:pt>
                <c:pt idx="269">
                  <c:v>45444</c:v>
                </c:pt>
                <c:pt idx="270">
                  <c:v>45474</c:v>
                </c:pt>
                <c:pt idx="271">
                  <c:v>45505</c:v>
                </c:pt>
              </c:numCache>
            </c:numRef>
          </c:cat>
          <c:val>
            <c:numRef>
              <c:f>türkiyejettalebi!$C$8:$C$279</c:f>
              <c:numCache>
                <c:formatCode>General</c:formatCode>
                <c:ptCount val="272"/>
                <c:pt idx="0">
                  <c:v>35.5871</c:v>
                </c:pt>
                <c:pt idx="1">
                  <c:v>30.1129</c:v>
                </c:pt>
                <c:pt idx="2">
                  <c:v>32.282600000000002</c:v>
                </c:pt>
                <c:pt idx="3">
                  <c:v>28.8933</c:v>
                </c:pt>
                <c:pt idx="4">
                  <c:v>29.486499999999999</c:v>
                </c:pt>
                <c:pt idx="5">
                  <c:v>47.542700000000004</c:v>
                </c:pt>
                <c:pt idx="6">
                  <c:v>31.7742</c:v>
                </c:pt>
                <c:pt idx="7">
                  <c:v>46.009</c:v>
                </c:pt>
                <c:pt idx="8">
                  <c:v>42.814700000000002</c:v>
                </c:pt>
                <c:pt idx="9">
                  <c:v>41.433500000000002</c:v>
                </c:pt>
                <c:pt idx="10">
                  <c:v>35.197299999999998</c:v>
                </c:pt>
                <c:pt idx="11">
                  <c:v>23.894200000000001</c:v>
                </c:pt>
                <c:pt idx="12">
                  <c:v>33.5535</c:v>
                </c:pt>
                <c:pt idx="13">
                  <c:v>28.987100000000002</c:v>
                </c:pt>
                <c:pt idx="14">
                  <c:v>33.299399999999999</c:v>
                </c:pt>
                <c:pt idx="15">
                  <c:v>32.045299999999997</c:v>
                </c:pt>
                <c:pt idx="16">
                  <c:v>36.8581</c:v>
                </c:pt>
                <c:pt idx="17">
                  <c:v>44.390700000000002</c:v>
                </c:pt>
                <c:pt idx="18">
                  <c:v>38.128999999999998</c:v>
                </c:pt>
                <c:pt idx="19">
                  <c:v>54.905799999999999</c:v>
                </c:pt>
                <c:pt idx="20">
                  <c:v>48.3307</c:v>
                </c:pt>
                <c:pt idx="21">
                  <c:v>53.380600000000001</c:v>
                </c:pt>
                <c:pt idx="22">
                  <c:v>30.994700000000002</c:v>
                </c:pt>
                <c:pt idx="23">
                  <c:v>21.6065</c:v>
                </c:pt>
                <c:pt idx="24">
                  <c:v>24.4026</c:v>
                </c:pt>
                <c:pt idx="25">
                  <c:v>29.0745</c:v>
                </c:pt>
                <c:pt idx="26">
                  <c:v>31.7742</c:v>
                </c:pt>
                <c:pt idx="27">
                  <c:v>34.146700000000003</c:v>
                </c:pt>
                <c:pt idx="28">
                  <c:v>42.9587</c:v>
                </c:pt>
                <c:pt idx="29">
                  <c:v>48.067999999999998</c:v>
                </c:pt>
                <c:pt idx="30">
                  <c:v>51.601300000000002</c:v>
                </c:pt>
                <c:pt idx="31">
                  <c:v>53.1265</c:v>
                </c:pt>
                <c:pt idx="32">
                  <c:v>52.795999999999999</c:v>
                </c:pt>
                <c:pt idx="33">
                  <c:v>35.841299999999997</c:v>
                </c:pt>
                <c:pt idx="34">
                  <c:v>39.662700000000001</c:v>
                </c:pt>
                <c:pt idx="35">
                  <c:v>33.807699999999997</c:v>
                </c:pt>
                <c:pt idx="36">
                  <c:v>28.978100000000001</c:v>
                </c:pt>
                <c:pt idx="37">
                  <c:v>28.987100000000002</c:v>
                </c:pt>
                <c:pt idx="38">
                  <c:v>33.299399999999999</c:v>
                </c:pt>
                <c:pt idx="39">
                  <c:v>44.390700000000002</c:v>
                </c:pt>
                <c:pt idx="40">
                  <c:v>51.855499999999999</c:v>
                </c:pt>
                <c:pt idx="41">
                  <c:v>49.381300000000003</c:v>
                </c:pt>
                <c:pt idx="42">
                  <c:v>42.196100000000001</c:v>
                </c:pt>
                <c:pt idx="43">
                  <c:v>51.347099999999998</c:v>
                </c:pt>
                <c:pt idx="44">
                  <c:v>56.998699999999999</c:v>
                </c:pt>
                <c:pt idx="45">
                  <c:v>44.483899999999998</c:v>
                </c:pt>
                <c:pt idx="46">
                  <c:v>41.764000000000003</c:v>
                </c:pt>
                <c:pt idx="47">
                  <c:v>39.9084</c:v>
                </c:pt>
                <c:pt idx="48">
                  <c:v>20.3355</c:v>
                </c:pt>
                <c:pt idx="49">
                  <c:v>17.73</c:v>
                </c:pt>
                <c:pt idx="50">
                  <c:v>30.248999999999999</c:v>
                </c:pt>
                <c:pt idx="51">
                  <c:v>34.146700000000003</c:v>
                </c:pt>
                <c:pt idx="52">
                  <c:v>39.145800000000001</c:v>
                </c:pt>
                <c:pt idx="53">
                  <c:v>47.28</c:v>
                </c:pt>
                <c:pt idx="54">
                  <c:v>50.838700000000003</c:v>
                </c:pt>
                <c:pt idx="55">
                  <c:v>55.668399999999998</c:v>
                </c:pt>
                <c:pt idx="56">
                  <c:v>60.4133</c:v>
                </c:pt>
                <c:pt idx="57">
                  <c:v>44.738100000000003</c:v>
                </c:pt>
                <c:pt idx="58">
                  <c:v>44.390700000000002</c:v>
                </c:pt>
                <c:pt idx="59">
                  <c:v>27.961300000000001</c:v>
                </c:pt>
                <c:pt idx="60">
                  <c:v>37.112299999999998</c:v>
                </c:pt>
                <c:pt idx="61">
                  <c:v>38.274299999999997</c:v>
                </c:pt>
                <c:pt idx="62">
                  <c:v>36.349699999999999</c:v>
                </c:pt>
                <c:pt idx="63">
                  <c:v>40.713299999999997</c:v>
                </c:pt>
                <c:pt idx="64">
                  <c:v>40.670999999999999</c:v>
                </c:pt>
                <c:pt idx="65">
                  <c:v>53.321300000000001</c:v>
                </c:pt>
                <c:pt idx="66">
                  <c:v>54.905799999999999</c:v>
                </c:pt>
                <c:pt idx="67">
                  <c:v>53.634799999999998</c:v>
                </c:pt>
                <c:pt idx="68">
                  <c:v>66.191999999999993</c:v>
                </c:pt>
                <c:pt idx="69">
                  <c:v>55.668399999999998</c:v>
                </c:pt>
                <c:pt idx="70">
                  <c:v>51.482700000000001</c:v>
                </c:pt>
                <c:pt idx="71">
                  <c:v>31.52</c:v>
                </c:pt>
                <c:pt idx="72">
                  <c:v>36.8581</c:v>
                </c:pt>
                <c:pt idx="73">
                  <c:v>30.704799999999999</c:v>
                </c:pt>
                <c:pt idx="74">
                  <c:v>35.5871</c:v>
                </c:pt>
                <c:pt idx="75">
                  <c:v>40.975999999999999</c:v>
                </c:pt>
                <c:pt idx="76">
                  <c:v>57.956099999999999</c:v>
                </c:pt>
                <c:pt idx="77">
                  <c:v>52.008000000000003</c:v>
                </c:pt>
                <c:pt idx="78">
                  <c:v>67.869699999999995</c:v>
                </c:pt>
                <c:pt idx="79">
                  <c:v>64.311000000000007</c:v>
                </c:pt>
                <c:pt idx="80">
                  <c:v>61.9893</c:v>
                </c:pt>
                <c:pt idx="81">
                  <c:v>27.961300000000001</c:v>
                </c:pt>
                <c:pt idx="82">
                  <c:v>28.1053</c:v>
                </c:pt>
                <c:pt idx="83">
                  <c:v>33.5535</c:v>
                </c:pt>
                <c:pt idx="84">
                  <c:v>33.045200000000001</c:v>
                </c:pt>
                <c:pt idx="85">
                  <c:v>38.8371</c:v>
                </c:pt>
                <c:pt idx="86">
                  <c:v>30.5032</c:v>
                </c:pt>
                <c:pt idx="87">
                  <c:v>63.828000000000003</c:v>
                </c:pt>
                <c:pt idx="88">
                  <c:v>46.263199999999998</c:v>
                </c:pt>
                <c:pt idx="89">
                  <c:v>70.92</c:v>
                </c:pt>
                <c:pt idx="90">
                  <c:v>57.701900000000002</c:v>
                </c:pt>
                <c:pt idx="91">
                  <c:v>53.889000000000003</c:v>
                </c:pt>
                <c:pt idx="92">
                  <c:v>52.270699999999998</c:v>
                </c:pt>
                <c:pt idx="93">
                  <c:v>32.536799999999999</c:v>
                </c:pt>
                <c:pt idx="94">
                  <c:v>33.884</c:v>
                </c:pt>
                <c:pt idx="95">
                  <c:v>41.941899999999997</c:v>
                </c:pt>
                <c:pt idx="96">
                  <c:v>27.198699999999999</c:v>
                </c:pt>
                <c:pt idx="97">
                  <c:v>31.801400000000001</c:v>
                </c:pt>
                <c:pt idx="98">
                  <c:v>28.215499999999999</c:v>
                </c:pt>
                <c:pt idx="99">
                  <c:v>32.308</c:v>
                </c:pt>
                <c:pt idx="100">
                  <c:v>31.265799999999999</c:v>
                </c:pt>
                <c:pt idx="101">
                  <c:v>44.653300000000002</c:v>
                </c:pt>
                <c:pt idx="102">
                  <c:v>52.872300000000003</c:v>
                </c:pt>
                <c:pt idx="103">
                  <c:v>44.483899999999998</c:v>
                </c:pt>
                <c:pt idx="104">
                  <c:v>35.985300000000002</c:v>
                </c:pt>
                <c:pt idx="105">
                  <c:v>37.366500000000002</c:v>
                </c:pt>
                <c:pt idx="106">
                  <c:v>30.206700000000001</c:v>
                </c:pt>
                <c:pt idx="107">
                  <c:v>28.215499999999999</c:v>
                </c:pt>
                <c:pt idx="108">
                  <c:v>28.978100000000001</c:v>
                </c:pt>
                <c:pt idx="109">
                  <c:v>29.268599999999999</c:v>
                </c:pt>
                <c:pt idx="110">
                  <c:v>25.165199999999999</c:v>
                </c:pt>
                <c:pt idx="111">
                  <c:v>29.155999999999999</c:v>
                </c:pt>
                <c:pt idx="112">
                  <c:v>53.380600000000001</c:v>
                </c:pt>
                <c:pt idx="113">
                  <c:v>44.653300000000002</c:v>
                </c:pt>
                <c:pt idx="114">
                  <c:v>48.0426</c:v>
                </c:pt>
                <c:pt idx="115">
                  <c:v>25.927700000000002</c:v>
                </c:pt>
                <c:pt idx="116">
                  <c:v>27.58</c:v>
                </c:pt>
                <c:pt idx="117">
                  <c:v>28.4697</c:v>
                </c:pt>
                <c:pt idx="118">
                  <c:v>26.529299999999999</c:v>
                </c:pt>
                <c:pt idx="119">
                  <c:v>24.148399999999999</c:v>
                </c:pt>
                <c:pt idx="120">
                  <c:v>22.114799999999999</c:v>
                </c:pt>
                <c:pt idx="121">
                  <c:v>26.0855</c:v>
                </c:pt>
                <c:pt idx="122">
                  <c:v>26.4361</c:v>
                </c:pt>
                <c:pt idx="123">
                  <c:v>29.418700000000001</c:v>
                </c:pt>
                <c:pt idx="124">
                  <c:v>25.673500000000001</c:v>
                </c:pt>
                <c:pt idx="125">
                  <c:v>60.676000000000002</c:v>
                </c:pt>
                <c:pt idx="126">
                  <c:v>35.5871</c:v>
                </c:pt>
                <c:pt idx="127">
                  <c:v>34.061900000000001</c:v>
                </c:pt>
                <c:pt idx="128">
                  <c:v>29.155999999999999</c:v>
                </c:pt>
                <c:pt idx="129">
                  <c:v>31.011600000000001</c:v>
                </c:pt>
                <c:pt idx="130">
                  <c:v>23.902699999999999</c:v>
                </c:pt>
                <c:pt idx="131">
                  <c:v>26.181899999999999</c:v>
                </c:pt>
                <c:pt idx="132">
                  <c:v>50.330300000000001</c:v>
                </c:pt>
                <c:pt idx="133">
                  <c:v>42.777099999999997</c:v>
                </c:pt>
                <c:pt idx="134">
                  <c:v>38.6374</c:v>
                </c:pt>
                <c:pt idx="135">
                  <c:v>43.34</c:v>
                </c:pt>
                <c:pt idx="136">
                  <c:v>45.754800000000003</c:v>
                </c:pt>
                <c:pt idx="137">
                  <c:v>47.805300000000003</c:v>
                </c:pt>
                <c:pt idx="138">
                  <c:v>49.821899999999999</c:v>
                </c:pt>
                <c:pt idx="139">
                  <c:v>53.380600000000001</c:v>
                </c:pt>
                <c:pt idx="140">
                  <c:v>60.4133</c:v>
                </c:pt>
                <c:pt idx="141">
                  <c:v>44.229700000000001</c:v>
                </c:pt>
                <c:pt idx="142">
                  <c:v>40.713299999999997</c:v>
                </c:pt>
                <c:pt idx="143">
                  <c:v>38.891599999999997</c:v>
                </c:pt>
                <c:pt idx="144">
                  <c:v>56.1768</c:v>
                </c:pt>
                <c:pt idx="145">
                  <c:v>59.1</c:v>
                </c:pt>
                <c:pt idx="146">
                  <c:v>76.003900000000002</c:v>
                </c:pt>
                <c:pt idx="147">
                  <c:v>88.781300000000002</c:v>
                </c:pt>
                <c:pt idx="148">
                  <c:v>73.207700000000003</c:v>
                </c:pt>
                <c:pt idx="149">
                  <c:v>95.610699999999994</c:v>
                </c:pt>
                <c:pt idx="150">
                  <c:v>115.40389999999999</c:v>
                </c:pt>
                <c:pt idx="151">
                  <c:v>82.612899999999996</c:v>
                </c:pt>
                <c:pt idx="152">
                  <c:v>90.094700000000003</c:v>
                </c:pt>
                <c:pt idx="153">
                  <c:v>70.92</c:v>
                </c:pt>
                <c:pt idx="154">
                  <c:v>51.22</c:v>
                </c:pt>
                <c:pt idx="155">
                  <c:v>57.447699999999998</c:v>
                </c:pt>
                <c:pt idx="156">
                  <c:v>83.121300000000005</c:v>
                </c:pt>
                <c:pt idx="157">
                  <c:v>75.704300000000003</c:v>
                </c:pt>
                <c:pt idx="158">
                  <c:v>77.274799999999999</c:v>
                </c:pt>
                <c:pt idx="159">
                  <c:v>90.094700000000003</c:v>
                </c:pt>
                <c:pt idx="160">
                  <c:v>107.0155</c:v>
                </c:pt>
                <c:pt idx="161">
                  <c:v>113.47199999999999</c:v>
                </c:pt>
                <c:pt idx="162">
                  <c:v>124.3006</c:v>
                </c:pt>
                <c:pt idx="163">
                  <c:v>128.62190000000001</c:v>
                </c:pt>
                <c:pt idx="164">
                  <c:v>134.2227</c:v>
                </c:pt>
                <c:pt idx="165">
                  <c:v>110.0658</c:v>
                </c:pt>
                <c:pt idx="166">
                  <c:v>80.6387</c:v>
                </c:pt>
                <c:pt idx="167">
                  <c:v>91.001300000000001</c:v>
                </c:pt>
                <c:pt idx="168">
                  <c:v>76.003900000000002</c:v>
                </c:pt>
                <c:pt idx="169">
                  <c:v>99.722800000000007</c:v>
                </c:pt>
                <c:pt idx="170">
                  <c:v>91.255499999999998</c:v>
                </c:pt>
                <c:pt idx="171">
                  <c:v>101.1267</c:v>
                </c:pt>
                <c:pt idx="172">
                  <c:v>115.9123</c:v>
                </c:pt>
                <c:pt idx="173">
                  <c:v>107.69329999999999</c:v>
                </c:pt>
                <c:pt idx="174">
                  <c:v>111.3368</c:v>
                </c:pt>
                <c:pt idx="175">
                  <c:v>122.2671</c:v>
                </c:pt>
                <c:pt idx="176">
                  <c:v>119.776</c:v>
                </c:pt>
                <c:pt idx="177">
                  <c:v>107.2697</c:v>
                </c:pt>
                <c:pt idx="178">
                  <c:v>80.901300000000006</c:v>
                </c:pt>
                <c:pt idx="179">
                  <c:v>79.054199999999994</c:v>
                </c:pt>
                <c:pt idx="180">
                  <c:v>72.699399999999997</c:v>
                </c:pt>
                <c:pt idx="181">
                  <c:v>79.081400000000002</c:v>
                </c:pt>
                <c:pt idx="182">
                  <c:v>80.325199999999995</c:v>
                </c:pt>
                <c:pt idx="183">
                  <c:v>94.56</c:v>
                </c:pt>
                <c:pt idx="184">
                  <c:v>103.4568</c:v>
                </c:pt>
                <c:pt idx="185">
                  <c:v>110.32</c:v>
                </c:pt>
                <c:pt idx="186">
                  <c:v>128.36770000000001</c:v>
                </c:pt>
                <c:pt idx="187">
                  <c:v>128.87610000000001</c:v>
                </c:pt>
                <c:pt idx="188">
                  <c:v>124.504</c:v>
                </c:pt>
                <c:pt idx="189">
                  <c:v>112.0994</c:v>
                </c:pt>
                <c:pt idx="190">
                  <c:v>87.993300000000005</c:v>
                </c:pt>
                <c:pt idx="191">
                  <c:v>84.138099999999994</c:v>
                </c:pt>
                <c:pt idx="192">
                  <c:v>82.612899999999996</c:v>
                </c:pt>
                <c:pt idx="193">
                  <c:v>89.494299999999996</c:v>
                </c:pt>
                <c:pt idx="194">
                  <c:v>91.255499999999998</c:v>
                </c:pt>
                <c:pt idx="195">
                  <c:v>93.509299999999996</c:v>
                </c:pt>
                <c:pt idx="196">
                  <c:v>114.6413</c:v>
                </c:pt>
                <c:pt idx="197">
                  <c:v>120.8267</c:v>
                </c:pt>
                <c:pt idx="198">
                  <c:v>131.67230000000001</c:v>
                </c:pt>
                <c:pt idx="199">
                  <c:v>135.99350000000001</c:v>
                </c:pt>
                <c:pt idx="200">
                  <c:v>127.9187</c:v>
                </c:pt>
                <c:pt idx="201">
                  <c:v>112.60769999999999</c:v>
                </c:pt>
                <c:pt idx="202">
                  <c:v>90.8827</c:v>
                </c:pt>
                <c:pt idx="203">
                  <c:v>88.205200000000005</c:v>
                </c:pt>
                <c:pt idx="204">
                  <c:v>89.984499999999997</c:v>
                </c:pt>
                <c:pt idx="205">
                  <c:v>93.997100000000003</c:v>
                </c:pt>
                <c:pt idx="206">
                  <c:v>94.56</c:v>
                </c:pt>
                <c:pt idx="207">
                  <c:v>108.2187</c:v>
                </c:pt>
                <c:pt idx="208">
                  <c:v>118.2</c:v>
                </c:pt>
                <c:pt idx="209">
                  <c:v>131.33330000000001</c:v>
                </c:pt>
                <c:pt idx="210">
                  <c:v>138.78970000000001</c:v>
                </c:pt>
                <c:pt idx="211">
                  <c:v>159.12520000000001</c:v>
                </c:pt>
                <c:pt idx="212">
                  <c:v>144.4667</c:v>
                </c:pt>
                <c:pt idx="213">
                  <c:v>141.58580000000001</c:v>
                </c:pt>
                <c:pt idx="214">
                  <c:v>100.864</c:v>
                </c:pt>
                <c:pt idx="215">
                  <c:v>94.305800000000005</c:v>
                </c:pt>
                <c:pt idx="216">
                  <c:v>94.56</c:v>
                </c:pt>
                <c:pt idx="217">
                  <c:v>88.310299999999998</c:v>
                </c:pt>
                <c:pt idx="218">
                  <c:v>60.243899999999996</c:v>
                </c:pt>
                <c:pt idx="219">
                  <c:v>15.76</c:v>
                </c:pt>
                <c:pt idx="220">
                  <c:v>19.064499999999999</c:v>
                </c:pt>
                <c:pt idx="221">
                  <c:v>30.731999999999999</c:v>
                </c:pt>
                <c:pt idx="222">
                  <c:v>48.551000000000002</c:v>
                </c:pt>
                <c:pt idx="223">
                  <c:v>67.3613</c:v>
                </c:pt>
                <c:pt idx="224">
                  <c:v>68.293300000000002</c:v>
                </c:pt>
                <c:pt idx="225">
                  <c:v>63.548400000000001</c:v>
                </c:pt>
                <c:pt idx="226">
                  <c:v>47.542700000000004</c:v>
                </c:pt>
                <c:pt idx="227">
                  <c:v>47.28</c:v>
                </c:pt>
                <c:pt idx="228">
                  <c:v>51.347099999999998</c:v>
                </c:pt>
                <c:pt idx="229">
                  <c:v>52.064300000000003</c:v>
                </c:pt>
                <c:pt idx="230">
                  <c:v>56.939399999999999</c:v>
                </c:pt>
                <c:pt idx="231">
                  <c:v>61.201300000000003</c:v>
                </c:pt>
                <c:pt idx="232">
                  <c:v>60.752299999999998</c:v>
                </c:pt>
                <c:pt idx="233">
                  <c:v>83.528000000000006</c:v>
                </c:pt>
                <c:pt idx="234">
                  <c:v>114.3871</c:v>
                </c:pt>
                <c:pt idx="235">
                  <c:v>99.643900000000002</c:v>
                </c:pt>
                <c:pt idx="236">
                  <c:v>79.325299999999999</c:v>
                </c:pt>
                <c:pt idx="237">
                  <c:v>103.9652</c:v>
                </c:pt>
                <c:pt idx="238">
                  <c:v>63.565300000000001</c:v>
                </c:pt>
                <c:pt idx="239">
                  <c:v>79.308400000000006</c:v>
                </c:pt>
                <c:pt idx="240">
                  <c:v>78.291600000000003</c:v>
                </c:pt>
                <c:pt idx="241">
                  <c:v>81.895700000000005</c:v>
                </c:pt>
                <c:pt idx="242">
                  <c:v>83.883899999999997</c:v>
                </c:pt>
                <c:pt idx="243">
                  <c:v>100.864</c:v>
                </c:pt>
                <c:pt idx="244">
                  <c:v>97.356099999999998</c:v>
                </c:pt>
                <c:pt idx="245">
                  <c:v>136.06129999999999</c:v>
                </c:pt>
                <c:pt idx="246">
                  <c:v>123.7923</c:v>
                </c:pt>
                <c:pt idx="247">
                  <c:v>137.5187</c:v>
                </c:pt>
                <c:pt idx="248">
                  <c:v>120.3013</c:v>
                </c:pt>
                <c:pt idx="249">
                  <c:v>131.16390000000001</c:v>
                </c:pt>
                <c:pt idx="250">
                  <c:v>99.025300000000001</c:v>
                </c:pt>
                <c:pt idx="251">
                  <c:v>87.188400000000001</c:v>
                </c:pt>
                <c:pt idx="252">
                  <c:v>91.001300000000001</c:v>
                </c:pt>
                <c:pt idx="253">
                  <c:v>95.122900000000001</c:v>
                </c:pt>
                <c:pt idx="254">
                  <c:v>105.23609999999999</c:v>
                </c:pt>
                <c:pt idx="255">
                  <c:v>109.2693</c:v>
                </c:pt>
                <c:pt idx="256">
                  <c:v>132.94319999999999</c:v>
                </c:pt>
                <c:pt idx="257">
                  <c:v>137.11199999999999</c:v>
                </c:pt>
                <c:pt idx="258">
                  <c:v>144.8903</c:v>
                </c:pt>
                <c:pt idx="259">
                  <c:v>151.7535</c:v>
                </c:pt>
                <c:pt idx="260">
                  <c:v>143.1533</c:v>
                </c:pt>
                <c:pt idx="261">
                  <c:v>137.5187</c:v>
                </c:pt>
                <c:pt idx="262">
                  <c:v>113.7347</c:v>
                </c:pt>
                <c:pt idx="263">
                  <c:v>113.6245</c:v>
                </c:pt>
                <c:pt idx="264">
                  <c:v>91.001300000000001</c:v>
                </c:pt>
                <c:pt idx="265">
                  <c:v>101.62479999999999</c:v>
                </c:pt>
                <c:pt idx="266">
                  <c:v>115.9123</c:v>
                </c:pt>
                <c:pt idx="267">
                  <c:v>113.9973</c:v>
                </c:pt>
                <c:pt idx="268">
                  <c:v>127.0968</c:v>
                </c:pt>
                <c:pt idx="269">
                  <c:v>144.99199999999999</c:v>
                </c:pt>
                <c:pt idx="270">
                  <c:v>166.24260000000001</c:v>
                </c:pt>
                <c:pt idx="271">
                  <c:v>167.2594</c:v>
                </c:pt>
              </c:numCache>
            </c:numRef>
          </c:val>
          <c:smooth val="0"/>
          <c:extLst>
            <c:ext xmlns:c16="http://schemas.microsoft.com/office/drawing/2014/chart" uri="{C3380CC4-5D6E-409C-BE32-E72D297353CC}">
              <c16:uniqueId val="{00000000-DE0F-E546-B216-A44BD41F8464}"/>
            </c:ext>
          </c:extLst>
        </c:ser>
        <c:dLbls>
          <c:showLegendKey val="0"/>
          <c:showVal val="0"/>
          <c:showCatName val="0"/>
          <c:showSerName val="0"/>
          <c:showPercent val="0"/>
          <c:showBubbleSize val="0"/>
        </c:dLbls>
        <c:smooth val="0"/>
        <c:axId val="1705886368"/>
        <c:axId val="1705180576"/>
      </c:lineChart>
      <c:dateAx>
        <c:axId val="1705886368"/>
        <c:scaling>
          <c:orientation val="minMax"/>
        </c:scaling>
        <c:delete val="0"/>
        <c:axPos val="b"/>
        <c:numFmt formatCode="[$-41F]mmmm\ 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05180576"/>
        <c:crosses val="autoZero"/>
        <c:auto val="1"/>
        <c:lblOffset val="100"/>
        <c:baseTimeUnit val="months"/>
      </c:dateAx>
      <c:valAx>
        <c:axId val="170518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705886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spPr>
            <a:ln w="28575" cap="rnd">
              <a:solidFill>
                <a:schemeClr val="accent1"/>
              </a:solidFill>
              <a:round/>
            </a:ln>
            <a:effectLst/>
          </c:spPr>
          <c:marker>
            <c:symbol val="none"/>
          </c:marker>
          <c:cat>
            <c:strRef>
              <c:f>türkiyejettalebi!$I$13:$I$24</c:f>
              <c:strCache>
                <c:ptCount val="12"/>
                <c:pt idx="0">
                  <c:v>Haziran</c:v>
                </c:pt>
                <c:pt idx="1">
                  <c:v>Temmuz</c:v>
                </c:pt>
                <c:pt idx="2">
                  <c:v>Ağustos</c:v>
                </c:pt>
                <c:pt idx="3">
                  <c:v>Eylül</c:v>
                </c:pt>
                <c:pt idx="4">
                  <c:v>Ekim</c:v>
                </c:pt>
                <c:pt idx="5">
                  <c:v>Kasım</c:v>
                </c:pt>
                <c:pt idx="6">
                  <c:v>Aralık</c:v>
                </c:pt>
                <c:pt idx="7">
                  <c:v>Ocak</c:v>
                </c:pt>
                <c:pt idx="8">
                  <c:v>Şubat</c:v>
                </c:pt>
                <c:pt idx="9">
                  <c:v>Mart</c:v>
                </c:pt>
                <c:pt idx="10">
                  <c:v>Nisan </c:v>
                </c:pt>
                <c:pt idx="11">
                  <c:v>Mayıs</c:v>
                </c:pt>
              </c:strCache>
            </c:strRef>
          </c:cat>
          <c:val>
            <c:numRef>
              <c:f>türkiyejettalebi!$J$13:$J$24</c:f>
              <c:numCache>
                <c:formatCode>General</c:formatCode>
                <c:ptCount val="12"/>
                <c:pt idx="0">
                  <c:v>1.1973065725354939</c:v>
                </c:pt>
                <c:pt idx="1">
                  <c:v>1.221997096458763</c:v>
                </c:pt>
                <c:pt idx="2">
                  <c:v>1.2378510163699912</c:v>
                </c:pt>
                <c:pt idx="3">
                  <c:v>1.1487204819051891</c:v>
                </c:pt>
                <c:pt idx="4">
                  <c:v>1.0418219101121107</c:v>
                </c:pt>
                <c:pt idx="5">
                  <c:v>0.84737121076648736</c:v>
                </c:pt>
                <c:pt idx="6">
                  <c:v>0.78727879069768292</c:v>
                </c:pt>
                <c:pt idx="7">
                  <c:v>0.80569966336369525</c:v>
                </c:pt>
                <c:pt idx="8">
                  <c:v>0.82569243760333078</c:v>
                </c:pt>
                <c:pt idx="9">
                  <c:v>0.8372180397689426</c:v>
                </c:pt>
                <c:pt idx="10">
                  <c:v>0.92449528913250167</c:v>
                </c:pt>
                <c:pt idx="11">
                  <c:v>1.0149657014573086</c:v>
                </c:pt>
              </c:numCache>
            </c:numRef>
          </c:val>
          <c:smooth val="0"/>
          <c:extLst>
            <c:ext xmlns:c16="http://schemas.microsoft.com/office/drawing/2014/chart" uri="{C3380CC4-5D6E-409C-BE32-E72D297353CC}">
              <c16:uniqueId val="{00000000-B51A-5944-AC12-E4AC79059C9F}"/>
            </c:ext>
          </c:extLst>
        </c:ser>
        <c:ser>
          <c:idx val="1"/>
          <c:order val="1"/>
          <c:spPr>
            <a:ln w="28575" cap="rnd">
              <a:solidFill>
                <a:schemeClr val="accent2"/>
              </a:solidFill>
              <a:round/>
            </a:ln>
            <a:effectLst/>
          </c:spPr>
          <c:marker>
            <c:symbol val="none"/>
          </c:marker>
          <c:cat>
            <c:strRef>
              <c:f>türkiyejettalebi!$I$13:$I$24</c:f>
              <c:strCache>
                <c:ptCount val="12"/>
                <c:pt idx="0">
                  <c:v>Haziran</c:v>
                </c:pt>
                <c:pt idx="1">
                  <c:v>Temmuz</c:v>
                </c:pt>
                <c:pt idx="2">
                  <c:v>Ağustos</c:v>
                </c:pt>
                <c:pt idx="3">
                  <c:v>Eylül</c:v>
                </c:pt>
                <c:pt idx="4">
                  <c:v>Ekim</c:v>
                </c:pt>
                <c:pt idx="5">
                  <c:v>Kasım</c:v>
                </c:pt>
                <c:pt idx="6">
                  <c:v>Aralık</c:v>
                </c:pt>
                <c:pt idx="7">
                  <c:v>Ocak</c:v>
                </c:pt>
                <c:pt idx="8">
                  <c:v>Şubat</c:v>
                </c:pt>
                <c:pt idx="9">
                  <c:v>Mart</c:v>
                </c:pt>
                <c:pt idx="10">
                  <c:v>Nisan </c:v>
                </c:pt>
                <c:pt idx="11">
                  <c:v>Mayıs</c:v>
                </c:pt>
              </c:strCache>
            </c:strRef>
          </c:cat>
          <c:val>
            <c:numRef>
              <c:f>türkiyejettalebi!$K$13:$K$24</c:f>
              <c:numCache>
                <c:formatCode>General</c:formatCode>
                <c:ptCount val="12"/>
                <c:pt idx="0">
                  <c:v>1.1905699362250146</c:v>
                </c:pt>
                <c:pt idx="1">
                  <c:v>1.2365147451461533</c:v>
                </c:pt>
                <c:pt idx="2">
                  <c:v>1.2347012880834463</c:v>
                </c:pt>
                <c:pt idx="3">
                  <c:v>1.1459159763234366</c:v>
                </c:pt>
                <c:pt idx="4">
                  <c:v>1.0363358808599128</c:v>
                </c:pt>
                <c:pt idx="5">
                  <c:v>0.84114694087499875</c:v>
                </c:pt>
                <c:pt idx="6">
                  <c:v>0.79326676887283631</c:v>
                </c:pt>
                <c:pt idx="7">
                  <c:v>0.80059508587422201</c:v>
                </c:pt>
                <c:pt idx="8">
                  <c:v>0.82805977262547192</c:v>
                </c:pt>
                <c:pt idx="9">
                  <c:v>0.83544813527381312</c:v>
                </c:pt>
                <c:pt idx="10">
                  <c:v>0.92878622931671995</c:v>
                </c:pt>
                <c:pt idx="11">
                  <c:v>1.0172733426956599</c:v>
                </c:pt>
              </c:numCache>
            </c:numRef>
          </c:val>
          <c:smooth val="0"/>
          <c:extLst>
            <c:ext xmlns:c16="http://schemas.microsoft.com/office/drawing/2014/chart" uri="{C3380CC4-5D6E-409C-BE32-E72D297353CC}">
              <c16:uniqueId val="{00000001-B51A-5944-AC12-E4AC79059C9F}"/>
            </c:ext>
          </c:extLst>
        </c:ser>
        <c:dLbls>
          <c:showLegendKey val="0"/>
          <c:showVal val="0"/>
          <c:showCatName val="0"/>
          <c:showSerName val="0"/>
          <c:showPercent val="0"/>
          <c:showBubbleSize val="0"/>
        </c:dLbls>
        <c:smooth val="0"/>
        <c:axId val="1854546368"/>
        <c:axId val="1854899376"/>
      </c:lineChart>
      <c:catAx>
        <c:axId val="185454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854899376"/>
        <c:crosses val="autoZero"/>
        <c:auto val="1"/>
        <c:lblAlgn val="ctr"/>
        <c:lblOffset val="100"/>
        <c:noMultiLvlLbl val="0"/>
      </c:catAx>
      <c:valAx>
        <c:axId val="185489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854546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69816272965879E-2"/>
          <c:y val="5.0925925925925923E-2"/>
          <c:w val="0.8964746281714786"/>
          <c:h val="0.75121135899679203"/>
        </c:manualLayout>
      </c:layout>
      <c:lineChart>
        <c:grouping val="standard"/>
        <c:varyColors val="0"/>
        <c:ser>
          <c:idx val="0"/>
          <c:order val="0"/>
          <c:spPr>
            <a:ln w="28575" cap="rnd">
              <a:solidFill>
                <a:schemeClr val="accent1"/>
              </a:solidFill>
              <a:round/>
            </a:ln>
            <a:effectLst/>
          </c:spPr>
          <c:marker>
            <c:symbol val="none"/>
          </c:marker>
          <c:cat>
            <c:strRef>
              <c:f>türkiyejettalebi!$O$37:$O$48</c:f>
              <c:strCache>
                <c:ptCount val="12"/>
                <c:pt idx="0">
                  <c:v>Ocak</c:v>
                </c:pt>
                <c:pt idx="1">
                  <c:v>Şubat</c:v>
                </c:pt>
                <c:pt idx="2">
                  <c:v>Mart</c:v>
                </c:pt>
                <c:pt idx="3">
                  <c:v>Nisan </c:v>
                </c:pt>
                <c:pt idx="4">
                  <c:v>Mayıs</c:v>
                </c:pt>
                <c:pt idx="5">
                  <c:v>Haziran</c:v>
                </c:pt>
                <c:pt idx="6">
                  <c:v>Temmuz</c:v>
                </c:pt>
                <c:pt idx="7">
                  <c:v>Ağustos</c:v>
                </c:pt>
                <c:pt idx="8">
                  <c:v>Eylül</c:v>
                </c:pt>
                <c:pt idx="9">
                  <c:v>Ekim</c:v>
                </c:pt>
                <c:pt idx="10">
                  <c:v>Kasım</c:v>
                </c:pt>
                <c:pt idx="11">
                  <c:v>Aralık</c:v>
                </c:pt>
              </c:strCache>
            </c:strRef>
          </c:cat>
          <c:val>
            <c:numRef>
              <c:f>türkiyejettalebi!$P$37:$P$48</c:f>
              <c:numCache>
                <c:formatCode>General</c:formatCode>
                <c:ptCount val="12"/>
                <c:pt idx="0">
                  <c:v>0.80569966336369525</c:v>
                </c:pt>
                <c:pt idx="1">
                  <c:v>0.82569243760333078</c:v>
                </c:pt>
                <c:pt idx="2">
                  <c:v>0.8372180397689426</c:v>
                </c:pt>
                <c:pt idx="3">
                  <c:v>0.92449528913250167</c:v>
                </c:pt>
                <c:pt idx="4">
                  <c:v>1.0149657014573086</c:v>
                </c:pt>
                <c:pt idx="5">
                  <c:v>1.1973065725354939</c:v>
                </c:pt>
                <c:pt idx="6">
                  <c:v>1.221997096458763</c:v>
                </c:pt>
                <c:pt idx="7">
                  <c:v>1.2378510163699912</c:v>
                </c:pt>
                <c:pt idx="8">
                  <c:v>1.1487204819051891</c:v>
                </c:pt>
                <c:pt idx="9">
                  <c:v>1.0418219101121107</c:v>
                </c:pt>
                <c:pt idx="10">
                  <c:v>0.84737121076648736</c:v>
                </c:pt>
                <c:pt idx="11">
                  <c:v>0.78727879069768292</c:v>
                </c:pt>
              </c:numCache>
            </c:numRef>
          </c:val>
          <c:smooth val="0"/>
          <c:extLst>
            <c:ext xmlns:c16="http://schemas.microsoft.com/office/drawing/2014/chart" uri="{C3380CC4-5D6E-409C-BE32-E72D297353CC}">
              <c16:uniqueId val="{00000000-6EB9-6240-BACA-5ED91AE2837D}"/>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smooth val="0"/>
        <c:axId val="548981568"/>
        <c:axId val="548983280"/>
      </c:lineChart>
      <c:catAx>
        <c:axId val="5489815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Türkiye Jet</a:t>
                </a:r>
                <a:r>
                  <a:rPr lang="en-GB" baseline="0"/>
                  <a:t> Talebinin Mevsimselliği</a:t>
                </a:r>
                <a:endParaRPr lang="en-GB"/>
              </a:p>
            </c:rich>
          </c:tx>
          <c:layout>
            <c:manualLayout>
              <c:xMode val="edge"/>
              <c:yMode val="edge"/>
              <c:x val="0.35890157480314966"/>
              <c:y val="5.00000000000000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F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48983280"/>
        <c:crosses val="autoZero"/>
        <c:auto val="1"/>
        <c:lblAlgn val="ctr"/>
        <c:lblOffset val="100"/>
        <c:noMultiLvlLbl val="0"/>
      </c:catAx>
      <c:valAx>
        <c:axId val="548983280"/>
        <c:scaling>
          <c:orientation val="minMax"/>
          <c:min val="0.7"/>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54898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türkiyejettalebi!$C$7</c:f>
              <c:strCache>
                <c:ptCount val="1"/>
                <c:pt idx="0">
                  <c:v>Jet Talebi</c:v>
                </c:pt>
              </c:strCache>
            </c:strRef>
          </c:tx>
          <c:spPr>
            <a:ln w="28575" cap="rnd">
              <a:solidFill>
                <a:schemeClr val="accent1"/>
              </a:solidFill>
              <a:round/>
            </a:ln>
            <a:effectLst/>
          </c:spPr>
          <c:marker>
            <c:symbol val="none"/>
          </c:marker>
          <c:cat>
            <c:strRef>
              <c:f>türkiyejettalebi!$A$8:$A$279</c:f>
              <c:strCache>
                <c:ptCount val="272"/>
                <c:pt idx="0">
                  <c:v>Jan2002</c:v>
                </c:pt>
                <c:pt idx="1">
                  <c:v>Feb2002</c:v>
                </c:pt>
                <c:pt idx="2">
                  <c:v>Mar2002</c:v>
                </c:pt>
                <c:pt idx="3">
                  <c:v>Apr2002</c:v>
                </c:pt>
                <c:pt idx="4">
                  <c:v>May2002</c:v>
                </c:pt>
                <c:pt idx="5">
                  <c:v>Jun2002</c:v>
                </c:pt>
                <c:pt idx="6">
                  <c:v>Jul2002</c:v>
                </c:pt>
                <c:pt idx="7">
                  <c:v>Aug2002</c:v>
                </c:pt>
                <c:pt idx="8">
                  <c:v>Sep2002</c:v>
                </c:pt>
                <c:pt idx="9">
                  <c:v>Oct2002</c:v>
                </c:pt>
                <c:pt idx="10">
                  <c:v>Nov2002</c:v>
                </c:pt>
                <c:pt idx="11">
                  <c:v>Dec2002</c:v>
                </c:pt>
                <c:pt idx="12">
                  <c:v>Jan2003</c:v>
                </c:pt>
                <c:pt idx="13">
                  <c:v>Feb2003</c:v>
                </c:pt>
                <c:pt idx="14">
                  <c:v>Mar2003</c:v>
                </c:pt>
                <c:pt idx="15">
                  <c:v>Apr2003</c:v>
                </c:pt>
                <c:pt idx="16">
                  <c:v>May2003</c:v>
                </c:pt>
                <c:pt idx="17">
                  <c:v>Jun2003</c:v>
                </c:pt>
                <c:pt idx="18">
                  <c:v>Jul2003</c:v>
                </c:pt>
                <c:pt idx="19">
                  <c:v>Aug2003</c:v>
                </c:pt>
                <c:pt idx="20">
                  <c:v>Sep2003</c:v>
                </c:pt>
                <c:pt idx="21">
                  <c:v>Oct2003</c:v>
                </c:pt>
                <c:pt idx="22">
                  <c:v>Nov2003</c:v>
                </c:pt>
                <c:pt idx="23">
                  <c:v>Dec2003</c:v>
                </c:pt>
                <c:pt idx="24">
                  <c:v>Jan2004</c:v>
                </c:pt>
                <c:pt idx="25">
                  <c:v>Feb2004</c:v>
                </c:pt>
                <c:pt idx="26">
                  <c:v>Mar2004</c:v>
                </c:pt>
                <c:pt idx="27">
                  <c:v>Apr2004</c:v>
                </c:pt>
                <c:pt idx="28">
                  <c:v>May2004</c:v>
                </c:pt>
                <c:pt idx="29">
                  <c:v>Jun2004</c:v>
                </c:pt>
                <c:pt idx="30">
                  <c:v>Jul2004</c:v>
                </c:pt>
                <c:pt idx="31">
                  <c:v>Aug2004</c:v>
                </c:pt>
                <c:pt idx="32">
                  <c:v>Sep2004</c:v>
                </c:pt>
                <c:pt idx="33">
                  <c:v>Oct2004</c:v>
                </c:pt>
                <c:pt idx="34">
                  <c:v>Nov2004</c:v>
                </c:pt>
                <c:pt idx="35">
                  <c:v>Dec2004</c:v>
                </c:pt>
                <c:pt idx="36">
                  <c:v>Jan2005</c:v>
                </c:pt>
                <c:pt idx="37">
                  <c:v>Feb2005</c:v>
                </c:pt>
                <c:pt idx="38">
                  <c:v>Mar2005</c:v>
                </c:pt>
                <c:pt idx="39">
                  <c:v>Apr2005</c:v>
                </c:pt>
                <c:pt idx="40">
                  <c:v>May2005</c:v>
                </c:pt>
                <c:pt idx="41">
                  <c:v>Jun2005</c:v>
                </c:pt>
                <c:pt idx="42">
                  <c:v>Jul2005</c:v>
                </c:pt>
                <c:pt idx="43">
                  <c:v>Aug2005</c:v>
                </c:pt>
                <c:pt idx="44">
                  <c:v>Sep2005</c:v>
                </c:pt>
                <c:pt idx="45">
                  <c:v>Oct2005</c:v>
                </c:pt>
                <c:pt idx="46">
                  <c:v>Nov2005</c:v>
                </c:pt>
                <c:pt idx="47">
                  <c:v>Dec2005</c:v>
                </c:pt>
                <c:pt idx="48">
                  <c:v>Jan2006</c:v>
                </c:pt>
                <c:pt idx="49">
                  <c:v>Feb2006</c:v>
                </c:pt>
                <c:pt idx="50">
                  <c:v>Mar2006</c:v>
                </c:pt>
                <c:pt idx="51">
                  <c:v>Apr2006</c:v>
                </c:pt>
                <c:pt idx="52">
                  <c:v>May2006</c:v>
                </c:pt>
                <c:pt idx="53">
                  <c:v>Jun2006</c:v>
                </c:pt>
                <c:pt idx="54">
                  <c:v>Jul2006</c:v>
                </c:pt>
                <c:pt idx="55">
                  <c:v>Aug2006</c:v>
                </c:pt>
                <c:pt idx="56">
                  <c:v>Sep2006</c:v>
                </c:pt>
                <c:pt idx="57">
                  <c:v>Oct2006</c:v>
                </c:pt>
                <c:pt idx="58">
                  <c:v>Nov2006</c:v>
                </c:pt>
                <c:pt idx="59">
                  <c:v>Dec2006</c:v>
                </c:pt>
                <c:pt idx="60">
                  <c:v>Jan2007</c:v>
                </c:pt>
                <c:pt idx="61">
                  <c:v>Feb2007</c:v>
                </c:pt>
                <c:pt idx="62">
                  <c:v>Mar2007</c:v>
                </c:pt>
                <c:pt idx="63">
                  <c:v>Apr2007</c:v>
                </c:pt>
                <c:pt idx="64">
                  <c:v>May2007</c:v>
                </c:pt>
                <c:pt idx="65">
                  <c:v>Jun2007</c:v>
                </c:pt>
                <c:pt idx="66">
                  <c:v>Jul2007</c:v>
                </c:pt>
                <c:pt idx="67">
                  <c:v>Aug2007</c:v>
                </c:pt>
                <c:pt idx="68">
                  <c:v>Sep2007</c:v>
                </c:pt>
                <c:pt idx="69">
                  <c:v>Oct2007</c:v>
                </c:pt>
                <c:pt idx="70">
                  <c:v>Nov2007</c:v>
                </c:pt>
                <c:pt idx="71">
                  <c:v>Dec2007</c:v>
                </c:pt>
                <c:pt idx="72">
                  <c:v>Jan2008</c:v>
                </c:pt>
                <c:pt idx="73">
                  <c:v>Feb2008</c:v>
                </c:pt>
                <c:pt idx="74">
                  <c:v>Mar2008</c:v>
                </c:pt>
                <c:pt idx="75">
                  <c:v>Apr2008</c:v>
                </c:pt>
                <c:pt idx="76">
                  <c:v>May2008</c:v>
                </c:pt>
                <c:pt idx="77">
                  <c:v>Jun2008</c:v>
                </c:pt>
                <c:pt idx="78">
                  <c:v>Jul2008</c:v>
                </c:pt>
                <c:pt idx="79">
                  <c:v>Aug2008</c:v>
                </c:pt>
                <c:pt idx="80">
                  <c:v>Sep2008</c:v>
                </c:pt>
                <c:pt idx="81">
                  <c:v>Oct2008</c:v>
                </c:pt>
                <c:pt idx="82">
                  <c:v>Nov2008</c:v>
                </c:pt>
                <c:pt idx="83">
                  <c:v>Dec2008</c:v>
                </c:pt>
                <c:pt idx="84">
                  <c:v>Jan2009</c:v>
                </c:pt>
                <c:pt idx="85">
                  <c:v>Feb2009</c:v>
                </c:pt>
                <c:pt idx="86">
                  <c:v>Mar2009</c:v>
                </c:pt>
                <c:pt idx="87">
                  <c:v>Apr2009</c:v>
                </c:pt>
                <c:pt idx="88">
                  <c:v>May2009</c:v>
                </c:pt>
                <c:pt idx="89">
                  <c:v>Jun2009</c:v>
                </c:pt>
                <c:pt idx="90">
                  <c:v>Jul2009</c:v>
                </c:pt>
                <c:pt idx="91">
                  <c:v>Aug2009</c:v>
                </c:pt>
                <c:pt idx="92">
                  <c:v>Sep2009</c:v>
                </c:pt>
                <c:pt idx="93">
                  <c:v>Oct2009</c:v>
                </c:pt>
                <c:pt idx="94">
                  <c:v>Nov2009</c:v>
                </c:pt>
                <c:pt idx="95">
                  <c:v>Dec2009</c:v>
                </c:pt>
                <c:pt idx="96">
                  <c:v>Jan2010</c:v>
                </c:pt>
                <c:pt idx="97">
                  <c:v>Feb2010</c:v>
                </c:pt>
                <c:pt idx="98">
                  <c:v>Mar2010</c:v>
                </c:pt>
                <c:pt idx="99">
                  <c:v>Apr2010</c:v>
                </c:pt>
                <c:pt idx="100">
                  <c:v>May2010</c:v>
                </c:pt>
                <c:pt idx="101">
                  <c:v>Jun2010</c:v>
                </c:pt>
                <c:pt idx="102">
                  <c:v>Jul2010</c:v>
                </c:pt>
                <c:pt idx="103">
                  <c:v>Aug2010</c:v>
                </c:pt>
                <c:pt idx="104">
                  <c:v>Sep2010</c:v>
                </c:pt>
                <c:pt idx="105">
                  <c:v>Oct2010</c:v>
                </c:pt>
                <c:pt idx="106">
                  <c:v>Nov2010</c:v>
                </c:pt>
                <c:pt idx="107">
                  <c:v>Dec2010</c:v>
                </c:pt>
                <c:pt idx="108">
                  <c:v>Jan2011</c:v>
                </c:pt>
                <c:pt idx="109">
                  <c:v>Feb2011</c:v>
                </c:pt>
                <c:pt idx="110">
                  <c:v>Mar2011</c:v>
                </c:pt>
                <c:pt idx="111">
                  <c:v>Apr2011</c:v>
                </c:pt>
                <c:pt idx="112">
                  <c:v>May2011</c:v>
                </c:pt>
                <c:pt idx="113">
                  <c:v>Jun2011</c:v>
                </c:pt>
                <c:pt idx="114">
                  <c:v>Jul2011</c:v>
                </c:pt>
                <c:pt idx="115">
                  <c:v>Aug2011</c:v>
                </c:pt>
                <c:pt idx="116">
                  <c:v>Sep2011</c:v>
                </c:pt>
                <c:pt idx="117">
                  <c:v>Oct2011</c:v>
                </c:pt>
                <c:pt idx="118">
                  <c:v>Nov2011</c:v>
                </c:pt>
                <c:pt idx="119">
                  <c:v>Dec2011</c:v>
                </c:pt>
                <c:pt idx="120">
                  <c:v>Jan2012</c:v>
                </c:pt>
                <c:pt idx="121">
                  <c:v>Feb2012</c:v>
                </c:pt>
                <c:pt idx="122">
                  <c:v>Mar2012</c:v>
                </c:pt>
                <c:pt idx="123">
                  <c:v>Apr2012</c:v>
                </c:pt>
                <c:pt idx="124">
                  <c:v>May2012</c:v>
                </c:pt>
                <c:pt idx="125">
                  <c:v>Jun2012</c:v>
                </c:pt>
                <c:pt idx="126">
                  <c:v>Jul2012</c:v>
                </c:pt>
                <c:pt idx="127">
                  <c:v>Aug2012</c:v>
                </c:pt>
                <c:pt idx="128">
                  <c:v>Sep2012</c:v>
                </c:pt>
                <c:pt idx="129">
                  <c:v>Oct2012</c:v>
                </c:pt>
                <c:pt idx="130">
                  <c:v>Nov2012</c:v>
                </c:pt>
                <c:pt idx="131">
                  <c:v>Dec2012</c:v>
                </c:pt>
                <c:pt idx="132">
                  <c:v>Jan2013</c:v>
                </c:pt>
                <c:pt idx="133">
                  <c:v>Feb2013</c:v>
                </c:pt>
                <c:pt idx="134">
                  <c:v>Mar2013</c:v>
                </c:pt>
                <c:pt idx="135">
                  <c:v>Apr2013</c:v>
                </c:pt>
                <c:pt idx="136">
                  <c:v>May2013</c:v>
                </c:pt>
                <c:pt idx="137">
                  <c:v>Jun2013</c:v>
                </c:pt>
                <c:pt idx="138">
                  <c:v>Jul2013</c:v>
                </c:pt>
                <c:pt idx="139">
                  <c:v>Aug2013</c:v>
                </c:pt>
                <c:pt idx="140">
                  <c:v>Sep2013</c:v>
                </c:pt>
                <c:pt idx="141">
                  <c:v>Oct2013</c:v>
                </c:pt>
                <c:pt idx="142">
                  <c:v>Nov2013</c:v>
                </c:pt>
                <c:pt idx="143">
                  <c:v>Dec2013</c:v>
                </c:pt>
                <c:pt idx="144">
                  <c:v>Jan2014</c:v>
                </c:pt>
                <c:pt idx="145">
                  <c:v>Feb2014</c:v>
                </c:pt>
                <c:pt idx="146">
                  <c:v>Mar2014</c:v>
                </c:pt>
                <c:pt idx="147">
                  <c:v>Apr2014</c:v>
                </c:pt>
                <c:pt idx="148">
                  <c:v>May2014</c:v>
                </c:pt>
                <c:pt idx="149">
                  <c:v>Jun2014</c:v>
                </c:pt>
                <c:pt idx="150">
                  <c:v>Jul2014</c:v>
                </c:pt>
                <c:pt idx="151">
                  <c:v>Aug2014</c:v>
                </c:pt>
                <c:pt idx="152">
                  <c:v>Sep2014</c:v>
                </c:pt>
                <c:pt idx="153">
                  <c:v>Oct2014</c:v>
                </c:pt>
                <c:pt idx="154">
                  <c:v>Nov2014</c:v>
                </c:pt>
                <c:pt idx="155">
                  <c:v>Dec2014</c:v>
                </c:pt>
                <c:pt idx="156">
                  <c:v>Jan2015</c:v>
                </c:pt>
                <c:pt idx="157">
                  <c:v>Feb2015</c:v>
                </c:pt>
                <c:pt idx="158">
                  <c:v>Mar2015</c:v>
                </c:pt>
                <c:pt idx="159">
                  <c:v>Apr2015</c:v>
                </c:pt>
                <c:pt idx="160">
                  <c:v>May2015</c:v>
                </c:pt>
                <c:pt idx="161">
                  <c:v>Jun2015</c:v>
                </c:pt>
                <c:pt idx="162">
                  <c:v>Jul2015</c:v>
                </c:pt>
                <c:pt idx="163">
                  <c:v>Aug2015</c:v>
                </c:pt>
                <c:pt idx="164">
                  <c:v>Sep2015</c:v>
                </c:pt>
                <c:pt idx="165">
                  <c:v>Oct2015</c:v>
                </c:pt>
                <c:pt idx="166">
                  <c:v>Nov2015</c:v>
                </c:pt>
                <c:pt idx="167">
                  <c:v>Dec2015</c:v>
                </c:pt>
                <c:pt idx="168">
                  <c:v>Jan2016</c:v>
                </c:pt>
                <c:pt idx="169">
                  <c:v>Feb2016</c:v>
                </c:pt>
                <c:pt idx="170">
                  <c:v>Mar2016</c:v>
                </c:pt>
                <c:pt idx="171">
                  <c:v>Apr2016</c:v>
                </c:pt>
                <c:pt idx="172">
                  <c:v>May2016</c:v>
                </c:pt>
                <c:pt idx="173">
                  <c:v>Jun2016</c:v>
                </c:pt>
                <c:pt idx="174">
                  <c:v>Jul2016</c:v>
                </c:pt>
                <c:pt idx="175">
                  <c:v>Aug2016</c:v>
                </c:pt>
                <c:pt idx="176">
                  <c:v>Sep2016</c:v>
                </c:pt>
                <c:pt idx="177">
                  <c:v>Oct2016</c:v>
                </c:pt>
                <c:pt idx="178">
                  <c:v>Nov2016</c:v>
                </c:pt>
                <c:pt idx="179">
                  <c:v>Dec2016</c:v>
                </c:pt>
                <c:pt idx="180">
                  <c:v>Jan2017</c:v>
                </c:pt>
                <c:pt idx="181">
                  <c:v>Feb2017</c:v>
                </c:pt>
                <c:pt idx="182">
                  <c:v>Mar2017</c:v>
                </c:pt>
                <c:pt idx="183">
                  <c:v>Apr2017</c:v>
                </c:pt>
                <c:pt idx="184">
                  <c:v>May2017</c:v>
                </c:pt>
                <c:pt idx="185">
                  <c:v>Jun2017</c:v>
                </c:pt>
                <c:pt idx="186">
                  <c:v>Jul2017</c:v>
                </c:pt>
                <c:pt idx="187">
                  <c:v>Aug2017</c:v>
                </c:pt>
                <c:pt idx="188">
                  <c:v>Sep2017</c:v>
                </c:pt>
                <c:pt idx="189">
                  <c:v>Oct2017</c:v>
                </c:pt>
                <c:pt idx="190">
                  <c:v>Nov2017</c:v>
                </c:pt>
                <c:pt idx="191">
                  <c:v>Dec2017</c:v>
                </c:pt>
                <c:pt idx="192">
                  <c:v>Jan2018</c:v>
                </c:pt>
                <c:pt idx="193">
                  <c:v>Feb2018</c:v>
                </c:pt>
                <c:pt idx="194">
                  <c:v>Mar2018</c:v>
                </c:pt>
                <c:pt idx="195">
                  <c:v>Apr2018</c:v>
                </c:pt>
                <c:pt idx="196">
                  <c:v>May2018</c:v>
                </c:pt>
                <c:pt idx="197">
                  <c:v>Jun2018</c:v>
                </c:pt>
                <c:pt idx="198">
                  <c:v>Jul2018</c:v>
                </c:pt>
                <c:pt idx="199">
                  <c:v>Aug2018</c:v>
                </c:pt>
                <c:pt idx="200">
                  <c:v>Sep2018</c:v>
                </c:pt>
                <c:pt idx="201">
                  <c:v>Oct2018</c:v>
                </c:pt>
                <c:pt idx="202">
                  <c:v>Nov2018</c:v>
                </c:pt>
                <c:pt idx="203">
                  <c:v>Dec2018</c:v>
                </c:pt>
                <c:pt idx="204">
                  <c:v>Jan2019</c:v>
                </c:pt>
                <c:pt idx="205">
                  <c:v>Feb2019</c:v>
                </c:pt>
                <c:pt idx="206">
                  <c:v>Mar2019</c:v>
                </c:pt>
                <c:pt idx="207">
                  <c:v>Apr2019</c:v>
                </c:pt>
                <c:pt idx="208">
                  <c:v>May2019</c:v>
                </c:pt>
                <c:pt idx="209">
                  <c:v>Jun2019</c:v>
                </c:pt>
                <c:pt idx="210">
                  <c:v>Jul2019</c:v>
                </c:pt>
                <c:pt idx="211">
                  <c:v>Aug2019</c:v>
                </c:pt>
                <c:pt idx="212">
                  <c:v>Sep2019</c:v>
                </c:pt>
                <c:pt idx="213">
                  <c:v>Oct2019</c:v>
                </c:pt>
                <c:pt idx="214">
                  <c:v>Nov2019</c:v>
                </c:pt>
                <c:pt idx="215">
                  <c:v>Dec2019</c:v>
                </c:pt>
                <c:pt idx="216">
                  <c:v>Jan2020</c:v>
                </c:pt>
                <c:pt idx="217">
                  <c:v>Feb2020</c:v>
                </c:pt>
                <c:pt idx="218">
                  <c:v>Mar2020</c:v>
                </c:pt>
                <c:pt idx="219">
                  <c:v>Apr2020</c:v>
                </c:pt>
                <c:pt idx="220">
                  <c:v>May2020</c:v>
                </c:pt>
                <c:pt idx="221">
                  <c:v>Jun2020</c:v>
                </c:pt>
                <c:pt idx="222">
                  <c:v>Jul2020</c:v>
                </c:pt>
                <c:pt idx="223">
                  <c:v>Aug2020</c:v>
                </c:pt>
                <c:pt idx="224">
                  <c:v>Sep2020</c:v>
                </c:pt>
                <c:pt idx="225">
                  <c:v>Oct2020</c:v>
                </c:pt>
                <c:pt idx="226">
                  <c:v>Nov2020</c:v>
                </c:pt>
                <c:pt idx="227">
                  <c:v>Dec2020</c:v>
                </c:pt>
                <c:pt idx="228">
                  <c:v>Jan2021</c:v>
                </c:pt>
                <c:pt idx="229">
                  <c:v>Feb2021</c:v>
                </c:pt>
                <c:pt idx="230">
                  <c:v>Mar2021</c:v>
                </c:pt>
                <c:pt idx="231">
                  <c:v>Apr2021</c:v>
                </c:pt>
                <c:pt idx="232">
                  <c:v>May2021</c:v>
                </c:pt>
                <c:pt idx="233">
                  <c:v>Jun2021</c:v>
                </c:pt>
                <c:pt idx="234">
                  <c:v>Jul2021</c:v>
                </c:pt>
                <c:pt idx="235">
                  <c:v>Aug2021</c:v>
                </c:pt>
                <c:pt idx="236">
                  <c:v>Sep2021</c:v>
                </c:pt>
                <c:pt idx="237">
                  <c:v>Oct2021</c:v>
                </c:pt>
                <c:pt idx="238">
                  <c:v>Nov2021</c:v>
                </c:pt>
                <c:pt idx="239">
                  <c:v>Dec2021</c:v>
                </c:pt>
                <c:pt idx="240">
                  <c:v>Jan2022</c:v>
                </c:pt>
                <c:pt idx="241">
                  <c:v>Feb2022</c:v>
                </c:pt>
                <c:pt idx="242">
                  <c:v>Mar2022</c:v>
                </c:pt>
                <c:pt idx="243">
                  <c:v>Apr2022</c:v>
                </c:pt>
                <c:pt idx="244">
                  <c:v>May2022</c:v>
                </c:pt>
                <c:pt idx="245">
                  <c:v>Jun2022</c:v>
                </c:pt>
                <c:pt idx="246">
                  <c:v>Jul2022</c:v>
                </c:pt>
                <c:pt idx="247">
                  <c:v>Aug2022</c:v>
                </c:pt>
                <c:pt idx="248">
                  <c:v>Sep2022</c:v>
                </c:pt>
                <c:pt idx="249">
                  <c:v>Oct2022</c:v>
                </c:pt>
                <c:pt idx="250">
                  <c:v>Nov2022</c:v>
                </c:pt>
                <c:pt idx="251">
                  <c:v>Dec2022</c:v>
                </c:pt>
                <c:pt idx="252">
                  <c:v>Jan2023</c:v>
                </c:pt>
                <c:pt idx="253">
                  <c:v>Feb2023</c:v>
                </c:pt>
                <c:pt idx="254">
                  <c:v>Mar2023</c:v>
                </c:pt>
                <c:pt idx="255">
                  <c:v>Apr2023</c:v>
                </c:pt>
                <c:pt idx="256">
                  <c:v>May2023</c:v>
                </c:pt>
                <c:pt idx="257">
                  <c:v>Jun2023</c:v>
                </c:pt>
                <c:pt idx="258">
                  <c:v>Jul2023</c:v>
                </c:pt>
                <c:pt idx="259">
                  <c:v>Aug2023</c:v>
                </c:pt>
                <c:pt idx="260">
                  <c:v>Sep2023</c:v>
                </c:pt>
                <c:pt idx="261">
                  <c:v>Oct2023</c:v>
                </c:pt>
                <c:pt idx="262">
                  <c:v>Nov2023</c:v>
                </c:pt>
                <c:pt idx="263">
                  <c:v>Dec2023</c:v>
                </c:pt>
                <c:pt idx="264">
                  <c:v>Jan2024</c:v>
                </c:pt>
                <c:pt idx="265">
                  <c:v>Feb2024</c:v>
                </c:pt>
                <c:pt idx="266">
                  <c:v>Mar2024</c:v>
                </c:pt>
                <c:pt idx="267">
                  <c:v>Apr2024</c:v>
                </c:pt>
                <c:pt idx="268">
                  <c:v>May2024</c:v>
                </c:pt>
                <c:pt idx="269">
                  <c:v>Jun2024</c:v>
                </c:pt>
                <c:pt idx="270">
                  <c:v>Jul2024</c:v>
                </c:pt>
                <c:pt idx="271">
                  <c:v>Aug2024</c:v>
                </c:pt>
              </c:strCache>
            </c:strRef>
          </c:cat>
          <c:val>
            <c:numRef>
              <c:f>türkiyejettalebi!$C$8:$C$279</c:f>
              <c:numCache>
                <c:formatCode>General</c:formatCode>
                <c:ptCount val="272"/>
                <c:pt idx="0">
                  <c:v>35.5871</c:v>
                </c:pt>
                <c:pt idx="1">
                  <c:v>30.1129</c:v>
                </c:pt>
                <c:pt idx="2">
                  <c:v>32.282600000000002</c:v>
                </c:pt>
                <c:pt idx="3">
                  <c:v>28.8933</c:v>
                </c:pt>
                <c:pt idx="4">
                  <c:v>29.486499999999999</c:v>
                </c:pt>
                <c:pt idx="5">
                  <c:v>47.542700000000004</c:v>
                </c:pt>
                <c:pt idx="6">
                  <c:v>31.7742</c:v>
                </c:pt>
                <c:pt idx="7">
                  <c:v>46.009</c:v>
                </c:pt>
                <c:pt idx="8">
                  <c:v>42.814700000000002</c:v>
                </c:pt>
                <c:pt idx="9">
                  <c:v>41.433500000000002</c:v>
                </c:pt>
                <c:pt idx="10">
                  <c:v>35.197299999999998</c:v>
                </c:pt>
                <c:pt idx="11">
                  <c:v>23.894200000000001</c:v>
                </c:pt>
                <c:pt idx="12">
                  <c:v>33.5535</c:v>
                </c:pt>
                <c:pt idx="13">
                  <c:v>28.987100000000002</c:v>
                </c:pt>
                <c:pt idx="14">
                  <c:v>33.299399999999999</c:v>
                </c:pt>
                <c:pt idx="15">
                  <c:v>32.045299999999997</c:v>
                </c:pt>
                <c:pt idx="16">
                  <c:v>36.8581</c:v>
                </c:pt>
                <c:pt idx="17">
                  <c:v>44.390700000000002</c:v>
                </c:pt>
                <c:pt idx="18">
                  <c:v>38.128999999999998</c:v>
                </c:pt>
                <c:pt idx="19">
                  <c:v>54.905799999999999</c:v>
                </c:pt>
                <c:pt idx="20">
                  <c:v>48.3307</c:v>
                </c:pt>
                <c:pt idx="21">
                  <c:v>53.380600000000001</c:v>
                </c:pt>
                <c:pt idx="22">
                  <c:v>30.994700000000002</c:v>
                </c:pt>
                <c:pt idx="23">
                  <c:v>21.6065</c:v>
                </c:pt>
                <c:pt idx="24">
                  <c:v>24.4026</c:v>
                </c:pt>
                <c:pt idx="25">
                  <c:v>29.0745</c:v>
                </c:pt>
                <c:pt idx="26">
                  <c:v>31.7742</c:v>
                </c:pt>
                <c:pt idx="27">
                  <c:v>34.146700000000003</c:v>
                </c:pt>
                <c:pt idx="28">
                  <c:v>42.9587</c:v>
                </c:pt>
                <c:pt idx="29">
                  <c:v>48.067999999999998</c:v>
                </c:pt>
                <c:pt idx="30">
                  <c:v>51.601300000000002</c:v>
                </c:pt>
                <c:pt idx="31">
                  <c:v>53.1265</c:v>
                </c:pt>
                <c:pt idx="32">
                  <c:v>52.795999999999999</c:v>
                </c:pt>
                <c:pt idx="33">
                  <c:v>35.841299999999997</c:v>
                </c:pt>
                <c:pt idx="34">
                  <c:v>39.662700000000001</c:v>
                </c:pt>
                <c:pt idx="35">
                  <c:v>33.807699999999997</c:v>
                </c:pt>
                <c:pt idx="36">
                  <c:v>28.978100000000001</c:v>
                </c:pt>
                <c:pt idx="37">
                  <c:v>28.987100000000002</c:v>
                </c:pt>
                <c:pt idx="38">
                  <c:v>33.299399999999999</c:v>
                </c:pt>
                <c:pt idx="39">
                  <c:v>44.390700000000002</c:v>
                </c:pt>
                <c:pt idx="40">
                  <c:v>51.855499999999999</c:v>
                </c:pt>
                <c:pt idx="41">
                  <c:v>49.381300000000003</c:v>
                </c:pt>
                <c:pt idx="42">
                  <c:v>42.196100000000001</c:v>
                </c:pt>
                <c:pt idx="43">
                  <c:v>51.347099999999998</c:v>
                </c:pt>
                <c:pt idx="44">
                  <c:v>56.998699999999999</c:v>
                </c:pt>
                <c:pt idx="45">
                  <c:v>44.483899999999998</c:v>
                </c:pt>
                <c:pt idx="46">
                  <c:v>41.764000000000003</c:v>
                </c:pt>
                <c:pt idx="47">
                  <c:v>39.9084</c:v>
                </c:pt>
                <c:pt idx="48">
                  <c:v>20.3355</c:v>
                </c:pt>
                <c:pt idx="49">
                  <c:v>17.73</c:v>
                </c:pt>
                <c:pt idx="50">
                  <c:v>30.248999999999999</c:v>
                </c:pt>
                <c:pt idx="51">
                  <c:v>34.146700000000003</c:v>
                </c:pt>
                <c:pt idx="52">
                  <c:v>39.145800000000001</c:v>
                </c:pt>
                <c:pt idx="53">
                  <c:v>47.28</c:v>
                </c:pt>
                <c:pt idx="54">
                  <c:v>50.838700000000003</c:v>
                </c:pt>
                <c:pt idx="55">
                  <c:v>55.668399999999998</c:v>
                </c:pt>
                <c:pt idx="56">
                  <c:v>60.4133</c:v>
                </c:pt>
                <c:pt idx="57">
                  <c:v>44.738100000000003</c:v>
                </c:pt>
                <c:pt idx="58">
                  <c:v>44.390700000000002</c:v>
                </c:pt>
                <c:pt idx="59">
                  <c:v>27.961300000000001</c:v>
                </c:pt>
                <c:pt idx="60">
                  <c:v>37.112299999999998</c:v>
                </c:pt>
                <c:pt idx="61">
                  <c:v>38.274299999999997</c:v>
                </c:pt>
                <c:pt idx="62">
                  <c:v>36.349699999999999</c:v>
                </c:pt>
                <c:pt idx="63">
                  <c:v>40.713299999999997</c:v>
                </c:pt>
                <c:pt idx="64">
                  <c:v>40.670999999999999</c:v>
                </c:pt>
                <c:pt idx="65">
                  <c:v>53.321300000000001</c:v>
                </c:pt>
                <c:pt idx="66">
                  <c:v>54.905799999999999</c:v>
                </c:pt>
                <c:pt idx="67">
                  <c:v>53.634799999999998</c:v>
                </c:pt>
                <c:pt idx="68">
                  <c:v>66.191999999999993</c:v>
                </c:pt>
                <c:pt idx="69">
                  <c:v>55.668399999999998</c:v>
                </c:pt>
                <c:pt idx="70">
                  <c:v>51.482700000000001</c:v>
                </c:pt>
                <c:pt idx="71">
                  <c:v>31.52</c:v>
                </c:pt>
                <c:pt idx="72">
                  <c:v>36.8581</c:v>
                </c:pt>
                <c:pt idx="73">
                  <c:v>30.704799999999999</c:v>
                </c:pt>
                <c:pt idx="74">
                  <c:v>35.5871</c:v>
                </c:pt>
                <c:pt idx="75">
                  <c:v>40.975999999999999</c:v>
                </c:pt>
                <c:pt idx="76">
                  <c:v>57.956099999999999</c:v>
                </c:pt>
                <c:pt idx="77">
                  <c:v>52.008000000000003</c:v>
                </c:pt>
                <c:pt idx="78">
                  <c:v>67.869699999999995</c:v>
                </c:pt>
                <c:pt idx="79">
                  <c:v>64.311000000000007</c:v>
                </c:pt>
                <c:pt idx="80">
                  <c:v>61.9893</c:v>
                </c:pt>
                <c:pt idx="81">
                  <c:v>27.961300000000001</c:v>
                </c:pt>
                <c:pt idx="82">
                  <c:v>28.1053</c:v>
                </c:pt>
                <c:pt idx="83">
                  <c:v>33.5535</c:v>
                </c:pt>
                <c:pt idx="84">
                  <c:v>33.045200000000001</c:v>
                </c:pt>
                <c:pt idx="85">
                  <c:v>38.8371</c:v>
                </c:pt>
                <c:pt idx="86">
                  <c:v>30.5032</c:v>
                </c:pt>
                <c:pt idx="87">
                  <c:v>63.828000000000003</c:v>
                </c:pt>
                <c:pt idx="88">
                  <c:v>46.263199999999998</c:v>
                </c:pt>
                <c:pt idx="89">
                  <c:v>70.92</c:v>
                </c:pt>
                <c:pt idx="90">
                  <c:v>57.701900000000002</c:v>
                </c:pt>
                <c:pt idx="91">
                  <c:v>53.889000000000003</c:v>
                </c:pt>
                <c:pt idx="92">
                  <c:v>52.270699999999998</c:v>
                </c:pt>
                <c:pt idx="93">
                  <c:v>32.536799999999999</c:v>
                </c:pt>
                <c:pt idx="94">
                  <c:v>33.884</c:v>
                </c:pt>
                <c:pt idx="95">
                  <c:v>41.941899999999997</c:v>
                </c:pt>
                <c:pt idx="96">
                  <c:v>27.198699999999999</c:v>
                </c:pt>
                <c:pt idx="97">
                  <c:v>31.801400000000001</c:v>
                </c:pt>
                <c:pt idx="98">
                  <c:v>28.215499999999999</c:v>
                </c:pt>
                <c:pt idx="99">
                  <c:v>32.308</c:v>
                </c:pt>
                <c:pt idx="100">
                  <c:v>31.265799999999999</c:v>
                </c:pt>
                <c:pt idx="101">
                  <c:v>44.653300000000002</c:v>
                </c:pt>
                <c:pt idx="102">
                  <c:v>52.872300000000003</c:v>
                </c:pt>
                <c:pt idx="103">
                  <c:v>44.483899999999998</c:v>
                </c:pt>
                <c:pt idx="104">
                  <c:v>35.985300000000002</c:v>
                </c:pt>
                <c:pt idx="105">
                  <c:v>37.366500000000002</c:v>
                </c:pt>
                <c:pt idx="106">
                  <c:v>30.206700000000001</c:v>
                </c:pt>
                <c:pt idx="107">
                  <c:v>28.215499999999999</c:v>
                </c:pt>
                <c:pt idx="108">
                  <c:v>28.978100000000001</c:v>
                </c:pt>
                <c:pt idx="109">
                  <c:v>29.268599999999999</c:v>
                </c:pt>
                <c:pt idx="110">
                  <c:v>25.165199999999999</c:v>
                </c:pt>
                <c:pt idx="111">
                  <c:v>29.155999999999999</c:v>
                </c:pt>
                <c:pt idx="112">
                  <c:v>53.380600000000001</c:v>
                </c:pt>
                <c:pt idx="113">
                  <c:v>44.653300000000002</c:v>
                </c:pt>
                <c:pt idx="114">
                  <c:v>48.0426</c:v>
                </c:pt>
                <c:pt idx="115">
                  <c:v>25.927700000000002</c:v>
                </c:pt>
                <c:pt idx="116">
                  <c:v>27.58</c:v>
                </c:pt>
                <c:pt idx="117">
                  <c:v>28.4697</c:v>
                </c:pt>
                <c:pt idx="118">
                  <c:v>26.529299999999999</c:v>
                </c:pt>
                <c:pt idx="119">
                  <c:v>24.148399999999999</c:v>
                </c:pt>
                <c:pt idx="120">
                  <c:v>22.114799999999999</c:v>
                </c:pt>
                <c:pt idx="121">
                  <c:v>26.0855</c:v>
                </c:pt>
                <c:pt idx="122">
                  <c:v>26.4361</c:v>
                </c:pt>
                <c:pt idx="123">
                  <c:v>29.418700000000001</c:v>
                </c:pt>
                <c:pt idx="124">
                  <c:v>25.673500000000001</c:v>
                </c:pt>
                <c:pt idx="125">
                  <c:v>60.676000000000002</c:v>
                </c:pt>
                <c:pt idx="126">
                  <c:v>35.5871</c:v>
                </c:pt>
                <c:pt idx="127">
                  <c:v>34.061900000000001</c:v>
                </c:pt>
                <c:pt idx="128">
                  <c:v>29.155999999999999</c:v>
                </c:pt>
                <c:pt idx="129">
                  <c:v>31.011600000000001</c:v>
                </c:pt>
                <c:pt idx="130">
                  <c:v>23.902699999999999</c:v>
                </c:pt>
                <c:pt idx="131">
                  <c:v>26.181899999999999</c:v>
                </c:pt>
                <c:pt idx="132">
                  <c:v>50.330300000000001</c:v>
                </c:pt>
                <c:pt idx="133">
                  <c:v>42.777099999999997</c:v>
                </c:pt>
                <c:pt idx="134">
                  <c:v>38.6374</c:v>
                </c:pt>
                <c:pt idx="135">
                  <c:v>43.34</c:v>
                </c:pt>
                <c:pt idx="136">
                  <c:v>45.754800000000003</c:v>
                </c:pt>
                <c:pt idx="137">
                  <c:v>47.805300000000003</c:v>
                </c:pt>
                <c:pt idx="138">
                  <c:v>49.821899999999999</c:v>
                </c:pt>
                <c:pt idx="139">
                  <c:v>53.380600000000001</c:v>
                </c:pt>
                <c:pt idx="140">
                  <c:v>60.4133</c:v>
                </c:pt>
                <c:pt idx="141">
                  <c:v>44.229700000000001</c:v>
                </c:pt>
                <c:pt idx="142">
                  <c:v>40.713299999999997</c:v>
                </c:pt>
                <c:pt idx="143">
                  <c:v>38.891599999999997</c:v>
                </c:pt>
                <c:pt idx="144">
                  <c:v>56.1768</c:v>
                </c:pt>
                <c:pt idx="145">
                  <c:v>59.1</c:v>
                </c:pt>
                <c:pt idx="146">
                  <c:v>76.003900000000002</c:v>
                </c:pt>
                <c:pt idx="147">
                  <c:v>88.781300000000002</c:v>
                </c:pt>
                <c:pt idx="148">
                  <c:v>73.207700000000003</c:v>
                </c:pt>
                <c:pt idx="149">
                  <c:v>95.610699999999994</c:v>
                </c:pt>
                <c:pt idx="150">
                  <c:v>115.40389999999999</c:v>
                </c:pt>
                <c:pt idx="151">
                  <c:v>82.612899999999996</c:v>
                </c:pt>
                <c:pt idx="152">
                  <c:v>90.094700000000003</c:v>
                </c:pt>
                <c:pt idx="153">
                  <c:v>70.92</c:v>
                </c:pt>
                <c:pt idx="154">
                  <c:v>51.22</c:v>
                </c:pt>
                <c:pt idx="155">
                  <c:v>57.447699999999998</c:v>
                </c:pt>
                <c:pt idx="156">
                  <c:v>83.121300000000005</c:v>
                </c:pt>
                <c:pt idx="157">
                  <c:v>75.704300000000003</c:v>
                </c:pt>
                <c:pt idx="158">
                  <c:v>77.274799999999999</c:v>
                </c:pt>
                <c:pt idx="159">
                  <c:v>90.094700000000003</c:v>
                </c:pt>
                <c:pt idx="160">
                  <c:v>107.0155</c:v>
                </c:pt>
                <c:pt idx="161">
                  <c:v>113.47199999999999</c:v>
                </c:pt>
                <c:pt idx="162">
                  <c:v>124.3006</c:v>
                </c:pt>
                <c:pt idx="163">
                  <c:v>128.62190000000001</c:v>
                </c:pt>
                <c:pt idx="164">
                  <c:v>134.2227</c:v>
                </c:pt>
                <c:pt idx="165">
                  <c:v>110.0658</c:v>
                </c:pt>
                <c:pt idx="166">
                  <c:v>80.6387</c:v>
                </c:pt>
                <c:pt idx="167">
                  <c:v>91.001300000000001</c:v>
                </c:pt>
                <c:pt idx="168">
                  <c:v>76.003900000000002</c:v>
                </c:pt>
                <c:pt idx="169">
                  <c:v>99.722800000000007</c:v>
                </c:pt>
                <c:pt idx="170">
                  <c:v>91.255499999999998</c:v>
                </c:pt>
                <c:pt idx="171">
                  <c:v>101.1267</c:v>
                </c:pt>
                <c:pt idx="172">
                  <c:v>115.9123</c:v>
                </c:pt>
                <c:pt idx="173">
                  <c:v>107.69329999999999</c:v>
                </c:pt>
                <c:pt idx="174">
                  <c:v>111.3368</c:v>
                </c:pt>
                <c:pt idx="175">
                  <c:v>122.2671</c:v>
                </c:pt>
                <c:pt idx="176">
                  <c:v>119.776</c:v>
                </c:pt>
                <c:pt idx="177">
                  <c:v>107.2697</c:v>
                </c:pt>
                <c:pt idx="178">
                  <c:v>80.901300000000006</c:v>
                </c:pt>
                <c:pt idx="179">
                  <c:v>79.054199999999994</c:v>
                </c:pt>
                <c:pt idx="180">
                  <c:v>72.699399999999997</c:v>
                </c:pt>
                <c:pt idx="181">
                  <c:v>79.081400000000002</c:v>
                </c:pt>
                <c:pt idx="182">
                  <c:v>80.325199999999995</c:v>
                </c:pt>
                <c:pt idx="183">
                  <c:v>94.56</c:v>
                </c:pt>
                <c:pt idx="184">
                  <c:v>103.4568</c:v>
                </c:pt>
                <c:pt idx="185">
                  <c:v>110.32</c:v>
                </c:pt>
                <c:pt idx="186">
                  <c:v>128.36770000000001</c:v>
                </c:pt>
                <c:pt idx="187">
                  <c:v>128.87610000000001</c:v>
                </c:pt>
                <c:pt idx="188">
                  <c:v>124.504</c:v>
                </c:pt>
                <c:pt idx="189">
                  <c:v>112.0994</c:v>
                </c:pt>
                <c:pt idx="190">
                  <c:v>87.993300000000005</c:v>
                </c:pt>
                <c:pt idx="191">
                  <c:v>84.138099999999994</c:v>
                </c:pt>
                <c:pt idx="192">
                  <c:v>82.612899999999996</c:v>
                </c:pt>
                <c:pt idx="193">
                  <c:v>89.494299999999996</c:v>
                </c:pt>
                <c:pt idx="194">
                  <c:v>91.255499999999998</c:v>
                </c:pt>
                <c:pt idx="195">
                  <c:v>93.509299999999996</c:v>
                </c:pt>
                <c:pt idx="196">
                  <c:v>114.6413</c:v>
                </c:pt>
                <c:pt idx="197">
                  <c:v>120.8267</c:v>
                </c:pt>
                <c:pt idx="198">
                  <c:v>131.67230000000001</c:v>
                </c:pt>
                <c:pt idx="199">
                  <c:v>135.99350000000001</c:v>
                </c:pt>
                <c:pt idx="200">
                  <c:v>127.9187</c:v>
                </c:pt>
                <c:pt idx="201">
                  <c:v>112.60769999999999</c:v>
                </c:pt>
                <c:pt idx="202">
                  <c:v>90.8827</c:v>
                </c:pt>
                <c:pt idx="203">
                  <c:v>88.205200000000005</c:v>
                </c:pt>
                <c:pt idx="204">
                  <c:v>89.984499999999997</c:v>
                </c:pt>
                <c:pt idx="205">
                  <c:v>93.997100000000003</c:v>
                </c:pt>
                <c:pt idx="206">
                  <c:v>94.56</c:v>
                </c:pt>
                <c:pt idx="207">
                  <c:v>108.2187</c:v>
                </c:pt>
                <c:pt idx="208">
                  <c:v>118.2</c:v>
                </c:pt>
                <c:pt idx="209">
                  <c:v>131.33330000000001</c:v>
                </c:pt>
                <c:pt idx="210">
                  <c:v>138.78970000000001</c:v>
                </c:pt>
                <c:pt idx="211">
                  <c:v>159.12520000000001</c:v>
                </c:pt>
                <c:pt idx="212">
                  <c:v>144.4667</c:v>
                </c:pt>
                <c:pt idx="213">
                  <c:v>141.58580000000001</c:v>
                </c:pt>
                <c:pt idx="214">
                  <c:v>100.864</c:v>
                </c:pt>
                <c:pt idx="215">
                  <c:v>94.305800000000005</c:v>
                </c:pt>
                <c:pt idx="216">
                  <c:v>94.56</c:v>
                </c:pt>
                <c:pt idx="217">
                  <c:v>88.310299999999998</c:v>
                </c:pt>
                <c:pt idx="218">
                  <c:v>60.243899999999996</c:v>
                </c:pt>
                <c:pt idx="219">
                  <c:v>15.76</c:v>
                </c:pt>
                <c:pt idx="220">
                  <c:v>19.064499999999999</c:v>
                </c:pt>
                <c:pt idx="221">
                  <c:v>30.731999999999999</c:v>
                </c:pt>
                <c:pt idx="222">
                  <c:v>48.551000000000002</c:v>
                </c:pt>
                <c:pt idx="223">
                  <c:v>67.3613</c:v>
                </c:pt>
                <c:pt idx="224">
                  <c:v>68.293300000000002</c:v>
                </c:pt>
                <c:pt idx="225">
                  <c:v>63.548400000000001</c:v>
                </c:pt>
                <c:pt idx="226">
                  <c:v>47.542700000000004</c:v>
                </c:pt>
                <c:pt idx="227">
                  <c:v>47.28</c:v>
                </c:pt>
                <c:pt idx="228">
                  <c:v>51.347099999999998</c:v>
                </c:pt>
                <c:pt idx="229">
                  <c:v>52.064300000000003</c:v>
                </c:pt>
                <c:pt idx="230">
                  <c:v>56.939399999999999</c:v>
                </c:pt>
                <c:pt idx="231">
                  <c:v>61.201300000000003</c:v>
                </c:pt>
                <c:pt idx="232">
                  <c:v>60.752299999999998</c:v>
                </c:pt>
                <c:pt idx="233">
                  <c:v>83.528000000000006</c:v>
                </c:pt>
                <c:pt idx="234">
                  <c:v>114.3871</c:v>
                </c:pt>
                <c:pt idx="235">
                  <c:v>99.643900000000002</c:v>
                </c:pt>
                <c:pt idx="236">
                  <c:v>79.325299999999999</c:v>
                </c:pt>
                <c:pt idx="237">
                  <c:v>103.9652</c:v>
                </c:pt>
                <c:pt idx="238">
                  <c:v>63.565300000000001</c:v>
                </c:pt>
                <c:pt idx="239">
                  <c:v>79.308400000000006</c:v>
                </c:pt>
                <c:pt idx="240">
                  <c:v>78.291600000000003</c:v>
                </c:pt>
                <c:pt idx="241">
                  <c:v>81.895700000000005</c:v>
                </c:pt>
                <c:pt idx="242">
                  <c:v>83.883899999999997</c:v>
                </c:pt>
                <c:pt idx="243">
                  <c:v>100.864</c:v>
                </c:pt>
                <c:pt idx="244">
                  <c:v>97.356099999999998</c:v>
                </c:pt>
                <c:pt idx="245">
                  <c:v>136.06129999999999</c:v>
                </c:pt>
                <c:pt idx="246">
                  <c:v>123.7923</c:v>
                </c:pt>
                <c:pt idx="247">
                  <c:v>137.5187</c:v>
                </c:pt>
                <c:pt idx="248">
                  <c:v>120.3013</c:v>
                </c:pt>
                <c:pt idx="249">
                  <c:v>131.16390000000001</c:v>
                </c:pt>
                <c:pt idx="250">
                  <c:v>99.025300000000001</c:v>
                </c:pt>
                <c:pt idx="251">
                  <c:v>87.188400000000001</c:v>
                </c:pt>
                <c:pt idx="252">
                  <c:v>91.001300000000001</c:v>
                </c:pt>
                <c:pt idx="253">
                  <c:v>95.122900000000001</c:v>
                </c:pt>
                <c:pt idx="254">
                  <c:v>105.23609999999999</c:v>
                </c:pt>
                <c:pt idx="255">
                  <c:v>109.2693</c:v>
                </c:pt>
                <c:pt idx="256">
                  <c:v>132.94319999999999</c:v>
                </c:pt>
                <c:pt idx="257">
                  <c:v>137.11199999999999</c:v>
                </c:pt>
                <c:pt idx="258">
                  <c:v>144.8903</c:v>
                </c:pt>
                <c:pt idx="259">
                  <c:v>151.7535</c:v>
                </c:pt>
                <c:pt idx="260">
                  <c:v>143.1533</c:v>
                </c:pt>
                <c:pt idx="261">
                  <c:v>137.5187</c:v>
                </c:pt>
                <c:pt idx="262">
                  <c:v>113.7347</c:v>
                </c:pt>
                <c:pt idx="263">
                  <c:v>113.6245</c:v>
                </c:pt>
                <c:pt idx="264">
                  <c:v>91.001300000000001</c:v>
                </c:pt>
                <c:pt idx="265">
                  <c:v>101.62479999999999</c:v>
                </c:pt>
                <c:pt idx="266">
                  <c:v>115.9123</c:v>
                </c:pt>
                <c:pt idx="267">
                  <c:v>113.9973</c:v>
                </c:pt>
                <c:pt idx="268">
                  <c:v>127.0968</c:v>
                </c:pt>
                <c:pt idx="269">
                  <c:v>144.99199999999999</c:v>
                </c:pt>
                <c:pt idx="270">
                  <c:v>166.24260000000001</c:v>
                </c:pt>
                <c:pt idx="271">
                  <c:v>167.2594</c:v>
                </c:pt>
              </c:numCache>
            </c:numRef>
          </c:val>
          <c:smooth val="0"/>
          <c:extLst>
            <c:ext xmlns:c16="http://schemas.microsoft.com/office/drawing/2014/chart" uri="{C3380CC4-5D6E-409C-BE32-E72D297353CC}">
              <c16:uniqueId val="{00000000-D53F-3F4D-8BA5-14C78C1C2F1D}"/>
            </c:ext>
          </c:extLst>
        </c:ser>
        <c:dLbls>
          <c:showLegendKey val="0"/>
          <c:showVal val="0"/>
          <c:showCatName val="0"/>
          <c:showSerName val="0"/>
          <c:showPercent val="0"/>
          <c:showBubbleSize val="0"/>
        </c:dLbls>
        <c:smooth val="0"/>
        <c:axId val="1650814080"/>
        <c:axId val="1650815792"/>
      </c:lineChart>
      <c:catAx>
        <c:axId val="165081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650815792"/>
        <c:crosses val="autoZero"/>
        <c:auto val="1"/>
        <c:lblAlgn val="ctr"/>
        <c:lblOffset val="100"/>
        <c:noMultiLvlLbl val="0"/>
      </c:catAx>
      <c:valAx>
        <c:axId val="165081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650814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Türkiye</a:t>
            </a:r>
            <a:r>
              <a:rPr lang="en-GB" baseline="0"/>
              <a:t> Jet Yakıt Talebi - Covid Etkisi - bin varil/gün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spPr>
            <a:ln w="28575" cap="rnd">
              <a:solidFill>
                <a:schemeClr val="accent1"/>
              </a:solidFill>
              <a:round/>
            </a:ln>
            <a:effectLst/>
          </c:spPr>
          <c:marker>
            <c:symbol val="none"/>
          </c:marker>
          <c:cat>
            <c:numRef>
              <c:f>türkiyejettalebi!$B$219:$B$279</c:f>
              <c:numCache>
                <c:formatCode>[$-41F]mmmm\ yy;@</c:formatCode>
                <c:ptCount val="61"/>
                <c:pt idx="0">
                  <c:v>43678</c:v>
                </c:pt>
                <c:pt idx="1">
                  <c:v>43709</c:v>
                </c:pt>
                <c:pt idx="2">
                  <c:v>43739</c:v>
                </c:pt>
                <c:pt idx="3">
                  <c:v>43770</c:v>
                </c:pt>
                <c:pt idx="4">
                  <c:v>43800</c:v>
                </c:pt>
                <c:pt idx="5">
                  <c:v>43831</c:v>
                </c:pt>
                <c:pt idx="6">
                  <c:v>43862</c:v>
                </c:pt>
                <c:pt idx="7">
                  <c:v>43891</c:v>
                </c:pt>
                <c:pt idx="8">
                  <c:v>43922</c:v>
                </c:pt>
                <c:pt idx="9">
                  <c:v>43952</c:v>
                </c:pt>
                <c:pt idx="10">
                  <c:v>43983</c:v>
                </c:pt>
                <c:pt idx="11">
                  <c:v>44013</c:v>
                </c:pt>
                <c:pt idx="12">
                  <c:v>44044</c:v>
                </c:pt>
                <c:pt idx="13">
                  <c:v>44075</c:v>
                </c:pt>
                <c:pt idx="14">
                  <c:v>44105</c:v>
                </c:pt>
                <c:pt idx="15">
                  <c:v>44136</c:v>
                </c:pt>
                <c:pt idx="16">
                  <c:v>44166</c:v>
                </c:pt>
                <c:pt idx="17">
                  <c:v>44197</c:v>
                </c:pt>
                <c:pt idx="18">
                  <c:v>44228</c:v>
                </c:pt>
                <c:pt idx="19">
                  <c:v>44256</c:v>
                </c:pt>
                <c:pt idx="20">
                  <c:v>44287</c:v>
                </c:pt>
                <c:pt idx="21">
                  <c:v>44317</c:v>
                </c:pt>
                <c:pt idx="22">
                  <c:v>44348</c:v>
                </c:pt>
                <c:pt idx="23">
                  <c:v>44378</c:v>
                </c:pt>
                <c:pt idx="24">
                  <c:v>44409</c:v>
                </c:pt>
                <c:pt idx="25">
                  <c:v>44440</c:v>
                </c:pt>
                <c:pt idx="26">
                  <c:v>44470</c:v>
                </c:pt>
                <c:pt idx="27">
                  <c:v>44501</c:v>
                </c:pt>
                <c:pt idx="28">
                  <c:v>44531</c:v>
                </c:pt>
                <c:pt idx="29">
                  <c:v>44562</c:v>
                </c:pt>
                <c:pt idx="30">
                  <c:v>44593</c:v>
                </c:pt>
                <c:pt idx="31">
                  <c:v>44621</c:v>
                </c:pt>
                <c:pt idx="32">
                  <c:v>44652</c:v>
                </c:pt>
                <c:pt idx="33">
                  <c:v>44682</c:v>
                </c:pt>
                <c:pt idx="34">
                  <c:v>44713</c:v>
                </c:pt>
                <c:pt idx="35">
                  <c:v>44743</c:v>
                </c:pt>
                <c:pt idx="36">
                  <c:v>44774</c:v>
                </c:pt>
                <c:pt idx="37">
                  <c:v>44805</c:v>
                </c:pt>
                <c:pt idx="38">
                  <c:v>44835</c:v>
                </c:pt>
                <c:pt idx="39">
                  <c:v>44866</c:v>
                </c:pt>
                <c:pt idx="40">
                  <c:v>44896</c:v>
                </c:pt>
                <c:pt idx="41">
                  <c:v>44927</c:v>
                </c:pt>
                <c:pt idx="42">
                  <c:v>44958</c:v>
                </c:pt>
                <c:pt idx="43">
                  <c:v>44986</c:v>
                </c:pt>
                <c:pt idx="44">
                  <c:v>45017</c:v>
                </c:pt>
                <c:pt idx="45">
                  <c:v>45047</c:v>
                </c:pt>
                <c:pt idx="46">
                  <c:v>45078</c:v>
                </c:pt>
                <c:pt idx="47">
                  <c:v>45108</c:v>
                </c:pt>
                <c:pt idx="48">
                  <c:v>45139</c:v>
                </c:pt>
                <c:pt idx="49">
                  <c:v>45170</c:v>
                </c:pt>
                <c:pt idx="50">
                  <c:v>45200</c:v>
                </c:pt>
                <c:pt idx="51">
                  <c:v>45231</c:v>
                </c:pt>
                <c:pt idx="52">
                  <c:v>45261</c:v>
                </c:pt>
                <c:pt idx="53">
                  <c:v>45292</c:v>
                </c:pt>
                <c:pt idx="54">
                  <c:v>45323</c:v>
                </c:pt>
                <c:pt idx="55">
                  <c:v>45352</c:v>
                </c:pt>
                <c:pt idx="56">
                  <c:v>45383</c:v>
                </c:pt>
                <c:pt idx="57">
                  <c:v>45413</c:v>
                </c:pt>
                <c:pt idx="58">
                  <c:v>45444</c:v>
                </c:pt>
                <c:pt idx="59">
                  <c:v>45474</c:v>
                </c:pt>
                <c:pt idx="60">
                  <c:v>45505</c:v>
                </c:pt>
              </c:numCache>
            </c:numRef>
          </c:cat>
          <c:val>
            <c:numRef>
              <c:f>türkiyejettalebi!$C$219:$C$279</c:f>
              <c:numCache>
                <c:formatCode>General</c:formatCode>
                <c:ptCount val="61"/>
                <c:pt idx="0">
                  <c:v>159.12520000000001</c:v>
                </c:pt>
                <c:pt idx="1">
                  <c:v>144.4667</c:v>
                </c:pt>
                <c:pt idx="2">
                  <c:v>141.58580000000001</c:v>
                </c:pt>
                <c:pt idx="3">
                  <c:v>100.864</c:v>
                </c:pt>
                <c:pt idx="4">
                  <c:v>94.305800000000005</c:v>
                </c:pt>
                <c:pt idx="5">
                  <c:v>94.56</c:v>
                </c:pt>
                <c:pt idx="6">
                  <c:v>88.310299999999998</c:v>
                </c:pt>
                <c:pt idx="7">
                  <c:v>60.243899999999996</c:v>
                </c:pt>
                <c:pt idx="8">
                  <c:v>15.76</c:v>
                </c:pt>
                <c:pt idx="9">
                  <c:v>19.064499999999999</c:v>
                </c:pt>
                <c:pt idx="10">
                  <c:v>30.731999999999999</c:v>
                </c:pt>
                <c:pt idx="11">
                  <c:v>48.551000000000002</c:v>
                </c:pt>
                <c:pt idx="12">
                  <c:v>67.3613</c:v>
                </c:pt>
                <c:pt idx="13">
                  <c:v>68.293300000000002</c:v>
                </c:pt>
                <c:pt idx="14">
                  <c:v>63.548400000000001</c:v>
                </c:pt>
                <c:pt idx="15">
                  <c:v>47.542700000000004</c:v>
                </c:pt>
                <c:pt idx="16">
                  <c:v>47.28</c:v>
                </c:pt>
                <c:pt idx="17">
                  <c:v>51.347099999999998</c:v>
                </c:pt>
                <c:pt idx="18">
                  <c:v>52.064300000000003</c:v>
                </c:pt>
                <c:pt idx="19">
                  <c:v>56.939399999999999</c:v>
                </c:pt>
                <c:pt idx="20">
                  <c:v>61.201300000000003</c:v>
                </c:pt>
                <c:pt idx="21">
                  <c:v>60.752299999999998</c:v>
                </c:pt>
                <c:pt idx="22">
                  <c:v>83.528000000000006</c:v>
                </c:pt>
                <c:pt idx="23">
                  <c:v>114.3871</c:v>
                </c:pt>
                <c:pt idx="24">
                  <c:v>99.643900000000002</c:v>
                </c:pt>
                <c:pt idx="25">
                  <c:v>79.325299999999999</c:v>
                </c:pt>
                <c:pt idx="26">
                  <c:v>103.9652</c:v>
                </c:pt>
                <c:pt idx="27">
                  <c:v>63.565300000000001</c:v>
                </c:pt>
                <c:pt idx="28">
                  <c:v>79.308400000000006</c:v>
                </c:pt>
                <c:pt idx="29">
                  <c:v>78.291600000000003</c:v>
                </c:pt>
                <c:pt idx="30">
                  <c:v>81.895700000000005</c:v>
                </c:pt>
                <c:pt idx="31">
                  <c:v>83.883899999999997</c:v>
                </c:pt>
                <c:pt idx="32">
                  <c:v>100.864</c:v>
                </c:pt>
                <c:pt idx="33">
                  <c:v>97.356099999999998</c:v>
                </c:pt>
                <c:pt idx="34">
                  <c:v>136.06129999999999</c:v>
                </c:pt>
                <c:pt idx="35">
                  <c:v>123.7923</c:v>
                </c:pt>
                <c:pt idx="36">
                  <c:v>137.5187</c:v>
                </c:pt>
                <c:pt idx="37">
                  <c:v>120.3013</c:v>
                </c:pt>
                <c:pt idx="38">
                  <c:v>131.16390000000001</c:v>
                </c:pt>
                <c:pt idx="39">
                  <c:v>99.025300000000001</c:v>
                </c:pt>
                <c:pt idx="40">
                  <c:v>87.188400000000001</c:v>
                </c:pt>
                <c:pt idx="41">
                  <c:v>91.001300000000001</c:v>
                </c:pt>
                <c:pt idx="42">
                  <c:v>95.122900000000001</c:v>
                </c:pt>
                <c:pt idx="43">
                  <c:v>105.23609999999999</c:v>
                </c:pt>
                <c:pt idx="44">
                  <c:v>109.2693</c:v>
                </c:pt>
                <c:pt idx="45">
                  <c:v>132.94319999999999</c:v>
                </c:pt>
                <c:pt idx="46">
                  <c:v>137.11199999999999</c:v>
                </c:pt>
                <c:pt idx="47">
                  <c:v>144.8903</c:v>
                </c:pt>
                <c:pt idx="48">
                  <c:v>151.7535</c:v>
                </c:pt>
                <c:pt idx="49">
                  <c:v>143.1533</c:v>
                </c:pt>
                <c:pt idx="50">
                  <c:v>137.5187</c:v>
                </c:pt>
                <c:pt idx="51">
                  <c:v>113.7347</c:v>
                </c:pt>
                <c:pt idx="52">
                  <c:v>113.6245</c:v>
                </c:pt>
                <c:pt idx="53">
                  <c:v>91.001300000000001</c:v>
                </c:pt>
                <c:pt idx="54">
                  <c:v>101.62479999999999</c:v>
                </c:pt>
                <c:pt idx="55">
                  <c:v>115.9123</c:v>
                </c:pt>
                <c:pt idx="56">
                  <c:v>113.9973</c:v>
                </c:pt>
                <c:pt idx="57">
                  <c:v>127.0968</c:v>
                </c:pt>
                <c:pt idx="58">
                  <c:v>144.99199999999999</c:v>
                </c:pt>
                <c:pt idx="59">
                  <c:v>166.24260000000001</c:v>
                </c:pt>
                <c:pt idx="60">
                  <c:v>167.2594</c:v>
                </c:pt>
              </c:numCache>
            </c:numRef>
          </c:val>
          <c:smooth val="0"/>
          <c:extLst>
            <c:ext xmlns:c16="http://schemas.microsoft.com/office/drawing/2014/chart" uri="{C3380CC4-5D6E-409C-BE32-E72D297353CC}">
              <c16:uniqueId val="{00000000-040D-814C-A11E-AD4CA660D269}"/>
            </c:ext>
          </c:extLst>
        </c:ser>
        <c:dLbls>
          <c:showLegendKey val="0"/>
          <c:showVal val="0"/>
          <c:showCatName val="0"/>
          <c:showSerName val="0"/>
          <c:showPercent val="0"/>
          <c:showBubbleSize val="0"/>
        </c:dLbls>
        <c:smooth val="0"/>
        <c:axId val="357667711"/>
        <c:axId val="357768399"/>
      </c:lineChart>
      <c:dateAx>
        <c:axId val="357667711"/>
        <c:scaling>
          <c:orientation val="minMax"/>
        </c:scaling>
        <c:delete val="0"/>
        <c:axPos val="b"/>
        <c:numFmt formatCode="[$-41F]mmmm\ 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357768399"/>
        <c:crosses val="autoZero"/>
        <c:auto val="1"/>
        <c:lblOffset val="100"/>
        <c:baseTimeUnit val="months"/>
      </c:dateAx>
      <c:valAx>
        <c:axId val="35776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35766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Türkiye</a:t>
            </a:r>
            <a:r>
              <a:rPr lang="en-GB" baseline="0"/>
              <a:t> Jet Talebi  ve </a:t>
            </a:r>
            <a:r>
              <a:rPr lang="en-GB"/>
              <a:t>Covidsiz</a:t>
            </a:r>
            <a:r>
              <a:rPr lang="en-GB" baseline="0"/>
              <a:t>  %5 büyüme Olsaydı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lotArea>
      <c:layout/>
      <c:lineChart>
        <c:grouping val="standard"/>
        <c:varyColors val="0"/>
        <c:ser>
          <c:idx val="0"/>
          <c:order val="0"/>
          <c:tx>
            <c:strRef>
              <c:f>türkiyejettalebi!$O$216</c:f>
              <c:strCache>
                <c:ptCount val="1"/>
                <c:pt idx="0">
                  <c:v>Gerçek</c:v>
                </c:pt>
              </c:strCache>
            </c:strRef>
          </c:tx>
          <c:spPr>
            <a:ln w="28575" cap="rnd">
              <a:solidFill>
                <a:schemeClr val="accent1"/>
              </a:solidFill>
              <a:round/>
            </a:ln>
            <a:effectLst/>
          </c:spPr>
          <c:marker>
            <c:symbol val="none"/>
          </c:marker>
          <c:cat>
            <c:numRef>
              <c:f>türkiyejettalebi!$N$217:$N$279</c:f>
              <c:numCache>
                <c:formatCode>[$-41F]mmmm\ yy;@</c:formatCode>
                <c:ptCount val="63"/>
                <c:pt idx="0">
                  <c:v>43617</c:v>
                </c:pt>
                <c:pt idx="1">
                  <c:v>43647</c:v>
                </c:pt>
                <c:pt idx="2">
                  <c:v>43678</c:v>
                </c:pt>
                <c:pt idx="3">
                  <c:v>43709</c:v>
                </c:pt>
                <c:pt idx="4">
                  <c:v>43739</c:v>
                </c:pt>
                <c:pt idx="5">
                  <c:v>43770</c:v>
                </c:pt>
                <c:pt idx="6">
                  <c:v>43800</c:v>
                </c:pt>
                <c:pt idx="7">
                  <c:v>43831</c:v>
                </c:pt>
                <c:pt idx="8">
                  <c:v>43862</c:v>
                </c:pt>
                <c:pt idx="9">
                  <c:v>43891</c:v>
                </c:pt>
                <c:pt idx="10">
                  <c:v>43922</c:v>
                </c:pt>
                <c:pt idx="11">
                  <c:v>43952</c:v>
                </c:pt>
                <c:pt idx="12">
                  <c:v>43983</c:v>
                </c:pt>
                <c:pt idx="13">
                  <c:v>44013</c:v>
                </c:pt>
                <c:pt idx="14">
                  <c:v>44044</c:v>
                </c:pt>
                <c:pt idx="15">
                  <c:v>44075</c:v>
                </c:pt>
                <c:pt idx="16">
                  <c:v>44105</c:v>
                </c:pt>
                <c:pt idx="17">
                  <c:v>44136</c:v>
                </c:pt>
                <c:pt idx="18">
                  <c:v>44166</c:v>
                </c:pt>
                <c:pt idx="19">
                  <c:v>44197</c:v>
                </c:pt>
                <c:pt idx="20">
                  <c:v>44228</c:v>
                </c:pt>
                <c:pt idx="21">
                  <c:v>44256</c:v>
                </c:pt>
                <c:pt idx="22">
                  <c:v>44287</c:v>
                </c:pt>
                <c:pt idx="23">
                  <c:v>44317</c:v>
                </c:pt>
                <c:pt idx="24">
                  <c:v>44348</c:v>
                </c:pt>
                <c:pt idx="25">
                  <c:v>44378</c:v>
                </c:pt>
                <c:pt idx="26">
                  <c:v>44409</c:v>
                </c:pt>
                <c:pt idx="27">
                  <c:v>44440</c:v>
                </c:pt>
                <c:pt idx="28">
                  <c:v>44470</c:v>
                </c:pt>
                <c:pt idx="29">
                  <c:v>44501</c:v>
                </c:pt>
                <c:pt idx="30">
                  <c:v>44531</c:v>
                </c:pt>
                <c:pt idx="31">
                  <c:v>44562</c:v>
                </c:pt>
                <c:pt idx="32">
                  <c:v>44593</c:v>
                </c:pt>
                <c:pt idx="33">
                  <c:v>44621</c:v>
                </c:pt>
                <c:pt idx="34">
                  <c:v>44652</c:v>
                </c:pt>
                <c:pt idx="35">
                  <c:v>44682</c:v>
                </c:pt>
                <c:pt idx="36">
                  <c:v>44713</c:v>
                </c:pt>
                <c:pt idx="37">
                  <c:v>44743</c:v>
                </c:pt>
                <c:pt idx="38">
                  <c:v>44774</c:v>
                </c:pt>
                <c:pt idx="39">
                  <c:v>44805</c:v>
                </c:pt>
                <c:pt idx="40">
                  <c:v>44835</c:v>
                </c:pt>
                <c:pt idx="41">
                  <c:v>44866</c:v>
                </c:pt>
                <c:pt idx="42">
                  <c:v>44896</c:v>
                </c:pt>
                <c:pt idx="43">
                  <c:v>44927</c:v>
                </c:pt>
                <c:pt idx="44">
                  <c:v>44958</c:v>
                </c:pt>
                <c:pt idx="45">
                  <c:v>44986</c:v>
                </c:pt>
                <c:pt idx="46">
                  <c:v>45017</c:v>
                </c:pt>
                <c:pt idx="47">
                  <c:v>45047</c:v>
                </c:pt>
                <c:pt idx="48">
                  <c:v>45078</c:v>
                </c:pt>
                <c:pt idx="49">
                  <c:v>45108</c:v>
                </c:pt>
                <c:pt idx="50">
                  <c:v>45139</c:v>
                </c:pt>
                <c:pt idx="51">
                  <c:v>45170</c:v>
                </c:pt>
                <c:pt idx="52">
                  <c:v>45200</c:v>
                </c:pt>
                <c:pt idx="53">
                  <c:v>45231</c:v>
                </c:pt>
                <c:pt idx="54">
                  <c:v>45261</c:v>
                </c:pt>
                <c:pt idx="55">
                  <c:v>45292</c:v>
                </c:pt>
                <c:pt idx="56">
                  <c:v>45323</c:v>
                </c:pt>
                <c:pt idx="57">
                  <c:v>45352</c:v>
                </c:pt>
                <c:pt idx="58">
                  <c:v>45383</c:v>
                </c:pt>
                <c:pt idx="59">
                  <c:v>45413</c:v>
                </c:pt>
                <c:pt idx="60">
                  <c:v>45444</c:v>
                </c:pt>
                <c:pt idx="61">
                  <c:v>45474</c:v>
                </c:pt>
                <c:pt idx="62">
                  <c:v>45505</c:v>
                </c:pt>
              </c:numCache>
            </c:numRef>
          </c:cat>
          <c:val>
            <c:numRef>
              <c:f>türkiyejettalebi!$O$217:$O$279</c:f>
              <c:numCache>
                <c:formatCode>General</c:formatCode>
                <c:ptCount val="63"/>
                <c:pt idx="0">
                  <c:v>131.33330000000001</c:v>
                </c:pt>
                <c:pt idx="1">
                  <c:v>138.78970000000001</c:v>
                </c:pt>
                <c:pt idx="2">
                  <c:v>159.12520000000001</c:v>
                </c:pt>
                <c:pt idx="3">
                  <c:v>144.4667</c:v>
                </c:pt>
                <c:pt idx="4">
                  <c:v>141.58580000000001</c:v>
                </c:pt>
                <c:pt idx="5">
                  <c:v>100.864</c:v>
                </c:pt>
                <c:pt idx="6">
                  <c:v>94.305800000000005</c:v>
                </c:pt>
                <c:pt idx="7">
                  <c:v>94.56</c:v>
                </c:pt>
                <c:pt idx="8">
                  <c:v>88.310299999999998</c:v>
                </c:pt>
                <c:pt idx="9">
                  <c:v>60.243899999999996</c:v>
                </c:pt>
                <c:pt idx="10">
                  <c:v>15.76</c:v>
                </c:pt>
                <c:pt idx="11">
                  <c:v>19.064499999999999</c:v>
                </c:pt>
                <c:pt idx="12">
                  <c:v>30.731999999999999</c:v>
                </c:pt>
                <c:pt idx="13">
                  <c:v>48.551000000000002</c:v>
                </c:pt>
                <c:pt idx="14">
                  <c:v>67.3613</c:v>
                </c:pt>
                <c:pt idx="15">
                  <c:v>68.293300000000002</c:v>
                </c:pt>
                <c:pt idx="16">
                  <c:v>63.548400000000001</c:v>
                </c:pt>
                <c:pt idx="17">
                  <c:v>47.542700000000004</c:v>
                </c:pt>
                <c:pt idx="18">
                  <c:v>47.28</c:v>
                </c:pt>
                <c:pt idx="19">
                  <c:v>51.347099999999998</c:v>
                </c:pt>
                <c:pt idx="20">
                  <c:v>52.064300000000003</c:v>
                </c:pt>
                <c:pt idx="21">
                  <c:v>56.939399999999999</c:v>
                </c:pt>
                <c:pt idx="22">
                  <c:v>61.201300000000003</c:v>
                </c:pt>
                <c:pt idx="23">
                  <c:v>60.752299999999998</c:v>
                </c:pt>
                <c:pt idx="24">
                  <c:v>83.528000000000006</c:v>
                </c:pt>
                <c:pt idx="25">
                  <c:v>114.3871</c:v>
                </c:pt>
                <c:pt idx="26">
                  <c:v>99.643900000000002</c:v>
                </c:pt>
                <c:pt idx="27">
                  <c:v>79.325299999999999</c:v>
                </c:pt>
                <c:pt idx="28">
                  <c:v>103.9652</c:v>
                </c:pt>
                <c:pt idx="29">
                  <c:v>63.565300000000001</c:v>
                </c:pt>
                <c:pt idx="30">
                  <c:v>79.308400000000006</c:v>
                </c:pt>
                <c:pt idx="31">
                  <c:v>78.291600000000003</c:v>
                </c:pt>
                <c:pt idx="32">
                  <c:v>81.895700000000005</c:v>
                </c:pt>
                <c:pt idx="33">
                  <c:v>83.883899999999997</c:v>
                </c:pt>
                <c:pt idx="34">
                  <c:v>100.864</c:v>
                </c:pt>
                <c:pt idx="35">
                  <c:v>97.356099999999998</c:v>
                </c:pt>
                <c:pt idx="36">
                  <c:v>136.06129999999999</c:v>
                </c:pt>
                <c:pt idx="37">
                  <c:v>123.7923</c:v>
                </c:pt>
                <c:pt idx="38">
                  <c:v>137.5187</c:v>
                </c:pt>
                <c:pt idx="39">
                  <c:v>120.3013</c:v>
                </c:pt>
                <c:pt idx="40">
                  <c:v>131.16390000000001</c:v>
                </c:pt>
                <c:pt idx="41">
                  <c:v>99.025300000000001</c:v>
                </c:pt>
                <c:pt idx="42">
                  <c:v>87.188400000000001</c:v>
                </c:pt>
                <c:pt idx="43">
                  <c:v>91.001300000000001</c:v>
                </c:pt>
                <c:pt idx="44">
                  <c:v>95.122900000000001</c:v>
                </c:pt>
                <c:pt idx="45">
                  <c:v>105.23609999999999</c:v>
                </c:pt>
                <c:pt idx="46">
                  <c:v>109.2693</c:v>
                </c:pt>
                <c:pt idx="47">
                  <c:v>132.94319999999999</c:v>
                </c:pt>
                <c:pt idx="48">
                  <c:v>137.11199999999999</c:v>
                </c:pt>
                <c:pt idx="49">
                  <c:v>144.8903</c:v>
                </c:pt>
                <c:pt idx="50">
                  <c:v>151.7535</c:v>
                </c:pt>
                <c:pt idx="51">
                  <c:v>143.1533</c:v>
                </c:pt>
                <c:pt idx="52">
                  <c:v>137.5187</c:v>
                </c:pt>
                <c:pt idx="53">
                  <c:v>113.7347</c:v>
                </c:pt>
                <c:pt idx="54">
                  <c:v>113.6245</c:v>
                </c:pt>
                <c:pt idx="55">
                  <c:v>91.001300000000001</c:v>
                </c:pt>
                <c:pt idx="56">
                  <c:v>101.62479999999999</c:v>
                </c:pt>
                <c:pt idx="57">
                  <c:v>115.9123</c:v>
                </c:pt>
                <c:pt idx="58">
                  <c:v>113.9973</c:v>
                </c:pt>
                <c:pt idx="59">
                  <c:v>127.0968</c:v>
                </c:pt>
                <c:pt idx="60">
                  <c:v>144.99199999999999</c:v>
                </c:pt>
                <c:pt idx="61">
                  <c:v>166.24260000000001</c:v>
                </c:pt>
                <c:pt idx="62">
                  <c:v>167.2594</c:v>
                </c:pt>
              </c:numCache>
            </c:numRef>
          </c:val>
          <c:smooth val="0"/>
          <c:extLst>
            <c:ext xmlns:c16="http://schemas.microsoft.com/office/drawing/2014/chart" uri="{C3380CC4-5D6E-409C-BE32-E72D297353CC}">
              <c16:uniqueId val="{00000000-353A-2B41-B26F-BB3BFD7FF742}"/>
            </c:ext>
          </c:extLst>
        </c:ser>
        <c:ser>
          <c:idx val="1"/>
          <c:order val="1"/>
          <c:tx>
            <c:strRef>
              <c:f>türkiyejettalebi!$P$216</c:f>
              <c:strCache>
                <c:ptCount val="1"/>
                <c:pt idx="0">
                  <c:v>Covid Olmasa - %5 Büyüme</c:v>
                </c:pt>
              </c:strCache>
            </c:strRef>
          </c:tx>
          <c:spPr>
            <a:ln w="28575" cap="rnd">
              <a:solidFill>
                <a:schemeClr val="accent2"/>
              </a:solidFill>
              <a:round/>
            </a:ln>
            <a:effectLst/>
          </c:spPr>
          <c:marker>
            <c:symbol val="none"/>
          </c:marker>
          <c:cat>
            <c:numRef>
              <c:f>türkiyejettalebi!$N$217:$N$279</c:f>
              <c:numCache>
                <c:formatCode>[$-41F]mmmm\ yy;@</c:formatCode>
                <c:ptCount val="63"/>
                <c:pt idx="0">
                  <c:v>43617</c:v>
                </c:pt>
                <c:pt idx="1">
                  <c:v>43647</c:v>
                </c:pt>
                <c:pt idx="2">
                  <c:v>43678</c:v>
                </c:pt>
                <c:pt idx="3">
                  <c:v>43709</c:v>
                </c:pt>
                <c:pt idx="4">
                  <c:v>43739</c:v>
                </c:pt>
                <c:pt idx="5">
                  <c:v>43770</c:v>
                </c:pt>
                <c:pt idx="6">
                  <c:v>43800</c:v>
                </c:pt>
                <c:pt idx="7">
                  <c:v>43831</c:v>
                </c:pt>
                <c:pt idx="8">
                  <c:v>43862</c:v>
                </c:pt>
                <c:pt idx="9">
                  <c:v>43891</c:v>
                </c:pt>
                <c:pt idx="10">
                  <c:v>43922</c:v>
                </c:pt>
                <c:pt idx="11">
                  <c:v>43952</c:v>
                </c:pt>
                <c:pt idx="12">
                  <c:v>43983</c:v>
                </c:pt>
                <c:pt idx="13">
                  <c:v>44013</c:v>
                </c:pt>
                <c:pt idx="14">
                  <c:v>44044</c:v>
                </c:pt>
                <c:pt idx="15">
                  <c:v>44075</c:v>
                </c:pt>
                <c:pt idx="16">
                  <c:v>44105</c:v>
                </c:pt>
                <c:pt idx="17">
                  <c:v>44136</c:v>
                </c:pt>
                <c:pt idx="18">
                  <c:v>44166</c:v>
                </c:pt>
                <c:pt idx="19">
                  <c:v>44197</c:v>
                </c:pt>
                <c:pt idx="20">
                  <c:v>44228</c:v>
                </c:pt>
                <c:pt idx="21">
                  <c:v>44256</c:v>
                </c:pt>
                <c:pt idx="22">
                  <c:v>44287</c:v>
                </c:pt>
                <c:pt idx="23">
                  <c:v>44317</c:v>
                </c:pt>
                <c:pt idx="24">
                  <c:v>44348</c:v>
                </c:pt>
                <c:pt idx="25">
                  <c:v>44378</c:v>
                </c:pt>
                <c:pt idx="26">
                  <c:v>44409</c:v>
                </c:pt>
                <c:pt idx="27">
                  <c:v>44440</c:v>
                </c:pt>
                <c:pt idx="28">
                  <c:v>44470</c:v>
                </c:pt>
                <c:pt idx="29">
                  <c:v>44501</c:v>
                </c:pt>
                <c:pt idx="30">
                  <c:v>44531</c:v>
                </c:pt>
                <c:pt idx="31">
                  <c:v>44562</c:v>
                </c:pt>
                <c:pt idx="32">
                  <c:v>44593</c:v>
                </c:pt>
                <c:pt idx="33">
                  <c:v>44621</c:v>
                </c:pt>
                <c:pt idx="34">
                  <c:v>44652</c:v>
                </c:pt>
                <c:pt idx="35">
                  <c:v>44682</c:v>
                </c:pt>
                <c:pt idx="36">
                  <c:v>44713</c:v>
                </c:pt>
                <c:pt idx="37">
                  <c:v>44743</c:v>
                </c:pt>
                <c:pt idx="38">
                  <c:v>44774</c:v>
                </c:pt>
                <c:pt idx="39">
                  <c:v>44805</c:v>
                </c:pt>
                <c:pt idx="40">
                  <c:v>44835</c:v>
                </c:pt>
                <c:pt idx="41">
                  <c:v>44866</c:v>
                </c:pt>
                <c:pt idx="42">
                  <c:v>44896</c:v>
                </c:pt>
                <c:pt idx="43">
                  <c:v>44927</c:v>
                </c:pt>
                <c:pt idx="44">
                  <c:v>44958</c:v>
                </c:pt>
                <c:pt idx="45">
                  <c:v>44986</c:v>
                </c:pt>
                <c:pt idx="46">
                  <c:v>45017</c:v>
                </c:pt>
                <c:pt idx="47">
                  <c:v>45047</c:v>
                </c:pt>
                <c:pt idx="48">
                  <c:v>45078</c:v>
                </c:pt>
                <c:pt idx="49">
                  <c:v>45108</c:v>
                </c:pt>
                <c:pt idx="50">
                  <c:v>45139</c:v>
                </c:pt>
                <c:pt idx="51">
                  <c:v>45170</c:v>
                </c:pt>
                <c:pt idx="52">
                  <c:v>45200</c:v>
                </c:pt>
                <c:pt idx="53">
                  <c:v>45231</c:v>
                </c:pt>
                <c:pt idx="54">
                  <c:v>45261</c:v>
                </c:pt>
                <c:pt idx="55">
                  <c:v>45292</c:v>
                </c:pt>
                <c:pt idx="56">
                  <c:v>45323</c:v>
                </c:pt>
                <c:pt idx="57">
                  <c:v>45352</c:v>
                </c:pt>
                <c:pt idx="58">
                  <c:v>45383</c:v>
                </c:pt>
                <c:pt idx="59">
                  <c:v>45413</c:v>
                </c:pt>
                <c:pt idx="60">
                  <c:v>45444</c:v>
                </c:pt>
                <c:pt idx="61">
                  <c:v>45474</c:v>
                </c:pt>
                <c:pt idx="62">
                  <c:v>45505</c:v>
                </c:pt>
              </c:numCache>
            </c:numRef>
          </c:cat>
          <c:val>
            <c:numRef>
              <c:f>türkiyejettalebi!$P$217:$P$279</c:f>
              <c:numCache>
                <c:formatCode>General</c:formatCode>
                <c:ptCount val="63"/>
                <c:pt idx="0">
                  <c:v>131.33330000000001</c:v>
                </c:pt>
                <c:pt idx="1">
                  <c:v>138.78970000000001</c:v>
                </c:pt>
                <c:pt idx="2">
                  <c:v>159.12520000000001</c:v>
                </c:pt>
                <c:pt idx="3">
                  <c:v>144.4667</c:v>
                </c:pt>
                <c:pt idx="4">
                  <c:v>141.58580000000001</c:v>
                </c:pt>
                <c:pt idx="5">
                  <c:v>100.864</c:v>
                </c:pt>
                <c:pt idx="6">
                  <c:v>94.305800000000005</c:v>
                </c:pt>
                <c:pt idx="7">
                  <c:v>94.56</c:v>
                </c:pt>
                <c:pt idx="8">
                  <c:v>98.696955000000003</c:v>
                </c:pt>
                <c:pt idx="9">
                  <c:v>99.288000000000011</c:v>
                </c:pt>
                <c:pt idx="10">
                  <c:v>113.62963500000001</c:v>
                </c:pt>
                <c:pt idx="11">
                  <c:v>124.11000000000001</c:v>
                </c:pt>
                <c:pt idx="12">
                  <c:v>137.89996500000001</c:v>
                </c:pt>
                <c:pt idx="13">
                  <c:v>145.72918500000003</c:v>
                </c:pt>
                <c:pt idx="14">
                  <c:v>167.08146000000002</c:v>
                </c:pt>
                <c:pt idx="15">
                  <c:v>151.69003500000002</c:v>
                </c:pt>
                <c:pt idx="16">
                  <c:v>148.66509000000002</c:v>
                </c:pt>
                <c:pt idx="17">
                  <c:v>105.9072</c:v>
                </c:pt>
                <c:pt idx="18">
                  <c:v>99.021090000000015</c:v>
                </c:pt>
                <c:pt idx="19">
                  <c:v>99.288000000000011</c:v>
                </c:pt>
                <c:pt idx="20">
                  <c:v>103.63180275000001</c:v>
                </c:pt>
                <c:pt idx="21">
                  <c:v>104.25240000000002</c:v>
                </c:pt>
                <c:pt idx="22">
                  <c:v>119.31111675000001</c:v>
                </c:pt>
                <c:pt idx="23">
                  <c:v>130.31550000000001</c:v>
                </c:pt>
                <c:pt idx="24">
                  <c:v>144.79496325000002</c:v>
                </c:pt>
                <c:pt idx="25">
                  <c:v>153.01564425000004</c:v>
                </c:pt>
                <c:pt idx="26">
                  <c:v>175.43553300000002</c:v>
                </c:pt>
                <c:pt idx="27">
                  <c:v>159.27453675000004</c:v>
                </c:pt>
                <c:pt idx="28">
                  <c:v>156.09834450000002</c:v>
                </c:pt>
                <c:pt idx="29">
                  <c:v>111.20256000000001</c:v>
                </c:pt>
                <c:pt idx="30">
                  <c:v>103.97214450000003</c:v>
                </c:pt>
                <c:pt idx="31">
                  <c:v>104.25240000000002</c:v>
                </c:pt>
                <c:pt idx="32">
                  <c:v>108.81339288750002</c:v>
                </c:pt>
                <c:pt idx="33">
                  <c:v>109.46502000000002</c:v>
                </c:pt>
                <c:pt idx="34">
                  <c:v>125.27667258750002</c:v>
                </c:pt>
                <c:pt idx="35">
                  <c:v>136.83127500000003</c:v>
                </c:pt>
                <c:pt idx="36">
                  <c:v>152.03471141250003</c:v>
                </c:pt>
                <c:pt idx="37">
                  <c:v>160.66642646250006</c:v>
                </c:pt>
                <c:pt idx="38">
                  <c:v>184.20730965000004</c:v>
                </c:pt>
                <c:pt idx="39">
                  <c:v>167.23826358750006</c:v>
                </c:pt>
                <c:pt idx="40">
                  <c:v>163.90326172500002</c:v>
                </c:pt>
                <c:pt idx="41">
                  <c:v>116.76268800000001</c:v>
                </c:pt>
                <c:pt idx="42">
                  <c:v>109.17075172500003</c:v>
                </c:pt>
                <c:pt idx="43">
                  <c:v>109.46502000000002</c:v>
                </c:pt>
                <c:pt idx="44">
                  <c:v>114.25406253187502</c:v>
                </c:pt>
                <c:pt idx="45">
                  <c:v>114.93827100000003</c:v>
                </c:pt>
                <c:pt idx="46">
                  <c:v>131.54050621687503</c:v>
                </c:pt>
                <c:pt idx="47">
                  <c:v>143.67283875000004</c:v>
                </c:pt>
                <c:pt idx="48">
                  <c:v>159.63644698312504</c:v>
                </c:pt>
                <c:pt idx="49">
                  <c:v>168.69974778562508</c:v>
                </c:pt>
                <c:pt idx="50">
                  <c:v>193.41767513250005</c:v>
                </c:pt>
                <c:pt idx="51">
                  <c:v>175.60017676687508</c:v>
                </c:pt>
                <c:pt idx="52">
                  <c:v>172.09842481125003</c:v>
                </c:pt>
                <c:pt idx="53">
                  <c:v>122.60082240000001</c:v>
                </c:pt>
                <c:pt idx="54">
                  <c:v>114.62928931125003</c:v>
                </c:pt>
                <c:pt idx="55">
                  <c:v>114.93827100000003</c:v>
                </c:pt>
                <c:pt idx="56">
                  <c:v>119.96676565846877</c:v>
                </c:pt>
                <c:pt idx="57">
                  <c:v>120.68518455000003</c:v>
                </c:pt>
                <c:pt idx="58">
                  <c:v>138.1175315277188</c:v>
                </c:pt>
                <c:pt idx="59">
                  <c:v>150.85648068750004</c:v>
                </c:pt>
                <c:pt idx="60">
                  <c:v>167.6182693322813</c:v>
                </c:pt>
                <c:pt idx="61">
                  <c:v>177.13473517490635</c:v>
                </c:pt>
                <c:pt idx="62">
                  <c:v>203.08855888912507</c:v>
                </c:pt>
              </c:numCache>
            </c:numRef>
          </c:val>
          <c:smooth val="0"/>
          <c:extLst>
            <c:ext xmlns:c16="http://schemas.microsoft.com/office/drawing/2014/chart" uri="{C3380CC4-5D6E-409C-BE32-E72D297353CC}">
              <c16:uniqueId val="{00000001-353A-2B41-B26F-BB3BFD7FF742}"/>
            </c:ext>
          </c:extLst>
        </c:ser>
        <c:dLbls>
          <c:showLegendKey val="0"/>
          <c:showVal val="0"/>
          <c:showCatName val="0"/>
          <c:showSerName val="0"/>
          <c:showPercent val="0"/>
          <c:showBubbleSize val="0"/>
        </c:dLbls>
        <c:smooth val="0"/>
        <c:axId val="357927487"/>
        <c:axId val="357929199"/>
      </c:lineChart>
      <c:dateAx>
        <c:axId val="357927487"/>
        <c:scaling>
          <c:orientation val="minMax"/>
        </c:scaling>
        <c:delete val="0"/>
        <c:axPos val="b"/>
        <c:numFmt formatCode="[$-41F]mmmm\ 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357929199"/>
        <c:crosses val="autoZero"/>
        <c:auto val="1"/>
        <c:lblOffset val="100"/>
        <c:baseTimeUnit val="months"/>
      </c:dateAx>
      <c:valAx>
        <c:axId val="35792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357927487"/>
        <c:crosses val="autoZero"/>
        <c:crossBetween val="between"/>
      </c:valAx>
      <c:spPr>
        <a:noFill/>
        <a:ln>
          <a:noFill/>
        </a:ln>
        <a:effectLst/>
      </c:spPr>
    </c:plotArea>
    <c:legend>
      <c:legendPos val="b"/>
      <c:layout>
        <c:manualLayout>
          <c:xMode val="edge"/>
          <c:yMode val="edge"/>
          <c:x val="0.25694313210848652"/>
          <c:y val="0.16261519393409152"/>
          <c:w val="0.5731429188100291"/>
          <c:h val="7.90068568900685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243840</xdr:colOff>
      <xdr:row>7</xdr:row>
      <xdr:rowOff>132080</xdr:rowOff>
    </xdr:from>
    <xdr:to>
      <xdr:col>21</xdr:col>
      <xdr:colOff>147320</xdr:colOff>
      <xdr:row>25</xdr:row>
      <xdr:rowOff>71120</xdr:rowOff>
    </xdr:to>
    <xdr:graphicFrame macro="">
      <xdr:nvGraphicFramePr>
        <xdr:cNvPr id="3" name="Chart 2">
          <a:extLst>
            <a:ext uri="{FF2B5EF4-FFF2-40B4-BE49-F238E27FC236}">
              <a16:creationId xmlns:a16="http://schemas.microsoft.com/office/drawing/2014/main" id="{A34E0BB5-DC83-89B1-C38A-CE5AA4E7B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106680</xdr:colOff>
      <xdr:row>31</xdr:row>
      <xdr:rowOff>101600</xdr:rowOff>
    </xdr:from>
    <xdr:to>
      <xdr:col>12</xdr:col>
      <xdr:colOff>655320</xdr:colOff>
      <xdr:row>48</xdr:row>
      <xdr:rowOff>81280</xdr:rowOff>
    </xdr:to>
    <xdr:graphicFrame macro="">
      <xdr:nvGraphicFramePr>
        <xdr:cNvPr id="6" name="Chart 5">
          <a:extLst>
            <a:ext uri="{FF2B5EF4-FFF2-40B4-BE49-F238E27FC236}">
              <a16:creationId xmlns:a16="http://schemas.microsoft.com/office/drawing/2014/main" id="{43A282C0-0D15-EB87-178A-B84F6B019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96520</xdr:colOff>
      <xdr:row>43</xdr:row>
      <xdr:rowOff>30480</xdr:rowOff>
    </xdr:from>
    <xdr:to>
      <xdr:col>16</xdr:col>
      <xdr:colOff>645160</xdr:colOff>
      <xdr:row>60</xdr:row>
      <xdr:rowOff>10160</xdr:rowOff>
    </xdr:to>
    <xdr:graphicFrame macro="">
      <xdr:nvGraphicFramePr>
        <xdr:cNvPr id="7" name="Chart 6">
          <a:extLst>
            <a:ext uri="{FF2B5EF4-FFF2-40B4-BE49-F238E27FC236}">
              <a16:creationId xmlns:a16="http://schemas.microsoft.com/office/drawing/2014/main" id="{D9DF3C4E-11EF-99CD-EFDF-5F136114D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33</xdr:row>
      <xdr:rowOff>0</xdr:rowOff>
    </xdr:from>
    <xdr:to>
      <xdr:col>24</xdr:col>
      <xdr:colOff>537633</xdr:colOff>
      <xdr:row>49</xdr:row>
      <xdr:rowOff>105834</xdr:rowOff>
    </xdr:to>
    <xdr:graphicFrame macro="">
      <xdr:nvGraphicFramePr>
        <xdr:cNvPr id="8" name="Chart 7">
          <a:extLst>
            <a:ext uri="{FF2B5EF4-FFF2-40B4-BE49-F238E27FC236}">
              <a16:creationId xmlns:a16="http://schemas.microsoft.com/office/drawing/2014/main" id="{80B77E54-6EF4-7641-9C17-045DEA4E4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58</xdr:row>
      <xdr:rowOff>135467</xdr:rowOff>
    </xdr:from>
    <xdr:to>
      <xdr:col>18</xdr:col>
      <xdr:colOff>440266</xdr:colOff>
      <xdr:row>76</xdr:row>
      <xdr:rowOff>76201</xdr:rowOff>
    </xdr:to>
    <xdr:graphicFrame macro="">
      <xdr:nvGraphicFramePr>
        <xdr:cNvPr id="10" name="Chart 9">
          <a:extLst>
            <a:ext uri="{FF2B5EF4-FFF2-40B4-BE49-F238E27FC236}">
              <a16:creationId xmlns:a16="http://schemas.microsoft.com/office/drawing/2014/main" id="{B3B08308-F13B-074C-AFC3-1E7DEFE26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156566</xdr:colOff>
      <xdr:row>233</xdr:row>
      <xdr:rowOff>99988</xdr:rowOff>
    </xdr:from>
    <xdr:to>
      <xdr:col>13</xdr:col>
      <xdr:colOff>24863</xdr:colOff>
      <xdr:row>249</xdr:row>
      <xdr:rowOff>155357</xdr:rowOff>
    </xdr:to>
    <xdr:graphicFrame macro="">
      <xdr:nvGraphicFramePr>
        <xdr:cNvPr id="11" name="Chart 10">
          <a:extLst>
            <a:ext uri="{FF2B5EF4-FFF2-40B4-BE49-F238E27FC236}">
              <a16:creationId xmlns:a16="http://schemas.microsoft.com/office/drawing/2014/main" id="{7E604D64-E973-B770-0128-CC05C991A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0.05304</cdr:x>
      <cdr:y>0.23132</cdr:y>
    </cdr:from>
    <cdr:to>
      <cdr:x>0.98016</cdr:x>
      <cdr:y>0.23309</cdr:y>
    </cdr:to>
    <cdr:cxnSp macro="">
      <cdr:nvCxnSpPr>
        <cdr:cNvPr id="3" name="Straight Connector 2">
          <a:extLst xmlns:a="http://schemas.openxmlformats.org/drawingml/2006/main">
            <a:ext uri="{FF2B5EF4-FFF2-40B4-BE49-F238E27FC236}">
              <a16:creationId xmlns:a16="http://schemas.microsoft.com/office/drawing/2014/main" id="{B7EBA165-1CFE-3573-B00D-2B90B8DB9F1E}"/>
            </a:ext>
          </a:extLst>
        </cdr:cNvPr>
        <cdr:cNvCxnSpPr/>
      </cdr:nvCxnSpPr>
      <cdr:spPr>
        <a:xfrm xmlns:a="http://schemas.openxmlformats.org/drawingml/2006/main">
          <a:off x="352282" y="676573"/>
          <a:ext cx="6158205" cy="5184"/>
        </a:xfrm>
        <a:prstGeom xmlns:a="http://schemas.openxmlformats.org/drawingml/2006/main" prst="line">
          <a:avLst/>
        </a:prstGeom>
        <a:ln xmlns:a="http://schemas.openxmlformats.org/drawingml/2006/main" w="3175">
          <a:solidFill>
            <a:srgbClr val="C00000"/>
          </a:solidFill>
          <a:prstDash val="dash"/>
        </a:l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391F9-4DCA-634E-B429-63D642308BB6}">
  <dimension ref="A1:S281"/>
  <sheetViews>
    <sheetView tabSelected="1" zoomScale="83" workbookViewId="0">
      <selection activeCell="S267" sqref="S267"/>
    </sheetView>
  </sheetViews>
  <sheetFormatPr baseColWidth="10" defaultRowHeight="13" x14ac:dyDescent="0.15"/>
  <cols>
    <col min="1" max="1" width="8.83203125" customWidth="1"/>
    <col min="2" max="2" width="11.33203125" customWidth="1"/>
    <col min="3" max="13" width="8.83203125" customWidth="1"/>
    <col min="14" max="14" width="9.6640625" customWidth="1"/>
    <col min="15" max="256" width="8.83203125" customWidth="1"/>
  </cols>
  <sheetData>
    <row r="1" spans="1:11" x14ac:dyDescent="0.15">
      <c r="A1" t="s">
        <v>0</v>
      </c>
    </row>
    <row r="2" spans="1:11" x14ac:dyDescent="0.15">
      <c r="A2" t="s">
        <v>1</v>
      </c>
    </row>
    <row r="4" spans="1:11" x14ac:dyDescent="0.15">
      <c r="A4" t="s">
        <v>2</v>
      </c>
      <c r="C4" t="s">
        <v>3</v>
      </c>
      <c r="D4" t="s">
        <v>4</v>
      </c>
      <c r="E4" t="s">
        <v>5</v>
      </c>
      <c r="F4" t="s">
        <v>6</v>
      </c>
      <c r="G4" t="s">
        <v>7</v>
      </c>
    </row>
    <row r="6" spans="1:11" x14ac:dyDescent="0.15">
      <c r="A6" t="s">
        <v>8</v>
      </c>
      <c r="C6" t="s">
        <v>9</v>
      </c>
    </row>
    <row r="7" spans="1:11" x14ac:dyDescent="0.15">
      <c r="C7" s="3" t="s">
        <v>282</v>
      </c>
    </row>
    <row r="8" spans="1:11" x14ac:dyDescent="0.15">
      <c r="A8" t="s">
        <v>10</v>
      </c>
      <c r="B8" s="6">
        <v>37257</v>
      </c>
      <c r="C8" s="1">
        <v>35.5871</v>
      </c>
    </row>
    <row r="9" spans="1:11" x14ac:dyDescent="0.15">
      <c r="A9" t="s">
        <v>11</v>
      </c>
      <c r="B9" s="7">
        <v>37288</v>
      </c>
      <c r="C9" s="1">
        <v>30.1129</v>
      </c>
    </row>
    <row r="10" spans="1:11" x14ac:dyDescent="0.15">
      <c r="A10" t="s">
        <v>12</v>
      </c>
      <c r="B10" s="6">
        <v>37316</v>
      </c>
      <c r="C10" s="1">
        <v>32.282600000000002</v>
      </c>
    </row>
    <row r="11" spans="1:11" x14ac:dyDescent="0.15">
      <c r="A11" t="s">
        <v>13</v>
      </c>
      <c r="B11" s="7">
        <v>37347</v>
      </c>
      <c r="C11" s="1">
        <v>28.8933</v>
      </c>
    </row>
    <row r="12" spans="1:11" x14ac:dyDescent="0.15">
      <c r="A12" t="s">
        <v>14</v>
      </c>
      <c r="B12" s="6">
        <v>37377</v>
      </c>
      <c r="C12" s="1">
        <v>29.486499999999999</v>
      </c>
    </row>
    <row r="13" spans="1:11" x14ac:dyDescent="0.15">
      <c r="A13" t="s">
        <v>15</v>
      </c>
      <c r="B13" s="7">
        <v>37408</v>
      </c>
      <c r="C13" s="1">
        <v>47.542700000000004</v>
      </c>
      <c r="D13">
        <f>AVERAGE(C9:C20)</f>
        <v>35.249533333333332</v>
      </c>
      <c r="E13">
        <f>AVERAGE(C8:C19)</f>
        <v>35.419000000000004</v>
      </c>
      <c r="F13">
        <f>AVERAGE(D13:E13)</f>
        <v>35.334266666666664</v>
      </c>
      <c r="G13">
        <f>C13/F13</f>
        <v>1.3455125713660396</v>
      </c>
      <c r="I13" s="3" t="s">
        <v>283</v>
      </c>
      <c r="J13">
        <f>AVERAGE(G13,G25,G37,G49,G61,G73,G85,G97,G109,G121,G133,G145,G157,G169,G181,G193,G205,G217,G229,G241,G253,G265,G277)</f>
        <v>1.1973065725354939</v>
      </c>
      <c r="K13">
        <v>1.1905699362250146</v>
      </c>
    </row>
    <row r="14" spans="1:11" x14ac:dyDescent="0.15">
      <c r="A14" t="s">
        <v>16</v>
      </c>
      <c r="B14" s="6">
        <v>37438</v>
      </c>
      <c r="C14" s="1">
        <v>31.7742</v>
      </c>
      <c r="D14">
        <f t="shared" ref="D14:D77" si="0">AVERAGE(C10:C21)</f>
        <v>35.155716666666663</v>
      </c>
      <c r="E14">
        <f t="shared" ref="E14:E77" si="1">AVERAGE(C9:C20)</f>
        <v>35.249533333333332</v>
      </c>
      <c r="F14">
        <f t="shared" ref="F14:F77" si="2">AVERAGE(D14:E14)</f>
        <v>35.202624999999998</v>
      </c>
      <c r="G14">
        <f t="shared" ref="G14:G77" si="3">C14/F14</f>
        <v>0.90260882533617881</v>
      </c>
      <c r="I14" s="3" t="s">
        <v>284</v>
      </c>
      <c r="J14">
        <f t="shared" ref="J14:J38" si="4">AVERAGE(G14,G26,G38,G50,G62,G74,G86,G98,G110,G122,G134,G146,G158,G170,G182,G194,G206,G218,G230,G242,G254,G266,G278)</f>
        <v>1.221997096458763</v>
      </c>
      <c r="K14">
        <v>1.2365147451461533</v>
      </c>
    </row>
    <row r="15" spans="1:11" x14ac:dyDescent="0.15">
      <c r="A15" t="s">
        <v>17</v>
      </c>
      <c r="B15" s="7">
        <v>37469</v>
      </c>
      <c r="C15" s="1">
        <v>46.009</v>
      </c>
      <c r="D15">
        <f t="shared" si="0"/>
        <v>35.240450000000003</v>
      </c>
      <c r="E15">
        <f t="shared" si="1"/>
        <v>35.155716666666663</v>
      </c>
      <c r="F15">
        <f t="shared" si="2"/>
        <v>35.198083333333329</v>
      </c>
      <c r="G15">
        <f t="shared" si="3"/>
        <v>1.3071450386739809</v>
      </c>
      <c r="I15" s="3" t="s">
        <v>285</v>
      </c>
      <c r="J15">
        <f t="shared" si="4"/>
        <v>1.2378510163699912</v>
      </c>
      <c r="K15">
        <v>1.2347012880834463</v>
      </c>
    </row>
    <row r="16" spans="1:11" x14ac:dyDescent="0.15">
      <c r="A16" t="s">
        <v>18</v>
      </c>
      <c r="B16" s="6">
        <v>37500</v>
      </c>
      <c r="C16" s="1">
        <v>42.814700000000002</v>
      </c>
      <c r="D16">
        <f t="shared" si="0"/>
        <v>35.503116666666671</v>
      </c>
      <c r="E16">
        <f t="shared" si="1"/>
        <v>35.240450000000003</v>
      </c>
      <c r="F16">
        <f t="shared" si="2"/>
        <v>35.37178333333334</v>
      </c>
      <c r="G16">
        <f t="shared" si="3"/>
        <v>1.210419604703749</v>
      </c>
      <c r="I16" s="3" t="s">
        <v>286</v>
      </c>
      <c r="J16">
        <f t="shared" si="4"/>
        <v>1.1487204819051891</v>
      </c>
      <c r="K16">
        <v>1.1459159763234366</v>
      </c>
    </row>
    <row r="17" spans="1:11" x14ac:dyDescent="0.15">
      <c r="A17" t="s">
        <v>19</v>
      </c>
      <c r="B17" s="7">
        <v>37530</v>
      </c>
      <c r="C17" s="1">
        <v>41.433500000000002</v>
      </c>
      <c r="D17">
        <f t="shared" si="0"/>
        <v>36.117416666666664</v>
      </c>
      <c r="E17">
        <f t="shared" si="1"/>
        <v>35.503116666666671</v>
      </c>
      <c r="F17">
        <f t="shared" si="2"/>
        <v>35.810266666666664</v>
      </c>
      <c r="G17">
        <f t="shared" si="3"/>
        <v>1.1570285244082703</v>
      </c>
      <c r="I17" s="3" t="s">
        <v>287</v>
      </c>
      <c r="J17">
        <f t="shared" si="4"/>
        <v>1.0418219101121107</v>
      </c>
      <c r="K17">
        <v>1.0363358808599128</v>
      </c>
    </row>
    <row r="18" spans="1:11" x14ac:dyDescent="0.15">
      <c r="A18" t="s">
        <v>20</v>
      </c>
      <c r="B18" s="6">
        <v>37561</v>
      </c>
      <c r="C18" s="1">
        <v>35.197299999999998</v>
      </c>
      <c r="D18">
        <f t="shared" si="0"/>
        <v>35.854749999999996</v>
      </c>
      <c r="E18">
        <f t="shared" si="1"/>
        <v>36.117416666666664</v>
      </c>
      <c r="F18">
        <f t="shared" si="2"/>
        <v>35.986083333333326</v>
      </c>
      <c r="G18">
        <f t="shared" si="3"/>
        <v>0.97808087848774894</v>
      </c>
      <c r="I18" s="3" t="s">
        <v>288</v>
      </c>
      <c r="J18">
        <f t="shared" si="4"/>
        <v>0.84737121076648736</v>
      </c>
      <c r="K18">
        <v>0.84114694087499875</v>
      </c>
    </row>
    <row r="19" spans="1:11" x14ac:dyDescent="0.15">
      <c r="A19" t="s">
        <v>21</v>
      </c>
      <c r="B19" s="7">
        <v>37591</v>
      </c>
      <c r="C19" s="1">
        <v>23.894200000000001</v>
      </c>
      <c r="D19">
        <f t="shared" si="0"/>
        <v>36.384316666666663</v>
      </c>
      <c r="E19">
        <f t="shared" si="1"/>
        <v>35.854749999999996</v>
      </c>
      <c r="F19">
        <f t="shared" si="2"/>
        <v>36.119533333333329</v>
      </c>
      <c r="G19">
        <f t="shared" si="3"/>
        <v>0.66153124901945959</v>
      </c>
      <c r="I19" s="3" t="s">
        <v>289</v>
      </c>
      <c r="J19">
        <f t="shared" si="4"/>
        <v>0.78727879069768292</v>
      </c>
      <c r="K19">
        <v>0.79326676887283631</v>
      </c>
    </row>
    <row r="20" spans="1:11" x14ac:dyDescent="0.15">
      <c r="A20" t="s">
        <v>22</v>
      </c>
      <c r="B20" s="6">
        <v>37622</v>
      </c>
      <c r="C20" s="1">
        <v>33.5535</v>
      </c>
      <c r="D20">
        <f t="shared" si="0"/>
        <v>37.125716666666662</v>
      </c>
      <c r="E20">
        <f t="shared" si="1"/>
        <v>36.384316666666663</v>
      </c>
      <c r="F20">
        <f t="shared" si="2"/>
        <v>36.755016666666663</v>
      </c>
      <c r="G20">
        <f t="shared" si="3"/>
        <v>0.91289579064263804</v>
      </c>
      <c r="I20" s="3" t="s">
        <v>290</v>
      </c>
      <c r="J20">
        <f t="shared" si="4"/>
        <v>0.80569966336369525</v>
      </c>
      <c r="K20">
        <v>0.80059508587422201</v>
      </c>
    </row>
    <row r="21" spans="1:11" x14ac:dyDescent="0.15">
      <c r="A21" t="s">
        <v>23</v>
      </c>
      <c r="B21" s="7">
        <v>37653</v>
      </c>
      <c r="C21" s="1">
        <v>28.987100000000002</v>
      </c>
      <c r="D21">
        <f t="shared" si="0"/>
        <v>37.585383333333333</v>
      </c>
      <c r="E21">
        <f t="shared" si="1"/>
        <v>37.125716666666662</v>
      </c>
      <c r="F21">
        <f t="shared" si="2"/>
        <v>37.355549999999994</v>
      </c>
      <c r="G21">
        <f t="shared" si="3"/>
        <v>0.77597840213837055</v>
      </c>
      <c r="I21" s="3" t="s">
        <v>291</v>
      </c>
      <c r="J21">
        <f t="shared" si="4"/>
        <v>0.82569243760333078</v>
      </c>
      <c r="K21">
        <v>0.82805977262547192</v>
      </c>
    </row>
    <row r="22" spans="1:11" x14ac:dyDescent="0.15">
      <c r="A22" t="s">
        <v>24</v>
      </c>
      <c r="B22" s="6">
        <v>37681</v>
      </c>
      <c r="C22" s="1">
        <v>33.299399999999999</v>
      </c>
      <c r="D22">
        <f t="shared" si="0"/>
        <v>38.580975000000002</v>
      </c>
      <c r="E22">
        <f t="shared" si="1"/>
        <v>37.585383333333333</v>
      </c>
      <c r="F22">
        <f t="shared" si="2"/>
        <v>38.083179166666667</v>
      </c>
      <c r="G22">
        <f t="shared" si="3"/>
        <v>0.87438603416665905</v>
      </c>
      <c r="I22" s="3" t="s">
        <v>292</v>
      </c>
      <c r="J22">
        <f>AVERAGE(G22,G34,G46,G58,G70,G82,G94,G106,G118,G130,G142,G154,G166,G178,G190,G202,G214,G226,G238,G250,G262,G274,G286)</f>
        <v>0.8372180397689426</v>
      </c>
      <c r="K22">
        <v>0.83544813527381312</v>
      </c>
    </row>
    <row r="23" spans="1:11" x14ac:dyDescent="0.15">
      <c r="A23" t="s">
        <v>25</v>
      </c>
      <c r="B23" s="7">
        <v>37712</v>
      </c>
      <c r="C23" s="1">
        <v>32.045299999999997</v>
      </c>
      <c r="D23">
        <f t="shared" si="0"/>
        <v>38.230758333333334</v>
      </c>
      <c r="E23">
        <f t="shared" si="1"/>
        <v>38.580975000000002</v>
      </c>
      <c r="F23">
        <f t="shared" si="2"/>
        <v>38.405866666666668</v>
      </c>
      <c r="G23">
        <f t="shared" si="3"/>
        <v>0.83438554526391795</v>
      </c>
      <c r="I23" s="3" t="s">
        <v>293</v>
      </c>
      <c r="J23">
        <f t="shared" si="4"/>
        <v>0.92449528913250167</v>
      </c>
      <c r="K23">
        <v>0.92878622931671995</v>
      </c>
    </row>
    <row r="24" spans="1:11" x14ac:dyDescent="0.15">
      <c r="A24" t="s">
        <v>26</v>
      </c>
      <c r="B24" s="6">
        <v>37742</v>
      </c>
      <c r="C24" s="1">
        <v>36.8581</v>
      </c>
      <c r="D24">
        <f t="shared" si="0"/>
        <v>38.04011666666667</v>
      </c>
      <c r="E24">
        <f t="shared" si="1"/>
        <v>38.230758333333334</v>
      </c>
      <c r="F24">
        <f t="shared" si="2"/>
        <v>38.135437500000002</v>
      </c>
      <c r="G24">
        <f t="shared" si="3"/>
        <v>0.96650523545193356</v>
      </c>
      <c r="I24" s="3" t="s">
        <v>294</v>
      </c>
      <c r="J24">
        <f t="shared" si="4"/>
        <v>1.0149657014573086</v>
      </c>
      <c r="K24">
        <v>1.0172733426956599</v>
      </c>
    </row>
    <row r="25" spans="1:11" x14ac:dyDescent="0.15">
      <c r="A25" t="s">
        <v>27</v>
      </c>
      <c r="B25" s="7">
        <v>37773</v>
      </c>
      <c r="C25" s="1">
        <v>44.390700000000002</v>
      </c>
      <c r="D25">
        <f t="shared" si="0"/>
        <v>37.277541666666671</v>
      </c>
      <c r="E25">
        <f t="shared" si="1"/>
        <v>38.04011666666667</v>
      </c>
      <c r="F25">
        <f t="shared" si="2"/>
        <v>37.658829166666671</v>
      </c>
      <c r="G25">
        <f t="shared" si="3"/>
        <v>1.1787594299212036</v>
      </c>
      <c r="J25">
        <f t="shared" si="4"/>
        <v>1.1905699362250146</v>
      </c>
    </row>
    <row r="26" spans="1:11" x14ac:dyDescent="0.15">
      <c r="A26" t="s">
        <v>28</v>
      </c>
      <c r="B26" s="6">
        <v>37803</v>
      </c>
      <c r="C26" s="1">
        <v>38.128999999999998</v>
      </c>
      <c r="D26">
        <f t="shared" si="0"/>
        <v>37.284825000000005</v>
      </c>
      <c r="E26">
        <f t="shared" si="1"/>
        <v>37.277541666666671</v>
      </c>
      <c r="F26">
        <f t="shared" si="2"/>
        <v>37.281183333333338</v>
      </c>
      <c r="G26">
        <f t="shared" si="3"/>
        <v>1.0227411415320775</v>
      </c>
      <c r="J26">
        <f t="shared" si="4"/>
        <v>1.2365147451461533</v>
      </c>
    </row>
    <row r="27" spans="1:11" x14ac:dyDescent="0.15">
      <c r="A27" t="s">
        <v>29</v>
      </c>
      <c r="B27" s="7">
        <v>37834</v>
      </c>
      <c r="C27" s="1">
        <v>54.905799999999999</v>
      </c>
      <c r="D27">
        <f t="shared" si="0"/>
        <v>37.157725000000006</v>
      </c>
      <c r="E27">
        <f t="shared" si="1"/>
        <v>37.284825000000005</v>
      </c>
      <c r="F27">
        <f t="shared" si="2"/>
        <v>37.221275000000006</v>
      </c>
      <c r="G27">
        <f t="shared" si="3"/>
        <v>1.475118732499088</v>
      </c>
      <c r="J27">
        <f t="shared" si="4"/>
        <v>1.2347012880834463</v>
      </c>
    </row>
    <row r="28" spans="1:11" x14ac:dyDescent="0.15">
      <c r="A28" t="s">
        <v>30</v>
      </c>
      <c r="B28" s="6">
        <v>37865</v>
      </c>
      <c r="C28" s="1">
        <v>48.3307</v>
      </c>
      <c r="D28">
        <f t="shared" si="0"/>
        <v>37.332841666666674</v>
      </c>
      <c r="E28">
        <f t="shared" si="1"/>
        <v>37.157725000000006</v>
      </c>
      <c r="F28">
        <f t="shared" si="2"/>
        <v>37.24528333333334</v>
      </c>
      <c r="G28">
        <f t="shared" si="3"/>
        <v>1.2976327651331241</v>
      </c>
      <c r="J28">
        <f t="shared" si="4"/>
        <v>1.1459159763234366</v>
      </c>
    </row>
    <row r="29" spans="1:11" x14ac:dyDescent="0.15">
      <c r="A29" t="s">
        <v>31</v>
      </c>
      <c r="B29" s="7">
        <v>37895</v>
      </c>
      <c r="C29" s="1">
        <v>53.380600000000001</v>
      </c>
      <c r="D29">
        <f t="shared" si="0"/>
        <v>37.841225000000001</v>
      </c>
      <c r="E29">
        <f t="shared" si="1"/>
        <v>37.332841666666674</v>
      </c>
      <c r="F29">
        <f t="shared" si="2"/>
        <v>37.587033333333338</v>
      </c>
      <c r="G29">
        <f t="shared" si="3"/>
        <v>1.4201865714328787</v>
      </c>
      <c r="J29">
        <f t="shared" si="4"/>
        <v>1.0363358808599128</v>
      </c>
    </row>
    <row r="30" spans="1:11" x14ac:dyDescent="0.15">
      <c r="A30" t="s">
        <v>32</v>
      </c>
      <c r="B30" s="6">
        <v>37926</v>
      </c>
      <c r="C30" s="1">
        <v>30.994700000000002</v>
      </c>
      <c r="D30">
        <f t="shared" si="0"/>
        <v>38.147666666666673</v>
      </c>
      <c r="E30">
        <f t="shared" si="1"/>
        <v>37.841225000000001</v>
      </c>
      <c r="F30">
        <f t="shared" si="2"/>
        <v>37.994445833333337</v>
      </c>
      <c r="G30">
        <f t="shared" si="3"/>
        <v>0.81576923469186879</v>
      </c>
      <c r="J30">
        <f t="shared" si="4"/>
        <v>0.84114694087499875</v>
      </c>
    </row>
    <row r="31" spans="1:11" x14ac:dyDescent="0.15">
      <c r="A31" t="s">
        <v>33</v>
      </c>
      <c r="B31" s="7">
        <v>37956</v>
      </c>
      <c r="C31" s="1">
        <v>21.6065</v>
      </c>
      <c r="D31">
        <f t="shared" si="0"/>
        <v>39.270358333333334</v>
      </c>
      <c r="E31">
        <f t="shared" si="1"/>
        <v>38.147666666666673</v>
      </c>
      <c r="F31">
        <f t="shared" si="2"/>
        <v>38.7090125</v>
      </c>
      <c r="G31">
        <f t="shared" si="3"/>
        <v>0.55817750452817672</v>
      </c>
      <c r="J31">
        <f t="shared" si="4"/>
        <v>0.79326676887283631</v>
      </c>
    </row>
    <row r="32" spans="1:11" x14ac:dyDescent="0.15">
      <c r="A32" t="s">
        <v>34</v>
      </c>
      <c r="B32" s="6">
        <v>37987</v>
      </c>
      <c r="C32" s="1">
        <v>24.4026</v>
      </c>
      <c r="D32">
        <f t="shared" si="0"/>
        <v>39.122083333333336</v>
      </c>
      <c r="E32">
        <f t="shared" si="1"/>
        <v>39.270358333333334</v>
      </c>
      <c r="F32">
        <f t="shared" si="2"/>
        <v>39.196220833333335</v>
      </c>
      <c r="G32">
        <f t="shared" si="3"/>
        <v>0.62257532693681239</v>
      </c>
      <c r="J32">
        <f t="shared" si="4"/>
        <v>0.80059508587422201</v>
      </c>
    </row>
    <row r="33" spans="1:16" x14ac:dyDescent="0.15">
      <c r="A33" t="s">
        <v>35</v>
      </c>
      <c r="B33" s="7">
        <v>38018</v>
      </c>
      <c r="C33" s="1">
        <v>29.0745</v>
      </c>
      <c r="D33">
        <f t="shared" si="0"/>
        <v>39.494191666666666</v>
      </c>
      <c r="E33">
        <f t="shared" si="1"/>
        <v>39.122083333333336</v>
      </c>
      <c r="F33">
        <f t="shared" si="2"/>
        <v>39.308137500000001</v>
      </c>
      <c r="G33">
        <f t="shared" si="3"/>
        <v>0.73965600634219819</v>
      </c>
      <c r="J33">
        <f t="shared" si="4"/>
        <v>0.82805977262547192</v>
      </c>
    </row>
    <row r="34" spans="1:16" x14ac:dyDescent="0.15">
      <c r="A34" t="s">
        <v>36</v>
      </c>
      <c r="B34" s="6">
        <v>38047</v>
      </c>
      <c r="C34" s="1">
        <v>31.7742</v>
      </c>
      <c r="D34">
        <f t="shared" si="0"/>
        <v>38.032583333333335</v>
      </c>
      <c r="E34">
        <f t="shared" si="1"/>
        <v>39.494191666666666</v>
      </c>
      <c r="F34">
        <f t="shared" si="2"/>
        <v>38.7633875</v>
      </c>
      <c r="G34">
        <f t="shared" si="3"/>
        <v>0.81969616303528681</v>
      </c>
      <c r="J34">
        <f t="shared" si="4"/>
        <v>0.83544813527381312</v>
      </c>
    </row>
    <row r="35" spans="1:16" x14ac:dyDescent="0.15">
      <c r="A35" t="s">
        <v>37</v>
      </c>
      <c r="B35" s="7">
        <v>38078</v>
      </c>
      <c r="C35" s="1">
        <v>34.146700000000003</v>
      </c>
      <c r="D35">
        <f t="shared" si="0"/>
        <v>38.754916666666666</v>
      </c>
      <c r="E35">
        <f t="shared" si="1"/>
        <v>38.032583333333335</v>
      </c>
      <c r="F35">
        <f t="shared" si="2"/>
        <v>38.393749999999997</v>
      </c>
      <c r="G35">
        <f t="shared" si="3"/>
        <v>0.8893817353084813</v>
      </c>
      <c r="J35">
        <f t="shared" si="4"/>
        <v>0.92878622931671995</v>
      </c>
    </row>
    <row r="36" spans="1:16" x14ac:dyDescent="0.15">
      <c r="A36" t="s">
        <v>38</v>
      </c>
      <c r="B36" s="6">
        <v>38108</v>
      </c>
      <c r="C36" s="1">
        <v>42.9587</v>
      </c>
      <c r="D36">
        <f t="shared" si="0"/>
        <v>39.771683333333335</v>
      </c>
      <c r="E36">
        <f t="shared" si="1"/>
        <v>38.754916666666666</v>
      </c>
      <c r="F36">
        <f t="shared" si="2"/>
        <v>39.263300000000001</v>
      </c>
      <c r="G36">
        <f t="shared" si="3"/>
        <v>1.0941184261129349</v>
      </c>
      <c r="J36">
        <f t="shared" si="4"/>
        <v>1.0172733426956599</v>
      </c>
    </row>
    <row r="37" spans="1:16" x14ac:dyDescent="0.15">
      <c r="A37" t="s">
        <v>39</v>
      </c>
      <c r="B37" s="7">
        <v>38139</v>
      </c>
      <c r="C37" s="1">
        <v>48.067999999999998</v>
      </c>
      <c r="D37">
        <f t="shared" si="0"/>
        <v>40.152974999999998</v>
      </c>
      <c r="E37">
        <f t="shared" si="1"/>
        <v>39.771683333333335</v>
      </c>
      <c r="F37">
        <f t="shared" si="2"/>
        <v>39.962329166666663</v>
      </c>
      <c r="G37">
        <f t="shared" si="3"/>
        <v>1.2028327928416753</v>
      </c>
      <c r="J37">
        <f t="shared" si="4"/>
        <v>1.1911323412871009</v>
      </c>
      <c r="O37" t="s">
        <v>290</v>
      </c>
      <c r="P37">
        <v>0.80569966336369525</v>
      </c>
    </row>
    <row r="38" spans="1:16" x14ac:dyDescent="0.15">
      <c r="A38" t="s">
        <v>40</v>
      </c>
      <c r="B38" s="6">
        <v>38169</v>
      </c>
      <c r="C38" s="1">
        <v>51.601300000000002</v>
      </c>
      <c r="D38">
        <f t="shared" si="0"/>
        <v>40.145691666666671</v>
      </c>
      <c r="E38">
        <f t="shared" si="1"/>
        <v>40.152974999999998</v>
      </c>
      <c r="F38">
        <f t="shared" si="2"/>
        <v>40.149333333333331</v>
      </c>
      <c r="G38">
        <f t="shared" si="3"/>
        <v>1.2852342919766206</v>
      </c>
      <c r="J38">
        <f t="shared" si="4"/>
        <v>1.2466944405563471</v>
      </c>
      <c r="O38" t="s">
        <v>291</v>
      </c>
      <c r="P38">
        <v>0.82569243760333078</v>
      </c>
    </row>
    <row r="39" spans="1:16" x14ac:dyDescent="0.15">
      <c r="A39" t="s">
        <v>41</v>
      </c>
      <c r="B39" s="7">
        <v>38200</v>
      </c>
      <c r="C39" s="1">
        <v>53.1265</v>
      </c>
      <c r="D39">
        <f t="shared" si="0"/>
        <v>40.272791666666663</v>
      </c>
      <c r="E39">
        <f t="shared" si="1"/>
        <v>40.145691666666671</v>
      </c>
      <c r="F39">
        <f t="shared" si="2"/>
        <v>40.209241666666671</v>
      </c>
      <c r="G39">
        <f t="shared" si="3"/>
        <v>1.3212509810659199</v>
      </c>
      <c r="O39" t="s">
        <v>292</v>
      </c>
      <c r="P39">
        <v>0.8372180397689426</v>
      </c>
    </row>
    <row r="40" spans="1:16" x14ac:dyDescent="0.15">
      <c r="A40" t="s">
        <v>42</v>
      </c>
      <c r="B40" s="6">
        <v>38231</v>
      </c>
      <c r="C40" s="1">
        <v>52.795999999999999</v>
      </c>
      <c r="D40">
        <f t="shared" si="0"/>
        <v>41.126458333333325</v>
      </c>
      <c r="E40">
        <f t="shared" si="1"/>
        <v>40.272791666666663</v>
      </c>
      <c r="F40">
        <f t="shared" si="2"/>
        <v>40.699624999999997</v>
      </c>
      <c r="G40">
        <f t="shared" si="3"/>
        <v>1.2972109693885387</v>
      </c>
      <c r="O40" t="s">
        <v>293</v>
      </c>
      <c r="P40">
        <v>0.92449528913250167</v>
      </c>
    </row>
    <row r="41" spans="1:16" x14ac:dyDescent="0.15">
      <c r="A41" t="s">
        <v>43</v>
      </c>
      <c r="B41" s="7">
        <v>38261</v>
      </c>
      <c r="C41" s="1">
        <v>35.841299999999997</v>
      </c>
      <c r="D41">
        <f t="shared" si="0"/>
        <v>41.867858333333324</v>
      </c>
      <c r="E41">
        <f t="shared" si="1"/>
        <v>41.126458333333325</v>
      </c>
      <c r="F41">
        <f t="shared" si="2"/>
        <v>41.497158333333324</v>
      </c>
      <c r="G41">
        <f t="shared" si="3"/>
        <v>0.86370492437333568</v>
      </c>
      <c r="O41" t="s">
        <v>294</v>
      </c>
      <c r="P41">
        <v>1.0149657014573086</v>
      </c>
    </row>
    <row r="42" spans="1:16" x14ac:dyDescent="0.15">
      <c r="A42" t="s">
        <v>44</v>
      </c>
      <c r="B42" s="6">
        <v>38292</v>
      </c>
      <c r="C42" s="1">
        <v>39.662700000000001</v>
      </c>
      <c r="D42">
        <f t="shared" si="0"/>
        <v>41.977299999999993</v>
      </c>
      <c r="E42">
        <f t="shared" si="1"/>
        <v>41.867858333333324</v>
      </c>
      <c r="F42">
        <f t="shared" si="2"/>
        <v>41.922579166666658</v>
      </c>
      <c r="G42">
        <f t="shared" si="3"/>
        <v>0.94609398535137068</v>
      </c>
      <c r="O42" t="s">
        <v>283</v>
      </c>
      <c r="P42">
        <v>1.1973065725354939</v>
      </c>
    </row>
    <row r="43" spans="1:16" x14ac:dyDescent="0.15">
      <c r="A43" t="s">
        <v>45</v>
      </c>
      <c r="B43" s="7">
        <v>38322</v>
      </c>
      <c r="C43" s="1">
        <v>33.807699999999997</v>
      </c>
      <c r="D43">
        <f t="shared" si="0"/>
        <v>41.193533333333335</v>
      </c>
      <c r="E43">
        <f t="shared" si="1"/>
        <v>41.977299999999993</v>
      </c>
      <c r="F43">
        <f t="shared" si="2"/>
        <v>41.58541666666666</v>
      </c>
      <c r="G43">
        <f t="shared" si="3"/>
        <v>0.81297009167877365</v>
      </c>
      <c r="O43" t="s">
        <v>284</v>
      </c>
      <c r="P43">
        <v>1.221997096458763</v>
      </c>
    </row>
    <row r="44" spans="1:16" x14ac:dyDescent="0.15">
      <c r="A44" t="s">
        <v>46</v>
      </c>
      <c r="B44" s="6">
        <v>38353</v>
      </c>
      <c r="C44" s="1">
        <v>28.978100000000001</v>
      </c>
      <c r="D44">
        <f t="shared" si="0"/>
        <v>41.045250000000003</v>
      </c>
      <c r="E44">
        <f t="shared" si="1"/>
        <v>41.193533333333335</v>
      </c>
      <c r="F44">
        <f t="shared" si="2"/>
        <v>41.119391666666672</v>
      </c>
      <c r="G44">
        <f t="shared" si="3"/>
        <v>0.70473075659558027</v>
      </c>
      <c r="O44" t="s">
        <v>285</v>
      </c>
      <c r="P44">
        <v>1.2378510163699912</v>
      </c>
    </row>
    <row r="45" spans="1:16" x14ac:dyDescent="0.15">
      <c r="A45" t="s">
        <v>47</v>
      </c>
      <c r="B45" s="7">
        <v>38384</v>
      </c>
      <c r="C45" s="1">
        <v>28.987100000000002</v>
      </c>
      <c r="D45">
        <f t="shared" si="0"/>
        <v>41.395474999999998</v>
      </c>
      <c r="E45">
        <f t="shared" si="1"/>
        <v>41.045250000000003</v>
      </c>
      <c r="F45">
        <f t="shared" si="2"/>
        <v>41.2203625</v>
      </c>
      <c r="G45">
        <f t="shared" si="3"/>
        <v>0.70322283070654712</v>
      </c>
      <c r="O45" t="s">
        <v>286</v>
      </c>
      <c r="P45">
        <v>1.1487204819051891</v>
      </c>
    </row>
    <row r="46" spans="1:16" x14ac:dyDescent="0.15">
      <c r="A46" t="s">
        <v>48</v>
      </c>
      <c r="B46" s="6">
        <v>38412</v>
      </c>
      <c r="C46" s="1">
        <v>33.299399999999999</v>
      </c>
      <c r="D46">
        <f t="shared" si="0"/>
        <v>42.11569166666667</v>
      </c>
      <c r="E46">
        <f t="shared" si="1"/>
        <v>41.395474999999998</v>
      </c>
      <c r="F46">
        <f t="shared" si="2"/>
        <v>41.755583333333334</v>
      </c>
      <c r="G46">
        <f t="shared" si="3"/>
        <v>0.79748376963559764</v>
      </c>
      <c r="O46" t="s">
        <v>287</v>
      </c>
      <c r="P46">
        <v>1.0418219101121107</v>
      </c>
    </row>
    <row r="47" spans="1:16" x14ac:dyDescent="0.15">
      <c r="A47" t="s">
        <v>49</v>
      </c>
      <c r="B47" s="7">
        <v>38443</v>
      </c>
      <c r="C47" s="1">
        <v>44.390700000000002</v>
      </c>
      <c r="D47">
        <f t="shared" si="0"/>
        <v>42.290799999999997</v>
      </c>
      <c r="E47">
        <f t="shared" si="1"/>
        <v>42.11569166666667</v>
      </c>
      <c r="F47">
        <f t="shared" si="2"/>
        <v>42.203245833333334</v>
      </c>
      <c r="G47">
        <f t="shared" si="3"/>
        <v>1.0518314201543937</v>
      </c>
      <c r="O47" t="s">
        <v>288</v>
      </c>
      <c r="P47">
        <v>0.84737121076648736</v>
      </c>
    </row>
    <row r="48" spans="1:16" x14ac:dyDescent="0.15">
      <c r="A48" t="s">
        <v>50</v>
      </c>
      <c r="B48" s="6">
        <v>38473</v>
      </c>
      <c r="C48" s="1">
        <v>51.855499999999999</v>
      </c>
      <c r="D48">
        <f t="shared" si="0"/>
        <v>42.799191666666673</v>
      </c>
      <c r="E48">
        <f t="shared" si="1"/>
        <v>42.290799999999997</v>
      </c>
      <c r="F48">
        <f t="shared" si="2"/>
        <v>42.544995833333331</v>
      </c>
      <c r="G48">
        <f t="shared" si="3"/>
        <v>1.218838995851353</v>
      </c>
      <c r="O48" t="s">
        <v>289</v>
      </c>
      <c r="P48">
        <v>0.78727879069768292</v>
      </c>
    </row>
    <row r="49" spans="1:7" x14ac:dyDescent="0.15">
      <c r="A49" t="s">
        <v>51</v>
      </c>
      <c r="B49" s="7">
        <v>38504</v>
      </c>
      <c r="C49" s="1">
        <v>49.381300000000003</v>
      </c>
      <c r="D49">
        <f t="shared" si="0"/>
        <v>42.078975000000007</v>
      </c>
      <c r="E49">
        <f t="shared" si="1"/>
        <v>42.799191666666673</v>
      </c>
      <c r="F49">
        <f t="shared" si="2"/>
        <v>42.439083333333343</v>
      </c>
      <c r="G49">
        <f t="shared" si="3"/>
        <v>1.1635807402374774</v>
      </c>
    </row>
    <row r="50" spans="1:7" x14ac:dyDescent="0.15">
      <c r="A50" t="s">
        <v>52</v>
      </c>
      <c r="B50" s="6">
        <v>38534</v>
      </c>
      <c r="C50" s="1">
        <v>42.196100000000001</v>
      </c>
      <c r="D50">
        <f t="shared" si="0"/>
        <v>41.140883333333335</v>
      </c>
      <c r="E50">
        <f t="shared" si="1"/>
        <v>42.078975000000007</v>
      </c>
      <c r="F50">
        <f t="shared" si="2"/>
        <v>41.609929166666674</v>
      </c>
      <c r="G50">
        <f t="shared" si="3"/>
        <v>1.0140872826527882</v>
      </c>
    </row>
    <row r="51" spans="1:7" x14ac:dyDescent="0.15">
      <c r="A51" t="s">
        <v>53</v>
      </c>
      <c r="B51" s="7">
        <v>38565</v>
      </c>
      <c r="C51" s="1">
        <v>51.347099999999998</v>
      </c>
      <c r="D51">
        <f t="shared" si="0"/>
        <v>40.886683333333337</v>
      </c>
      <c r="E51">
        <f t="shared" si="1"/>
        <v>41.140883333333335</v>
      </c>
      <c r="F51">
        <f t="shared" si="2"/>
        <v>41.013783333333336</v>
      </c>
      <c r="G51">
        <f t="shared" si="3"/>
        <v>1.2519474144261258</v>
      </c>
    </row>
    <row r="52" spans="1:7" x14ac:dyDescent="0.15">
      <c r="A52" t="s">
        <v>54</v>
      </c>
      <c r="B52" s="6">
        <v>38596</v>
      </c>
      <c r="C52" s="1">
        <v>56.998699999999999</v>
      </c>
      <c r="D52">
        <f t="shared" si="0"/>
        <v>40.033016666666676</v>
      </c>
      <c r="E52">
        <f t="shared" si="1"/>
        <v>40.886683333333337</v>
      </c>
      <c r="F52">
        <f t="shared" si="2"/>
        <v>40.459850000000003</v>
      </c>
      <c r="G52">
        <f t="shared" si="3"/>
        <v>1.4087719059759241</v>
      </c>
    </row>
    <row r="53" spans="1:7" x14ac:dyDescent="0.15">
      <c r="A53" t="s">
        <v>55</v>
      </c>
      <c r="B53" s="7">
        <v>38626</v>
      </c>
      <c r="C53" s="1">
        <v>44.483899999999998</v>
      </c>
      <c r="D53">
        <f t="shared" si="0"/>
        <v>38.973875000000014</v>
      </c>
      <c r="E53">
        <f t="shared" si="1"/>
        <v>40.033016666666676</v>
      </c>
      <c r="F53">
        <f t="shared" si="2"/>
        <v>39.503445833333345</v>
      </c>
      <c r="G53">
        <f t="shared" si="3"/>
        <v>1.1260764488161208</v>
      </c>
    </row>
    <row r="54" spans="1:7" x14ac:dyDescent="0.15">
      <c r="A54" t="s">
        <v>56</v>
      </c>
      <c r="B54" s="6">
        <v>38657</v>
      </c>
      <c r="C54" s="1">
        <v>41.764000000000003</v>
      </c>
      <c r="D54">
        <f t="shared" si="0"/>
        <v>38.798766666666673</v>
      </c>
      <c r="E54">
        <f t="shared" si="1"/>
        <v>38.973875000000014</v>
      </c>
      <c r="F54">
        <f t="shared" si="2"/>
        <v>38.886320833333343</v>
      </c>
      <c r="G54">
        <f t="shared" si="3"/>
        <v>1.0740023510838268</v>
      </c>
    </row>
    <row r="55" spans="1:7" x14ac:dyDescent="0.15">
      <c r="A55" t="s">
        <v>57</v>
      </c>
      <c r="B55" s="7">
        <v>38687</v>
      </c>
      <c r="C55" s="1">
        <v>39.9084</v>
      </c>
      <c r="D55">
        <f t="shared" si="0"/>
        <v>39.518983333333345</v>
      </c>
      <c r="E55">
        <f t="shared" si="1"/>
        <v>38.798766666666673</v>
      </c>
      <c r="F55">
        <f t="shared" si="2"/>
        <v>39.158875000000009</v>
      </c>
      <c r="G55">
        <f t="shared" si="3"/>
        <v>1.0191406162715346</v>
      </c>
    </row>
    <row r="56" spans="1:7" x14ac:dyDescent="0.15">
      <c r="A56" t="s">
        <v>58</v>
      </c>
      <c r="B56" s="6">
        <v>38718</v>
      </c>
      <c r="C56" s="1">
        <v>20.3355</v>
      </c>
      <c r="D56">
        <f t="shared" si="0"/>
        <v>39.879091666666675</v>
      </c>
      <c r="E56">
        <f t="shared" si="1"/>
        <v>39.518983333333345</v>
      </c>
      <c r="F56">
        <f t="shared" si="2"/>
        <v>39.69903750000001</v>
      </c>
      <c r="G56">
        <f t="shared" si="3"/>
        <v>0.51224163810016787</v>
      </c>
    </row>
    <row r="57" spans="1:7" x14ac:dyDescent="0.15">
      <c r="A57" t="s">
        <v>59</v>
      </c>
      <c r="B57" s="7">
        <v>38749</v>
      </c>
      <c r="C57" s="1">
        <v>17.73</v>
      </c>
      <c r="D57">
        <f t="shared" si="0"/>
        <v>40.16364166666667</v>
      </c>
      <c r="E57">
        <f t="shared" si="1"/>
        <v>39.879091666666675</v>
      </c>
      <c r="F57">
        <f t="shared" si="2"/>
        <v>40.021366666666673</v>
      </c>
      <c r="G57">
        <f t="shared" si="3"/>
        <v>0.44301335703178546</v>
      </c>
    </row>
    <row r="58" spans="1:7" x14ac:dyDescent="0.15">
      <c r="A58" t="s">
        <v>60</v>
      </c>
      <c r="B58" s="6">
        <v>38777</v>
      </c>
      <c r="C58" s="1">
        <v>30.248999999999999</v>
      </c>
      <c r="D58">
        <f t="shared" si="0"/>
        <v>40.184825000000011</v>
      </c>
      <c r="E58">
        <f t="shared" si="1"/>
        <v>40.16364166666667</v>
      </c>
      <c r="F58">
        <f t="shared" si="2"/>
        <v>40.174233333333341</v>
      </c>
      <c r="G58">
        <f t="shared" si="3"/>
        <v>0.75294529578245406</v>
      </c>
    </row>
    <row r="59" spans="1:7" x14ac:dyDescent="0.15">
      <c r="A59" t="s">
        <v>61</v>
      </c>
      <c r="B59" s="7">
        <v>38808</v>
      </c>
      <c r="C59" s="1">
        <v>34.146700000000003</v>
      </c>
      <c r="D59">
        <f t="shared" si="0"/>
        <v>40.403716666666661</v>
      </c>
      <c r="E59">
        <f t="shared" si="1"/>
        <v>40.184825000000011</v>
      </c>
      <c r="F59">
        <f t="shared" si="2"/>
        <v>40.294270833333336</v>
      </c>
      <c r="G59">
        <f t="shared" si="3"/>
        <v>0.84743312867575782</v>
      </c>
    </row>
    <row r="60" spans="1:7" x14ac:dyDescent="0.15">
      <c r="A60" t="s">
        <v>62</v>
      </c>
      <c r="B60" s="6">
        <v>38838</v>
      </c>
      <c r="C60" s="1">
        <v>39.145800000000001</v>
      </c>
      <c r="D60">
        <f t="shared" si="0"/>
        <v>39.408125000000005</v>
      </c>
      <c r="E60">
        <f t="shared" si="1"/>
        <v>40.403716666666661</v>
      </c>
      <c r="F60">
        <f t="shared" si="2"/>
        <v>39.905920833333333</v>
      </c>
      <c r="G60">
        <f t="shared" si="3"/>
        <v>0.98095217908871291</v>
      </c>
    </row>
    <row r="61" spans="1:7" x14ac:dyDescent="0.15">
      <c r="A61" t="s">
        <v>63</v>
      </c>
      <c r="B61" s="7">
        <v>38869</v>
      </c>
      <c r="C61" s="1">
        <v>47.28</v>
      </c>
      <c r="D61">
        <f t="shared" si="0"/>
        <v>40.80619166666667</v>
      </c>
      <c r="E61">
        <f t="shared" si="1"/>
        <v>39.408125000000005</v>
      </c>
      <c r="F61">
        <f t="shared" si="2"/>
        <v>40.107158333333338</v>
      </c>
      <c r="G61">
        <f t="shared" si="3"/>
        <v>1.1788419315837009</v>
      </c>
    </row>
    <row r="62" spans="1:7" x14ac:dyDescent="0.15">
      <c r="A62" t="s">
        <v>64</v>
      </c>
      <c r="B62" s="6">
        <v>38899</v>
      </c>
      <c r="C62" s="1">
        <v>50.838700000000003</v>
      </c>
      <c r="D62">
        <f t="shared" si="0"/>
        <v>42.518216666666667</v>
      </c>
      <c r="E62">
        <f t="shared" si="1"/>
        <v>40.80619166666667</v>
      </c>
      <c r="F62">
        <f t="shared" si="2"/>
        <v>41.662204166666669</v>
      </c>
      <c r="G62">
        <f t="shared" si="3"/>
        <v>1.2202594897913566</v>
      </c>
    </row>
    <row r="63" spans="1:7" x14ac:dyDescent="0.15">
      <c r="A63" t="s">
        <v>65</v>
      </c>
      <c r="B63" s="7">
        <v>38930</v>
      </c>
      <c r="C63" s="1">
        <v>55.668399999999998</v>
      </c>
      <c r="D63">
        <f t="shared" si="0"/>
        <v>43.026608333333336</v>
      </c>
      <c r="E63">
        <f t="shared" si="1"/>
        <v>42.518216666666667</v>
      </c>
      <c r="F63">
        <f t="shared" si="2"/>
        <v>42.772412500000002</v>
      </c>
      <c r="G63">
        <f t="shared" si="3"/>
        <v>1.3015024579219139</v>
      </c>
    </row>
    <row r="64" spans="1:7" x14ac:dyDescent="0.15">
      <c r="A64" t="s">
        <v>66</v>
      </c>
      <c r="B64" s="6">
        <v>38961</v>
      </c>
      <c r="C64" s="1">
        <v>60.4133</v>
      </c>
      <c r="D64">
        <f t="shared" si="0"/>
        <v>43.573824999999992</v>
      </c>
      <c r="E64">
        <f t="shared" si="1"/>
        <v>43.026608333333336</v>
      </c>
      <c r="F64">
        <f t="shared" si="2"/>
        <v>43.300216666666664</v>
      </c>
      <c r="G64">
        <f t="shared" si="3"/>
        <v>1.3952193464774811</v>
      </c>
    </row>
    <row r="65" spans="1:7" x14ac:dyDescent="0.15">
      <c r="A65" t="s">
        <v>67</v>
      </c>
      <c r="B65" s="7">
        <v>38991</v>
      </c>
      <c r="C65" s="1">
        <v>44.738100000000003</v>
      </c>
      <c r="D65">
        <f t="shared" si="0"/>
        <v>43.700924999999991</v>
      </c>
      <c r="E65">
        <f t="shared" si="1"/>
        <v>43.573824999999992</v>
      </c>
      <c r="F65">
        <f t="shared" si="2"/>
        <v>43.637374999999992</v>
      </c>
      <c r="G65">
        <f t="shared" si="3"/>
        <v>1.0252243632894968</v>
      </c>
    </row>
    <row r="66" spans="1:7" x14ac:dyDescent="0.15">
      <c r="A66" t="s">
        <v>68</v>
      </c>
      <c r="B66" s="6">
        <v>39022</v>
      </c>
      <c r="C66" s="1">
        <v>44.390700000000002</v>
      </c>
      <c r="D66">
        <f t="shared" si="0"/>
        <v>44.204366666666658</v>
      </c>
      <c r="E66">
        <f t="shared" si="1"/>
        <v>43.700924999999991</v>
      </c>
      <c r="F66">
        <f t="shared" si="2"/>
        <v>43.952645833333321</v>
      </c>
      <c r="G66">
        <f t="shared" si="3"/>
        <v>1.009966502775004</v>
      </c>
    </row>
    <row r="67" spans="1:7" x14ac:dyDescent="0.15">
      <c r="A67" t="s">
        <v>69</v>
      </c>
      <c r="B67" s="7">
        <v>39052</v>
      </c>
      <c r="C67" s="1">
        <v>27.961300000000001</v>
      </c>
      <c r="D67">
        <f t="shared" si="0"/>
        <v>44.543291666666654</v>
      </c>
      <c r="E67">
        <f t="shared" si="1"/>
        <v>44.204366666666658</v>
      </c>
      <c r="F67">
        <f t="shared" si="2"/>
        <v>44.373829166666653</v>
      </c>
      <c r="G67">
        <f t="shared" si="3"/>
        <v>0.63013042879347358</v>
      </c>
    </row>
    <row r="68" spans="1:7" x14ac:dyDescent="0.15">
      <c r="A68" t="s">
        <v>70</v>
      </c>
      <c r="B68" s="6">
        <v>39083</v>
      </c>
      <c r="C68" s="1">
        <v>37.112299999999998</v>
      </c>
      <c r="D68">
        <f t="shared" si="0"/>
        <v>44.373825000000004</v>
      </c>
      <c r="E68">
        <f t="shared" si="1"/>
        <v>44.543291666666654</v>
      </c>
      <c r="F68">
        <f t="shared" si="2"/>
        <v>44.458558333333329</v>
      </c>
      <c r="G68">
        <f t="shared" si="3"/>
        <v>0.83476166100002869</v>
      </c>
    </row>
    <row r="69" spans="1:7" x14ac:dyDescent="0.15">
      <c r="A69" t="s">
        <v>71</v>
      </c>
      <c r="B69" s="7">
        <v>39114</v>
      </c>
      <c r="C69" s="1">
        <v>38.274299999999997</v>
      </c>
      <c r="D69">
        <f t="shared" si="0"/>
        <v>44.855383333333329</v>
      </c>
      <c r="E69">
        <f t="shared" si="1"/>
        <v>44.373825000000004</v>
      </c>
      <c r="F69">
        <f t="shared" si="2"/>
        <v>44.614604166666666</v>
      </c>
      <c r="G69">
        <f t="shared" si="3"/>
        <v>0.85788724824317142</v>
      </c>
    </row>
    <row r="70" spans="1:7" x14ac:dyDescent="0.15">
      <c r="A70" t="s">
        <v>72</v>
      </c>
      <c r="B70" s="6">
        <v>39142</v>
      </c>
      <c r="C70" s="1">
        <v>36.349699999999999</v>
      </c>
      <c r="D70">
        <f t="shared" si="0"/>
        <v>45.766241666666666</v>
      </c>
      <c r="E70">
        <f t="shared" si="1"/>
        <v>44.855383333333329</v>
      </c>
      <c r="F70">
        <f t="shared" si="2"/>
        <v>45.310812499999997</v>
      </c>
      <c r="G70">
        <f t="shared" si="3"/>
        <v>0.80223015201945458</v>
      </c>
    </row>
    <row r="71" spans="1:7" x14ac:dyDescent="0.15">
      <c r="A71" t="s">
        <v>73</v>
      </c>
      <c r="B71" s="7">
        <v>39173</v>
      </c>
      <c r="C71" s="1">
        <v>40.713299999999997</v>
      </c>
      <c r="D71">
        <f t="shared" si="0"/>
        <v>46.35724166666666</v>
      </c>
      <c r="E71">
        <f t="shared" si="1"/>
        <v>45.766241666666666</v>
      </c>
      <c r="F71">
        <f t="shared" si="2"/>
        <v>46.061741666666663</v>
      </c>
      <c r="G71">
        <f t="shared" si="3"/>
        <v>0.88388537920750931</v>
      </c>
    </row>
    <row r="72" spans="1:7" x14ac:dyDescent="0.15">
      <c r="A72" t="s">
        <v>74</v>
      </c>
      <c r="B72" s="6">
        <v>39203</v>
      </c>
      <c r="C72" s="1">
        <v>40.670999999999999</v>
      </c>
      <c r="D72">
        <f t="shared" si="0"/>
        <v>46.653799999999997</v>
      </c>
      <c r="E72">
        <f t="shared" si="1"/>
        <v>46.35724166666666</v>
      </c>
      <c r="F72">
        <f t="shared" si="2"/>
        <v>46.505520833333328</v>
      </c>
      <c r="G72">
        <f t="shared" si="3"/>
        <v>0.87454132909847182</v>
      </c>
    </row>
    <row r="73" spans="1:7" x14ac:dyDescent="0.15">
      <c r="A73" t="s">
        <v>75</v>
      </c>
      <c r="B73" s="7">
        <v>39234</v>
      </c>
      <c r="C73" s="1">
        <v>53.321300000000001</v>
      </c>
      <c r="D73">
        <f t="shared" si="0"/>
        <v>46.632616666666678</v>
      </c>
      <c r="E73">
        <f t="shared" si="1"/>
        <v>46.653799999999997</v>
      </c>
      <c r="F73">
        <f t="shared" si="2"/>
        <v>46.643208333333334</v>
      </c>
      <c r="G73">
        <f t="shared" si="3"/>
        <v>1.1431739347547025</v>
      </c>
    </row>
    <row r="74" spans="1:7" x14ac:dyDescent="0.15">
      <c r="A74" t="s">
        <v>76</v>
      </c>
      <c r="B74" s="6">
        <v>39264</v>
      </c>
      <c r="C74" s="1">
        <v>54.905799999999999</v>
      </c>
      <c r="D74">
        <f t="shared" si="0"/>
        <v>46.001824999999997</v>
      </c>
      <c r="E74">
        <f t="shared" si="1"/>
        <v>46.632616666666678</v>
      </c>
      <c r="F74">
        <f t="shared" si="2"/>
        <v>46.317220833333337</v>
      </c>
      <c r="G74">
        <f t="shared" si="3"/>
        <v>1.1854295014282394</v>
      </c>
    </row>
    <row r="75" spans="1:7" x14ac:dyDescent="0.15">
      <c r="A75" t="s">
        <v>77</v>
      </c>
      <c r="B75" s="7">
        <v>39295</v>
      </c>
      <c r="C75" s="1">
        <v>53.634799999999998</v>
      </c>
      <c r="D75">
        <f t="shared" si="0"/>
        <v>45.938274999999997</v>
      </c>
      <c r="E75">
        <f t="shared" si="1"/>
        <v>46.001824999999997</v>
      </c>
      <c r="F75">
        <f t="shared" si="2"/>
        <v>45.970050000000001</v>
      </c>
      <c r="G75">
        <f t="shared" si="3"/>
        <v>1.1667335580448575</v>
      </c>
    </row>
    <row r="76" spans="1:7" x14ac:dyDescent="0.15">
      <c r="A76" t="s">
        <v>78</v>
      </c>
      <c r="B76" s="6">
        <v>39326</v>
      </c>
      <c r="C76" s="1">
        <v>66.191999999999993</v>
      </c>
      <c r="D76">
        <f t="shared" si="0"/>
        <v>45.960166666666659</v>
      </c>
      <c r="E76">
        <f t="shared" si="1"/>
        <v>45.938274999999997</v>
      </c>
      <c r="F76">
        <f t="shared" si="2"/>
        <v>45.949220833333328</v>
      </c>
      <c r="G76">
        <f t="shared" si="3"/>
        <v>1.4405467339716407</v>
      </c>
    </row>
    <row r="77" spans="1:7" x14ac:dyDescent="0.15">
      <c r="A77" t="s">
        <v>79</v>
      </c>
      <c r="B77" s="7">
        <v>39356</v>
      </c>
      <c r="C77" s="1">
        <v>55.668399999999998</v>
      </c>
      <c r="D77">
        <f t="shared" si="0"/>
        <v>47.400591666666664</v>
      </c>
      <c r="E77">
        <f t="shared" si="1"/>
        <v>45.960166666666659</v>
      </c>
      <c r="F77">
        <f t="shared" si="2"/>
        <v>46.680379166666661</v>
      </c>
      <c r="G77">
        <f t="shared" si="3"/>
        <v>1.1925438694754962</v>
      </c>
    </row>
    <row r="78" spans="1:7" x14ac:dyDescent="0.15">
      <c r="A78" t="s">
        <v>80</v>
      </c>
      <c r="B78" s="6">
        <v>39387</v>
      </c>
      <c r="C78" s="1">
        <v>51.482700000000001</v>
      </c>
      <c r="D78">
        <f t="shared" ref="D78:D141" si="5">AVERAGE(C74:C85)</f>
        <v>47.291149999999995</v>
      </c>
      <c r="E78">
        <f t="shared" ref="E78:E141" si="6">AVERAGE(C73:C84)</f>
        <v>47.400591666666664</v>
      </c>
      <c r="F78">
        <f t="shared" ref="F78:F141" si="7">AVERAGE(D78:E78)</f>
        <v>47.345870833333329</v>
      </c>
      <c r="G78">
        <f t="shared" ref="G78:G141" si="8">C78/F78</f>
        <v>1.0873746557799964</v>
      </c>
    </row>
    <row r="79" spans="1:7" x14ac:dyDescent="0.15">
      <c r="A79" t="s">
        <v>81</v>
      </c>
      <c r="B79" s="7">
        <v>39417</v>
      </c>
      <c r="C79" s="1">
        <v>31.52</v>
      </c>
      <c r="D79">
        <f t="shared" si="5"/>
        <v>48.371474999999997</v>
      </c>
      <c r="E79">
        <f t="shared" si="6"/>
        <v>47.291149999999995</v>
      </c>
      <c r="F79">
        <f t="shared" si="7"/>
        <v>47.831312499999996</v>
      </c>
      <c r="G79">
        <f t="shared" si="8"/>
        <v>0.65898254412316204</v>
      </c>
    </row>
    <row r="80" spans="1:7" x14ac:dyDescent="0.15">
      <c r="A80" t="s">
        <v>82</v>
      </c>
      <c r="B80" s="6">
        <v>39448</v>
      </c>
      <c r="C80" s="1">
        <v>36.8581</v>
      </c>
      <c r="D80">
        <f t="shared" si="5"/>
        <v>49.261158333333334</v>
      </c>
      <c r="E80">
        <f t="shared" si="6"/>
        <v>48.371474999999997</v>
      </c>
      <c r="F80">
        <f t="shared" si="7"/>
        <v>48.816316666666665</v>
      </c>
      <c r="G80">
        <f t="shared" si="8"/>
        <v>0.75503648199594464</v>
      </c>
    </row>
    <row r="81" spans="1:7" x14ac:dyDescent="0.15">
      <c r="A81" t="s">
        <v>83</v>
      </c>
      <c r="B81" s="7">
        <v>39479</v>
      </c>
      <c r="C81" s="1">
        <v>30.704799999999999</v>
      </c>
      <c r="D81">
        <f t="shared" si="5"/>
        <v>48.910933333333332</v>
      </c>
      <c r="E81">
        <f t="shared" si="6"/>
        <v>49.261158333333334</v>
      </c>
      <c r="F81">
        <f t="shared" si="7"/>
        <v>49.08604583333333</v>
      </c>
      <c r="G81">
        <f t="shared" si="8"/>
        <v>0.62553011713868789</v>
      </c>
    </row>
    <row r="82" spans="1:7" x14ac:dyDescent="0.15">
      <c r="A82" t="s">
        <v>84</v>
      </c>
      <c r="B82" s="6">
        <v>39508</v>
      </c>
      <c r="C82" s="1">
        <v>35.5871</v>
      </c>
      <c r="D82">
        <f t="shared" si="5"/>
        <v>46.602008333333337</v>
      </c>
      <c r="E82">
        <f t="shared" si="6"/>
        <v>48.910933333333332</v>
      </c>
      <c r="F82">
        <f t="shared" si="7"/>
        <v>47.756470833333339</v>
      </c>
      <c r="G82">
        <f t="shared" si="8"/>
        <v>0.74517859839761669</v>
      </c>
    </row>
    <row r="83" spans="1:7" x14ac:dyDescent="0.15">
      <c r="A83" t="s">
        <v>85</v>
      </c>
      <c r="B83" s="7">
        <v>39539</v>
      </c>
      <c r="C83" s="1">
        <v>40.975999999999999</v>
      </c>
      <c r="D83">
        <f t="shared" si="5"/>
        <v>44.653891666666674</v>
      </c>
      <c r="E83">
        <f t="shared" si="6"/>
        <v>46.602008333333337</v>
      </c>
      <c r="F83">
        <f t="shared" si="7"/>
        <v>45.627950000000006</v>
      </c>
      <c r="G83">
        <f t="shared" si="8"/>
        <v>0.89804604414618661</v>
      </c>
    </row>
    <row r="84" spans="1:7" x14ac:dyDescent="0.15">
      <c r="A84" t="s">
        <v>86</v>
      </c>
      <c r="B84" s="6">
        <v>39569</v>
      </c>
      <c r="C84" s="1">
        <v>57.956099999999999</v>
      </c>
      <c r="D84">
        <f t="shared" si="5"/>
        <v>44.823350000000005</v>
      </c>
      <c r="E84">
        <f t="shared" si="6"/>
        <v>44.653891666666674</v>
      </c>
      <c r="F84">
        <f t="shared" si="7"/>
        <v>44.738620833333343</v>
      </c>
      <c r="G84">
        <f t="shared" si="8"/>
        <v>1.2954377877652126</v>
      </c>
    </row>
    <row r="85" spans="1:7" x14ac:dyDescent="0.15">
      <c r="A85" t="s">
        <v>87</v>
      </c>
      <c r="B85" s="7">
        <v>39600</v>
      </c>
      <c r="C85" s="1">
        <v>52.008000000000003</v>
      </c>
      <c r="D85">
        <f t="shared" si="5"/>
        <v>44.505608333333328</v>
      </c>
      <c r="E85">
        <f t="shared" si="6"/>
        <v>44.823350000000005</v>
      </c>
      <c r="F85">
        <f t="shared" si="7"/>
        <v>44.664479166666666</v>
      </c>
      <c r="G85">
        <f t="shared" si="8"/>
        <v>1.1644152348879027</v>
      </c>
    </row>
    <row r="86" spans="1:7" x14ac:dyDescent="0.15">
      <c r="A86" t="s">
        <v>88</v>
      </c>
      <c r="B86" s="6">
        <v>39630</v>
      </c>
      <c r="C86" s="1">
        <v>67.869699999999995</v>
      </c>
      <c r="D86">
        <f t="shared" si="5"/>
        <v>45.183300000000003</v>
      </c>
      <c r="E86">
        <f t="shared" si="6"/>
        <v>44.505608333333328</v>
      </c>
      <c r="F86">
        <f t="shared" si="7"/>
        <v>44.844454166666665</v>
      </c>
      <c r="G86">
        <f t="shared" si="8"/>
        <v>1.5134468968617356</v>
      </c>
    </row>
    <row r="87" spans="1:7" x14ac:dyDescent="0.15">
      <c r="A87" t="s">
        <v>89</v>
      </c>
      <c r="B87" s="7">
        <v>39661</v>
      </c>
      <c r="C87" s="1">
        <v>64.311000000000007</v>
      </c>
      <c r="D87">
        <f t="shared" si="5"/>
        <v>44.759641666666674</v>
      </c>
      <c r="E87">
        <f t="shared" si="6"/>
        <v>45.183300000000003</v>
      </c>
      <c r="F87">
        <f t="shared" si="7"/>
        <v>44.971470833333342</v>
      </c>
      <c r="G87">
        <f t="shared" si="8"/>
        <v>1.4300399521807945</v>
      </c>
    </row>
    <row r="88" spans="1:7" x14ac:dyDescent="0.15">
      <c r="A88" t="s">
        <v>90</v>
      </c>
      <c r="B88" s="6">
        <v>39692</v>
      </c>
      <c r="C88" s="1">
        <v>61.9893</v>
      </c>
      <c r="D88">
        <f t="shared" si="5"/>
        <v>46.663975000000001</v>
      </c>
      <c r="E88">
        <f t="shared" si="6"/>
        <v>44.759641666666674</v>
      </c>
      <c r="F88">
        <f t="shared" si="7"/>
        <v>45.711808333333337</v>
      </c>
      <c r="G88">
        <f t="shared" si="8"/>
        <v>1.3560894276588269</v>
      </c>
    </row>
    <row r="89" spans="1:7" x14ac:dyDescent="0.15">
      <c r="A89" t="s">
        <v>91</v>
      </c>
      <c r="B89" s="7">
        <v>39722</v>
      </c>
      <c r="C89" s="1">
        <v>27.961300000000001</v>
      </c>
      <c r="D89">
        <f t="shared" si="5"/>
        <v>45.689566666666671</v>
      </c>
      <c r="E89">
        <f t="shared" si="6"/>
        <v>46.663975000000001</v>
      </c>
      <c r="F89">
        <f t="shared" si="7"/>
        <v>46.176770833333336</v>
      </c>
      <c r="G89">
        <f t="shared" si="8"/>
        <v>0.6055274003658947</v>
      </c>
    </row>
    <row r="90" spans="1:7" x14ac:dyDescent="0.15">
      <c r="A90" t="s">
        <v>92</v>
      </c>
      <c r="B90" s="6">
        <v>39753</v>
      </c>
      <c r="C90" s="1">
        <v>28.1053</v>
      </c>
      <c r="D90">
        <f t="shared" si="5"/>
        <v>47.265566666666665</v>
      </c>
      <c r="E90">
        <f t="shared" si="6"/>
        <v>45.689566666666671</v>
      </c>
      <c r="F90">
        <f t="shared" si="7"/>
        <v>46.477566666666668</v>
      </c>
      <c r="G90">
        <f t="shared" si="8"/>
        <v>0.60470678685846291</v>
      </c>
    </row>
    <row r="91" spans="1:7" x14ac:dyDescent="0.15">
      <c r="A91" t="s">
        <v>93</v>
      </c>
      <c r="B91" s="7">
        <v>39783</v>
      </c>
      <c r="C91" s="1">
        <v>33.5535</v>
      </c>
      <c r="D91">
        <f t="shared" si="5"/>
        <v>46.41825</v>
      </c>
      <c r="E91">
        <f t="shared" si="6"/>
        <v>47.265566666666665</v>
      </c>
      <c r="F91">
        <f t="shared" si="7"/>
        <v>46.841908333333336</v>
      </c>
      <c r="G91">
        <f t="shared" si="8"/>
        <v>0.71631368562588804</v>
      </c>
    </row>
    <row r="92" spans="1:7" x14ac:dyDescent="0.15">
      <c r="A92" t="s">
        <v>94</v>
      </c>
      <c r="B92" s="6">
        <v>39814</v>
      </c>
      <c r="C92" s="1">
        <v>33.045200000000001</v>
      </c>
      <c r="D92">
        <f t="shared" si="5"/>
        <v>45.549749999999996</v>
      </c>
      <c r="E92">
        <f t="shared" si="6"/>
        <v>46.41825</v>
      </c>
      <c r="F92">
        <f t="shared" si="7"/>
        <v>45.983999999999995</v>
      </c>
      <c r="G92">
        <f t="shared" si="8"/>
        <v>0.71862386917188603</v>
      </c>
    </row>
    <row r="93" spans="1:7" x14ac:dyDescent="0.15">
      <c r="A93" t="s">
        <v>95</v>
      </c>
      <c r="B93" s="7">
        <v>39845</v>
      </c>
      <c r="C93" s="1">
        <v>38.8371</v>
      </c>
      <c r="D93">
        <f t="shared" si="5"/>
        <v>44.739866666666671</v>
      </c>
      <c r="E93">
        <f t="shared" si="6"/>
        <v>45.549749999999996</v>
      </c>
      <c r="F93">
        <f t="shared" si="7"/>
        <v>45.14480833333333</v>
      </c>
      <c r="G93">
        <f t="shared" si="8"/>
        <v>0.86027832288578043</v>
      </c>
    </row>
    <row r="94" spans="1:7" x14ac:dyDescent="0.15">
      <c r="A94" t="s">
        <v>96</v>
      </c>
      <c r="B94" s="6">
        <v>39873</v>
      </c>
      <c r="C94" s="1">
        <v>30.5032</v>
      </c>
      <c r="D94">
        <f t="shared" si="5"/>
        <v>45.121158333333334</v>
      </c>
      <c r="E94">
        <f t="shared" si="6"/>
        <v>44.739866666666671</v>
      </c>
      <c r="F94">
        <f t="shared" si="7"/>
        <v>44.930512500000006</v>
      </c>
      <c r="G94">
        <f t="shared" si="8"/>
        <v>0.67889721934509417</v>
      </c>
    </row>
    <row r="95" spans="1:7" x14ac:dyDescent="0.15">
      <c r="A95" t="s">
        <v>97</v>
      </c>
      <c r="B95" s="7">
        <v>39904</v>
      </c>
      <c r="C95" s="1">
        <v>63.828000000000003</v>
      </c>
      <c r="D95">
        <f t="shared" si="5"/>
        <v>45.602716666666673</v>
      </c>
      <c r="E95">
        <f t="shared" si="6"/>
        <v>45.121158333333334</v>
      </c>
      <c r="F95">
        <f t="shared" si="7"/>
        <v>45.361937500000003</v>
      </c>
      <c r="G95">
        <f t="shared" si="8"/>
        <v>1.4070827552284335</v>
      </c>
    </row>
    <row r="96" spans="1:7" x14ac:dyDescent="0.15">
      <c r="A96" t="s">
        <v>98</v>
      </c>
      <c r="B96" s="6">
        <v>39934</v>
      </c>
      <c r="C96" s="1">
        <v>46.263199999999998</v>
      </c>
      <c r="D96">
        <f t="shared" si="5"/>
        <v>46.301750000000006</v>
      </c>
      <c r="E96">
        <f t="shared" si="6"/>
        <v>45.602716666666673</v>
      </c>
      <c r="F96">
        <f t="shared" si="7"/>
        <v>45.952233333333339</v>
      </c>
      <c r="G96">
        <f t="shared" si="8"/>
        <v>1.006767171998169</v>
      </c>
    </row>
    <row r="97" spans="1:7" x14ac:dyDescent="0.15">
      <c r="A97" t="s">
        <v>99</v>
      </c>
      <c r="B97" s="7">
        <v>39965</v>
      </c>
      <c r="C97" s="1">
        <v>70.92</v>
      </c>
      <c r="D97">
        <f t="shared" si="5"/>
        <v>45.814541666666678</v>
      </c>
      <c r="E97">
        <f t="shared" si="6"/>
        <v>46.301750000000006</v>
      </c>
      <c r="F97">
        <f t="shared" si="7"/>
        <v>46.058145833333342</v>
      </c>
      <c r="G97">
        <f t="shared" si="8"/>
        <v>1.5397927710036812</v>
      </c>
    </row>
    <row r="98" spans="1:7" x14ac:dyDescent="0.15">
      <c r="A98" t="s">
        <v>100</v>
      </c>
      <c r="B98" s="6">
        <v>39995</v>
      </c>
      <c r="C98" s="1">
        <v>57.701900000000002</v>
      </c>
      <c r="D98">
        <f t="shared" si="5"/>
        <v>45.228233333333343</v>
      </c>
      <c r="E98">
        <f t="shared" si="6"/>
        <v>45.814541666666678</v>
      </c>
      <c r="F98">
        <f t="shared" si="7"/>
        <v>45.52138750000001</v>
      </c>
      <c r="G98">
        <f t="shared" si="8"/>
        <v>1.267577795162768</v>
      </c>
    </row>
    <row r="99" spans="1:7" x14ac:dyDescent="0.15">
      <c r="A99" t="s">
        <v>101</v>
      </c>
      <c r="B99" s="7">
        <v>40026</v>
      </c>
      <c r="C99" s="1">
        <v>53.889000000000003</v>
      </c>
      <c r="D99">
        <f t="shared" si="5"/>
        <v>45.037591666666664</v>
      </c>
      <c r="E99">
        <f t="shared" si="6"/>
        <v>45.228233333333343</v>
      </c>
      <c r="F99">
        <f t="shared" si="7"/>
        <v>45.132912500000003</v>
      </c>
      <c r="G99">
        <f t="shared" si="8"/>
        <v>1.1940067018719431</v>
      </c>
    </row>
    <row r="100" spans="1:7" x14ac:dyDescent="0.15">
      <c r="A100" t="s">
        <v>102</v>
      </c>
      <c r="B100" s="6">
        <v>40057</v>
      </c>
      <c r="C100" s="1">
        <v>52.270699999999998</v>
      </c>
      <c r="D100">
        <f t="shared" si="5"/>
        <v>42.410924999999999</v>
      </c>
      <c r="E100">
        <f t="shared" si="6"/>
        <v>45.037591666666664</v>
      </c>
      <c r="F100">
        <f t="shared" si="7"/>
        <v>43.724258333333331</v>
      </c>
      <c r="G100">
        <f t="shared" si="8"/>
        <v>1.1954622443567273</v>
      </c>
    </row>
    <row r="101" spans="1:7" x14ac:dyDescent="0.15">
      <c r="A101" t="s">
        <v>103</v>
      </c>
      <c r="B101" s="7">
        <v>40087</v>
      </c>
      <c r="C101" s="1">
        <v>32.536799999999999</v>
      </c>
      <c r="D101">
        <f t="shared" si="5"/>
        <v>41.161141666666666</v>
      </c>
      <c r="E101">
        <f t="shared" si="6"/>
        <v>42.410924999999999</v>
      </c>
      <c r="F101">
        <f t="shared" si="7"/>
        <v>41.786033333333336</v>
      </c>
      <c r="G101">
        <f t="shared" si="8"/>
        <v>0.77865251627138565</v>
      </c>
    </row>
    <row r="102" spans="1:7" x14ac:dyDescent="0.15">
      <c r="A102" t="s">
        <v>104</v>
      </c>
      <c r="B102" s="6">
        <v>40118</v>
      </c>
      <c r="C102" s="1">
        <v>33.884</v>
      </c>
      <c r="D102">
        <f t="shared" si="5"/>
        <v>38.972249999999995</v>
      </c>
      <c r="E102">
        <f t="shared" si="6"/>
        <v>41.161141666666666</v>
      </c>
      <c r="F102">
        <f t="shared" si="7"/>
        <v>40.066695833333327</v>
      </c>
      <c r="G102">
        <f t="shared" si="8"/>
        <v>0.84568990018414103</v>
      </c>
    </row>
    <row r="103" spans="1:7" x14ac:dyDescent="0.15">
      <c r="A103" t="s">
        <v>105</v>
      </c>
      <c r="B103" s="7">
        <v>40148</v>
      </c>
      <c r="C103" s="1">
        <v>41.941899999999997</v>
      </c>
      <c r="D103">
        <f t="shared" si="5"/>
        <v>38.569783333333341</v>
      </c>
      <c r="E103">
        <f t="shared" si="6"/>
        <v>38.972249999999995</v>
      </c>
      <c r="F103">
        <f t="shared" si="7"/>
        <v>38.771016666666668</v>
      </c>
      <c r="G103">
        <f t="shared" si="8"/>
        <v>1.0817848900015947</v>
      </c>
    </row>
    <row r="104" spans="1:7" x14ac:dyDescent="0.15">
      <c r="A104" t="s">
        <v>106</v>
      </c>
      <c r="B104" s="6">
        <v>40179</v>
      </c>
      <c r="C104" s="1">
        <v>27.198699999999999</v>
      </c>
      <c r="D104">
        <f t="shared" si="5"/>
        <v>37.786025000000002</v>
      </c>
      <c r="E104">
        <f t="shared" si="6"/>
        <v>38.569783333333341</v>
      </c>
      <c r="F104">
        <f t="shared" si="7"/>
        <v>38.177904166666671</v>
      </c>
      <c r="G104">
        <f t="shared" si="8"/>
        <v>0.71241993487288724</v>
      </c>
    </row>
    <row r="105" spans="1:7" x14ac:dyDescent="0.15">
      <c r="A105" t="s">
        <v>107</v>
      </c>
      <c r="B105" s="7">
        <v>40210</v>
      </c>
      <c r="C105" s="1">
        <v>31.801400000000001</v>
      </c>
      <c r="D105">
        <f t="shared" si="5"/>
        <v>36.428908333333332</v>
      </c>
      <c r="E105">
        <f t="shared" si="6"/>
        <v>37.786025000000002</v>
      </c>
      <c r="F105">
        <f t="shared" si="7"/>
        <v>37.107466666666667</v>
      </c>
      <c r="G105">
        <f t="shared" si="8"/>
        <v>0.85700811337161253</v>
      </c>
    </row>
    <row r="106" spans="1:7" x14ac:dyDescent="0.15">
      <c r="A106" t="s">
        <v>108</v>
      </c>
      <c r="B106" s="6">
        <v>40238</v>
      </c>
      <c r="C106" s="1">
        <v>28.215499999999999</v>
      </c>
      <c r="D106">
        <f t="shared" si="5"/>
        <v>36.831383333333328</v>
      </c>
      <c r="E106">
        <f t="shared" si="6"/>
        <v>36.428908333333332</v>
      </c>
      <c r="F106">
        <f t="shared" si="7"/>
        <v>36.63014583333333</v>
      </c>
      <c r="G106">
        <f t="shared" si="8"/>
        <v>0.77028085360020526</v>
      </c>
    </row>
    <row r="107" spans="1:7" x14ac:dyDescent="0.15">
      <c r="A107" t="s">
        <v>109</v>
      </c>
      <c r="B107" s="7">
        <v>40269</v>
      </c>
      <c r="C107" s="1">
        <v>32.308</v>
      </c>
      <c r="D107">
        <f t="shared" si="5"/>
        <v>36.524941666666663</v>
      </c>
      <c r="E107">
        <f t="shared" si="6"/>
        <v>36.831383333333328</v>
      </c>
      <c r="F107">
        <f t="shared" si="7"/>
        <v>36.678162499999999</v>
      </c>
      <c r="G107">
        <f t="shared" si="8"/>
        <v>0.88085110588623405</v>
      </c>
    </row>
    <row r="108" spans="1:7" x14ac:dyDescent="0.15">
      <c r="A108" t="s">
        <v>110</v>
      </c>
      <c r="B108" s="6">
        <v>40299</v>
      </c>
      <c r="C108" s="1">
        <v>31.265799999999999</v>
      </c>
      <c r="D108">
        <f t="shared" si="5"/>
        <v>35.381075000000003</v>
      </c>
      <c r="E108">
        <f t="shared" si="6"/>
        <v>36.524941666666663</v>
      </c>
      <c r="F108">
        <f t="shared" si="7"/>
        <v>35.953008333333329</v>
      </c>
      <c r="G108">
        <f t="shared" si="8"/>
        <v>0.86962959288756791</v>
      </c>
    </row>
    <row r="109" spans="1:7" x14ac:dyDescent="0.15">
      <c r="A109" t="s">
        <v>111</v>
      </c>
      <c r="B109" s="7">
        <v>40330</v>
      </c>
      <c r="C109" s="1">
        <v>44.653300000000002</v>
      </c>
      <c r="D109">
        <f t="shared" si="5"/>
        <v>35.529358333333334</v>
      </c>
      <c r="E109">
        <f t="shared" si="6"/>
        <v>35.381075000000003</v>
      </c>
      <c r="F109">
        <f t="shared" si="7"/>
        <v>35.455216666666672</v>
      </c>
      <c r="G109">
        <f t="shared" si="8"/>
        <v>1.2594282082608435</v>
      </c>
    </row>
    <row r="110" spans="1:7" x14ac:dyDescent="0.15">
      <c r="A110" t="s">
        <v>112</v>
      </c>
      <c r="B110" s="6">
        <v>40360</v>
      </c>
      <c r="C110" s="1">
        <v>52.872300000000003</v>
      </c>
      <c r="D110">
        <f t="shared" si="5"/>
        <v>35.318291666666674</v>
      </c>
      <c r="E110">
        <f t="shared" si="6"/>
        <v>35.529358333333334</v>
      </c>
      <c r="F110">
        <f t="shared" si="7"/>
        <v>35.423825000000008</v>
      </c>
      <c r="G110">
        <f t="shared" si="8"/>
        <v>1.4925632678006959</v>
      </c>
    </row>
    <row r="111" spans="1:7" x14ac:dyDescent="0.15">
      <c r="A111" t="s">
        <v>113</v>
      </c>
      <c r="B111" s="7">
        <v>40391</v>
      </c>
      <c r="C111" s="1">
        <v>44.483899999999998</v>
      </c>
      <c r="D111">
        <f t="shared" si="5"/>
        <v>35.064100000000003</v>
      </c>
      <c r="E111">
        <f t="shared" si="6"/>
        <v>35.318291666666674</v>
      </c>
      <c r="F111">
        <f t="shared" si="7"/>
        <v>35.191195833333339</v>
      </c>
      <c r="G111">
        <f t="shared" si="8"/>
        <v>1.2640633245507544</v>
      </c>
    </row>
    <row r="112" spans="1:7" x14ac:dyDescent="0.15">
      <c r="A112" t="s">
        <v>114</v>
      </c>
      <c r="B112" s="6">
        <v>40422</v>
      </c>
      <c r="C112" s="1">
        <v>35.985300000000002</v>
      </c>
      <c r="D112">
        <f t="shared" si="5"/>
        <v>34.801433333333328</v>
      </c>
      <c r="E112">
        <f t="shared" si="6"/>
        <v>35.064100000000003</v>
      </c>
      <c r="F112">
        <f t="shared" si="7"/>
        <v>34.932766666666666</v>
      </c>
      <c r="G112">
        <f t="shared" si="8"/>
        <v>1.03013025974658</v>
      </c>
    </row>
    <row r="113" spans="1:7" x14ac:dyDescent="0.15">
      <c r="A113" t="s">
        <v>115</v>
      </c>
      <c r="B113" s="7">
        <v>40452</v>
      </c>
      <c r="C113" s="1">
        <v>37.366500000000002</v>
      </c>
      <c r="D113">
        <f t="shared" si="5"/>
        <v>36.644333333333329</v>
      </c>
      <c r="E113">
        <f t="shared" si="6"/>
        <v>34.801433333333328</v>
      </c>
      <c r="F113">
        <f t="shared" si="7"/>
        <v>35.722883333333328</v>
      </c>
      <c r="G113">
        <f t="shared" si="8"/>
        <v>1.0460101904801453</v>
      </c>
    </row>
    <row r="114" spans="1:7" x14ac:dyDescent="0.15">
      <c r="A114" t="s">
        <v>116</v>
      </c>
      <c r="B114" s="6">
        <v>40483</v>
      </c>
      <c r="C114" s="1">
        <v>30.206700000000001</v>
      </c>
      <c r="D114">
        <f t="shared" si="5"/>
        <v>36.644333333333336</v>
      </c>
      <c r="E114">
        <f t="shared" si="6"/>
        <v>36.644333333333329</v>
      </c>
      <c r="F114">
        <f t="shared" si="7"/>
        <v>36.644333333333336</v>
      </c>
      <c r="G114">
        <f t="shared" si="8"/>
        <v>0.82432117744444344</v>
      </c>
    </row>
    <row r="115" spans="1:7" x14ac:dyDescent="0.15">
      <c r="A115" t="s">
        <v>117</v>
      </c>
      <c r="B115" s="7">
        <v>40513</v>
      </c>
      <c r="C115" s="1">
        <v>28.215499999999999</v>
      </c>
      <c r="D115">
        <f t="shared" si="5"/>
        <v>36.241858333333333</v>
      </c>
      <c r="E115">
        <f t="shared" si="6"/>
        <v>36.644333333333336</v>
      </c>
      <c r="F115">
        <f t="shared" si="7"/>
        <v>36.443095833333331</v>
      </c>
      <c r="G115">
        <f t="shared" si="8"/>
        <v>0.77423444289802035</v>
      </c>
    </row>
    <row r="116" spans="1:7" x14ac:dyDescent="0.15">
      <c r="A116" t="s">
        <v>118</v>
      </c>
      <c r="B116" s="6">
        <v>40544</v>
      </c>
      <c r="C116" s="1">
        <v>28.978100000000001</v>
      </c>
      <c r="D116">
        <f t="shared" si="5"/>
        <v>34.695508333333336</v>
      </c>
      <c r="E116">
        <f t="shared" si="6"/>
        <v>36.241858333333333</v>
      </c>
      <c r="F116">
        <f t="shared" si="7"/>
        <v>35.468683333333331</v>
      </c>
      <c r="G116">
        <f t="shared" si="8"/>
        <v>0.81700523607445263</v>
      </c>
    </row>
    <row r="117" spans="1:7" x14ac:dyDescent="0.15">
      <c r="A117" t="s">
        <v>119</v>
      </c>
      <c r="B117" s="7">
        <v>40575</v>
      </c>
      <c r="C117" s="1">
        <v>29.268599999999999</v>
      </c>
      <c r="D117">
        <f t="shared" si="5"/>
        <v>33.995066666666666</v>
      </c>
      <c r="E117">
        <f t="shared" si="6"/>
        <v>34.695508333333336</v>
      </c>
      <c r="F117">
        <f t="shared" si="7"/>
        <v>34.345287499999998</v>
      </c>
      <c r="G117">
        <f t="shared" si="8"/>
        <v>0.85218678108313994</v>
      </c>
    </row>
    <row r="118" spans="1:7" x14ac:dyDescent="0.15">
      <c r="A118" t="s">
        <v>120</v>
      </c>
      <c r="B118" s="6">
        <v>40603</v>
      </c>
      <c r="C118" s="1">
        <v>25.165199999999999</v>
      </c>
      <c r="D118">
        <f t="shared" si="5"/>
        <v>33.253666666666668</v>
      </c>
      <c r="E118">
        <f t="shared" si="6"/>
        <v>33.995066666666666</v>
      </c>
      <c r="F118">
        <f t="shared" si="7"/>
        <v>33.624366666666667</v>
      </c>
      <c r="G118">
        <f t="shared" si="8"/>
        <v>0.74842153160753455</v>
      </c>
    </row>
    <row r="119" spans="1:7" x14ac:dyDescent="0.15">
      <c r="A119" t="s">
        <v>121</v>
      </c>
      <c r="B119" s="7">
        <v>40634</v>
      </c>
      <c r="C119" s="1">
        <v>29.155999999999999</v>
      </c>
      <c r="D119">
        <f t="shared" si="5"/>
        <v>32.947216666666662</v>
      </c>
      <c r="E119">
        <f t="shared" si="6"/>
        <v>33.253666666666668</v>
      </c>
      <c r="F119">
        <f t="shared" si="7"/>
        <v>33.100441666666669</v>
      </c>
      <c r="G119">
        <f t="shared" si="8"/>
        <v>0.88083416812414128</v>
      </c>
    </row>
    <row r="120" spans="1:7" x14ac:dyDescent="0.15">
      <c r="A120" t="s">
        <v>122</v>
      </c>
      <c r="B120" s="6">
        <v>40664</v>
      </c>
      <c r="C120" s="1">
        <v>53.380600000000001</v>
      </c>
      <c r="D120">
        <f t="shared" si="5"/>
        <v>32.608291666666666</v>
      </c>
      <c r="E120">
        <f t="shared" si="6"/>
        <v>32.947216666666662</v>
      </c>
      <c r="F120">
        <f t="shared" si="7"/>
        <v>32.777754166666668</v>
      </c>
      <c r="G120">
        <f t="shared" si="8"/>
        <v>1.6285618510826894</v>
      </c>
    </row>
    <row r="121" spans="1:7" x14ac:dyDescent="0.15">
      <c r="A121" t="s">
        <v>123</v>
      </c>
      <c r="B121" s="7">
        <v>40695</v>
      </c>
      <c r="C121" s="1">
        <v>44.653300000000002</v>
      </c>
      <c r="D121">
        <f t="shared" si="5"/>
        <v>32.036349999999992</v>
      </c>
      <c r="E121">
        <f t="shared" si="6"/>
        <v>32.608291666666666</v>
      </c>
      <c r="F121">
        <f t="shared" si="7"/>
        <v>32.322320833333329</v>
      </c>
      <c r="G121">
        <f t="shared" si="8"/>
        <v>1.3815004259827157</v>
      </c>
    </row>
    <row r="122" spans="1:7" x14ac:dyDescent="0.15">
      <c r="A122" t="s">
        <v>124</v>
      </c>
      <c r="B122" s="6">
        <v>40725</v>
      </c>
      <c r="C122" s="1">
        <v>48.0426</v>
      </c>
      <c r="D122">
        <f t="shared" si="5"/>
        <v>31.771091666666663</v>
      </c>
      <c r="E122">
        <f t="shared" si="6"/>
        <v>32.036349999999992</v>
      </c>
      <c r="F122">
        <f t="shared" si="7"/>
        <v>31.903720833333328</v>
      </c>
      <c r="G122">
        <f t="shared" si="8"/>
        <v>1.5058619729960967</v>
      </c>
    </row>
    <row r="123" spans="1:7" x14ac:dyDescent="0.15">
      <c r="A123" t="s">
        <v>125</v>
      </c>
      <c r="B123" s="7">
        <v>40756</v>
      </c>
      <c r="C123" s="1">
        <v>25.927700000000002</v>
      </c>
      <c r="D123">
        <f t="shared" si="5"/>
        <v>31.876999999999995</v>
      </c>
      <c r="E123">
        <f t="shared" si="6"/>
        <v>31.771091666666663</v>
      </c>
      <c r="F123">
        <f t="shared" si="7"/>
        <v>31.824045833333329</v>
      </c>
      <c r="G123">
        <f t="shared" si="8"/>
        <v>0.81472042039490333</v>
      </c>
    </row>
    <row r="124" spans="1:7" x14ac:dyDescent="0.15">
      <c r="A124" t="s">
        <v>126</v>
      </c>
      <c r="B124" s="6">
        <v>40787</v>
      </c>
      <c r="C124" s="1">
        <v>27.58</v>
      </c>
      <c r="D124">
        <f t="shared" si="5"/>
        <v>31.898891666666671</v>
      </c>
      <c r="E124">
        <f t="shared" si="6"/>
        <v>31.876999999999995</v>
      </c>
      <c r="F124">
        <f t="shared" si="7"/>
        <v>31.887945833333333</v>
      </c>
      <c r="G124">
        <f t="shared" si="8"/>
        <v>0.86490362672310728</v>
      </c>
    </row>
    <row r="125" spans="1:7" x14ac:dyDescent="0.15">
      <c r="A125" t="s">
        <v>127</v>
      </c>
      <c r="B125" s="7">
        <v>40817</v>
      </c>
      <c r="C125" s="1">
        <v>28.4697</v>
      </c>
      <c r="D125">
        <f t="shared" si="5"/>
        <v>29.589966666666669</v>
      </c>
      <c r="E125">
        <f t="shared" si="6"/>
        <v>31.898891666666671</v>
      </c>
      <c r="F125">
        <f t="shared" si="7"/>
        <v>30.74442916666667</v>
      </c>
      <c r="G125">
        <f t="shared" si="8"/>
        <v>0.92601166363066034</v>
      </c>
    </row>
    <row r="126" spans="1:7" x14ac:dyDescent="0.15">
      <c r="A126" t="s">
        <v>128</v>
      </c>
      <c r="B126" s="6">
        <v>40848</v>
      </c>
      <c r="C126" s="1">
        <v>26.529299999999999</v>
      </c>
      <c r="D126">
        <f t="shared" si="5"/>
        <v>30.925191666666667</v>
      </c>
      <c r="E126">
        <f t="shared" si="6"/>
        <v>29.589966666666669</v>
      </c>
      <c r="F126">
        <f t="shared" si="7"/>
        <v>30.257579166666666</v>
      </c>
      <c r="G126">
        <f t="shared" si="8"/>
        <v>0.87678197432351312</v>
      </c>
    </row>
    <row r="127" spans="1:7" x14ac:dyDescent="0.15">
      <c r="A127" t="s">
        <v>129</v>
      </c>
      <c r="B127" s="7">
        <v>40878</v>
      </c>
      <c r="C127" s="1">
        <v>24.148399999999999</v>
      </c>
      <c r="D127">
        <f t="shared" si="5"/>
        <v>29.887233333333338</v>
      </c>
      <c r="E127">
        <f t="shared" si="6"/>
        <v>30.925191666666667</v>
      </c>
      <c r="F127">
        <f t="shared" si="7"/>
        <v>30.406212500000002</v>
      </c>
      <c r="G127">
        <f t="shared" si="8"/>
        <v>0.79419296303345899</v>
      </c>
    </row>
    <row r="128" spans="1:7" x14ac:dyDescent="0.15">
      <c r="A128" t="s">
        <v>130</v>
      </c>
      <c r="B128" s="6">
        <v>40909</v>
      </c>
      <c r="C128" s="1">
        <v>22.114799999999999</v>
      </c>
      <c r="D128">
        <f t="shared" si="5"/>
        <v>30.565083333333334</v>
      </c>
      <c r="E128">
        <f t="shared" si="6"/>
        <v>29.887233333333338</v>
      </c>
      <c r="F128">
        <f t="shared" si="7"/>
        <v>30.226158333333338</v>
      </c>
      <c r="G128">
        <f t="shared" si="8"/>
        <v>0.73164441726661134</v>
      </c>
    </row>
    <row r="129" spans="1:7" x14ac:dyDescent="0.15">
      <c r="A129" t="s">
        <v>131</v>
      </c>
      <c r="B129" s="7">
        <v>40940</v>
      </c>
      <c r="C129" s="1">
        <v>26.0855</v>
      </c>
      <c r="D129">
        <f t="shared" si="5"/>
        <v>30.696416666666664</v>
      </c>
      <c r="E129">
        <f t="shared" si="6"/>
        <v>30.565083333333334</v>
      </c>
      <c r="F129">
        <f t="shared" si="7"/>
        <v>30.630749999999999</v>
      </c>
      <c r="G129">
        <f t="shared" si="8"/>
        <v>0.85161153416093305</v>
      </c>
    </row>
    <row r="130" spans="1:7" x14ac:dyDescent="0.15">
      <c r="A130" t="s">
        <v>132</v>
      </c>
      <c r="B130" s="6">
        <v>40969</v>
      </c>
      <c r="C130" s="1">
        <v>26.4361</v>
      </c>
      <c r="D130">
        <f t="shared" si="5"/>
        <v>30.908241666666665</v>
      </c>
      <c r="E130">
        <f t="shared" si="6"/>
        <v>30.696416666666664</v>
      </c>
      <c r="F130">
        <f t="shared" si="7"/>
        <v>30.802329166666667</v>
      </c>
      <c r="G130">
        <f t="shared" si="8"/>
        <v>0.85825003222835283</v>
      </c>
    </row>
    <row r="131" spans="1:7" x14ac:dyDescent="0.15">
      <c r="A131" t="s">
        <v>133</v>
      </c>
      <c r="B131" s="7">
        <v>41000</v>
      </c>
      <c r="C131" s="1">
        <v>29.418700000000001</v>
      </c>
      <c r="D131">
        <f t="shared" si="5"/>
        <v>30.689358333333331</v>
      </c>
      <c r="E131">
        <f t="shared" si="6"/>
        <v>30.908241666666665</v>
      </c>
      <c r="F131">
        <f t="shared" si="7"/>
        <v>30.7988</v>
      </c>
      <c r="G131">
        <f t="shared" si="8"/>
        <v>0.95518981259010094</v>
      </c>
    </row>
    <row r="132" spans="1:7" x14ac:dyDescent="0.15">
      <c r="A132" t="s">
        <v>134</v>
      </c>
      <c r="B132" s="6">
        <v>41030</v>
      </c>
      <c r="C132" s="1">
        <v>25.673500000000001</v>
      </c>
      <c r="D132">
        <f t="shared" si="5"/>
        <v>30.858816666666666</v>
      </c>
      <c r="E132">
        <f t="shared" si="6"/>
        <v>30.689358333333331</v>
      </c>
      <c r="F132">
        <f t="shared" si="7"/>
        <v>30.7740875</v>
      </c>
      <c r="G132">
        <f t="shared" si="8"/>
        <v>0.83425706773596453</v>
      </c>
    </row>
    <row r="133" spans="1:7" x14ac:dyDescent="0.15">
      <c r="A133" t="s">
        <v>135</v>
      </c>
      <c r="B133" s="7">
        <v>41061</v>
      </c>
      <c r="C133" s="1">
        <v>60.676000000000002</v>
      </c>
      <c r="D133">
        <f t="shared" si="5"/>
        <v>33.210108333333331</v>
      </c>
      <c r="E133">
        <f t="shared" si="6"/>
        <v>30.858816666666666</v>
      </c>
      <c r="F133">
        <f t="shared" si="7"/>
        <v>32.034462499999997</v>
      </c>
      <c r="G133">
        <f t="shared" si="8"/>
        <v>1.8940851590689249</v>
      </c>
    </row>
    <row r="134" spans="1:7" x14ac:dyDescent="0.15">
      <c r="A134" t="s">
        <v>136</v>
      </c>
      <c r="B134" s="6">
        <v>41091</v>
      </c>
      <c r="C134" s="1">
        <v>35.5871</v>
      </c>
      <c r="D134">
        <f t="shared" si="5"/>
        <v>34.601075000000002</v>
      </c>
      <c r="E134">
        <f t="shared" si="6"/>
        <v>33.210108333333331</v>
      </c>
      <c r="F134">
        <f t="shared" si="7"/>
        <v>33.905591666666666</v>
      </c>
      <c r="G134">
        <f t="shared" si="8"/>
        <v>1.0495938354317662</v>
      </c>
    </row>
    <row r="135" spans="1:7" x14ac:dyDescent="0.15">
      <c r="A135" t="s">
        <v>137</v>
      </c>
      <c r="B135" s="7">
        <v>41122</v>
      </c>
      <c r="C135" s="1">
        <v>34.061900000000001</v>
      </c>
      <c r="D135">
        <f t="shared" si="5"/>
        <v>35.617850000000004</v>
      </c>
      <c r="E135">
        <f t="shared" si="6"/>
        <v>34.601075000000002</v>
      </c>
      <c r="F135">
        <f t="shared" si="7"/>
        <v>35.109462500000006</v>
      </c>
      <c r="G135">
        <f t="shared" si="8"/>
        <v>0.97016295820535547</v>
      </c>
    </row>
    <row r="136" spans="1:7" x14ac:dyDescent="0.15">
      <c r="A136" t="s">
        <v>138</v>
      </c>
      <c r="B136" s="6">
        <v>41153</v>
      </c>
      <c r="C136" s="1">
        <v>29.155999999999999</v>
      </c>
      <c r="D136">
        <f t="shared" si="5"/>
        <v>36.777958333333345</v>
      </c>
      <c r="E136">
        <f t="shared" si="6"/>
        <v>35.617850000000004</v>
      </c>
      <c r="F136">
        <f t="shared" si="7"/>
        <v>36.197904166666675</v>
      </c>
      <c r="G136">
        <f t="shared" si="8"/>
        <v>0.80546099756926515</v>
      </c>
    </row>
    <row r="137" spans="1:7" x14ac:dyDescent="0.15">
      <c r="A137" t="s">
        <v>139</v>
      </c>
      <c r="B137" s="7">
        <v>41183</v>
      </c>
      <c r="C137" s="1">
        <v>31.011600000000001</v>
      </c>
      <c r="D137">
        <f t="shared" si="5"/>
        <v>38.451400000000014</v>
      </c>
      <c r="E137">
        <f t="shared" si="6"/>
        <v>36.777958333333345</v>
      </c>
      <c r="F137">
        <f t="shared" si="7"/>
        <v>37.614679166666676</v>
      </c>
      <c r="G137">
        <f t="shared" si="8"/>
        <v>0.8244547258422934</v>
      </c>
    </row>
    <row r="138" spans="1:7" x14ac:dyDescent="0.15">
      <c r="A138" t="s">
        <v>140</v>
      </c>
      <c r="B138" s="6">
        <v>41214</v>
      </c>
      <c r="C138" s="1">
        <v>23.902699999999999</v>
      </c>
      <c r="D138">
        <f t="shared" si="5"/>
        <v>37.378841666666666</v>
      </c>
      <c r="E138">
        <f t="shared" si="6"/>
        <v>38.451400000000014</v>
      </c>
      <c r="F138">
        <f t="shared" si="7"/>
        <v>37.91512083333334</v>
      </c>
      <c r="G138">
        <f t="shared" si="8"/>
        <v>0.63042658112764804</v>
      </c>
    </row>
    <row r="139" spans="1:7" x14ac:dyDescent="0.15">
      <c r="A139" t="s">
        <v>141</v>
      </c>
      <c r="B139" s="7">
        <v>41244</v>
      </c>
      <c r="C139" s="1">
        <v>26.181899999999999</v>
      </c>
      <c r="D139">
        <f t="shared" si="5"/>
        <v>38.565075</v>
      </c>
      <c r="E139">
        <f t="shared" si="6"/>
        <v>37.378841666666666</v>
      </c>
      <c r="F139">
        <f t="shared" si="7"/>
        <v>37.971958333333333</v>
      </c>
      <c r="G139">
        <f t="shared" si="8"/>
        <v>0.68950618164500777</v>
      </c>
    </row>
    <row r="140" spans="1:7" x14ac:dyDescent="0.15">
      <c r="A140" t="s">
        <v>142</v>
      </c>
      <c r="B140" s="6">
        <v>41275</v>
      </c>
      <c r="C140" s="1">
        <v>50.330300000000001</v>
      </c>
      <c r="D140">
        <f t="shared" si="5"/>
        <v>40.174966666666663</v>
      </c>
      <c r="E140">
        <f t="shared" si="6"/>
        <v>38.565075</v>
      </c>
      <c r="F140">
        <f t="shared" si="7"/>
        <v>39.370020833333328</v>
      </c>
      <c r="G140">
        <f t="shared" si="8"/>
        <v>1.2783915003008319</v>
      </c>
    </row>
    <row r="141" spans="1:7" x14ac:dyDescent="0.15">
      <c r="A141" t="s">
        <v>143</v>
      </c>
      <c r="B141" s="7">
        <v>41306</v>
      </c>
      <c r="C141" s="1">
        <v>42.777099999999997</v>
      </c>
      <c r="D141">
        <f t="shared" si="5"/>
        <v>42.779741666666666</v>
      </c>
      <c r="E141">
        <f t="shared" si="6"/>
        <v>40.174966666666663</v>
      </c>
      <c r="F141">
        <f t="shared" si="7"/>
        <v>41.477354166666665</v>
      </c>
      <c r="G141">
        <f t="shared" si="8"/>
        <v>1.0313362763716947</v>
      </c>
    </row>
    <row r="142" spans="1:7" x14ac:dyDescent="0.15">
      <c r="A142" t="s">
        <v>144</v>
      </c>
      <c r="B142" s="6">
        <v>41334</v>
      </c>
      <c r="C142" s="1">
        <v>38.6374</v>
      </c>
      <c r="D142">
        <f t="shared" ref="D142:D205" si="9">AVERAGE(C138:C149)</f>
        <v>43.881249999999994</v>
      </c>
      <c r="E142">
        <f t="shared" ref="E142:E205" si="10">AVERAGE(C137:C148)</f>
        <v>42.779741666666666</v>
      </c>
      <c r="F142">
        <f t="shared" ref="F142:F205" si="11">AVERAGE(D142:E142)</f>
        <v>43.33049583333333</v>
      </c>
      <c r="G142">
        <f t="shared" ref="G142:G205" si="12">C142/F142</f>
        <v>0.8916906962850164</v>
      </c>
    </row>
    <row r="143" spans="1:7" x14ac:dyDescent="0.15">
      <c r="A143" t="s">
        <v>145</v>
      </c>
      <c r="B143" s="7">
        <v>41365</v>
      </c>
      <c r="C143" s="1">
        <v>43.34</v>
      </c>
      <c r="D143">
        <f t="shared" si="9"/>
        <v>45.282133333333327</v>
      </c>
      <c r="E143">
        <f t="shared" si="10"/>
        <v>43.881249999999994</v>
      </c>
      <c r="F143">
        <f t="shared" si="11"/>
        <v>44.581691666666657</v>
      </c>
      <c r="G143">
        <f t="shared" si="12"/>
        <v>0.97214794638232505</v>
      </c>
    </row>
    <row r="144" spans="1:7" x14ac:dyDescent="0.15">
      <c r="A144" t="s">
        <v>146</v>
      </c>
      <c r="B144" s="6">
        <v>41395</v>
      </c>
      <c r="C144" s="1">
        <v>45.754800000000003</v>
      </c>
      <c r="D144">
        <f t="shared" si="9"/>
        <v>46.341275000000003</v>
      </c>
      <c r="E144">
        <f t="shared" si="10"/>
        <v>45.282133333333327</v>
      </c>
      <c r="F144">
        <f t="shared" si="11"/>
        <v>45.811704166666665</v>
      </c>
      <c r="G144">
        <f t="shared" si="12"/>
        <v>0.99875786837224745</v>
      </c>
    </row>
    <row r="145" spans="1:7" x14ac:dyDescent="0.15">
      <c r="A145" t="s">
        <v>147</v>
      </c>
      <c r="B145" s="7">
        <v>41426</v>
      </c>
      <c r="C145" s="1">
        <v>47.805300000000003</v>
      </c>
      <c r="D145">
        <f t="shared" si="9"/>
        <v>46.828483333333331</v>
      </c>
      <c r="E145">
        <f t="shared" si="10"/>
        <v>46.341275000000003</v>
      </c>
      <c r="F145">
        <f t="shared" si="11"/>
        <v>46.584879166666667</v>
      </c>
      <c r="G145">
        <f t="shared" si="12"/>
        <v>1.0261977889642482</v>
      </c>
    </row>
    <row r="146" spans="1:7" x14ac:dyDescent="0.15">
      <c r="A146" t="s">
        <v>148</v>
      </c>
      <c r="B146" s="6">
        <v>41456</v>
      </c>
      <c r="C146" s="1">
        <v>49.821899999999999</v>
      </c>
      <c r="D146">
        <f t="shared" si="9"/>
        <v>48.188724999999998</v>
      </c>
      <c r="E146">
        <f t="shared" si="10"/>
        <v>46.828483333333331</v>
      </c>
      <c r="F146">
        <f t="shared" si="11"/>
        <v>47.508604166666665</v>
      </c>
      <c r="G146">
        <f t="shared" si="12"/>
        <v>1.0486921448000868</v>
      </c>
    </row>
    <row r="147" spans="1:7" x14ac:dyDescent="0.15">
      <c r="A147" t="s">
        <v>149</v>
      </c>
      <c r="B147" s="7">
        <v>41487</v>
      </c>
      <c r="C147" s="1">
        <v>53.380600000000001</v>
      </c>
      <c r="D147">
        <f t="shared" si="9"/>
        <v>51.302600000000005</v>
      </c>
      <c r="E147">
        <f t="shared" si="10"/>
        <v>48.188724999999998</v>
      </c>
      <c r="F147">
        <f t="shared" si="11"/>
        <v>49.745662500000002</v>
      </c>
      <c r="G147">
        <f t="shared" si="12"/>
        <v>1.073070441066093</v>
      </c>
    </row>
    <row r="148" spans="1:7" x14ac:dyDescent="0.15">
      <c r="A148" t="s">
        <v>150</v>
      </c>
      <c r="B148" s="6">
        <v>41518</v>
      </c>
      <c r="C148" s="1">
        <v>60.4133</v>
      </c>
      <c r="D148">
        <f t="shared" si="9"/>
        <v>55.089374999999997</v>
      </c>
      <c r="E148">
        <f t="shared" si="10"/>
        <v>51.302600000000005</v>
      </c>
      <c r="F148">
        <f t="shared" si="11"/>
        <v>53.195987500000001</v>
      </c>
      <c r="G148">
        <f t="shared" si="12"/>
        <v>1.1356740017280438</v>
      </c>
    </row>
    <row r="149" spans="1:7" x14ac:dyDescent="0.15">
      <c r="A149" t="s">
        <v>151</v>
      </c>
      <c r="B149" s="7">
        <v>41548</v>
      </c>
      <c r="C149" s="1">
        <v>44.229700000000001</v>
      </c>
      <c r="D149">
        <f t="shared" si="9"/>
        <v>57.377116666666673</v>
      </c>
      <c r="E149">
        <f t="shared" si="10"/>
        <v>55.089374999999997</v>
      </c>
      <c r="F149">
        <f t="shared" si="11"/>
        <v>56.233245833333335</v>
      </c>
      <c r="G149">
        <f t="shared" si="12"/>
        <v>0.78654005018828199</v>
      </c>
    </row>
    <row r="150" spans="1:7" x14ac:dyDescent="0.15">
      <c r="A150" t="s">
        <v>152</v>
      </c>
      <c r="B150" s="6">
        <v>41579</v>
      </c>
      <c r="C150" s="1">
        <v>40.713299999999997</v>
      </c>
      <c r="D150">
        <f t="shared" si="9"/>
        <v>61.360900000000008</v>
      </c>
      <c r="E150">
        <f t="shared" si="10"/>
        <v>57.377116666666673</v>
      </c>
      <c r="F150">
        <f t="shared" si="11"/>
        <v>59.36900833333334</v>
      </c>
      <c r="G150">
        <f t="shared" si="12"/>
        <v>0.68576688651107376</v>
      </c>
    </row>
    <row r="151" spans="1:7" x14ac:dyDescent="0.15">
      <c r="A151" t="s">
        <v>153</v>
      </c>
      <c r="B151" s="7">
        <v>41609</v>
      </c>
      <c r="C151" s="1">
        <v>38.891599999999997</v>
      </c>
      <c r="D151">
        <f t="shared" si="9"/>
        <v>66.826066666666676</v>
      </c>
      <c r="E151">
        <f t="shared" si="10"/>
        <v>61.360900000000008</v>
      </c>
      <c r="F151">
        <f t="shared" si="11"/>
        <v>64.093483333333339</v>
      </c>
      <c r="G151">
        <f t="shared" si="12"/>
        <v>0.60679491856816425</v>
      </c>
    </row>
    <row r="152" spans="1:7" x14ac:dyDescent="0.15">
      <c r="A152" t="s">
        <v>154</v>
      </c>
      <c r="B152" s="6">
        <v>41640</v>
      </c>
      <c r="C152" s="1">
        <v>56.1768</v>
      </c>
      <c r="D152">
        <f t="shared" si="9"/>
        <v>69.262091666666663</v>
      </c>
      <c r="E152">
        <f t="shared" si="10"/>
        <v>66.826066666666676</v>
      </c>
      <c r="F152">
        <f t="shared" si="11"/>
        <v>68.044079166666677</v>
      </c>
      <c r="G152">
        <f t="shared" si="12"/>
        <v>0.8255942425556374</v>
      </c>
    </row>
    <row r="153" spans="1:7" x14ac:dyDescent="0.15">
      <c r="A153" t="s">
        <v>155</v>
      </c>
      <c r="B153" s="7">
        <v>41671</v>
      </c>
      <c r="C153" s="1">
        <v>59.1</v>
      </c>
      <c r="D153">
        <f t="shared" si="9"/>
        <v>71.735541666666663</v>
      </c>
      <c r="E153">
        <f t="shared" si="10"/>
        <v>69.262091666666663</v>
      </c>
      <c r="F153">
        <f t="shared" si="11"/>
        <v>70.49881666666667</v>
      </c>
      <c r="G153">
        <f t="shared" si="12"/>
        <v>0.83831194329739334</v>
      </c>
    </row>
    <row r="154" spans="1:7" x14ac:dyDescent="0.15">
      <c r="A154" t="s">
        <v>156</v>
      </c>
      <c r="B154" s="6">
        <v>41699</v>
      </c>
      <c r="C154" s="1">
        <v>76.003900000000002</v>
      </c>
      <c r="D154">
        <f t="shared" si="9"/>
        <v>73.959733333333318</v>
      </c>
      <c r="E154">
        <f t="shared" si="10"/>
        <v>71.735541666666663</v>
      </c>
      <c r="F154">
        <f t="shared" si="11"/>
        <v>72.84763749999999</v>
      </c>
      <c r="G154">
        <f t="shared" si="12"/>
        <v>1.0433269026740917</v>
      </c>
    </row>
    <row r="155" spans="1:7" x14ac:dyDescent="0.15">
      <c r="A155" t="s">
        <v>157</v>
      </c>
      <c r="B155" s="7">
        <v>41730</v>
      </c>
      <c r="C155" s="1">
        <v>88.781300000000002</v>
      </c>
      <c r="D155">
        <f t="shared" si="9"/>
        <v>74.835291666666663</v>
      </c>
      <c r="E155">
        <f t="shared" si="10"/>
        <v>73.959733333333318</v>
      </c>
      <c r="F155">
        <f t="shared" si="11"/>
        <v>74.397512499999991</v>
      </c>
      <c r="G155">
        <f t="shared" si="12"/>
        <v>1.1933369412048556</v>
      </c>
    </row>
    <row r="156" spans="1:7" x14ac:dyDescent="0.15">
      <c r="A156" t="s">
        <v>158</v>
      </c>
      <c r="B156" s="6">
        <v>41760</v>
      </c>
      <c r="C156" s="1">
        <v>73.207700000000003</v>
      </c>
      <c r="D156">
        <f t="shared" si="9"/>
        <v>76.38163333333334</v>
      </c>
      <c r="E156">
        <f t="shared" si="10"/>
        <v>74.835291666666663</v>
      </c>
      <c r="F156">
        <f t="shared" si="11"/>
        <v>75.608462500000002</v>
      </c>
      <c r="G156">
        <f t="shared" si="12"/>
        <v>0.96824743658819934</v>
      </c>
    </row>
    <row r="157" spans="1:7" x14ac:dyDescent="0.15">
      <c r="A157" t="s">
        <v>159</v>
      </c>
      <c r="B157" s="7">
        <v>41791</v>
      </c>
      <c r="C157" s="1">
        <v>95.610699999999994</v>
      </c>
      <c r="D157">
        <f t="shared" si="9"/>
        <v>78.627008333333322</v>
      </c>
      <c r="E157">
        <f t="shared" si="10"/>
        <v>76.38163333333334</v>
      </c>
      <c r="F157">
        <f t="shared" si="11"/>
        <v>77.504320833333338</v>
      </c>
      <c r="G157">
        <f t="shared" si="12"/>
        <v>1.2336176741113949</v>
      </c>
    </row>
    <row r="158" spans="1:7" x14ac:dyDescent="0.15">
      <c r="A158" t="s">
        <v>160</v>
      </c>
      <c r="B158" s="6">
        <v>41821</v>
      </c>
      <c r="C158" s="1">
        <v>115.40389999999999</v>
      </c>
      <c r="D158">
        <f t="shared" si="9"/>
        <v>80.0107</v>
      </c>
      <c r="E158">
        <f t="shared" si="10"/>
        <v>78.627008333333322</v>
      </c>
      <c r="F158">
        <f t="shared" si="11"/>
        <v>79.318854166666654</v>
      </c>
      <c r="G158">
        <f t="shared" si="12"/>
        <v>1.4549365496066116</v>
      </c>
    </row>
    <row r="159" spans="1:7" x14ac:dyDescent="0.15">
      <c r="A159" t="s">
        <v>161</v>
      </c>
      <c r="B159" s="7">
        <v>41852</v>
      </c>
      <c r="C159" s="1">
        <v>82.612899999999996</v>
      </c>
      <c r="D159">
        <f t="shared" si="9"/>
        <v>80.116608333333332</v>
      </c>
      <c r="E159">
        <f t="shared" si="10"/>
        <v>80.0107</v>
      </c>
      <c r="F159">
        <f t="shared" si="11"/>
        <v>80.063654166666666</v>
      </c>
      <c r="G159">
        <f t="shared" si="12"/>
        <v>1.0318402383686689</v>
      </c>
    </row>
    <row r="160" spans="1:7" x14ac:dyDescent="0.15">
      <c r="A160" t="s">
        <v>162</v>
      </c>
      <c r="B160" s="6">
        <v>41883</v>
      </c>
      <c r="C160" s="1">
        <v>90.094700000000003</v>
      </c>
      <c r="D160">
        <f t="shared" si="9"/>
        <v>80.226058333333327</v>
      </c>
      <c r="E160">
        <f t="shared" si="10"/>
        <v>80.116608333333332</v>
      </c>
      <c r="F160">
        <f t="shared" si="11"/>
        <v>80.171333333333337</v>
      </c>
      <c r="G160">
        <f t="shared" si="12"/>
        <v>1.1237769942706037</v>
      </c>
    </row>
    <row r="161" spans="1:7" x14ac:dyDescent="0.15">
      <c r="A161" t="s">
        <v>163</v>
      </c>
      <c r="B161" s="7">
        <v>41913</v>
      </c>
      <c r="C161" s="1">
        <v>70.92</v>
      </c>
      <c r="D161">
        <f t="shared" si="9"/>
        <v>83.043374999999997</v>
      </c>
      <c r="E161">
        <f t="shared" si="10"/>
        <v>80.226058333333327</v>
      </c>
      <c r="F161">
        <f t="shared" si="11"/>
        <v>81.634716666666662</v>
      </c>
      <c r="G161">
        <f t="shared" si="12"/>
        <v>0.86874803877353657</v>
      </c>
    </row>
    <row r="162" spans="1:7" x14ac:dyDescent="0.15">
      <c r="A162" t="s">
        <v>164</v>
      </c>
      <c r="B162" s="6">
        <v>41944</v>
      </c>
      <c r="C162" s="1">
        <v>51.22</v>
      </c>
      <c r="D162">
        <f t="shared" si="9"/>
        <v>84.531816666666657</v>
      </c>
      <c r="E162">
        <f t="shared" si="10"/>
        <v>83.043374999999997</v>
      </c>
      <c r="F162">
        <f t="shared" si="11"/>
        <v>83.787595833333327</v>
      </c>
      <c r="G162">
        <f t="shared" si="12"/>
        <v>0.61130767019362409</v>
      </c>
    </row>
    <row r="163" spans="1:7" x14ac:dyDescent="0.15">
      <c r="A163" t="s">
        <v>165</v>
      </c>
      <c r="B163" s="7">
        <v>41974</v>
      </c>
      <c r="C163" s="1">
        <v>57.447699999999998</v>
      </c>
      <c r="D163">
        <f t="shared" si="9"/>
        <v>85.273208333333329</v>
      </c>
      <c r="E163">
        <f t="shared" si="10"/>
        <v>84.531816666666657</v>
      </c>
      <c r="F163">
        <f t="shared" si="11"/>
        <v>84.9025125</v>
      </c>
      <c r="G163">
        <f t="shared" si="12"/>
        <v>0.67663133055102465</v>
      </c>
    </row>
    <row r="164" spans="1:7" x14ac:dyDescent="0.15">
      <c r="A164" t="s">
        <v>166</v>
      </c>
      <c r="B164" s="6">
        <v>42005</v>
      </c>
      <c r="C164" s="1">
        <v>83.121300000000005</v>
      </c>
      <c r="D164">
        <f t="shared" si="9"/>
        <v>89.107291666666683</v>
      </c>
      <c r="E164">
        <f t="shared" si="10"/>
        <v>85.273208333333329</v>
      </c>
      <c r="F164">
        <f t="shared" si="11"/>
        <v>87.190250000000006</v>
      </c>
      <c r="G164">
        <f t="shared" si="12"/>
        <v>0.95333251137598529</v>
      </c>
    </row>
    <row r="165" spans="1:7" x14ac:dyDescent="0.15">
      <c r="A165" t="s">
        <v>167</v>
      </c>
      <c r="B165" s="7">
        <v>42036</v>
      </c>
      <c r="C165" s="1">
        <v>75.704300000000003</v>
      </c>
      <c r="D165">
        <f t="shared" si="9"/>
        <v>92.784624999999991</v>
      </c>
      <c r="E165">
        <f t="shared" si="10"/>
        <v>89.107291666666683</v>
      </c>
      <c r="F165">
        <f t="shared" si="11"/>
        <v>90.945958333333337</v>
      </c>
      <c r="G165">
        <f t="shared" si="12"/>
        <v>0.83240972317351469</v>
      </c>
    </row>
    <row r="166" spans="1:7" x14ac:dyDescent="0.15">
      <c r="A166" t="s">
        <v>168</v>
      </c>
      <c r="B166" s="6">
        <v>42064</v>
      </c>
      <c r="C166" s="1">
        <v>77.274799999999999</v>
      </c>
      <c r="D166">
        <f t="shared" si="9"/>
        <v>96.046775000000011</v>
      </c>
      <c r="E166">
        <f t="shared" si="10"/>
        <v>92.784624999999991</v>
      </c>
      <c r="F166">
        <f t="shared" si="11"/>
        <v>94.415700000000001</v>
      </c>
      <c r="G166">
        <f t="shared" si="12"/>
        <v>0.81845286324202438</v>
      </c>
    </row>
    <row r="167" spans="1:7" x14ac:dyDescent="0.15">
      <c r="A167" t="s">
        <v>169</v>
      </c>
      <c r="B167" s="7">
        <v>42095</v>
      </c>
      <c r="C167" s="1">
        <v>90.094700000000003</v>
      </c>
      <c r="D167">
        <f t="shared" si="9"/>
        <v>98.498333333333335</v>
      </c>
      <c r="E167">
        <f t="shared" si="10"/>
        <v>96.046775000000011</v>
      </c>
      <c r="F167">
        <f t="shared" si="11"/>
        <v>97.27255416666668</v>
      </c>
      <c r="G167">
        <f t="shared" si="12"/>
        <v>0.9262088445383253</v>
      </c>
    </row>
    <row r="168" spans="1:7" x14ac:dyDescent="0.15">
      <c r="A168" t="s">
        <v>170</v>
      </c>
      <c r="B168" s="6">
        <v>42125</v>
      </c>
      <c r="C168" s="1">
        <v>107.0155</v>
      </c>
      <c r="D168">
        <f t="shared" si="9"/>
        <v>101.29446666666666</v>
      </c>
      <c r="E168">
        <f t="shared" si="10"/>
        <v>98.498333333333335</v>
      </c>
      <c r="F168">
        <f t="shared" si="11"/>
        <v>99.8964</v>
      </c>
      <c r="G168">
        <f t="shared" si="12"/>
        <v>1.0712648303642573</v>
      </c>
    </row>
    <row r="169" spans="1:7" x14ac:dyDescent="0.15">
      <c r="A169" t="s">
        <v>171</v>
      </c>
      <c r="B169" s="7">
        <v>42156</v>
      </c>
      <c r="C169" s="1">
        <v>113.47199999999999</v>
      </c>
      <c r="D169">
        <f t="shared" si="9"/>
        <v>100.70134999999999</v>
      </c>
      <c r="E169">
        <f t="shared" si="10"/>
        <v>101.29446666666666</v>
      </c>
      <c r="F169">
        <f t="shared" si="11"/>
        <v>100.99790833333333</v>
      </c>
      <c r="G169">
        <f t="shared" si="12"/>
        <v>1.1235084158921114</v>
      </c>
    </row>
    <row r="170" spans="1:7" x14ac:dyDescent="0.15">
      <c r="A170" t="s">
        <v>172</v>
      </c>
      <c r="B170" s="6">
        <v>42186</v>
      </c>
      <c r="C170" s="1">
        <v>124.3006</v>
      </c>
      <c r="D170">
        <f t="shared" si="9"/>
        <v>102.70289166666664</v>
      </c>
      <c r="E170">
        <f t="shared" si="10"/>
        <v>100.70134999999999</v>
      </c>
      <c r="F170">
        <f t="shared" si="11"/>
        <v>101.70212083333331</v>
      </c>
      <c r="G170">
        <f t="shared" si="12"/>
        <v>1.2222026343354282</v>
      </c>
    </row>
    <row r="171" spans="1:7" x14ac:dyDescent="0.15">
      <c r="A171" t="s">
        <v>173</v>
      </c>
      <c r="B171" s="7">
        <v>42217</v>
      </c>
      <c r="C171" s="1">
        <v>128.62190000000001</v>
      </c>
      <c r="D171">
        <f t="shared" si="9"/>
        <v>103.86794999999999</v>
      </c>
      <c r="E171">
        <f t="shared" si="10"/>
        <v>102.70289166666664</v>
      </c>
      <c r="F171">
        <f t="shared" si="11"/>
        <v>103.28542083333332</v>
      </c>
      <c r="G171">
        <f t="shared" si="12"/>
        <v>1.2453054745020689</v>
      </c>
    </row>
    <row r="172" spans="1:7" x14ac:dyDescent="0.15">
      <c r="A172" t="s">
        <v>174</v>
      </c>
      <c r="B172" s="6">
        <v>42248</v>
      </c>
      <c r="C172" s="1">
        <v>134.2227</v>
      </c>
      <c r="D172">
        <f t="shared" si="9"/>
        <v>104.78728333333333</v>
      </c>
      <c r="E172">
        <f t="shared" si="10"/>
        <v>103.86794999999999</v>
      </c>
      <c r="F172">
        <f t="shared" si="11"/>
        <v>104.32761666666667</v>
      </c>
      <c r="G172">
        <f t="shared" si="12"/>
        <v>1.2865500457932439</v>
      </c>
    </row>
    <row r="173" spans="1:7" x14ac:dyDescent="0.15">
      <c r="A173" t="s">
        <v>175</v>
      </c>
      <c r="B173" s="7">
        <v>42278</v>
      </c>
      <c r="C173" s="1">
        <v>110.0658</v>
      </c>
      <c r="D173">
        <f t="shared" si="9"/>
        <v>105.52868333333333</v>
      </c>
      <c r="E173">
        <f t="shared" si="10"/>
        <v>104.78728333333333</v>
      </c>
      <c r="F173">
        <f t="shared" si="11"/>
        <v>105.15798333333333</v>
      </c>
      <c r="G173">
        <f t="shared" si="12"/>
        <v>1.0466708899419428</v>
      </c>
    </row>
    <row r="174" spans="1:7" x14ac:dyDescent="0.15">
      <c r="A174" t="s">
        <v>176</v>
      </c>
      <c r="B174" s="6">
        <v>42309</v>
      </c>
      <c r="C174" s="1">
        <v>80.6387</v>
      </c>
      <c r="D174">
        <f t="shared" si="9"/>
        <v>105.04712499999999</v>
      </c>
      <c r="E174">
        <f t="shared" si="10"/>
        <v>105.52868333333333</v>
      </c>
      <c r="F174">
        <f t="shared" si="11"/>
        <v>105.28790416666666</v>
      </c>
      <c r="G174">
        <f t="shared" si="12"/>
        <v>0.76588759780375215</v>
      </c>
    </row>
    <row r="175" spans="1:7" x14ac:dyDescent="0.15">
      <c r="A175" t="s">
        <v>177</v>
      </c>
      <c r="B175" s="7">
        <v>42339</v>
      </c>
      <c r="C175" s="1">
        <v>91.001300000000001</v>
      </c>
      <c r="D175">
        <f t="shared" si="9"/>
        <v>103.96680833333333</v>
      </c>
      <c r="E175">
        <f t="shared" si="10"/>
        <v>105.04712499999999</v>
      </c>
      <c r="F175">
        <f t="shared" si="11"/>
        <v>104.50696666666667</v>
      </c>
      <c r="G175">
        <f t="shared" si="12"/>
        <v>0.87076778613483186</v>
      </c>
    </row>
    <row r="176" spans="1:7" x14ac:dyDescent="0.15">
      <c r="A176" t="s">
        <v>178</v>
      </c>
      <c r="B176" s="6">
        <v>42370</v>
      </c>
      <c r="C176" s="1">
        <v>76.003900000000002</v>
      </c>
      <c r="D176">
        <f t="shared" si="9"/>
        <v>103.43724166666665</v>
      </c>
      <c r="E176">
        <f t="shared" si="10"/>
        <v>103.96680833333333</v>
      </c>
      <c r="F176">
        <f t="shared" si="11"/>
        <v>103.70202499999999</v>
      </c>
      <c r="G176">
        <f t="shared" si="12"/>
        <v>0.73290661392581302</v>
      </c>
    </row>
    <row r="177" spans="1:7" x14ac:dyDescent="0.15">
      <c r="A177" t="s">
        <v>179</v>
      </c>
      <c r="B177" s="7">
        <v>42401</v>
      </c>
      <c r="C177" s="1">
        <v>99.722800000000007</v>
      </c>
      <c r="D177">
        <f t="shared" si="9"/>
        <v>102.23335000000002</v>
      </c>
      <c r="E177">
        <f t="shared" si="10"/>
        <v>103.43724166666665</v>
      </c>
      <c r="F177">
        <f t="shared" si="11"/>
        <v>102.83529583333333</v>
      </c>
      <c r="G177">
        <f t="shared" si="12"/>
        <v>0.96973319512419365</v>
      </c>
    </row>
    <row r="178" spans="1:7" x14ac:dyDescent="0.15">
      <c r="A178" t="s">
        <v>180</v>
      </c>
      <c r="B178" s="6">
        <v>42430</v>
      </c>
      <c r="C178" s="1">
        <v>91.255499999999998</v>
      </c>
      <c r="D178">
        <f t="shared" si="9"/>
        <v>102.00034166666667</v>
      </c>
      <c r="E178">
        <f t="shared" si="10"/>
        <v>102.23335000000002</v>
      </c>
      <c r="F178">
        <f t="shared" si="11"/>
        <v>102.11684583333334</v>
      </c>
      <c r="G178">
        <f t="shared" si="12"/>
        <v>0.89363805996260071</v>
      </c>
    </row>
    <row r="179" spans="1:7" x14ac:dyDescent="0.15">
      <c r="A179" t="s">
        <v>181</v>
      </c>
      <c r="B179" s="7">
        <v>42461</v>
      </c>
      <c r="C179" s="1">
        <v>101.1267</v>
      </c>
      <c r="D179">
        <f t="shared" si="9"/>
        <v>102.02222500000001</v>
      </c>
      <c r="E179">
        <f t="shared" si="10"/>
        <v>102.00034166666667</v>
      </c>
      <c r="F179">
        <f t="shared" si="11"/>
        <v>102.01128333333334</v>
      </c>
      <c r="G179">
        <f t="shared" si="12"/>
        <v>0.99132857362020566</v>
      </c>
    </row>
    <row r="180" spans="1:7" x14ac:dyDescent="0.15">
      <c r="A180" t="s">
        <v>182</v>
      </c>
      <c r="B180" s="6">
        <v>42491</v>
      </c>
      <c r="C180" s="1">
        <v>115.9123</v>
      </c>
      <c r="D180">
        <f t="shared" si="9"/>
        <v>101.02663333333334</v>
      </c>
      <c r="E180">
        <f t="shared" si="10"/>
        <v>102.02222500000001</v>
      </c>
      <c r="F180">
        <f t="shared" si="11"/>
        <v>101.52442916666666</v>
      </c>
      <c r="G180">
        <f t="shared" si="12"/>
        <v>1.1417183130349211</v>
      </c>
    </row>
    <row r="181" spans="1:7" x14ac:dyDescent="0.15">
      <c r="A181" t="s">
        <v>183</v>
      </c>
      <c r="B181" s="7">
        <v>42522</v>
      </c>
      <c r="C181" s="1">
        <v>107.69329999999999</v>
      </c>
      <c r="D181">
        <f t="shared" si="9"/>
        <v>100.75125833333334</v>
      </c>
      <c r="E181">
        <f t="shared" si="10"/>
        <v>101.02663333333334</v>
      </c>
      <c r="F181">
        <f t="shared" si="11"/>
        <v>100.88894583333334</v>
      </c>
      <c r="G181">
        <f t="shared" si="12"/>
        <v>1.06744400102968</v>
      </c>
    </row>
    <row r="182" spans="1:7" x14ac:dyDescent="0.15">
      <c r="A182" t="s">
        <v>184</v>
      </c>
      <c r="B182" s="6">
        <v>42552</v>
      </c>
      <c r="C182" s="1">
        <v>111.3368</v>
      </c>
      <c r="D182">
        <f t="shared" si="9"/>
        <v>99.03114166666667</v>
      </c>
      <c r="E182">
        <f t="shared" si="10"/>
        <v>100.75125833333334</v>
      </c>
      <c r="F182">
        <f t="shared" si="11"/>
        <v>99.891199999999998</v>
      </c>
      <c r="G182">
        <f t="shared" si="12"/>
        <v>1.1145806637621731</v>
      </c>
    </row>
    <row r="183" spans="1:7" x14ac:dyDescent="0.15">
      <c r="A183" t="s">
        <v>185</v>
      </c>
      <c r="B183" s="7">
        <v>42583</v>
      </c>
      <c r="C183" s="1">
        <v>122.2671</v>
      </c>
      <c r="D183">
        <f t="shared" si="9"/>
        <v>98.120283333333319</v>
      </c>
      <c r="E183">
        <f t="shared" si="10"/>
        <v>99.03114166666667</v>
      </c>
      <c r="F183">
        <f t="shared" si="11"/>
        <v>98.575712499999995</v>
      </c>
      <c r="G183">
        <f t="shared" si="12"/>
        <v>1.2403369643409883</v>
      </c>
    </row>
    <row r="184" spans="1:7" x14ac:dyDescent="0.15">
      <c r="A184" t="s">
        <v>186</v>
      </c>
      <c r="B184" s="6">
        <v>42614</v>
      </c>
      <c r="C184" s="1">
        <v>119.776</v>
      </c>
      <c r="D184">
        <f t="shared" si="9"/>
        <v>97.573058333333321</v>
      </c>
      <c r="E184">
        <f t="shared" si="10"/>
        <v>98.120283333333319</v>
      </c>
      <c r="F184">
        <f t="shared" si="11"/>
        <v>97.84667083333332</v>
      </c>
      <c r="G184">
        <f t="shared" si="12"/>
        <v>1.2241193183161019</v>
      </c>
    </row>
    <row r="185" spans="1:7" x14ac:dyDescent="0.15">
      <c r="A185" t="s">
        <v>187</v>
      </c>
      <c r="B185" s="7">
        <v>42644</v>
      </c>
      <c r="C185" s="1">
        <v>107.2697</v>
      </c>
      <c r="D185">
        <f t="shared" si="9"/>
        <v>96.5351</v>
      </c>
      <c r="E185">
        <f t="shared" si="10"/>
        <v>97.573058333333321</v>
      </c>
      <c r="F185">
        <f t="shared" si="11"/>
        <v>97.054079166666668</v>
      </c>
      <c r="G185">
        <f t="shared" si="12"/>
        <v>1.1052569961102872</v>
      </c>
    </row>
    <row r="186" spans="1:7" x14ac:dyDescent="0.15">
      <c r="A186" t="s">
        <v>188</v>
      </c>
      <c r="B186" s="6">
        <v>42675</v>
      </c>
      <c r="C186" s="1">
        <v>80.901300000000006</v>
      </c>
      <c r="D186">
        <f t="shared" si="9"/>
        <v>96.753991666666664</v>
      </c>
      <c r="E186">
        <f t="shared" si="10"/>
        <v>96.5351</v>
      </c>
      <c r="F186">
        <f t="shared" si="11"/>
        <v>96.644545833333325</v>
      </c>
      <c r="G186">
        <f t="shared" si="12"/>
        <v>0.83710155914558215</v>
      </c>
    </row>
    <row r="187" spans="1:7" x14ac:dyDescent="0.15">
      <c r="A187" t="s">
        <v>189</v>
      </c>
      <c r="B187" s="7">
        <v>42705</v>
      </c>
      <c r="C187" s="1">
        <v>79.054199999999994</v>
      </c>
      <c r="D187">
        <f t="shared" si="9"/>
        <v>98.173233333333329</v>
      </c>
      <c r="E187">
        <f t="shared" si="10"/>
        <v>96.753991666666664</v>
      </c>
      <c r="F187">
        <f t="shared" si="11"/>
        <v>97.463612499999996</v>
      </c>
      <c r="G187">
        <f t="shared" si="12"/>
        <v>0.81111501997732738</v>
      </c>
    </row>
    <row r="188" spans="1:7" x14ac:dyDescent="0.15">
      <c r="A188" t="s">
        <v>190</v>
      </c>
      <c r="B188" s="6">
        <v>42736</v>
      </c>
      <c r="C188" s="1">
        <v>72.699399999999997</v>
      </c>
      <c r="D188">
        <f t="shared" si="9"/>
        <v>98.723983333333351</v>
      </c>
      <c r="E188">
        <f t="shared" si="10"/>
        <v>98.173233333333329</v>
      </c>
      <c r="F188">
        <f t="shared" si="11"/>
        <v>98.44860833333334</v>
      </c>
      <c r="G188">
        <f t="shared" si="12"/>
        <v>0.73845025572987189</v>
      </c>
    </row>
    <row r="189" spans="1:7" x14ac:dyDescent="0.15">
      <c r="A189" t="s">
        <v>191</v>
      </c>
      <c r="B189" s="7">
        <v>42767</v>
      </c>
      <c r="C189" s="1">
        <v>79.081400000000002</v>
      </c>
      <c r="D189">
        <f t="shared" si="9"/>
        <v>99.117983333333328</v>
      </c>
      <c r="E189">
        <f t="shared" si="10"/>
        <v>98.723983333333351</v>
      </c>
      <c r="F189">
        <f t="shared" si="11"/>
        <v>98.920983333333339</v>
      </c>
      <c r="G189">
        <f t="shared" si="12"/>
        <v>0.79944009183087039</v>
      </c>
    </row>
    <row r="190" spans="1:7" x14ac:dyDescent="0.15">
      <c r="A190" t="s">
        <v>192</v>
      </c>
      <c r="B190" s="6">
        <v>42795</v>
      </c>
      <c r="C190" s="1">
        <v>80.325199999999995</v>
      </c>
      <c r="D190">
        <f t="shared" si="9"/>
        <v>99.520458333333337</v>
      </c>
      <c r="E190">
        <f t="shared" si="10"/>
        <v>99.117983333333328</v>
      </c>
      <c r="F190">
        <f t="shared" si="11"/>
        <v>99.319220833333333</v>
      </c>
      <c r="G190">
        <f t="shared" si="12"/>
        <v>0.80875785498552155</v>
      </c>
    </row>
    <row r="191" spans="1:7" x14ac:dyDescent="0.15">
      <c r="A191" t="s">
        <v>193</v>
      </c>
      <c r="B191" s="7">
        <v>42826</v>
      </c>
      <c r="C191" s="1">
        <v>94.56</v>
      </c>
      <c r="D191">
        <f t="shared" si="9"/>
        <v>100.11145833333335</v>
      </c>
      <c r="E191">
        <f t="shared" si="10"/>
        <v>99.520458333333337</v>
      </c>
      <c r="F191">
        <f t="shared" si="11"/>
        <v>99.815958333333342</v>
      </c>
      <c r="G191">
        <f t="shared" si="12"/>
        <v>0.94734350677893431</v>
      </c>
    </row>
    <row r="192" spans="1:7" x14ac:dyDescent="0.15">
      <c r="A192" t="s">
        <v>194</v>
      </c>
      <c r="B192" s="6">
        <v>42856</v>
      </c>
      <c r="C192" s="1">
        <v>103.4568</v>
      </c>
      <c r="D192">
        <f t="shared" si="9"/>
        <v>100.53511666666667</v>
      </c>
      <c r="E192">
        <f t="shared" si="10"/>
        <v>100.11145833333335</v>
      </c>
      <c r="F192">
        <f t="shared" si="11"/>
        <v>100.32328750000001</v>
      </c>
      <c r="G192">
        <f t="shared" si="12"/>
        <v>1.0312341489008721</v>
      </c>
    </row>
    <row r="193" spans="1:8" x14ac:dyDescent="0.15">
      <c r="A193" t="s">
        <v>195</v>
      </c>
      <c r="B193" s="7">
        <v>42887</v>
      </c>
      <c r="C193" s="1">
        <v>110.32</v>
      </c>
      <c r="D193">
        <f t="shared" si="9"/>
        <v>101.36124166666667</v>
      </c>
      <c r="E193">
        <f t="shared" si="10"/>
        <v>100.53511666666667</v>
      </c>
      <c r="F193">
        <f t="shared" si="11"/>
        <v>100.94817916666668</v>
      </c>
      <c r="G193">
        <f t="shared" si="12"/>
        <v>1.0928379383432001</v>
      </c>
    </row>
    <row r="194" spans="1:8" x14ac:dyDescent="0.15">
      <c r="A194" t="s">
        <v>196</v>
      </c>
      <c r="B194" s="6">
        <v>42917</v>
      </c>
      <c r="C194" s="1">
        <v>128.36770000000001</v>
      </c>
      <c r="D194">
        <f t="shared" si="9"/>
        <v>102.22898333333335</v>
      </c>
      <c r="E194">
        <f t="shared" si="10"/>
        <v>101.36124166666667</v>
      </c>
      <c r="F194">
        <f t="shared" si="11"/>
        <v>101.79511250000002</v>
      </c>
      <c r="G194">
        <f t="shared" si="12"/>
        <v>1.2610399148583877</v>
      </c>
    </row>
    <row r="195" spans="1:8" x14ac:dyDescent="0.15">
      <c r="A195" t="s">
        <v>197</v>
      </c>
      <c r="B195" s="7">
        <v>42948</v>
      </c>
      <c r="C195" s="1">
        <v>128.87610000000001</v>
      </c>
      <c r="D195">
        <f t="shared" si="9"/>
        <v>103.13984166666667</v>
      </c>
      <c r="E195">
        <f t="shared" si="10"/>
        <v>102.22898333333335</v>
      </c>
      <c r="F195">
        <f t="shared" si="11"/>
        <v>102.68441250000001</v>
      </c>
      <c r="G195">
        <f t="shared" si="12"/>
        <v>1.2550697507277455</v>
      </c>
    </row>
    <row r="196" spans="1:8" x14ac:dyDescent="0.15">
      <c r="A196" t="s">
        <v>198</v>
      </c>
      <c r="B196" s="6">
        <v>42979</v>
      </c>
      <c r="C196" s="1">
        <v>124.504</v>
      </c>
      <c r="D196">
        <f t="shared" si="9"/>
        <v>103.05228333333332</v>
      </c>
      <c r="E196">
        <f t="shared" si="10"/>
        <v>103.13984166666667</v>
      </c>
      <c r="F196">
        <f t="shared" si="11"/>
        <v>103.09606249999999</v>
      </c>
      <c r="G196">
        <f t="shared" si="12"/>
        <v>1.2076503891698096</v>
      </c>
    </row>
    <row r="197" spans="1:8" x14ac:dyDescent="0.15">
      <c r="A197" t="s">
        <v>199</v>
      </c>
      <c r="B197" s="7">
        <v>43009</v>
      </c>
      <c r="C197" s="1">
        <v>112.0994</v>
      </c>
      <c r="D197">
        <f t="shared" si="9"/>
        <v>103.984325</v>
      </c>
      <c r="E197">
        <f t="shared" si="10"/>
        <v>103.05228333333332</v>
      </c>
      <c r="F197">
        <f t="shared" si="11"/>
        <v>103.51830416666667</v>
      </c>
      <c r="G197">
        <f t="shared" si="12"/>
        <v>1.0828944784442913</v>
      </c>
    </row>
    <row r="198" spans="1:8" x14ac:dyDescent="0.15">
      <c r="A198" t="s">
        <v>200</v>
      </c>
      <c r="B198" s="6">
        <v>43040</v>
      </c>
      <c r="C198" s="1">
        <v>87.993300000000005</v>
      </c>
      <c r="D198">
        <f t="shared" si="9"/>
        <v>104.85988333333334</v>
      </c>
      <c r="E198">
        <f t="shared" si="10"/>
        <v>103.984325</v>
      </c>
      <c r="F198">
        <f t="shared" si="11"/>
        <v>104.42210416666667</v>
      </c>
      <c r="G198">
        <f t="shared" si="12"/>
        <v>0.84266928637594896</v>
      </c>
    </row>
    <row r="199" spans="1:8" x14ac:dyDescent="0.15">
      <c r="A199" t="s">
        <v>201</v>
      </c>
      <c r="B199" s="7">
        <v>43070</v>
      </c>
      <c r="C199" s="1">
        <v>84.138099999999994</v>
      </c>
      <c r="D199">
        <f t="shared" si="9"/>
        <v>105.13526666666667</v>
      </c>
      <c r="E199">
        <f t="shared" si="10"/>
        <v>104.85988333333334</v>
      </c>
      <c r="F199">
        <f t="shared" si="11"/>
        <v>104.99757500000001</v>
      </c>
      <c r="G199">
        <f t="shared" si="12"/>
        <v>0.80133374508887456</v>
      </c>
    </row>
    <row r="200" spans="1:8" x14ac:dyDescent="0.15">
      <c r="A200" t="s">
        <v>202</v>
      </c>
      <c r="B200" s="6">
        <v>43101</v>
      </c>
      <c r="C200" s="1">
        <v>82.612899999999996</v>
      </c>
      <c r="D200">
        <f t="shared" si="9"/>
        <v>105.72838333333334</v>
      </c>
      <c r="E200">
        <f t="shared" si="10"/>
        <v>105.13526666666667</v>
      </c>
      <c r="F200">
        <f t="shared" si="11"/>
        <v>105.431825</v>
      </c>
      <c r="G200">
        <f t="shared" si="12"/>
        <v>0.78356701119420058</v>
      </c>
    </row>
    <row r="201" spans="1:8" x14ac:dyDescent="0.15">
      <c r="A201" t="s">
        <v>203</v>
      </c>
      <c r="B201" s="7">
        <v>43132</v>
      </c>
      <c r="C201" s="1">
        <v>89.494299999999996</v>
      </c>
      <c r="D201">
        <f t="shared" si="9"/>
        <v>106.01294166666668</v>
      </c>
      <c r="E201">
        <f t="shared" si="10"/>
        <v>105.72838333333334</v>
      </c>
      <c r="F201">
        <f t="shared" si="11"/>
        <v>105.87066250000001</v>
      </c>
      <c r="G201">
        <f t="shared" si="12"/>
        <v>0.84531727569004289</v>
      </c>
    </row>
    <row r="202" spans="1:8" x14ac:dyDescent="0.15">
      <c r="A202" t="s">
        <v>204</v>
      </c>
      <c r="B202" s="6">
        <v>43160</v>
      </c>
      <c r="C202" s="1">
        <v>91.255499999999998</v>
      </c>
      <c r="D202">
        <f t="shared" si="9"/>
        <v>106.05529999999999</v>
      </c>
      <c r="E202">
        <f t="shared" si="10"/>
        <v>106.01294166666668</v>
      </c>
      <c r="F202">
        <f t="shared" si="11"/>
        <v>106.03412083333333</v>
      </c>
      <c r="G202">
        <f t="shared" si="12"/>
        <v>0.86062391315940001</v>
      </c>
    </row>
    <row r="203" spans="1:8" x14ac:dyDescent="0.15">
      <c r="A203" t="s">
        <v>205</v>
      </c>
      <c r="B203" s="7">
        <v>43191</v>
      </c>
      <c r="C203" s="1">
        <v>93.509299999999996</v>
      </c>
      <c r="D203">
        <f t="shared" si="9"/>
        <v>106.29608333333333</v>
      </c>
      <c r="E203">
        <f t="shared" si="10"/>
        <v>106.05529999999999</v>
      </c>
      <c r="F203">
        <f t="shared" si="11"/>
        <v>106.17569166666667</v>
      </c>
      <c r="G203">
        <f t="shared" si="12"/>
        <v>0.88070346924197884</v>
      </c>
    </row>
    <row r="204" spans="1:8" x14ac:dyDescent="0.15">
      <c r="A204" t="s">
        <v>206</v>
      </c>
      <c r="B204" s="6">
        <v>43221</v>
      </c>
      <c r="C204" s="1">
        <v>114.6413</v>
      </c>
      <c r="D204">
        <f t="shared" si="9"/>
        <v>106.63500833333332</v>
      </c>
      <c r="E204">
        <f t="shared" si="10"/>
        <v>106.29608333333333</v>
      </c>
      <c r="F204">
        <f t="shared" si="11"/>
        <v>106.46554583333332</v>
      </c>
      <c r="G204">
        <f t="shared" si="12"/>
        <v>1.076792488148846</v>
      </c>
    </row>
    <row r="205" spans="1:8" x14ac:dyDescent="0.15">
      <c r="A205" t="s">
        <v>207</v>
      </c>
      <c r="B205" s="7">
        <v>43252</v>
      </c>
      <c r="C205" s="1">
        <v>120.8267</v>
      </c>
      <c r="D205">
        <f t="shared" si="9"/>
        <v>107.24930833333336</v>
      </c>
      <c r="E205">
        <f t="shared" si="10"/>
        <v>106.63500833333332</v>
      </c>
      <c r="F205">
        <f t="shared" si="11"/>
        <v>106.94215833333334</v>
      </c>
      <c r="G205">
        <f t="shared" si="12"/>
        <v>1.1298322558947169</v>
      </c>
    </row>
    <row r="206" spans="1:8" x14ac:dyDescent="0.15">
      <c r="A206" t="s">
        <v>208</v>
      </c>
      <c r="B206" s="6">
        <v>43282</v>
      </c>
      <c r="C206" s="1">
        <v>131.67230000000001</v>
      </c>
      <c r="D206">
        <f t="shared" ref="D206:D269" si="13">AVERAGE(C202:C213)</f>
        <v>107.62454166666667</v>
      </c>
      <c r="E206">
        <f t="shared" ref="E206:E269" si="14">AVERAGE(C201:C212)</f>
        <v>107.24930833333336</v>
      </c>
      <c r="F206">
        <f t="shared" ref="F206:F269" si="15">AVERAGE(D206:E206)</f>
        <v>107.43692500000002</v>
      </c>
      <c r="G206">
        <f t="shared" ref="G206:G269" si="16">C206/F206</f>
        <v>1.2255777052442629</v>
      </c>
    </row>
    <row r="207" spans="1:8" x14ac:dyDescent="0.15">
      <c r="A207" t="s">
        <v>209</v>
      </c>
      <c r="B207" s="7">
        <v>43313</v>
      </c>
      <c r="C207" s="1">
        <v>135.99350000000001</v>
      </c>
      <c r="D207">
        <f t="shared" si="13"/>
        <v>107.89991666666667</v>
      </c>
      <c r="E207">
        <f t="shared" si="14"/>
        <v>107.62454166666667</v>
      </c>
      <c r="F207">
        <f t="shared" si="15"/>
        <v>107.76222916666667</v>
      </c>
      <c r="G207">
        <f t="shared" si="16"/>
        <v>1.2619774205827761</v>
      </c>
      <c r="H207" s="8">
        <f>C207/C195-1</f>
        <v>5.5226686716931983E-2</v>
      </c>
    </row>
    <row r="208" spans="1:8" x14ac:dyDescent="0.15">
      <c r="A208" t="s">
        <v>210</v>
      </c>
      <c r="B208" s="6">
        <v>43344</v>
      </c>
      <c r="C208" s="1">
        <v>127.9187</v>
      </c>
      <c r="D208">
        <f t="shared" si="13"/>
        <v>109.12569999999999</v>
      </c>
      <c r="E208">
        <f t="shared" si="14"/>
        <v>107.89991666666667</v>
      </c>
      <c r="F208">
        <f t="shared" si="15"/>
        <v>108.51280833333334</v>
      </c>
      <c r="G208">
        <f t="shared" si="16"/>
        <v>1.1788350330686768</v>
      </c>
    </row>
    <row r="209" spans="1:18" x14ac:dyDescent="0.15">
      <c r="A209" t="s">
        <v>211</v>
      </c>
      <c r="B209" s="7">
        <v>43374</v>
      </c>
      <c r="C209" s="1">
        <v>112.60769999999999</v>
      </c>
      <c r="D209">
        <f t="shared" si="13"/>
        <v>109.42225833333333</v>
      </c>
      <c r="E209">
        <f t="shared" si="14"/>
        <v>109.12569999999999</v>
      </c>
      <c r="F209">
        <f t="shared" si="15"/>
        <v>109.27397916666666</v>
      </c>
      <c r="G209">
        <f t="shared" si="16"/>
        <v>1.0305079110210553</v>
      </c>
    </row>
    <row r="210" spans="1:18" x14ac:dyDescent="0.15">
      <c r="A210" t="s">
        <v>212</v>
      </c>
      <c r="B210" s="6">
        <v>43405</v>
      </c>
      <c r="C210" s="1">
        <v>90.8827</v>
      </c>
      <c r="D210">
        <f t="shared" si="13"/>
        <v>110.29780833333332</v>
      </c>
      <c r="E210">
        <f t="shared" si="14"/>
        <v>109.42225833333333</v>
      </c>
      <c r="F210">
        <f t="shared" si="15"/>
        <v>109.86003333333332</v>
      </c>
      <c r="G210">
        <f t="shared" si="16"/>
        <v>0.82725898802749331</v>
      </c>
    </row>
    <row r="211" spans="1:18" x14ac:dyDescent="0.15">
      <c r="A211" t="s">
        <v>213</v>
      </c>
      <c r="B211" s="7">
        <v>43435</v>
      </c>
      <c r="C211" s="1">
        <v>88.205200000000005</v>
      </c>
      <c r="D211">
        <f t="shared" si="13"/>
        <v>110.890925</v>
      </c>
      <c r="E211">
        <f t="shared" si="14"/>
        <v>110.29780833333332</v>
      </c>
      <c r="F211">
        <f t="shared" si="15"/>
        <v>110.59436666666666</v>
      </c>
      <c r="G211">
        <f t="shared" si="16"/>
        <v>0.7975559936597133</v>
      </c>
      <c r="H211" s="8">
        <f t="shared" ref="H211:H223" si="17">C211/C199-1</f>
        <v>4.8338386533568256E-2</v>
      </c>
    </row>
    <row r="212" spans="1:18" x14ac:dyDescent="0.15">
      <c r="A212" t="s">
        <v>214</v>
      </c>
      <c r="B212" s="6">
        <v>43466</v>
      </c>
      <c r="C212" s="1">
        <v>89.984499999999997</v>
      </c>
      <c r="D212">
        <f t="shared" si="13"/>
        <v>112.81856666666668</v>
      </c>
      <c r="E212">
        <f t="shared" si="14"/>
        <v>110.890925</v>
      </c>
      <c r="F212">
        <f t="shared" si="15"/>
        <v>111.85474583333334</v>
      </c>
      <c r="G212">
        <f t="shared" si="16"/>
        <v>0.80447637093628011</v>
      </c>
      <c r="H212" s="8">
        <f t="shared" si="17"/>
        <v>8.9230616525990403E-2</v>
      </c>
    </row>
    <row r="213" spans="1:18" x14ac:dyDescent="0.15">
      <c r="A213" t="s">
        <v>215</v>
      </c>
      <c r="B213" s="7">
        <v>43497</v>
      </c>
      <c r="C213" s="1">
        <v>93.997100000000003</v>
      </c>
      <c r="D213">
        <f t="shared" si="13"/>
        <v>114.19756666666666</v>
      </c>
      <c r="E213">
        <f t="shared" si="14"/>
        <v>112.81856666666668</v>
      </c>
      <c r="F213">
        <f t="shared" si="15"/>
        <v>113.50806666666668</v>
      </c>
      <c r="G213">
        <f t="shared" si="16"/>
        <v>0.82810942658407238</v>
      </c>
      <c r="H213" s="8">
        <f t="shared" si="17"/>
        <v>5.0313818868911397E-2</v>
      </c>
    </row>
    <row r="214" spans="1:18" x14ac:dyDescent="0.15">
      <c r="A214" t="s">
        <v>216</v>
      </c>
      <c r="B214" s="6">
        <v>43525</v>
      </c>
      <c r="C214" s="1">
        <v>94.56</v>
      </c>
      <c r="D214">
        <f t="shared" si="13"/>
        <v>116.61240833333335</v>
      </c>
      <c r="E214">
        <f t="shared" si="14"/>
        <v>114.19756666666666</v>
      </c>
      <c r="F214">
        <f t="shared" si="15"/>
        <v>115.4049875</v>
      </c>
      <c r="G214">
        <f t="shared" si="16"/>
        <v>0.81937533245692695</v>
      </c>
      <c r="H214" s="8">
        <f t="shared" si="17"/>
        <v>3.6211516018212597E-2</v>
      </c>
    </row>
    <row r="215" spans="1:18" x14ac:dyDescent="0.15">
      <c r="A215" t="s">
        <v>217</v>
      </c>
      <c r="B215" s="7">
        <v>43556</v>
      </c>
      <c r="C215" s="1">
        <v>108.2187</v>
      </c>
      <c r="D215">
        <f t="shared" si="13"/>
        <v>117.44418333333334</v>
      </c>
      <c r="E215">
        <f t="shared" si="14"/>
        <v>116.61240833333335</v>
      </c>
      <c r="F215">
        <f t="shared" si="15"/>
        <v>117.02829583333335</v>
      </c>
      <c r="G215">
        <f t="shared" si="16"/>
        <v>0.92472251457989618</v>
      </c>
      <c r="H215" s="8">
        <f t="shared" si="17"/>
        <v>0.15730413980213731</v>
      </c>
      <c r="K215" s="3" t="s">
        <v>295</v>
      </c>
      <c r="L215" s="9">
        <v>0.05</v>
      </c>
    </row>
    <row r="216" spans="1:18" x14ac:dyDescent="0.15">
      <c r="A216" t="s">
        <v>218</v>
      </c>
      <c r="B216" s="6">
        <v>43586</v>
      </c>
      <c r="C216" s="1">
        <v>118.2</v>
      </c>
      <c r="D216">
        <f t="shared" si="13"/>
        <v>117.95256666666667</v>
      </c>
      <c r="E216">
        <f t="shared" si="14"/>
        <v>117.44418333333334</v>
      </c>
      <c r="F216">
        <f t="shared" si="15"/>
        <v>117.698375</v>
      </c>
      <c r="G216">
        <f t="shared" si="16"/>
        <v>1.0042619534891626</v>
      </c>
      <c r="H216" s="8">
        <f t="shared" si="17"/>
        <v>3.1042041567916678E-2</v>
      </c>
      <c r="L216">
        <f>I279</f>
        <v>203.08855888912507</v>
      </c>
      <c r="O216" s="3" t="s">
        <v>296</v>
      </c>
      <c r="P216" s="3" t="s">
        <v>297</v>
      </c>
    </row>
    <row r="217" spans="1:18" x14ac:dyDescent="0.15">
      <c r="A217" t="s">
        <v>219</v>
      </c>
      <c r="B217" s="7">
        <v>43617</v>
      </c>
      <c r="C217" s="1">
        <v>131.33330000000001</v>
      </c>
      <c r="D217">
        <f t="shared" si="13"/>
        <v>118.33385833333334</v>
      </c>
      <c r="E217">
        <f t="shared" si="14"/>
        <v>117.95256666666667</v>
      </c>
      <c r="F217">
        <f t="shared" si="15"/>
        <v>118.1432125</v>
      </c>
      <c r="G217">
        <f t="shared" si="16"/>
        <v>1.1116449030027857</v>
      </c>
      <c r="H217" s="8">
        <f t="shared" si="17"/>
        <v>8.6955945995380146E-2</v>
      </c>
      <c r="I217">
        <f t="shared" ref="I217:I223" si="18">C217</f>
        <v>131.33330000000001</v>
      </c>
      <c r="N217" s="7">
        <f>B217</f>
        <v>43617</v>
      </c>
      <c r="O217">
        <f>C217</f>
        <v>131.33330000000001</v>
      </c>
      <c r="P217">
        <f>I217</f>
        <v>131.33330000000001</v>
      </c>
      <c r="Q217">
        <v>30</v>
      </c>
      <c r="R217">
        <f>(P217-O217)*Q217</f>
        <v>0</v>
      </c>
    </row>
    <row r="218" spans="1:18" x14ac:dyDescent="0.15">
      <c r="A218" t="s">
        <v>220</v>
      </c>
      <c r="B218" s="6">
        <v>43647</v>
      </c>
      <c r="C218" s="1">
        <v>138.78970000000001</v>
      </c>
      <c r="D218">
        <f t="shared" si="13"/>
        <v>117.85995833333335</v>
      </c>
      <c r="E218">
        <f t="shared" si="14"/>
        <v>118.33385833333334</v>
      </c>
      <c r="F218">
        <f t="shared" si="15"/>
        <v>118.09690833333335</v>
      </c>
      <c r="G218">
        <f t="shared" si="16"/>
        <v>1.1752187416139668</v>
      </c>
      <c r="H218" s="8">
        <f t="shared" si="17"/>
        <v>5.4053889846231939E-2</v>
      </c>
      <c r="I218">
        <f t="shared" si="18"/>
        <v>138.78970000000001</v>
      </c>
      <c r="N218" s="7">
        <f t="shared" ref="N218:N279" si="19">B218</f>
        <v>43647</v>
      </c>
      <c r="O218">
        <f t="shared" ref="O218:O279" si="20">C218</f>
        <v>138.78970000000001</v>
      </c>
      <c r="P218">
        <f t="shared" ref="P218:P279" si="21">I218</f>
        <v>138.78970000000001</v>
      </c>
      <c r="Q218">
        <v>31</v>
      </c>
      <c r="R218">
        <f t="shared" ref="R218:R279" si="22">(P218-O218)*Q218</f>
        <v>0</v>
      </c>
    </row>
    <row r="219" spans="1:18" x14ac:dyDescent="0.15">
      <c r="A219" s="4" t="s">
        <v>221</v>
      </c>
      <c r="B219" s="7">
        <v>43678</v>
      </c>
      <c r="C219" s="5">
        <v>159.12520000000001</v>
      </c>
      <c r="D219">
        <f t="shared" si="13"/>
        <v>115.00028333333334</v>
      </c>
      <c r="E219">
        <f t="shared" si="14"/>
        <v>117.85995833333335</v>
      </c>
      <c r="F219">
        <f t="shared" si="15"/>
        <v>116.43012083333335</v>
      </c>
      <c r="G219">
        <f t="shared" si="16"/>
        <v>1.3667013214542956</v>
      </c>
      <c r="H219" s="8">
        <f t="shared" si="17"/>
        <v>0.17009415891200685</v>
      </c>
      <c r="I219">
        <f t="shared" si="18"/>
        <v>159.12520000000001</v>
      </c>
      <c r="N219" s="7">
        <f t="shared" si="19"/>
        <v>43678</v>
      </c>
      <c r="O219">
        <f t="shared" si="20"/>
        <v>159.12520000000001</v>
      </c>
      <c r="P219">
        <f t="shared" si="21"/>
        <v>159.12520000000001</v>
      </c>
      <c r="Q219">
        <v>31</v>
      </c>
      <c r="R219">
        <f t="shared" si="22"/>
        <v>0</v>
      </c>
    </row>
    <row r="220" spans="1:18" x14ac:dyDescent="0.15">
      <c r="A220" t="s">
        <v>222</v>
      </c>
      <c r="B220" s="6">
        <v>43709</v>
      </c>
      <c r="C220" s="1">
        <v>144.4667</v>
      </c>
      <c r="D220">
        <f t="shared" si="13"/>
        <v>107.29539166666667</v>
      </c>
      <c r="E220">
        <f t="shared" si="14"/>
        <v>115.00028333333334</v>
      </c>
      <c r="F220">
        <f t="shared" si="15"/>
        <v>111.14783750000001</v>
      </c>
      <c r="G220">
        <f t="shared" si="16"/>
        <v>1.2997706770498345</v>
      </c>
      <c r="H220" s="8">
        <f t="shared" si="17"/>
        <v>0.12936341598218237</v>
      </c>
      <c r="I220">
        <f t="shared" si="18"/>
        <v>144.4667</v>
      </c>
      <c r="N220" s="7">
        <f t="shared" si="19"/>
        <v>43709</v>
      </c>
      <c r="O220">
        <f t="shared" si="20"/>
        <v>144.4667</v>
      </c>
      <c r="P220">
        <f t="shared" si="21"/>
        <v>144.4667</v>
      </c>
      <c r="Q220">
        <v>30</v>
      </c>
      <c r="R220">
        <f t="shared" si="22"/>
        <v>0</v>
      </c>
    </row>
    <row r="221" spans="1:18" x14ac:dyDescent="0.15">
      <c r="A221" t="s">
        <v>223</v>
      </c>
      <c r="B221" s="7">
        <v>43739</v>
      </c>
      <c r="C221" s="1">
        <v>141.58580000000001</v>
      </c>
      <c r="D221">
        <f t="shared" si="13"/>
        <v>99.034100000000009</v>
      </c>
      <c r="E221">
        <f t="shared" si="14"/>
        <v>107.29539166666667</v>
      </c>
      <c r="F221">
        <f t="shared" si="15"/>
        <v>103.16474583333334</v>
      </c>
      <c r="G221">
        <f t="shared" si="16"/>
        <v>1.3724242604032328</v>
      </c>
      <c r="H221" s="8">
        <f t="shared" si="17"/>
        <v>0.25733675405855916</v>
      </c>
      <c r="I221">
        <f t="shared" si="18"/>
        <v>141.58580000000001</v>
      </c>
      <c r="N221" s="7">
        <f t="shared" si="19"/>
        <v>43739</v>
      </c>
      <c r="O221">
        <f t="shared" si="20"/>
        <v>141.58580000000001</v>
      </c>
      <c r="P221">
        <f t="shared" si="21"/>
        <v>141.58580000000001</v>
      </c>
      <c r="Q221">
        <v>31</v>
      </c>
      <c r="R221">
        <f t="shared" si="22"/>
        <v>0</v>
      </c>
    </row>
    <row r="222" spans="1:18" x14ac:dyDescent="0.15">
      <c r="A222" t="s">
        <v>224</v>
      </c>
      <c r="B222" s="6">
        <v>43770</v>
      </c>
      <c r="C222" s="1">
        <v>100.864</v>
      </c>
      <c r="D222">
        <f t="shared" si="13"/>
        <v>90.65065833333334</v>
      </c>
      <c r="E222">
        <f t="shared" si="14"/>
        <v>99.034100000000009</v>
      </c>
      <c r="F222">
        <f t="shared" si="15"/>
        <v>94.842379166666674</v>
      </c>
      <c r="G222">
        <f t="shared" si="16"/>
        <v>1.0634908243154837</v>
      </c>
      <c r="H222" s="8">
        <f t="shared" si="17"/>
        <v>0.10982618254079157</v>
      </c>
      <c r="I222">
        <f t="shared" si="18"/>
        <v>100.864</v>
      </c>
      <c r="N222" s="7">
        <f t="shared" si="19"/>
        <v>43770</v>
      </c>
      <c r="O222">
        <f t="shared" si="20"/>
        <v>100.864</v>
      </c>
      <c r="P222">
        <f t="shared" si="21"/>
        <v>100.864</v>
      </c>
      <c r="Q222">
        <v>30</v>
      </c>
      <c r="R222">
        <f t="shared" si="22"/>
        <v>0</v>
      </c>
    </row>
    <row r="223" spans="1:18" x14ac:dyDescent="0.15">
      <c r="A223" t="s">
        <v>225</v>
      </c>
      <c r="B223" s="7">
        <v>43800</v>
      </c>
      <c r="C223" s="1">
        <v>94.305800000000005</v>
      </c>
      <c r="D223">
        <f t="shared" si="13"/>
        <v>83.130766666666673</v>
      </c>
      <c r="E223">
        <f t="shared" si="14"/>
        <v>90.65065833333334</v>
      </c>
      <c r="F223">
        <f t="shared" si="15"/>
        <v>86.890712500000006</v>
      </c>
      <c r="G223">
        <f t="shared" si="16"/>
        <v>1.0853380906503673</v>
      </c>
      <c r="H223" s="8">
        <f t="shared" si="17"/>
        <v>6.9163722773714076E-2</v>
      </c>
      <c r="I223">
        <f t="shared" si="18"/>
        <v>94.305800000000005</v>
      </c>
      <c r="N223" s="7">
        <f t="shared" si="19"/>
        <v>43800</v>
      </c>
      <c r="O223">
        <f t="shared" si="20"/>
        <v>94.305800000000005</v>
      </c>
      <c r="P223">
        <f t="shared" si="21"/>
        <v>94.305800000000005</v>
      </c>
      <c r="Q223">
        <v>31</v>
      </c>
      <c r="R223">
        <f t="shared" si="22"/>
        <v>0</v>
      </c>
    </row>
    <row r="224" spans="1:18" x14ac:dyDescent="0.15">
      <c r="A224" t="s">
        <v>226</v>
      </c>
      <c r="B224" s="6">
        <v>43831</v>
      </c>
      <c r="C224" s="1">
        <v>94.56</v>
      </c>
      <c r="D224">
        <f t="shared" si="13"/>
        <v>75.483775000000009</v>
      </c>
      <c r="E224">
        <f t="shared" si="14"/>
        <v>83.130766666666673</v>
      </c>
      <c r="F224">
        <f t="shared" si="15"/>
        <v>79.307270833333348</v>
      </c>
      <c r="G224">
        <f t="shared" si="16"/>
        <v>1.1923244742429824</v>
      </c>
      <c r="H224" s="8">
        <f>C224/C212-1</f>
        <v>5.0847645983475021E-2</v>
      </c>
      <c r="I224">
        <f>C224</f>
        <v>94.56</v>
      </c>
      <c r="N224" s="7">
        <f t="shared" si="19"/>
        <v>43831</v>
      </c>
      <c r="O224">
        <f t="shared" si="20"/>
        <v>94.56</v>
      </c>
      <c r="P224">
        <f t="shared" si="21"/>
        <v>94.56</v>
      </c>
      <c r="Q224">
        <v>31</v>
      </c>
      <c r="R224">
        <f t="shared" si="22"/>
        <v>0</v>
      </c>
    </row>
    <row r="225" spans="1:18" x14ac:dyDescent="0.15">
      <c r="A225" t="s">
        <v>227</v>
      </c>
      <c r="B225" s="7">
        <v>43862</v>
      </c>
      <c r="C225" s="1">
        <v>88.310299999999998</v>
      </c>
      <c r="D225">
        <f t="shared" si="13"/>
        <v>69.135991666666669</v>
      </c>
      <c r="E225">
        <f t="shared" si="14"/>
        <v>75.483775000000009</v>
      </c>
      <c r="F225">
        <f t="shared" si="15"/>
        <v>72.309883333333346</v>
      </c>
      <c r="G225">
        <f t="shared" si="16"/>
        <v>1.2212756531898703</v>
      </c>
      <c r="H225" s="8">
        <f>C225/C213-1</f>
        <v>-6.0499738821729654E-2</v>
      </c>
      <c r="I225">
        <f>C213*(1+$L$215)</f>
        <v>98.696955000000003</v>
      </c>
      <c r="N225" s="7">
        <f t="shared" si="19"/>
        <v>43862</v>
      </c>
      <c r="O225">
        <f t="shared" si="20"/>
        <v>88.310299999999998</v>
      </c>
      <c r="P225">
        <f t="shared" si="21"/>
        <v>98.696955000000003</v>
      </c>
      <c r="Q225">
        <v>29</v>
      </c>
      <c r="R225">
        <f t="shared" si="22"/>
        <v>301.21299500000015</v>
      </c>
    </row>
    <row r="226" spans="1:18" x14ac:dyDescent="0.15">
      <c r="A226" t="s">
        <v>228</v>
      </c>
      <c r="B226" s="6">
        <v>43891</v>
      </c>
      <c r="C226" s="1">
        <v>60.243899999999996</v>
      </c>
      <c r="D226">
        <f t="shared" si="13"/>
        <v>62.632875000000013</v>
      </c>
      <c r="E226">
        <f t="shared" si="14"/>
        <v>69.135991666666669</v>
      </c>
      <c r="F226">
        <f t="shared" si="15"/>
        <v>65.884433333333334</v>
      </c>
      <c r="G226">
        <f t="shared" si="16"/>
        <v>0.91438746532438364</v>
      </c>
      <c r="H226" s="8">
        <f>C226/C214-1</f>
        <v>-0.36290291878172598</v>
      </c>
      <c r="I226">
        <f t="shared" ref="I226:I235" si="23">C214*(1+$L$215)</f>
        <v>99.288000000000011</v>
      </c>
      <c r="N226" s="7">
        <f t="shared" si="19"/>
        <v>43891</v>
      </c>
      <c r="O226">
        <f t="shared" si="20"/>
        <v>60.243899999999996</v>
      </c>
      <c r="P226">
        <f t="shared" si="21"/>
        <v>99.288000000000011</v>
      </c>
      <c r="Q226">
        <v>31</v>
      </c>
      <c r="R226">
        <f t="shared" si="22"/>
        <v>1210.3671000000004</v>
      </c>
    </row>
    <row r="227" spans="1:18" x14ac:dyDescent="0.15">
      <c r="A227" t="s">
        <v>229</v>
      </c>
      <c r="B227" s="7">
        <v>43922</v>
      </c>
      <c r="C227" s="1">
        <v>15.76</v>
      </c>
      <c r="D227">
        <f t="shared" si="13"/>
        <v>58.189433333333334</v>
      </c>
      <c r="E227">
        <f t="shared" si="14"/>
        <v>62.632875000000013</v>
      </c>
      <c r="F227">
        <f t="shared" si="15"/>
        <v>60.411154166666677</v>
      </c>
      <c r="G227">
        <f t="shared" si="16"/>
        <v>0.26087897537133903</v>
      </c>
      <c r="H227" s="8">
        <f t="shared" ref="H227:H280" si="24">C227/C215-1</f>
        <v>-0.85436897689586</v>
      </c>
      <c r="I227">
        <f t="shared" si="23"/>
        <v>113.62963500000001</v>
      </c>
      <c r="N227" s="7">
        <f t="shared" si="19"/>
        <v>43922</v>
      </c>
      <c r="O227">
        <f t="shared" si="20"/>
        <v>15.76</v>
      </c>
      <c r="P227">
        <f t="shared" si="21"/>
        <v>113.62963500000001</v>
      </c>
      <c r="Q227">
        <v>30</v>
      </c>
      <c r="R227">
        <f t="shared" si="22"/>
        <v>2936.08905</v>
      </c>
    </row>
    <row r="228" spans="1:18" x14ac:dyDescent="0.15">
      <c r="A228" t="s">
        <v>230</v>
      </c>
      <c r="B228" s="6">
        <v>43952</v>
      </c>
      <c r="C228" s="1">
        <v>19.064499999999999</v>
      </c>
      <c r="D228">
        <f t="shared" si="13"/>
        <v>54.270616666666655</v>
      </c>
      <c r="E228">
        <f t="shared" si="14"/>
        <v>58.189433333333334</v>
      </c>
      <c r="F228">
        <f t="shared" si="15"/>
        <v>56.230024999999998</v>
      </c>
      <c r="G228">
        <f t="shared" si="16"/>
        <v>0.33904484303537125</v>
      </c>
      <c r="H228" s="8">
        <f t="shared" si="24"/>
        <v>-0.83870981387478849</v>
      </c>
      <c r="I228">
        <f t="shared" si="23"/>
        <v>124.11000000000001</v>
      </c>
      <c r="N228" s="7">
        <f t="shared" si="19"/>
        <v>43952</v>
      </c>
      <c r="O228">
        <f t="shared" si="20"/>
        <v>19.064499999999999</v>
      </c>
      <c r="P228">
        <f t="shared" si="21"/>
        <v>124.11000000000001</v>
      </c>
      <c r="Q228">
        <v>31</v>
      </c>
      <c r="R228">
        <f t="shared" si="22"/>
        <v>3256.4105000000004</v>
      </c>
    </row>
    <row r="229" spans="1:18" x14ac:dyDescent="0.15">
      <c r="A229" t="s">
        <v>231</v>
      </c>
      <c r="B229" s="7">
        <v>43983</v>
      </c>
      <c r="C229" s="1">
        <v>30.731999999999999</v>
      </c>
      <c r="D229">
        <f t="shared" si="13"/>
        <v>50.669541666666667</v>
      </c>
      <c r="E229">
        <f t="shared" si="14"/>
        <v>54.270616666666655</v>
      </c>
      <c r="F229">
        <f t="shared" si="15"/>
        <v>52.470079166666665</v>
      </c>
      <c r="G229">
        <f t="shared" si="16"/>
        <v>0.58570523407030628</v>
      </c>
      <c r="H229" s="8">
        <f t="shared" si="24"/>
        <v>-0.76599994060912202</v>
      </c>
      <c r="I229">
        <f t="shared" si="23"/>
        <v>137.89996500000001</v>
      </c>
      <c r="N229" s="7">
        <f t="shared" si="19"/>
        <v>43983</v>
      </c>
      <c r="O229">
        <f t="shared" si="20"/>
        <v>30.731999999999999</v>
      </c>
      <c r="P229">
        <f t="shared" si="21"/>
        <v>137.89996500000001</v>
      </c>
      <c r="Q229">
        <v>30</v>
      </c>
      <c r="R229">
        <f t="shared" si="22"/>
        <v>3215.0389500000001</v>
      </c>
    </row>
    <row r="230" spans="1:18" x14ac:dyDescent="0.15">
      <c r="A230" t="s">
        <v>232</v>
      </c>
      <c r="B230" s="6">
        <v>44013</v>
      </c>
      <c r="C230" s="1">
        <v>48.551000000000002</v>
      </c>
      <c r="D230">
        <f t="shared" si="13"/>
        <v>47.649041666666669</v>
      </c>
      <c r="E230">
        <f t="shared" si="14"/>
        <v>50.669541666666667</v>
      </c>
      <c r="F230">
        <f t="shared" si="15"/>
        <v>49.159291666666668</v>
      </c>
      <c r="G230">
        <f t="shared" si="16"/>
        <v>0.98762611001819767</v>
      </c>
      <c r="H230" s="8">
        <f t="shared" si="24"/>
        <v>-0.65018297467319264</v>
      </c>
      <c r="I230">
        <f t="shared" si="23"/>
        <v>145.72918500000003</v>
      </c>
      <c r="N230" s="7">
        <f t="shared" si="19"/>
        <v>44013</v>
      </c>
      <c r="O230">
        <f t="shared" si="20"/>
        <v>48.551000000000002</v>
      </c>
      <c r="P230">
        <f t="shared" si="21"/>
        <v>145.72918500000003</v>
      </c>
      <c r="Q230">
        <v>31</v>
      </c>
      <c r="R230">
        <f t="shared" si="22"/>
        <v>3012.5237350000007</v>
      </c>
    </row>
    <row r="231" spans="1:18" x14ac:dyDescent="0.15">
      <c r="A231" t="s">
        <v>233</v>
      </c>
      <c r="B231" s="7">
        <v>44044</v>
      </c>
      <c r="C231" s="1">
        <v>67.3613</v>
      </c>
      <c r="D231">
        <f t="shared" si="13"/>
        <v>47.373666666666672</v>
      </c>
      <c r="E231">
        <f t="shared" si="14"/>
        <v>47.649041666666669</v>
      </c>
      <c r="F231">
        <f t="shared" si="15"/>
        <v>47.511354166666671</v>
      </c>
      <c r="G231">
        <f t="shared" si="16"/>
        <v>1.4177937291305367</v>
      </c>
      <c r="H231" s="8">
        <f t="shared" si="24"/>
        <v>-0.57667735845736567</v>
      </c>
      <c r="I231">
        <f>C219*(1+$L$215)</f>
        <v>167.08146000000002</v>
      </c>
      <c r="N231" s="7">
        <f t="shared" si="19"/>
        <v>44044</v>
      </c>
      <c r="O231">
        <f t="shared" si="20"/>
        <v>67.3613</v>
      </c>
      <c r="P231">
        <f t="shared" si="21"/>
        <v>167.08146000000002</v>
      </c>
      <c r="Q231">
        <v>31</v>
      </c>
      <c r="R231">
        <f t="shared" si="22"/>
        <v>3091.3249600000008</v>
      </c>
    </row>
    <row r="232" spans="1:18" x14ac:dyDescent="0.15">
      <c r="A232" t="s">
        <v>234</v>
      </c>
      <c r="B232" s="6">
        <v>44075</v>
      </c>
      <c r="C232" s="1">
        <v>68.293300000000002</v>
      </c>
      <c r="D232">
        <f t="shared" si="13"/>
        <v>51.160441666666678</v>
      </c>
      <c r="E232">
        <f t="shared" si="14"/>
        <v>47.373666666666672</v>
      </c>
      <c r="F232">
        <f t="shared" si="15"/>
        <v>49.267054166666675</v>
      </c>
      <c r="G232">
        <f t="shared" si="16"/>
        <v>1.3861859848362152</v>
      </c>
      <c r="H232" s="8">
        <f t="shared" si="24"/>
        <v>-0.52727306708051058</v>
      </c>
      <c r="I232">
        <f t="shared" si="23"/>
        <v>151.69003500000002</v>
      </c>
      <c r="N232" s="7">
        <f t="shared" si="19"/>
        <v>44075</v>
      </c>
      <c r="O232">
        <f t="shared" si="20"/>
        <v>68.293300000000002</v>
      </c>
      <c r="P232">
        <f t="shared" si="21"/>
        <v>151.69003500000002</v>
      </c>
      <c r="Q232">
        <v>30</v>
      </c>
      <c r="R232">
        <f t="shared" si="22"/>
        <v>2501.9020500000006</v>
      </c>
    </row>
    <row r="233" spans="1:18" x14ac:dyDescent="0.15">
      <c r="A233" t="s">
        <v>235</v>
      </c>
      <c r="B233" s="7">
        <v>44105</v>
      </c>
      <c r="C233" s="1">
        <v>63.548400000000001</v>
      </c>
      <c r="D233">
        <f t="shared" si="13"/>
        <v>54.634425000000014</v>
      </c>
      <c r="E233">
        <f t="shared" si="14"/>
        <v>51.160441666666678</v>
      </c>
      <c r="F233">
        <f t="shared" si="15"/>
        <v>52.897433333333346</v>
      </c>
      <c r="G233">
        <f t="shared" si="16"/>
        <v>1.2013512942972024</v>
      </c>
      <c r="H233" s="8">
        <f t="shared" si="24"/>
        <v>-0.55116685430318579</v>
      </c>
      <c r="I233">
        <f t="shared" si="23"/>
        <v>148.66509000000002</v>
      </c>
      <c r="N233" s="7">
        <f t="shared" si="19"/>
        <v>44105</v>
      </c>
      <c r="O233">
        <f t="shared" si="20"/>
        <v>63.548400000000001</v>
      </c>
      <c r="P233">
        <f t="shared" si="21"/>
        <v>148.66509000000002</v>
      </c>
      <c r="Q233">
        <v>31</v>
      </c>
      <c r="R233">
        <f t="shared" si="22"/>
        <v>2638.6173900000008</v>
      </c>
    </row>
    <row r="234" spans="1:18" x14ac:dyDescent="0.15">
      <c r="A234" t="s">
        <v>236</v>
      </c>
      <c r="B234" s="6">
        <v>44136</v>
      </c>
      <c r="C234" s="1">
        <v>47.542700000000004</v>
      </c>
      <c r="D234">
        <f t="shared" si="13"/>
        <v>59.034091666666676</v>
      </c>
      <c r="E234">
        <f t="shared" si="14"/>
        <v>54.634425000000014</v>
      </c>
      <c r="F234">
        <f t="shared" si="15"/>
        <v>56.834258333333345</v>
      </c>
      <c r="G234">
        <f t="shared" si="16"/>
        <v>0.83651483091697465</v>
      </c>
      <c r="H234" s="8">
        <f t="shared" si="24"/>
        <v>-0.52864550285532985</v>
      </c>
      <c r="I234">
        <f t="shared" si="23"/>
        <v>105.9072</v>
      </c>
      <c r="N234" s="7">
        <f t="shared" si="19"/>
        <v>44136</v>
      </c>
      <c r="O234">
        <f t="shared" si="20"/>
        <v>47.542700000000004</v>
      </c>
      <c r="P234">
        <f t="shared" si="21"/>
        <v>105.9072</v>
      </c>
      <c r="Q234">
        <v>30</v>
      </c>
      <c r="R234">
        <f t="shared" si="22"/>
        <v>1750.9349999999999</v>
      </c>
    </row>
    <row r="235" spans="1:18" x14ac:dyDescent="0.15">
      <c r="A235" t="s">
        <v>237</v>
      </c>
      <c r="B235" s="7">
        <v>44166</v>
      </c>
      <c r="C235" s="1">
        <v>47.28</v>
      </c>
      <c r="D235">
        <f t="shared" si="13"/>
        <v>64.520433333333344</v>
      </c>
      <c r="E235">
        <f t="shared" si="14"/>
        <v>59.034091666666676</v>
      </c>
      <c r="F235">
        <f t="shared" si="15"/>
        <v>61.777262500000006</v>
      </c>
      <c r="G235">
        <f t="shared" si="16"/>
        <v>0.76533012449361926</v>
      </c>
      <c r="H235" s="8">
        <f t="shared" si="24"/>
        <v>-0.49865225680711045</v>
      </c>
      <c r="I235">
        <f t="shared" si="23"/>
        <v>99.021090000000015</v>
      </c>
      <c r="N235" s="7">
        <f t="shared" si="19"/>
        <v>44166</v>
      </c>
      <c r="O235">
        <f t="shared" si="20"/>
        <v>47.28</v>
      </c>
      <c r="P235">
        <f t="shared" si="21"/>
        <v>99.021090000000015</v>
      </c>
      <c r="Q235">
        <v>31</v>
      </c>
      <c r="R235">
        <f t="shared" si="22"/>
        <v>1603.9737900000005</v>
      </c>
    </row>
    <row r="236" spans="1:18" x14ac:dyDescent="0.15">
      <c r="A236" t="s">
        <v>238</v>
      </c>
      <c r="B236" s="6">
        <v>44197</v>
      </c>
      <c r="C236" s="1">
        <v>51.347099999999998</v>
      </c>
      <c r="D236">
        <f t="shared" si="13"/>
        <v>67.210650000000001</v>
      </c>
      <c r="E236">
        <f t="shared" si="14"/>
        <v>64.520433333333344</v>
      </c>
      <c r="F236">
        <f t="shared" si="15"/>
        <v>65.865541666666672</v>
      </c>
      <c r="G236">
        <f t="shared" si="16"/>
        <v>0.77957454991956454</v>
      </c>
      <c r="H236" s="8">
        <f t="shared" si="24"/>
        <v>-0.45698921319796959</v>
      </c>
      <c r="I236">
        <f>I224*(1+$L$215)</f>
        <v>99.288000000000011</v>
      </c>
      <c r="N236" s="7">
        <f t="shared" si="19"/>
        <v>44197</v>
      </c>
      <c r="O236">
        <f t="shared" si="20"/>
        <v>51.347099999999998</v>
      </c>
      <c r="P236">
        <f t="shared" si="21"/>
        <v>99.288000000000011</v>
      </c>
      <c r="Q236">
        <v>31</v>
      </c>
      <c r="R236">
        <f t="shared" si="22"/>
        <v>1486.1679000000004</v>
      </c>
    </row>
    <row r="237" spans="1:18" x14ac:dyDescent="0.15">
      <c r="A237" t="s">
        <v>239</v>
      </c>
      <c r="B237" s="7">
        <v>44228</v>
      </c>
      <c r="C237" s="1">
        <v>52.064300000000003</v>
      </c>
      <c r="D237">
        <f t="shared" si="13"/>
        <v>68.129983333333328</v>
      </c>
      <c r="E237">
        <f t="shared" si="14"/>
        <v>67.210650000000001</v>
      </c>
      <c r="F237">
        <f t="shared" si="15"/>
        <v>67.670316666666665</v>
      </c>
      <c r="G237">
        <f t="shared" si="16"/>
        <v>0.76938165158086302</v>
      </c>
      <c r="H237" s="8">
        <f t="shared" si="24"/>
        <v>-0.41043909940290091</v>
      </c>
      <c r="I237">
        <f t="shared" ref="I237:I280" si="25">I225*(1+$L$215)</f>
        <v>103.63180275000001</v>
      </c>
      <c r="N237" s="7">
        <f t="shared" si="19"/>
        <v>44228</v>
      </c>
      <c r="O237">
        <f t="shared" si="20"/>
        <v>52.064300000000003</v>
      </c>
      <c r="P237">
        <f t="shared" si="21"/>
        <v>103.63180275000001</v>
      </c>
      <c r="Q237">
        <v>28</v>
      </c>
      <c r="R237">
        <f t="shared" si="22"/>
        <v>1443.890077</v>
      </c>
    </row>
    <row r="238" spans="1:18" x14ac:dyDescent="0.15">
      <c r="A238" t="s">
        <v>240</v>
      </c>
      <c r="B238" s="6">
        <v>44256</v>
      </c>
      <c r="C238" s="1">
        <v>56.939399999999999</v>
      </c>
      <c r="D238">
        <f t="shared" si="13"/>
        <v>71.498050000000006</v>
      </c>
      <c r="E238">
        <f t="shared" si="14"/>
        <v>68.129983333333328</v>
      </c>
      <c r="F238">
        <f t="shared" si="15"/>
        <v>69.814016666666674</v>
      </c>
      <c r="G238">
        <f t="shared" si="16"/>
        <v>0.81558693681617411</v>
      </c>
      <c r="H238" s="8">
        <f t="shared" si="24"/>
        <v>-5.4852026512227758E-2</v>
      </c>
      <c r="I238">
        <f t="shared" si="25"/>
        <v>104.25240000000002</v>
      </c>
      <c r="N238" s="7">
        <f t="shared" si="19"/>
        <v>44256</v>
      </c>
      <c r="O238">
        <f t="shared" si="20"/>
        <v>56.939399999999999</v>
      </c>
      <c r="P238">
        <f t="shared" si="21"/>
        <v>104.25240000000002</v>
      </c>
      <c r="Q238">
        <v>31</v>
      </c>
      <c r="R238">
        <f t="shared" si="22"/>
        <v>1466.7030000000007</v>
      </c>
    </row>
    <row r="239" spans="1:18" x14ac:dyDescent="0.15">
      <c r="A239" t="s">
        <v>241</v>
      </c>
      <c r="B239" s="7">
        <v>44287</v>
      </c>
      <c r="C239" s="1">
        <v>61.201300000000003</v>
      </c>
      <c r="D239">
        <f t="shared" si="13"/>
        <v>72.83326666666666</v>
      </c>
      <c r="E239">
        <f t="shared" si="14"/>
        <v>71.498050000000006</v>
      </c>
      <c r="F239">
        <f t="shared" si="15"/>
        <v>72.16565833333334</v>
      </c>
      <c r="G239">
        <f t="shared" si="16"/>
        <v>0.84806681479036827</v>
      </c>
      <c r="H239" s="8">
        <f t="shared" si="24"/>
        <v>2.8833312182741118</v>
      </c>
      <c r="I239">
        <f t="shared" si="25"/>
        <v>119.31111675000001</v>
      </c>
      <c r="N239" s="7">
        <f t="shared" si="19"/>
        <v>44287</v>
      </c>
      <c r="O239">
        <f t="shared" si="20"/>
        <v>61.201300000000003</v>
      </c>
      <c r="P239">
        <f t="shared" si="21"/>
        <v>119.31111675000001</v>
      </c>
      <c r="Q239">
        <v>30</v>
      </c>
      <c r="R239">
        <f t="shared" si="22"/>
        <v>1743.2945025000001</v>
      </c>
    </row>
    <row r="240" spans="1:18" x14ac:dyDescent="0.15">
      <c r="A240" t="s">
        <v>242</v>
      </c>
      <c r="B240" s="6">
        <v>44317</v>
      </c>
      <c r="C240" s="1">
        <v>60.752299999999998</v>
      </c>
      <c r="D240">
        <f t="shared" si="13"/>
        <v>75.502300000000005</v>
      </c>
      <c r="E240">
        <f t="shared" si="14"/>
        <v>72.83326666666666</v>
      </c>
      <c r="F240">
        <f t="shared" si="15"/>
        <v>74.167783333333333</v>
      </c>
      <c r="G240">
        <f t="shared" si="16"/>
        <v>0.81911980201646406</v>
      </c>
      <c r="H240" s="8">
        <f t="shared" si="24"/>
        <v>2.186671562327887</v>
      </c>
      <c r="I240">
        <f t="shared" si="25"/>
        <v>130.31550000000001</v>
      </c>
      <c r="N240" s="7">
        <f t="shared" si="19"/>
        <v>44317</v>
      </c>
      <c r="O240">
        <f t="shared" si="20"/>
        <v>60.752299999999998</v>
      </c>
      <c r="P240">
        <f t="shared" si="21"/>
        <v>130.31550000000001</v>
      </c>
      <c r="Q240">
        <v>31</v>
      </c>
      <c r="R240">
        <f t="shared" si="22"/>
        <v>2156.4592000000007</v>
      </c>
    </row>
    <row r="241" spans="1:18" x14ac:dyDescent="0.15">
      <c r="A241" t="s">
        <v>243</v>
      </c>
      <c r="B241" s="7">
        <v>44348</v>
      </c>
      <c r="C241" s="1">
        <v>83.528000000000006</v>
      </c>
      <c r="D241">
        <f t="shared" si="13"/>
        <v>77.747675000000001</v>
      </c>
      <c r="E241">
        <f t="shared" si="14"/>
        <v>75.502300000000005</v>
      </c>
      <c r="F241">
        <f t="shared" si="15"/>
        <v>76.624987500000003</v>
      </c>
      <c r="G241">
        <f t="shared" si="16"/>
        <v>1.0900882691824256</v>
      </c>
      <c r="H241" s="8">
        <f t="shared" si="24"/>
        <v>1.7179487179487181</v>
      </c>
      <c r="I241">
        <f t="shared" si="25"/>
        <v>144.79496325000002</v>
      </c>
      <c r="N241" s="7">
        <f t="shared" si="19"/>
        <v>44348</v>
      </c>
      <c r="O241">
        <f t="shared" si="20"/>
        <v>83.528000000000006</v>
      </c>
      <c r="P241">
        <f t="shared" si="21"/>
        <v>144.79496325000002</v>
      </c>
      <c r="Q241">
        <v>30</v>
      </c>
      <c r="R241">
        <f t="shared" si="22"/>
        <v>1838.0088975000006</v>
      </c>
    </row>
    <row r="242" spans="1:18" x14ac:dyDescent="0.15">
      <c r="A242" t="s">
        <v>244</v>
      </c>
      <c r="B242" s="6">
        <v>44378</v>
      </c>
      <c r="C242" s="1">
        <v>114.3871</v>
      </c>
      <c r="D242">
        <f t="shared" si="13"/>
        <v>80.233625000000004</v>
      </c>
      <c r="E242">
        <f t="shared" si="14"/>
        <v>77.747675000000001</v>
      </c>
      <c r="F242">
        <f t="shared" si="15"/>
        <v>78.990650000000002</v>
      </c>
      <c r="G242">
        <f t="shared" si="16"/>
        <v>1.4481093648425478</v>
      </c>
      <c r="H242" s="8">
        <f t="shared" si="24"/>
        <v>1.3560194434718129</v>
      </c>
      <c r="I242">
        <f t="shared" si="25"/>
        <v>153.01564425000004</v>
      </c>
      <c r="N242" s="7">
        <f t="shared" si="19"/>
        <v>44378</v>
      </c>
      <c r="O242">
        <f t="shared" si="20"/>
        <v>114.3871</v>
      </c>
      <c r="P242">
        <f t="shared" si="21"/>
        <v>153.01564425000004</v>
      </c>
      <c r="Q242">
        <v>31</v>
      </c>
      <c r="R242">
        <f t="shared" si="22"/>
        <v>1197.484871750001</v>
      </c>
    </row>
    <row r="243" spans="1:18" x14ac:dyDescent="0.15">
      <c r="A243" t="s">
        <v>245</v>
      </c>
      <c r="B243" s="7">
        <v>44409</v>
      </c>
      <c r="C243" s="1">
        <v>99.643900000000002</v>
      </c>
      <c r="D243">
        <f t="shared" si="13"/>
        <v>82.478999999999999</v>
      </c>
      <c r="E243">
        <f t="shared" si="14"/>
        <v>80.233625000000004</v>
      </c>
      <c r="F243">
        <f t="shared" si="15"/>
        <v>81.356312500000001</v>
      </c>
      <c r="G243">
        <f t="shared" si="16"/>
        <v>1.224783878939941</v>
      </c>
      <c r="H243" s="8">
        <f t="shared" si="24"/>
        <v>0.47924550149715039</v>
      </c>
      <c r="I243">
        <f t="shared" si="25"/>
        <v>175.43553300000002</v>
      </c>
      <c r="N243" s="7">
        <f t="shared" si="19"/>
        <v>44409</v>
      </c>
      <c r="O243">
        <f t="shared" si="20"/>
        <v>99.643900000000002</v>
      </c>
      <c r="P243">
        <f t="shared" si="21"/>
        <v>175.43553300000002</v>
      </c>
      <c r="Q243">
        <v>31</v>
      </c>
      <c r="R243">
        <f t="shared" si="22"/>
        <v>2349.5406230000008</v>
      </c>
    </row>
    <row r="244" spans="1:18" x14ac:dyDescent="0.15">
      <c r="A244" t="s">
        <v>246</v>
      </c>
      <c r="B244" s="6">
        <v>44440</v>
      </c>
      <c r="C244" s="1">
        <v>79.325299999999999</v>
      </c>
      <c r="D244">
        <f t="shared" si="13"/>
        <v>85.784225000000006</v>
      </c>
      <c r="E244">
        <f t="shared" si="14"/>
        <v>82.478999999999999</v>
      </c>
      <c r="F244">
        <f t="shared" si="15"/>
        <v>84.131612500000003</v>
      </c>
      <c r="G244">
        <f t="shared" si="16"/>
        <v>0.94287150385950347</v>
      </c>
      <c r="H244" s="8">
        <f t="shared" si="24"/>
        <v>0.16153854038390292</v>
      </c>
      <c r="I244">
        <f t="shared" si="25"/>
        <v>159.27453675000004</v>
      </c>
      <c r="N244" s="7">
        <f t="shared" si="19"/>
        <v>44440</v>
      </c>
      <c r="O244">
        <f t="shared" si="20"/>
        <v>79.325299999999999</v>
      </c>
      <c r="P244">
        <f t="shared" si="21"/>
        <v>159.27453675000004</v>
      </c>
      <c r="Q244">
        <v>30</v>
      </c>
      <c r="R244">
        <f t="shared" si="22"/>
        <v>2398.4771025000014</v>
      </c>
    </row>
    <row r="245" spans="1:18" x14ac:dyDescent="0.15">
      <c r="A245" t="s">
        <v>247</v>
      </c>
      <c r="B245" s="7">
        <v>44470</v>
      </c>
      <c r="C245" s="1">
        <v>103.9652</v>
      </c>
      <c r="D245">
        <f t="shared" si="13"/>
        <v>88.834541666666667</v>
      </c>
      <c r="E245">
        <f t="shared" si="14"/>
        <v>85.784225000000006</v>
      </c>
      <c r="F245">
        <f t="shared" si="15"/>
        <v>87.309383333333329</v>
      </c>
      <c r="G245">
        <f t="shared" si="16"/>
        <v>1.190767773528733</v>
      </c>
      <c r="H245" s="8">
        <f t="shared" si="24"/>
        <v>0.63600027695425831</v>
      </c>
      <c r="I245">
        <f t="shared" si="25"/>
        <v>156.09834450000002</v>
      </c>
      <c r="N245" s="7">
        <f t="shared" si="19"/>
        <v>44470</v>
      </c>
      <c r="O245">
        <f t="shared" si="20"/>
        <v>103.9652</v>
      </c>
      <c r="P245">
        <f t="shared" si="21"/>
        <v>156.09834450000002</v>
      </c>
      <c r="Q245">
        <v>31</v>
      </c>
      <c r="R245">
        <f t="shared" si="22"/>
        <v>1616.1274795000008</v>
      </c>
    </row>
    <row r="246" spans="1:18" x14ac:dyDescent="0.15">
      <c r="A246" t="s">
        <v>248</v>
      </c>
      <c r="B246" s="6">
        <v>44501</v>
      </c>
      <c r="C246" s="1">
        <v>63.565300000000001</v>
      </c>
      <c r="D246">
        <f t="shared" si="13"/>
        <v>93.212316666666666</v>
      </c>
      <c r="E246">
        <f t="shared" si="14"/>
        <v>88.834541666666667</v>
      </c>
      <c r="F246">
        <f t="shared" si="15"/>
        <v>91.023429166666659</v>
      </c>
      <c r="G246">
        <f t="shared" si="16"/>
        <v>0.69833998325431146</v>
      </c>
      <c r="H246" s="8">
        <f t="shared" si="24"/>
        <v>0.33701493604696409</v>
      </c>
      <c r="I246">
        <f t="shared" si="25"/>
        <v>111.20256000000001</v>
      </c>
      <c r="N246" s="7">
        <f t="shared" si="19"/>
        <v>44501</v>
      </c>
      <c r="O246">
        <f t="shared" si="20"/>
        <v>63.565300000000001</v>
      </c>
      <c r="P246">
        <f t="shared" si="21"/>
        <v>111.20256000000001</v>
      </c>
      <c r="Q246">
        <v>30</v>
      </c>
      <c r="R246">
        <f t="shared" si="22"/>
        <v>1429.1178000000002</v>
      </c>
    </row>
    <row r="247" spans="1:18" x14ac:dyDescent="0.15">
      <c r="A247" t="s">
        <v>249</v>
      </c>
      <c r="B247" s="7">
        <v>44531</v>
      </c>
      <c r="C247" s="1">
        <v>79.308400000000006</v>
      </c>
      <c r="D247">
        <f t="shared" si="13"/>
        <v>93.996083333333331</v>
      </c>
      <c r="E247">
        <f t="shared" si="14"/>
        <v>93.212316666666666</v>
      </c>
      <c r="F247">
        <f t="shared" si="15"/>
        <v>93.604199999999992</v>
      </c>
      <c r="G247">
        <f t="shared" si="16"/>
        <v>0.847273947109211</v>
      </c>
      <c r="H247" s="8">
        <f t="shared" si="24"/>
        <v>0.67741962774957698</v>
      </c>
      <c r="I247">
        <f t="shared" si="25"/>
        <v>103.97214450000003</v>
      </c>
      <c r="N247" s="7">
        <f t="shared" si="19"/>
        <v>44531</v>
      </c>
      <c r="O247">
        <f t="shared" si="20"/>
        <v>79.308400000000006</v>
      </c>
      <c r="P247">
        <f t="shared" si="21"/>
        <v>103.97214450000003</v>
      </c>
      <c r="Q247">
        <v>31</v>
      </c>
      <c r="R247">
        <f t="shared" si="22"/>
        <v>764.57607950000067</v>
      </c>
    </row>
    <row r="248" spans="1:18" x14ac:dyDescent="0.15">
      <c r="A248" t="s">
        <v>250</v>
      </c>
      <c r="B248" s="6">
        <v>44562</v>
      </c>
      <c r="C248" s="1">
        <v>78.291600000000003</v>
      </c>
      <c r="D248">
        <f t="shared" si="13"/>
        <v>97.152316666666692</v>
      </c>
      <c r="E248">
        <f t="shared" si="14"/>
        <v>93.996083333333331</v>
      </c>
      <c r="F248">
        <f t="shared" si="15"/>
        <v>95.574200000000019</v>
      </c>
      <c r="G248">
        <f t="shared" si="16"/>
        <v>0.81917086410349227</v>
      </c>
      <c r="H248" s="8">
        <f t="shared" si="24"/>
        <v>0.52475212816303163</v>
      </c>
      <c r="I248">
        <f t="shared" si="25"/>
        <v>104.25240000000002</v>
      </c>
      <c r="N248" s="7">
        <f t="shared" si="19"/>
        <v>44562</v>
      </c>
      <c r="O248">
        <f t="shared" si="20"/>
        <v>78.291600000000003</v>
      </c>
      <c r="P248">
        <f t="shared" si="21"/>
        <v>104.25240000000002</v>
      </c>
      <c r="Q248">
        <v>31</v>
      </c>
      <c r="R248">
        <f t="shared" si="22"/>
        <v>804.78480000000059</v>
      </c>
    </row>
    <row r="249" spans="1:18" x14ac:dyDescent="0.15">
      <c r="A249" t="s">
        <v>251</v>
      </c>
      <c r="B249" s="7">
        <v>44593</v>
      </c>
      <c r="C249" s="1">
        <v>81.895700000000005</v>
      </c>
      <c r="D249">
        <f t="shared" si="13"/>
        <v>100.56698333333333</v>
      </c>
      <c r="E249">
        <f t="shared" si="14"/>
        <v>97.152316666666692</v>
      </c>
      <c r="F249">
        <f t="shared" si="15"/>
        <v>98.859650000000016</v>
      </c>
      <c r="G249">
        <f t="shared" si="16"/>
        <v>0.82840370161132471</v>
      </c>
      <c r="H249" s="8">
        <f t="shared" si="24"/>
        <v>0.57297226698524706</v>
      </c>
      <c r="I249">
        <f t="shared" si="25"/>
        <v>108.81339288750002</v>
      </c>
      <c r="N249" s="7">
        <f t="shared" si="19"/>
        <v>44593</v>
      </c>
      <c r="O249">
        <f t="shared" si="20"/>
        <v>81.895700000000005</v>
      </c>
      <c r="P249">
        <f t="shared" si="21"/>
        <v>108.81339288750002</v>
      </c>
      <c r="Q249">
        <v>28</v>
      </c>
      <c r="R249">
        <f t="shared" si="22"/>
        <v>753.69540085000028</v>
      </c>
    </row>
    <row r="250" spans="1:18" x14ac:dyDescent="0.15">
      <c r="A250" t="s">
        <v>252</v>
      </c>
      <c r="B250" s="6">
        <v>44621</v>
      </c>
      <c r="C250" s="1">
        <v>83.883899999999997</v>
      </c>
      <c r="D250">
        <f t="shared" si="13"/>
        <v>102.83354166666665</v>
      </c>
      <c r="E250">
        <f t="shared" si="14"/>
        <v>100.56698333333333</v>
      </c>
      <c r="F250">
        <f t="shared" si="15"/>
        <v>101.70026249999998</v>
      </c>
      <c r="G250">
        <f t="shared" si="16"/>
        <v>0.82481498019732269</v>
      </c>
      <c r="H250" s="8">
        <f t="shared" si="24"/>
        <v>0.47321362711935855</v>
      </c>
      <c r="I250">
        <f t="shared" si="25"/>
        <v>109.46502000000002</v>
      </c>
      <c r="N250" s="7">
        <f t="shared" si="19"/>
        <v>44621</v>
      </c>
      <c r="O250">
        <f t="shared" si="20"/>
        <v>83.883899999999997</v>
      </c>
      <c r="P250">
        <f t="shared" si="21"/>
        <v>109.46502000000002</v>
      </c>
      <c r="Q250">
        <v>31</v>
      </c>
      <c r="R250">
        <f t="shared" si="22"/>
        <v>793.01472000000081</v>
      </c>
    </row>
    <row r="251" spans="1:18" x14ac:dyDescent="0.15">
      <c r="A251" t="s">
        <v>253</v>
      </c>
      <c r="B251" s="7">
        <v>44652</v>
      </c>
      <c r="C251" s="1">
        <v>100.864</v>
      </c>
      <c r="D251">
        <f t="shared" si="13"/>
        <v>105.78854166666666</v>
      </c>
      <c r="E251">
        <f t="shared" si="14"/>
        <v>102.83354166666665</v>
      </c>
      <c r="F251">
        <f t="shared" si="15"/>
        <v>104.31104166666665</v>
      </c>
      <c r="G251">
        <f t="shared" si="16"/>
        <v>0.96695420147675337</v>
      </c>
      <c r="H251" s="8">
        <f t="shared" si="24"/>
        <v>0.64806956714971742</v>
      </c>
      <c r="I251">
        <f t="shared" si="25"/>
        <v>125.27667258750002</v>
      </c>
      <c r="N251" s="7">
        <f t="shared" si="19"/>
        <v>44652</v>
      </c>
      <c r="O251">
        <f t="shared" si="20"/>
        <v>100.864</v>
      </c>
      <c r="P251">
        <f t="shared" si="21"/>
        <v>125.27667258750002</v>
      </c>
      <c r="Q251">
        <v>30</v>
      </c>
      <c r="R251">
        <f t="shared" si="22"/>
        <v>732.38017762500033</v>
      </c>
    </row>
    <row r="252" spans="1:18" x14ac:dyDescent="0.15">
      <c r="A252" t="s">
        <v>254</v>
      </c>
      <c r="B252" s="6">
        <v>44682</v>
      </c>
      <c r="C252" s="1">
        <v>97.356099999999998</v>
      </c>
      <c r="D252">
        <f t="shared" si="13"/>
        <v>106.44520833333333</v>
      </c>
      <c r="E252">
        <f t="shared" si="14"/>
        <v>105.78854166666666</v>
      </c>
      <c r="F252">
        <f t="shared" si="15"/>
        <v>106.11687499999999</v>
      </c>
      <c r="G252">
        <f t="shared" si="16"/>
        <v>0.91744220700053603</v>
      </c>
      <c r="H252" s="8">
        <f t="shared" si="24"/>
        <v>0.60250887620715599</v>
      </c>
      <c r="I252">
        <f t="shared" si="25"/>
        <v>136.83127500000003</v>
      </c>
      <c r="N252" s="7">
        <f t="shared" si="19"/>
        <v>44682</v>
      </c>
      <c r="O252">
        <f t="shared" si="20"/>
        <v>97.356099999999998</v>
      </c>
      <c r="P252">
        <f t="shared" si="21"/>
        <v>136.83127500000003</v>
      </c>
      <c r="Q252">
        <v>31</v>
      </c>
      <c r="R252">
        <f t="shared" si="22"/>
        <v>1223.7304250000011</v>
      </c>
    </row>
    <row r="253" spans="1:18" x14ac:dyDescent="0.15">
      <c r="A253" t="s">
        <v>255</v>
      </c>
      <c r="B253" s="7">
        <v>44713</v>
      </c>
      <c r="C253" s="1">
        <v>136.06129999999999</v>
      </c>
      <c r="D253">
        <f t="shared" si="13"/>
        <v>107.50434999999997</v>
      </c>
      <c r="E253">
        <f t="shared" si="14"/>
        <v>106.44520833333333</v>
      </c>
      <c r="F253">
        <f t="shared" si="15"/>
        <v>106.97477916666665</v>
      </c>
      <c r="G253">
        <f t="shared" si="16"/>
        <v>1.2719007326765925</v>
      </c>
      <c r="H253" s="8">
        <f t="shared" si="24"/>
        <v>0.62893041854228504</v>
      </c>
      <c r="I253">
        <f t="shared" si="25"/>
        <v>152.03471141250003</v>
      </c>
      <c r="N253" s="7">
        <f t="shared" si="19"/>
        <v>44713</v>
      </c>
      <c r="O253">
        <f t="shared" si="20"/>
        <v>136.06129999999999</v>
      </c>
      <c r="P253">
        <f t="shared" si="21"/>
        <v>152.03471141250003</v>
      </c>
      <c r="Q253">
        <v>30</v>
      </c>
      <c r="R253">
        <f t="shared" si="22"/>
        <v>479.20234237500125</v>
      </c>
    </row>
    <row r="254" spans="1:18" x14ac:dyDescent="0.15">
      <c r="A254" t="s">
        <v>256</v>
      </c>
      <c r="B254" s="6">
        <v>44743</v>
      </c>
      <c r="C254" s="1">
        <v>123.7923</v>
      </c>
      <c r="D254">
        <f t="shared" si="13"/>
        <v>108.60661666666665</v>
      </c>
      <c r="E254">
        <f t="shared" si="14"/>
        <v>107.50434999999997</v>
      </c>
      <c r="F254">
        <f t="shared" si="15"/>
        <v>108.05548333333331</v>
      </c>
      <c r="G254">
        <f t="shared" si="16"/>
        <v>1.1456364469549518</v>
      </c>
      <c r="H254" s="8">
        <f t="shared" si="24"/>
        <v>8.2222558312956551E-2</v>
      </c>
      <c r="I254">
        <f t="shared" si="25"/>
        <v>160.66642646250006</v>
      </c>
      <c r="N254" s="7">
        <f t="shared" si="19"/>
        <v>44743</v>
      </c>
      <c r="O254">
        <f t="shared" si="20"/>
        <v>123.7923</v>
      </c>
      <c r="P254">
        <f t="shared" si="21"/>
        <v>160.66642646250006</v>
      </c>
      <c r="Q254">
        <v>31</v>
      </c>
      <c r="R254">
        <f t="shared" si="22"/>
        <v>1143.0979203375018</v>
      </c>
    </row>
    <row r="255" spans="1:18" x14ac:dyDescent="0.15">
      <c r="A255" t="s">
        <v>257</v>
      </c>
      <c r="B255" s="7">
        <v>44774</v>
      </c>
      <c r="C255" s="1">
        <v>137.5187</v>
      </c>
      <c r="D255">
        <f t="shared" si="13"/>
        <v>110.38596666666666</v>
      </c>
      <c r="E255">
        <f t="shared" si="14"/>
        <v>108.60661666666665</v>
      </c>
      <c r="F255">
        <f t="shared" si="15"/>
        <v>109.49629166666665</v>
      </c>
      <c r="G255">
        <f t="shared" si="16"/>
        <v>1.2559210719084475</v>
      </c>
      <c r="H255" s="8">
        <f t="shared" si="24"/>
        <v>0.38010154158960052</v>
      </c>
      <c r="I255">
        <f t="shared" si="25"/>
        <v>184.20730965000004</v>
      </c>
      <c r="N255" s="7">
        <f t="shared" si="19"/>
        <v>44774</v>
      </c>
      <c r="O255">
        <f t="shared" si="20"/>
        <v>137.5187</v>
      </c>
      <c r="P255">
        <f t="shared" si="21"/>
        <v>184.20730965000004</v>
      </c>
      <c r="Q255">
        <v>31</v>
      </c>
      <c r="R255">
        <f t="shared" si="22"/>
        <v>1447.3468991500015</v>
      </c>
    </row>
    <row r="256" spans="1:18" x14ac:dyDescent="0.15">
      <c r="A256" t="s">
        <v>258</v>
      </c>
      <c r="B256" s="6">
        <v>44805</v>
      </c>
      <c r="C256" s="1">
        <v>120.3013</v>
      </c>
      <c r="D256">
        <f t="shared" si="13"/>
        <v>111.08640833333334</v>
      </c>
      <c r="E256">
        <f t="shared" si="14"/>
        <v>110.38596666666666</v>
      </c>
      <c r="F256">
        <f t="shared" si="15"/>
        <v>110.7361875</v>
      </c>
      <c r="G256">
        <f t="shared" si="16"/>
        <v>1.0863774771006993</v>
      </c>
      <c r="H256" s="8">
        <f t="shared" si="24"/>
        <v>0.51655650845316692</v>
      </c>
      <c r="I256">
        <f t="shared" si="25"/>
        <v>167.23826358750006</v>
      </c>
      <c r="N256" s="7">
        <f t="shared" si="19"/>
        <v>44805</v>
      </c>
      <c r="O256">
        <f t="shared" si="20"/>
        <v>120.3013</v>
      </c>
      <c r="P256">
        <f t="shared" si="21"/>
        <v>167.23826358750006</v>
      </c>
      <c r="Q256">
        <v>30</v>
      </c>
      <c r="R256">
        <f t="shared" si="22"/>
        <v>1408.1089076250018</v>
      </c>
    </row>
    <row r="257" spans="1:19" x14ac:dyDescent="0.15">
      <c r="A257" t="s">
        <v>259</v>
      </c>
      <c r="B257" s="7">
        <v>44835</v>
      </c>
      <c r="C257" s="1">
        <v>131.16390000000001</v>
      </c>
      <c r="D257">
        <f t="shared" si="13"/>
        <v>114.05199999999998</v>
      </c>
      <c r="E257">
        <f t="shared" si="14"/>
        <v>111.08640833333334</v>
      </c>
      <c r="F257">
        <f t="shared" si="15"/>
        <v>112.56920416666665</v>
      </c>
      <c r="G257">
        <f t="shared" si="16"/>
        <v>1.1651845722014931</v>
      </c>
      <c r="H257" s="8">
        <f t="shared" si="24"/>
        <v>0.26161350144086692</v>
      </c>
      <c r="I257">
        <f t="shared" si="25"/>
        <v>163.90326172500002</v>
      </c>
      <c r="N257" s="7">
        <f t="shared" si="19"/>
        <v>44835</v>
      </c>
      <c r="O257">
        <f t="shared" si="20"/>
        <v>131.16390000000001</v>
      </c>
      <c r="P257">
        <f t="shared" si="21"/>
        <v>163.90326172500002</v>
      </c>
      <c r="Q257">
        <v>31</v>
      </c>
      <c r="R257">
        <f t="shared" si="22"/>
        <v>1014.9202134750003</v>
      </c>
    </row>
    <row r="258" spans="1:19" x14ac:dyDescent="0.15">
      <c r="A258" t="s">
        <v>260</v>
      </c>
      <c r="B258" s="6">
        <v>44866</v>
      </c>
      <c r="C258" s="1">
        <v>99.025300000000001</v>
      </c>
      <c r="D258">
        <f t="shared" si="13"/>
        <v>114.13955833333334</v>
      </c>
      <c r="E258">
        <f t="shared" si="14"/>
        <v>114.05199999999998</v>
      </c>
      <c r="F258">
        <f t="shared" si="15"/>
        <v>114.09577916666666</v>
      </c>
      <c r="G258">
        <f t="shared" si="16"/>
        <v>0.86791378895224258</v>
      </c>
      <c r="H258" s="8">
        <f t="shared" si="24"/>
        <v>0.55785153220389105</v>
      </c>
      <c r="I258">
        <f t="shared" si="25"/>
        <v>116.76268800000001</v>
      </c>
      <c r="N258" s="7">
        <f t="shared" si="19"/>
        <v>44866</v>
      </c>
      <c r="O258">
        <f t="shared" si="20"/>
        <v>99.025300000000001</v>
      </c>
      <c r="P258">
        <f t="shared" si="21"/>
        <v>116.76268800000001</v>
      </c>
      <c r="Q258">
        <v>30</v>
      </c>
      <c r="R258">
        <f t="shared" si="22"/>
        <v>532.1216400000003</v>
      </c>
    </row>
    <row r="259" spans="1:19" x14ac:dyDescent="0.15">
      <c r="A259" t="s">
        <v>261</v>
      </c>
      <c r="B259" s="7">
        <v>44896</v>
      </c>
      <c r="C259" s="1">
        <v>87.188400000000001</v>
      </c>
      <c r="D259">
        <f t="shared" si="13"/>
        <v>115.89772499999999</v>
      </c>
      <c r="E259">
        <f t="shared" si="14"/>
        <v>114.13955833333334</v>
      </c>
      <c r="F259">
        <f t="shared" si="15"/>
        <v>115.01864166666667</v>
      </c>
      <c r="G259">
        <f t="shared" si="16"/>
        <v>0.75803712108406773</v>
      </c>
      <c r="H259" s="8">
        <f t="shared" si="24"/>
        <v>9.9358958193583424E-2</v>
      </c>
      <c r="I259">
        <f t="shared" si="25"/>
        <v>109.17075172500003</v>
      </c>
      <c r="N259" s="7">
        <f t="shared" si="19"/>
        <v>44896</v>
      </c>
      <c r="O259">
        <f t="shared" si="20"/>
        <v>87.188400000000001</v>
      </c>
      <c r="P259">
        <f t="shared" si="21"/>
        <v>109.17075172500003</v>
      </c>
      <c r="Q259">
        <v>31</v>
      </c>
      <c r="R259">
        <f t="shared" si="22"/>
        <v>681.45290347500088</v>
      </c>
    </row>
    <row r="260" spans="1:19" x14ac:dyDescent="0.15">
      <c r="A260" t="s">
        <v>262</v>
      </c>
      <c r="B260" s="6">
        <v>44927</v>
      </c>
      <c r="C260" s="1">
        <v>91.001300000000001</v>
      </c>
      <c r="D260">
        <f t="shared" si="13"/>
        <v>117.08395833333334</v>
      </c>
      <c r="E260">
        <f t="shared" si="14"/>
        <v>115.89772499999999</v>
      </c>
      <c r="F260">
        <f t="shared" si="15"/>
        <v>116.49084166666667</v>
      </c>
      <c r="G260">
        <f t="shared" si="16"/>
        <v>0.78118844964994028</v>
      </c>
      <c r="H260" s="8">
        <f t="shared" si="24"/>
        <v>0.16233797750972001</v>
      </c>
      <c r="I260">
        <f t="shared" si="25"/>
        <v>109.46502000000002</v>
      </c>
      <c r="N260" s="7">
        <f t="shared" si="19"/>
        <v>44927</v>
      </c>
      <c r="O260">
        <f t="shared" si="20"/>
        <v>91.001300000000001</v>
      </c>
      <c r="P260">
        <f t="shared" si="21"/>
        <v>109.46502000000002</v>
      </c>
      <c r="Q260">
        <v>31</v>
      </c>
      <c r="R260">
        <f t="shared" si="22"/>
        <v>572.37532000000078</v>
      </c>
    </row>
    <row r="261" spans="1:19" x14ac:dyDescent="0.15">
      <c r="A261" t="s">
        <v>263</v>
      </c>
      <c r="B261" s="7">
        <v>44958</v>
      </c>
      <c r="C261" s="1">
        <v>95.122900000000001</v>
      </c>
      <c r="D261">
        <f t="shared" si="13"/>
        <v>118.98829166666667</v>
      </c>
      <c r="E261">
        <f t="shared" si="14"/>
        <v>117.08395833333334</v>
      </c>
      <c r="F261">
        <f t="shared" si="15"/>
        <v>118.036125</v>
      </c>
      <c r="G261">
        <f t="shared" si="16"/>
        <v>0.80587955594103078</v>
      </c>
      <c r="H261" s="8">
        <f t="shared" si="24"/>
        <v>0.1615127534168459</v>
      </c>
      <c r="I261">
        <f t="shared" si="25"/>
        <v>114.25406253187502</v>
      </c>
      <c r="N261" s="7">
        <f t="shared" si="19"/>
        <v>44958</v>
      </c>
      <c r="O261">
        <f t="shared" si="20"/>
        <v>95.122900000000001</v>
      </c>
      <c r="P261">
        <f t="shared" si="21"/>
        <v>114.25406253187502</v>
      </c>
      <c r="Q261">
        <v>28</v>
      </c>
      <c r="R261">
        <f t="shared" si="22"/>
        <v>535.67255089250057</v>
      </c>
    </row>
    <row r="262" spans="1:19" x14ac:dyDescent="0.15">
      <c r="A262" t="s">
        <v>264</v>
      </c>
      <c r="B262" s="6">
        <v>44986</v>
      </c>
      <c r="C262" s="1">
        <v>105.23609999999999</v>
      </c>
      <c r="D262">
        <f t="shared" si="13"/>
        <v>119.51785833333334</v>
      </c>
      <c r="E262">
        <f t="shared" si="14"/>
        <v>118.98829166666667</v>
      </c>
      <c r="F262">
        <f t="shared" si="15"/>
        <v>119.253075</v>
      </c>
      <c r="G262">
        <f t="shared" si="16"/>
        <v>0.88246026360326557</v>
      </c>
      <c r="H262" s="8">
        <f t="shared" si="24"/>
        <v>0.25454467424619032</v>
      </c>
      <c r="I262">
        <f t="shared" si="25"/>
        <v>114.93827100000003</v>
      </c>
      <c r="N262" s="7">
        <f t="shared" si="19"/>
        <v>44986</v>
      </c>
      <c r="O262">
        <f t="shared" si="20"/>
        <v>105.23609999999999</v>
      </c>
      <c r="P262">
        <f t="shared" si="21"/>
        <v>114.93827100000003</v>
      </c>
      <c r="Q262">
        <v>31</v>
      </c>
      <c r="R262">
        <f t="shared" si="22"/>
        <v>300.76730100000111</v>
      </c>
    </row>
    <row r="263" spans="1:19" x14ac:dyDescent="0.15">
      <c r="A263" t="s">
        <v>265</v>
      </c>
      <c r="B263" s="7">
        <v>45017</v>
      </c>
      <c r="C263" s="1">
        <v>109.2693</v>
      </c>
      <c r="D263">
        <f t="shared" si="13"/>
        <v>120.74364166666668</v>
      </c>
      <c r="E263">
        <f t="shared" si="14"/>
        <v>119.51785833333334</v>
      </c>
      <c r="F263">
        <f t="shared" si="15"/>
        <v>120.13075000000001</v>
      </c>
      <c r="G263">
        <f t="shared" si="16"/>
        <v>0.90958642978587911</v>
      </c>
      <c r="H263" s="8">
        <f t="shared" si="24"/>
        <v>8.3333002855329852E-2</v>
      </c>
      <c r="I263">
        <f t="shared" si="25"/>
        <v>131.54050621687503</v>
      </c>
      <c r="N263" s="7">
        <f t="shared" si="19"/>
        <v>45017</v>
      </c>
      <c r="O263">
        <f t="shared" si="20"/>
        <v>109.2693</v>
      </c>
      <c r="P263">
        <f t="shared" si="21"/>
        <v>131.54050621687503</v>
      </c>
      <c r="Q263">
        <v>30</v>
      </c>
      <c r="R263">
        <f t="shared" si="22"/>
        <v>668.13618650625085</v>
      </c>
    </row>
    <row r="264" spans="1:19" x14ac:dyDescent="0.15">
      <c r="A264" t="s">
        <v>266</v>
      </c>
      <c r="B264" s="6">
        <v>45047</v>
      </c>
      <c r="C264" s="1">
        <v>132.94319999999999</v>
      </c>
      <c r="D264">
        <f t="shared" si="13"/>
        <v>122.94664999999999</v>
      </c>
      <c r="E264">
        <f t="shared" si="14"/>
        <v>120.74364166666668</v>
      </c>
      <c r="F264">
        <f t="shared" si="15"/>
        <v>121.84514583333333</v>
      </c>
      <c r="G264">
        <f t="shared" si="16"/>
        <v>1.0910832687733594</v>
      </c>
      <c r="H264" s="8">
        <f t="shared" si="24"/>
        <v>0.36553539018099523</v>
      </c>
      <c r="I264">
        <f t="shared" si="25"/>
        <v>143.67283875000004</v>
      </c>
      <c r="N264" s="7">
        <f t="shared" si="19"/>
        <v>45047</v>
      </c>
      <c r="O264">
        <f t="shared" si="20"/>
        <v>132.94319999999999</v>
      </c>
      <c r="P264">
        <f t="shared" si="21"/>
        <v>143.67283875000004</v>
      </c>
      <c r="Q264">
        <v>31</v>
      </c>
      <c r="R264">
        <f t="shared" si="22"/>
        <v>332.61880125000152</v>
      </c>
    </row>
    <row r="265" spans="1:19" x14ac:dyDescent="0.15">
      <c r="A265" t="s">
        <v>267</v>
      </c>
      <c r="B265" s="7">
        <v>45078</v>
      </c>
      <c r="C265" s="1">
        <v>137.11199999999999</v>
      </c>
      <c r="D265">
        <f t="shared" si="13"/>
        <v>122.94664999999999</v>
      </c>
      <c r="E265">
        <f t="shared" si="14"/>
        <v>122.94664999999999</v>
      </c>
      <c r="F265">
        <f t="shared" si="15"/>
        <v>122.94664999999999</v>
      </c>
      <c r="G265">
        <f t="shared" si="16"/>
        <v>1.1152154206722997</v>
      </c>
      <c r="H265" s="8">
        <f t="shared" si="24"/>
        <v>7.7222546014186211E-3</v>
      </c>
      <c r="I265">
        <f t="shared" si="25"/>
        <v>159.63644698312504</v>
      </c>
      <c r="N265" s="7">
        <f t="shared" si="19"/>
        <v>45078</v>
      </c>
      <c r="O265">
        <f t="shared" si="20"/>
        <v>137.11199999999999</v>
      </c>
      <c r="P265">
        <f t="shared" si="21"/>
        <v>159.63644698312504</v>
      </c>
      <c r="Q265">
        <v>30</v>
      </c>
      <c r="R265">
        <f t="shared" si="22"/>
        <v>675.73340949375142</v>
      </c>
      <c r="S265">
        <f>10000</f>
        <v>10000</v>
      </c>
    </row>
    <row r="266" spans="1:19" x14ac:dyDescent="0.15">
      <c r="A266" t="s">
        <v>268</v>
      </c>
      <c r="B266" s="6">
        <v>45108</v>
      </c>
      <c r="C266" s="1">
        <v>144.8903</v>
      </c>
      <c r="D266">
        <f t="shared" si="13"/>
        <v>123.48847499999999</v>
      </c>
      <c r="E266">
        <f t="shared" si="14"/>
        <v>122.94664999999999</v>
      </c>
      <c r="F266">
        <f t="shared" si="15"/>
        <v>123.21756249999999</v>
      </c>
      <c r="G266">
        <f t="shared" si="16"/>
        <v>1.1758900035049793</v>
      </c>
      <c r="H266" s="8">
        <f t="shared" si="24"/>
        <v>0.17043063259992741</v>
      </c>
      <c r="I266">
        <f t="shared" si="25"/>
        <v>168.69974778562508</v>
      </c>
      <c r="N266" s="7">
        <f t="shared" si="19"/>
        <v>45108</v>
      </c>
      <c r="O266">
        <f t="shared" si="20"/>
        <v>144.8903</v>
      </c>
      <c r="P266">
        <f t="shared" si="21"/>
        <v>168.69974778562508</v>
      </c>
      <c r="Q266">
        <v>31</v>
      </c>
      <c r="R266">
        <f t="shared" si="22"/>
        <v>738.0928813543776</v>
      </c>
      <c r="S266">
        <f>10/7</f>
        <v>1.4285714285714286</v>
      </c>
    </row>
    <row r="267" spans="1:19" x14ac:dyDescent="0.15">
      <c r="A267" t="s">
        <v>269</v>
      </c>
      <c r="B267" s="7">
        <v>45139</v>
      </c>
      <c r="C267" s="1">
        <v>151.7535</v>
      </c>
      <c r="D267">
        <f t="shared" si="13"/>
        <v>124.37815833333332</v>
      </c>
      <c r="E267">
        <f t="shared" si="14"/>
        <v>123.48847499999999</v>
      </c>
      <c r="F267">
        <f t="shared" si="15"/>
        <v>123.93331666666666</v>
      </c>
      <c r="G267">
        <f t="shared" si="16"/>
        <v>1.2244770339533397</v>
      </c>
      <c r="H267" s="8">
        <f t="shared" si="24"/>
        <v>0.10351174058509871</v>
      </c>
      <c r="I267">
        <f t="shared" si="25"/>
        <v>193.41767513250005</v>
      </c>
      <c r="N267" s="7">
        <f t="shared" si="19"/>
        <v>45139</v>
      </c>
      <c r="O267">
        <f t="shared" si="20"/>
        <v>151.7535</v>
      </c>
      <c r="P267">
        <f t="shared" si="21"/>
        <v>193.41767513250005</v>
      </c>
      <c r="Q267">
        <v>31</v>
      </c>
      <c r="R267">
        <f t="shared" si="22"/>
        <v>1291.5894291075015</v>
      </c>
    </row>
    <row r="268" spans="1:19" x14ac:dyDescent="0.15">
      <c r="A268" t="s">
        <v>270</v>
      </c>
      <c r="B268" s="6">
        <v>45170</v>
      </c>
      <c r="C268" s="1">
        <v>143.1533</v>
      </c>
      <c r="D268">
        <f t="shared" si="13"/>
        <v>124.77215833333332</v>
      </c>
      <c r="E268">
        <f t="shared" si="14"/>
        <v>124.37815833333332</v>
      </c>
      <c r="F268">
        <f t="shared" si="15"/>
        <v>124.57515833333332</v>
      </c>
      <c r="G268">
        <f t="shared" si="16"/>
        <v>1.1491319932097217</v>
      </c>
      <c r="H268" s="8">
        <f t="shared" si="24"/>
        <v>0.1899563845112231</v>
      </c>
      <c r="I268">
        <f t="shared" si="25"/>
        <v>175.60017676687508</v>
      </c>
      <c r="N268" s="7">
        <f t="shared" si="19"/>
        <v>45170</v>
      </c>
      <c r="O268">
        <f t="shared" si="20"/>
        <v>143.1533</v>
      </c>
      <c r="P268">
        <f t="shared" si="21"/>
        <v>175.60017676687508</v>
      </c>
      <c r="Q268">
        <v>30</v>
      </c>
      <c r="R268">
        <f t="shared" si="22"/>
        <v>973.4063030062523</v>
      </c>
    </row>
    <row r="269" spans="1:19" x14ac:dyDescent="0.15">
      <c r="A269" t="s">
        <v>271</v>
      </c>
      <c r="B269" s="7">
        <v>45200</v>
      </c>
      <c r="C269" s="1">
        <v>137.5187</v>
      </c>
      <c r="D269">
        <f t="shared" si="13"/>
        <v>124.28495833333334</v>
      </c>
      <c r="E269">
        <f t="shared" si="14"/>
        <v>124.77215833333332</v>
      </c>
      <c r="F269">
        <f t="shared" si="15"/>
        <v>124.52855833333334</v>
      </c>
      <c r="G269">
        <f t="shared" si="16"/>
        <v>1.1043145591703964</v>
      </c>
      <c r="H269" s="8">
        <f t="shared" si="24"/>
        <v>4.8449306554623428E-2</v>
      </c>
      <c r="I269">
        <f t="shared" si="25"/>
        <v>172.09842481125003</v>
      </c>
      <c r="N269" s="7">
        <f t="shared" si="19"/>
        <v>45200</v>
      </c>
      <c r="O269">
        <f t="shared" si="20"/>
        <v>137.5187</v>
      </c>
      <c r="P269">
        <f t="shared" si="21"/>
        <v>172.09842481125003</v>
      </c>
      <c r="Q269">
        <v>31</v>
      </c>
      <c r="R269">
        <f t="shared" si="22"/>
        <v>1071.9714691487509</v>
      </c>
    </row>
    <row r="270" spans="1:19" x14ac:dyDescent="0.15">
      <c r="A270" t="s">
        <v>272</v>
      </c>
      <c r="B270" s="6">
        <v>45231</v>
      </c>
      <c r="C270" s="1">
        <v>113.7347</v>
      </c>
      <c r="D270">
        <f t="shared" ref="D270:D280" si="26">AVERAGE(C266:C277)</f>
        <v>124.94162499999999</v>
      </c>
      <c r="E270">
        <f t="shared" ref="E270:E280" si="27">AVERAGE(C265:C276)</f>
        <v>124.28495833333334</v>
      </c>
      <c r="F270">
        <f t="shared" ref="F270:F280" si="28">AVERAGE(D270:E270)</f>
        <v>124.61329166666667</v>
      </c>
      <c r="G270">
        <f t="shared" ref="G270:G280" si="29">C270/F270</f>
        <v>0.91270119325820986</v>
      </c>
      <c r="H270" s="8">
        <f t="shared" si="24"/>
        <v>0.14854183728804671</v>
      </c>
      <c r="I270">
        <f t="shared" si="25"/>
        <v>122.60082240000001</v>
      </c>
      <c r="N270" s="7">
        <f t="shared" si="19"/>
        <v>45231</v>
      </c>
      <c r="O270">
        <f t="shared" si="20"/>
        <v>113.7347</v>
      </c>
      <c r="P270">
        <f t="shared" si="21"/>
        <v>122.60082240000001</v>
      </c>
      <c r="Q270">
        <v>30</v>
      </c>
      <c r="R270">
        <f t="shared" si="22"/>
        <v>265.9836720000003</v>
      </c>
    </row>
    <row r="271" spans="1:19" x14ac:dyDescent="0.15">
      <c r="A271" t="s">
        <v>273</v>
      </c>
      <c r="B271" s="7">
        <v>45261</v>
      </c>
      <c r="C271" s="1">
        <v>113.6245</v>
      </c>
      <c r="D271">
        <f t="shared" si="26"/>
        <v>126.72098333333332</v>
      </c>
      <c r="E271">
        <f t="shared" si="27"/>
        <v>124.94162499999999</v>
      </c>
      <c r="F271">
        <f t="shared" si="28"/>
        <v>125.83130416666665</v>
      </c>
      <c r="G271">
        <f t="shared" si="29"/>
        <v>0.902990720413273</v>
      </c>
      <c r="H271" s="8">
        <f t="shared" si="24"/>
        <v>0.30320661922916337</v>
      </c>
      <c r="I271">
        <f t="shared" si="25"/>
        <v>114.62928931125003</v>
      </c>
      <c r="N271" s="7">
        <f t="shared" si="19"/>
        <v>45261</v>
      </c>
      <c r="O271">
        <f t="shared" si="20"/>
        <v>113.6245</v>
      </c>
      <c r="P271">
        <f t="shared" si="21"/>
        <v>114.62928931125003</v>
      </c>
      <c r="Q271">
        <v>31</v>
      </c>
      <c r="R271">
        <f t="shared" si="22"/>
        <v>31.14846864875112</v>
      </c>
    </row>
    <row r="272" spans="1:19" x14ac:dyDescent="0.15">
      <c r="A272" t="s">
        <v>274</v>
      </c>
      <c r="B272" s="6">
        <v>45292</v>
      </c>
      <c r="C272" s="1">
        <v>91.001300000000001</v>
      </c>
      <c r="D272">
        <f t="shared" si="26"/>
        <v>128.01314166666666</v>
      </c>
      <c r="E272">
        <f t="shared" si="27"/>
        <v>126.72098333333332</v>
      </c>
      <c r="F272">
        <f t="shared" si="28"/>
        <v>127.36706249999999</v>
      </c>
      <c r="G272">
        <f t="shared" si="29"/>
        <v>0.71448063740969148</v>
      </c>
      <c r="H272" s="8">
        <f t="shared" si="24"/>
        <v>0</v>
      </c>
      <c r="I272">
        <f t="shared" si="25"/>
        <v>114.93827100000003</v>
      </c>
      <c r="N272" s="7">
        <f t="shared" si="19"/>
        <v>45292</v>
      </c>
      <c r="O272">
        <f t="shared" si="20"/>
        <v>91.001300000000001</v>
      </c>
      <c r="P272">
        <f t="shared" si="21"/>
        <v>114.93827100000003</v>
      </c>
      <c r="Q272">
        <v>31</v>
      </c>
      <c r="R272">
        <f t="shared" si="22"/>
        <v>742.04610100000082</v>
      </c>
    </row>
    <row r="273" spans="1:18" x14ac:dyDescent="0.15">
      <c r="A273" t="s">
        <v>275</v>
      </c>
      <c r="B273" s="7">
        <v>45323</v>
      </c>
      <c r="C273" s="1">
        <v>101.62479999999999</v>
      </c>
      <c r="D273">
        <f t="shared" si="26"/>
        <v>117.08370000000001</v>
      </c>
      <c r="E273">
        <f t="shared" si="27"/>
        <v>128.01314166666666</v>
      </c>
      <c r="F273">
        <f t="shared" si="28"/>
        <v>122.54842083333332</v>
      </c>
      <c r="G273">
        <f t="shared" si="29"/>
        <v>0.82926241977618298</v>
      </c>
      <c r="H273" s="8">
        <f t="shared" si="24"/>
        <v>6.8352625918679744E-2</v>
      </c>
      <c r="I273">
        <f t="shared" si="25"/>
        <v>119.96676565846877</v>
      </c>
      <c r="N273" s="7">
        <f t="shared" si="19"/>
        <v>45323</v>
      </c>
      <c r="O273">
        <f t="shared" si="20"/>
        <v>101.62479999999999</v>
      </c>
      <c r="P273">
        <f t="shared" si="21"/>
        <v>119.96676565846877</v>
      </c>
      <c r="Q273">
        <v>29</v>
      </c>
      <c r="R273">
        <f t="shared" si="22"/>
        <v>531.91700409559462</v>
      </c>
    </row>
    <row r="274" spans="1:18" x14ac:dyDescent="0.15">
      <c r="A274" t="s">
        <v>276</v>
      </c>
      <c r="B274" s="6">
        <v>45352</v>
      </c>
      <c r="C274" s="1">
        <v>115.9123</v>
      </c>
      <c r="D274">
        <f t="shared" si="26"/>
        <v>115.22597272727272</v>
      </c>
      <c r="E274">
        <f t="shared" si="27"/>
        <v>117.08370000000001</v>
      </c>
      <c r="F274">
        <f t="shared" si="28"/>
        <v>116.15483636363636</v>
      </c>
      <c r="G274">
        <f t="shared" si="29"/>
        <v>0.99791195639175045</v>
      </c>
      <c r="H274" s="8">
        <f t="shared" si="24"/>
        <v>0.10144997771677211</v>
      </c>
      <c r="I274">
        <f t="shared" si="25"/>
        <v>120.68518455000003</v>
      </c>
      <c r="N274" s="7">
        <f t="shared" si="19"/>
        <v>45352</v>
      </c>
      <c r="O274">
        <f t="shared" si="20"/>
        <v>115.9123</v>
      </c>
      <c r="P274">
        <f t="shared" si="21"/>
        <v>120.68518455000003</v>
      </c>
      <c r="Q274">
        <v>31</v>
      </c>
      <c r="R274">
        <f t="shared" si="22"/>
        <v>147.95942105000091</v>
      </c>
    </row>
    <row r="275" spans="1:18" x14ac:dyDescent="0.15">
      <c r="A275" t="s">
        <v>277</v>
      </c>
      <c r="B275" s="7">
        <v>45383</v>
      </c>
      <c r="C275" s="1">
        <v>113.9973</v>
      </c>
      <c r="D275">
        <f t="shared" si="26"/>
        <v>115.3751</v>
      </c>
      <c r="E275">
        <f t="shared" si="27"/>
        <v>115.22597272727272</v>
      </c>
      <c r="F275">
        <f t="shared" si="28"/>
        <v>115.30053636363635</v>
      </c>
      <c r="G275">
        <f t="shared" si="29"/>
        <v>0.98869704855902674</v>
      </c>
      <c r="H275" s="8">
        <f t="shared" si="24"/>
        <v>4.3269243968800053E-2</v>
      </c>
      <c r="I275">
        <f t="shared" si="25"/>
        <v>138.1175315277188</v>
      </c>
      <c r="N275" s="7">
        <f t="shared" si="19"/>
        <v>45383</v>
      </c>
      <c r="O275">
        <f t="shared" si="20"/>
        <v>113.9973</v>
      </c>
      <c r="P275">
        <f t="shared" si="21"/>
        <v>138.1175315277188</v>
      </c>
      <c r="Q275">
        <v>30</v>
      </c>
      <c r="R275">
        <f t="shared" si="22"/>
        <v>723.60694583156396</v>
      </c>
    </row>
    <row r="276" spans="1:18" x14ac:dyDescent="0.15">
      <c r="A276" t="s">
        <v>278</v>
      </c>
      <c r="B276" s="6">
        <v>45413</v>
      </c>
      <c r="C276" s="1">
        <v>127.0968</v>
      </c>
      <c r="D276">
        <f t="shared" si="26"/>
        <v>115.56961111111112</v>
      </c>
      <c r="E276">
        <f t="shared" si="27"/>
        <v>115.3751</v>
      </c>
      <c r="F276">
        <f t="shared" si="28"/>
        <v>115.47235555555557</v>
      </c>
      <c r="G276">
        <f t="shared" si="29"/>
        <v>1.1006686352635435</v>
      </c>
      <c r="H276" s="8">
        <f t="shared" si="24"/>
        <v>-4.3976675753253924E-2</v>
      </c>
      <c r="I276">
        <f t="shared" si="25"/>
        <v>150.85648068750004</v>
      </c>
      <c r="N276" s="7">
        <f t="shared" si="19"/>
        <v>45413</v>
      </c>
      <c r="O276">
        <f t="shared" si="20"/>
        <v>127.0968</v>
      </c>
      <c r="P276">
        <f t="shared" si="21"/>
        <v>150.85648068750004</v>
      </c>
      <c r="Q276">
        <v>31</v>
      </c>
      <c r="R276">
        <f t="shared" si="22"/>
        <v>736.55010131250117</v>
      </c>
    </row>
    <row r="277" spans="1:18" x14ac:dyDescent="0.15">
      <c r="A277" t="s">
        <v>279</v>
      </c>
      <c r="B277" s="7">
        <v>45444</v>
      </c>
      <c r="C277" s="1">
        <v>144.99199999999999</v>
      </c>
      <c r="D277">
        <f t="shared" si="26"/>
        <v>118.64065000000001</v>
      </c>
      <c r="E277">
        <f t="shared" si="27"/>
        <v>115.56961111111112</v>
      </c>
      <c r="F277">
        <f t="shared" si="28"/>
        <v>117.10513055555556</v>
      </c>
      <c r="G277">
        <f t="shared" si="29"/>
        <v>1.2381353345677257</v>
      </c>
      <c r="H277" s="8">
        <f t="shared" si="24"/>
        <v>5.7471264367816133E-2</v>
      </c>
      <c r="I277">
        <f t="shared" si="25"/>
        <v>167.6182693322813</v>
      </c>
      <c r="N277" s="7">
        <f t="shared" si="19"/>
        <v>45444</v>
      </c>
      <c r="O277">
        <f t="shared" si="20"/>
        <v>144.99199999999999</v>
      </c>
      <c r="P277">
        <f t="shared" si="21"/>
        <v>167.6182693322813</v>
      </c>
      <c r="Q277">
        <v>30</v>
      </c>
      <c r="R277">
        <f t="shared" si="22"/>
        <v>678.78807996843932</v>
      </c>
    </row>
    <row r="278" spans="1:18" x14ac:dyDescent="0.15">
      <c r="A278" t="s">
        <v>280</v>
      </c>
      <c r="B278" s="6">
        <v>45474</v>
      </c>
      <c r="C278" s="1">
        <v>166.24260000000001</v>
      </c>
      <c r="D278">
        <f t="shared" si="26"/>
        <v>121.07148571428571</v>
      </c>
      <c r="E278">
        <f t="shared" si="27"/>
        <v>118.64065000000001</v>
      </c>
      <c r="F278">
        <f t="shared" si="28"/>
        <v>119.85606785714286</v>
      </c>
      <c r="G278">
        <f t="shared" si="29"/>
        <v>1.3870186380396321</v>
      </c>
      <c r="H278" s="8">
        <f t="shared" si="24"/>
        <v>0.14736873344868506</v>
      </c>
      <c r="I278">
        <f t="shared" si="25"/>
        <v>177.13473517490635</v>
      </c>
      <c r="N278" s="7">
        <f t="shared" si="19"/>
        <v>45474</v>
      </c>
      <c r="O278">
        <f t="shared" si="20"/>
        <v>166.24260000000001</v>
      </c>
      <c r="P278">
        <f t="shared" si="21"/>
        <v>177.13473517490635</v>
      </c>
      <c r="Q278">
        <v>31</v>
      </c>
      <c r="R278">
        <f t="shared" si="22"/>
        <v>337.65619042209664</v>
      </c>
    </row>
    <row r="279" spans="1:18" x14ac:dyDescent="0.15">
      <c r="A279" t="s">
        <v>281</v>
      </c>
      <c r="B279" s="7">
        <v>45505</v>
      </c>
      <c r="C279" s="2">
        <v>167.2594</v>
      </c>
      <c r="D279">
        <f t="shared" si="26"/>
        <v>121.93135000000001</v>
      </c>
      <c r="E279">
        <f t="shared" si="27"/>
        <v>121.07148571428571</v>
      </c>
      <c r="F279">
        <f t="shared" si="28"/>
        <v>121.50141785714285</v>
      </c>
      <c r="G279">
        <f t="shared" si="29"/>
        <v>1.3766045116992609</v>
      </c>
      <c r="H279" s="8">
        <f t="shared" si="24"/>
        <v>0.10217820346812423</v>
      </c>
      <c r="I279">
        <f t="shared" si="25"/>
        <v>203.08855888912507</v>
      </c>
      <c r="N279" s="7">
        <f t="shared" si="19"/>
        <v>45505</v>
      </c>
      <c r="O279">
        <f t="shared" si="20"/>
        <v>167.2594</v>
      </c>
      <c r="P279">
        <f t="shared" si="21"/>
        <v>203.08855888912507</v>
      </c>
      <c r="Q279">
        <v>31</v>
      </c>
      <c r="R279">
        <f t="shared" si="22"/>
        <v>1110.7039255628772</v>
      </c>
    </row>
    <row r="280" spans="1:18" x14ac:dyDescent="0.15">
      <c r="C280">
        <f>_xlfn.FORECAST.ETS.SEASONALITY(C8:C279,B8:B279)</f>
        <v>12</v>
      </c>
      <c r="D280">
        <f t="shared" si="26"/>
        <v>123.51816000000001</v>
      </c>
      <c r="E280">
        <f t="shared" si="27"/>
        <v>121.93135000000001</v>
      </c>
      <c r="F280">
        <f t="shared" si="28"/>
        <v>122.72475500000002</v>
      </c>
      <c r="G280">
        <f t="shared" si="29"/>
        <v>9.7779783711933244E-2</v>
      </c>
      <c r="H280" s="8">
        <f t="shared" si="24"/>
        <v>-0.91617378013639927</v>
      </c>
      <c r="I280">
        <f t="shared" si="25"/>
        <v>184.38018560521886</v>
      </c>
      <c r="Q280">
        <f>SUM(Q225:Q279)</f>
        <v>1674</v>
      </c>
      <c r="R280">
        <f>SUM(R217:R279)*1000</f>
        <v>68888822.964813754</v>
      </c>
    </row>
    <row r="281" spans="1:18" x14ac:dyDescent="0.15">
      <c r="R281">
        <f>R280/Q280</f>
        <v>41152.223993317653</v>
      </c>
    </row>
  </sheetData>
  <pageMargins left="0.75" right="0.75" top="1" bottom="1" header="0.5" footer="0.5"/>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türkiyejettalebi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Barış Sanlı</dc:creator>
  <cp:lastModifiedBy>Barış Sanlı</cp:lastModifiedBy>
  <dcterms:created xsi:type="dcterms:W3CDTF">2024-11-17T16:54:24Z</dcterms:created>
  <dcterms:modified xsi:type="dcterms:W3CDTF">2024-11-26T06:30:30Z</dcterms:modified>
</cp:coreProperties>
</file>