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10DE18FB-25E5-5A46-AD34-C74AB14E8C5B}" xr6:coauthVersionLast="47" xr6:coauthVersionMax="47" xr10:uidLastSave="{00000000-0000-0000-0000-000000000000}"/>
  <bookViews>
    <workbookView xWindow="1520" yWindow="2320" windowWidth="36880" windowHeight="19180" activeTab="1" xr2:uid="{B86B3927-3FD7-6040-B752-F90F34854FE4}"/>
  </bookViews>
  <sheets>
    <sheet name="emberChartData-9" sheetId="2" r:id="rId1"/>
    <sheet name="grafikler" sheetId="3" r:id="rId2"/>
    <sheet name="emberChartData-1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0" i="3" l="1"/>
  <c r="AH130" i="3"/>
  <c r="AI130" i="3"/>
  <c r="AJ130" i="3"/>
  <c r="AF130" i="3"/>
  <c r="U122" i="3"/>
  <c r="V122" i="3"/>
  <c r="T119" i="3"/>
  <c r="T122" i="3" s="1"/>
  <c r="AI27" i="3"/>
  <c r="AJ30" i="3"/>
  <c r="AF34" i="3"/>
  <c r="AG37" i="3"/>
  <c r="AH40" i="3"/>
  <c r="AI43" i="3"/>
  <c r="AJ46" i="3"/>
  <c r="AF50" i="3"/>
  <c r="AG53" i="3"/>
  <c r="AH56" i="3"/>
  <c r="AI59" i="3"/>
  <c r="AJ62" i="3"/>
  <c r="AF66" i="3"/>
  <c r="AG69" i="3"/>
  <c r="AH72" i="3"/>
  <c r="AI75" i="3"/>
  <c r="AJ78" i="3"/>
  <c r="AF82" i="3"/>
  <c r="AG85" i="3"/>
  <c r="AH88" i="3"/>
  <c r="AI91" i="3"/>
  <c r="AJ94" i="3"/>
  <c r="AF98" i="3"/>
  <c r="AG101" i="3"/>
  <c r="AH104" i="3"/>
  <c r="AI107" i="3"/>
  <c r="AJ110" i="3"/>
  <c r="AF114" i="3"/>
  <c r="AG117" i="3"/>
  <c r="AJ26" i="3"/>
  <c r="AF26" i="3"/>
  <c r="AC4" i="3"/>
  <c r="AB4" i="3"/>
  <c r="AA4" i="3"/>
  <c r="AB3" i="3"/>
  <c r="Z3" i="3"/>
  <c r="AD2" i="3"/>
  <c r="AC2" i="3"/>
  <c r="T62" i="3"/>
  <c r="T121" i="3" s="1"/>
  <c r="Q121" i="3" s="1"/>
  <c r="U62" i="3"/>
  <c r="V62" i="3"/>
  <c r="V121" i="3" s="1"/>
  <c r="W62" i="3"/>
  <c r="W121" i="3" s="1"/>
  <c r="X62" i="3"/>
  <c r="X121" i="3" s="1"/>
  <c r="T63" i="3"/>
  <c r="U63" i="3"/>
  <c r="V63" i="3"/>
  <c r="W63" i="3"/>
  <c r="X63" i="3"/>
  <c r="T64" i="3"/>
  <c r="U64" i="3"/>
  <c r="V64" i="3"/>
  <c r="W64" i="3"/>
  <c r="X64" i="3"/>
  <c r="T65" i="3"/>
  <c r="U65" i="3"/>
  <c r="V65" i="3"/>
  <c r="W65" i="3"/>
  <c r="X65" i="3"/>
  <c r="T66" i="3"/>
  <c r="U66" i="3"/>
  <c r="V66" i="3"/>
  <c r="W66" i="3"/>
  <c r="X66" i="3"/>
  <c r="T67" i="3"/>
  <c r="U67" i="3"/>
  <c r="V67" i="3"/>
  <c r="W67" i="3"/>
  <c r="X67" i="3"/>
  <c r="T68" i="3"/>
  <c r="U68" i="3"/>
  <c r="V68" i="3"/>
  <c r="W68" i="3"/>
  <c r="X68" i="3"/>
  <c r="T69" i="3"/>
  <c r="U69" i="3"/>
  <c r="V69" i="3"/>
  <c r="W69" i="3"/>
  <c r="X69" i="3"/>
  <c r="T70" i="3"/>
  <c r="U70" i="3"/>
  <c r="V70" i="3"/>
  <c r="W70" i="3"/>
  <c r="X70" i="3"/>
  <c r="T71" i="3"/>
  <c r="U71" i="3"/>
  <c r="V71" i="3"/>
  <c r="W71" i="3"/>
  <c r="X71" i="3"/>
  <c r="T72" i="3"/>
  <c r="U72" i="3"/>
  <c r="V72" i="3"/>
  <c r="W72" i="3"/>
  <c r="X72" i="3"/>
  <c r="T73" i="3"/>
  <c r="U73" i="3"/>
  <c r="V73" i="3"/>
  <c r="W73" i="3"/>
  <c r="X73" i="3"/>
  <c r="T74" i="3"/>
  <c r="U74" i="3"/>
  <c r="V74" i="3"/>
  <c r="W74" i="3"/>
  <c r="X74" i="3"/>
  <c r="T75" i="3"/>
  <c r="U75" i="3"/>
  <c r="V75" i="3"/>
  <c r="W75" i="3"/>
  <c r="X75" i="3"/>
  <c r="T76" i="3"/>
  <c r="U76" i="3"/>
  <c r="V76" i="3"/>
  <c r="W76" i="3"/>
  <c r="X76" i="3"/>
  <c r="T77" i="3"/>
  <c r="U77" i="3"/>
  <c r="V77" i="3"/>
  <c r="W77" i="3"/>
  <c r="X77" i="3"/>
  <c r="T78" i="3"/>
  <c r="U78" i="3"/>
  <c r="V78" i="3"/>
  <c r="W78" i="3"/>
  <c r="X78" i="3"/>
  <c r="T79" i="3"/>
  <c r="U79" i="3"/>
  <c r="V79" i="3"/>
  <c r="W79" i="3"/>
  <c r="X79" i="3"/>
  <c r="T80" i="3"/>
  <c r="U80" i="3"/>
  <c r="V80" i="3"/>
  <c r="W80" i="3"/>
  <c r="X80" i="3"/>
  <c r="T81" i="3"/>
  <c r="U81" i="3"/>
  <c r="V81" i="3"/>
  <c r="W81" i="3"/>
  <c r="X81" i="3"/>
  <c r="T82" i="3"/>
  <c r="U82" i="3"/>
  <c r="V82" i="3"/>
  <c r="W82" i="3"/>
  <c r="X82" i="3"/>
  <c r="T83" i="3"/>
  <c r="U83" i="3"/>
  <c r="V83" i="3"/>
  <c r="W83" i="3"/>
  <c r="X83" i="3"/>
  <c r="T84" i="3"/>
  <c r="U84" i="3"/>
  <c r="V84" i="3"/>
  <c r="W84" i="3"/>
  <c r="X84" i="3"/>
  <c r="T85" i="3"/>
  <c r="U85" i="3"/>
  <c r="V85" i="3"/>
  <c r="W85" i="3"/>
  <c r="X85" i="3"/>
  <c r="T86" i="3"/>
  <c r="U86" i="3"/>
  <c r="V86" i="3"/>
  <c r="W86" i="3"/>
  <c r="X86" i="3"/>
  <c r="T87" i="3"/>
  <c r="U87" i="3"/>
  <c r="V87" i="3"/>
  <c r="W87" i="3"/>
  <c r="X87" i="3"/>
  <c r="T88" i="3"/>
  <c r="U88" i="3"/>
  <c r="V88" i="3"/>
  <c r="W88" i="3"/>
  <c r="X88" i="3"/>
  <c r="T89" i="3"/>
  <c r="U89" i="3"/>
  <c r="V89" i="3"/>
  <c r="W89" i="3"/>
  <c r="X89" i="3"/>
  <c r="T90" i="3"/>
  <c r="U90" i="3"/>
  <c r="V90" i="3"/>
  <c r="W90" i="3"/>
  <c r="X90" i="3"/>
  <c r="T91" i="3"/>
  <c r="U91" i="3"/>
  <c r="V91" i="3"/>
  <c r="W91" i="3"/>
  <c r="X91" i="3"/>
  <c r="T92" i="3"/>
  <c r="U92" i="3"/>
  <c r="V92" i="3"/>
  <c r="W92" i="3"/>
  <c r="X92" i="3"/>
  <c r="T93" i="3"/>
  <c r="U93" i="3"/>
  <c r="V93" i="3"/>
  <c r="W93" i="3"/>
  <c r="X93" i="3"/>
  <c r="T94" i="3"/>
  <c r="U94" i="3"/>
  <c r="V94" i="3"/>
  <c r="W94" i="3"/>
  <c r="X94" i="3"/>
  <c r="T95" i="3"/>
  <c r="U95" i="3"/>
  <c r="V95" i="3"/>
  <c r="W95" i="3"/>
  <c r="X95" i="3"/>
  <c r="T96" i="3"/>
  <c r="U96" i="3"/>
  <c r="V96" i="3"/>
  <c r="W96" i="3"/>
  <c r="X96" i="3"/>
  <c r="T97" i="3"/>
  <c r="U97" i="3"/>
  <c r="V97" i="3"/>
  <c r="W97" i="3"/>
  <c r="X97" i="3"/>
  <c r="T98" i="3"/>
  <c r="U98" i="3"/>
  <c r="V98" i="3"/>
  <c r="W98" i="3"/>
  <c r="X98" i="3"/>
  <c r="T99" i="3"/>
  <c r="U99" i="3"/>
  <c r="V99" i="3"/>
  <c r="W99" i="3"/>
  <c r="X99" i="3"/>
  <c r="T100" i="3"/>
  <c r="U100" i="3"/>
  <c r="V100" i="3"/>
  <c r="W100" i="3"/>
  <c r="X100" i="3"/>
  <c r="T101" i="3"/>
  <c r="U101" i="3"/>
  <c r="V101" i="3"/>
  <c r="W101" i="3"/>
  <c r="X101" i="3"/>
  <c r="T102" i="3"/>
  <c r="U102" i="3"/>
  <c r="V102" i="3"/>
  <c r="W102" i="3"/>
  <c r="X102" i="3"/>
  <c r="T103" i="3"/>
  <c r="U103" i="3"/>
  <c r="V103" i="3"/>
  <c r="W103" i="3"/>
  <c r="X103" i="3"/>
  <c r="T104" i="3"/>
  <c r="U104" i="3"/>
  <c r="V104" i="3"/>
  <c r="W104" i="3"/>
  <c r="X104" i="3"/>
  <c r="T105" i="3"/>
  <c r="U105" i="3"/>
  <c r="V105" i="3"/>
  <c r="W105" i="3"/>
  <c r="X105" i="3"/>
  <c r="T106" i="3"/>
  <c r="U106" i="3"/>
  <c r="V106" i="3"/>
  <c r="W106" i="3"/>
  <c r="X106" i="3"/>
  <c r="T107" i="3"/>
  <c r="U107" i="3"/>
  <c r="V107" i="3"/>
  <c r="W107" i="3"/>
  <c r="X107" i="3"/>
  <c r="T108" i="3"/>
  <c r="U108" i="3"/>
  <c r="V108" i="3"/>
  <c r="W108" i="3"/>
  <c r="X108" i="3"/>
  <c r="T109" i="3"/>
  <c r="U109" i="3"/>
  <c r="V109" i="3"/>
  <c r="W109" i="3"/>
  <c r="X109" i="3"/>
  <c r="T110" i="3"/>
  <c r="U110" i="3"/>
  <c r="V110" i="3"/>
  <c r="W110" i="3"/>
  <c r="X110" i="3"/>
  <c r="T111" i="3"/>
  <c r="U111" i="3"/>
  <c r="V111" i="3"/>
  <c r="W111" i="3"/>
  <c r="X111" i="3"/>
  <c r="T112" i="3"/>
  <c r="U112" i="3"/>
  <c r="V112" i="3"/>
  <c r="W112" i="3"/>
  <c r="X112" i="3"/>
  <c r="T113" i="3"/>
  <c r="U113" i="3"/>
  <c r="V113" i="3"/>
  <c r="W113" i="3"/>
  <c r="X113" i="3"/>
  <c r="T114" i="3"/>
  <c r="U114" i="3"/>
  <c r="V114" i="3"/>
  <c r="W114" i="3"/>
  <c r="X114" i="3"/>
  <c r="T115" i="3"/>
  <c r="U115" i="3"/>
  <c r="V115" i="3"/>
  <c r="W115" i="3"/>
  <c r="X115" i="3"/>
  <c r="T116" i="3"/>
  <c r="U116" i="3"/>
  <c r="V116" i="3"/>
  <c r="W116" i="3"/>
  <c r="X116" i="3"/>
  <c r="T117" i="3"/>
  <c r="U117" i="3"/>
  <c r="V117" i="3"/>
  <c r="W117" i="3"/>
  <c r="X117" i="3"/>
  <c r="T118" i="3"/>
  <c r="U118" i="3"/>
  <c r="V118" i="3"/>
  <c r="W118" i="3"/>
  <c r="X118" i="3"/>
  <c r="U119" i="3"/>
  <c r="V119" i="3"/>
  <c r="W119" i="3"/>
  <c r="W122" i="3" s="1"/>
  <c r="X119" i="3"/>
  <c r="X122" i="3" s="1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O26" i="3"/>
  <c r="P26" i="3"/>
  <c r="N26" i="3"/>
  <c r="H26" i="3"/>
  <c r="I26" i="3"/>
  <c r="AG26" i="3" s="1"/>
  <c r="J26" i="3"/>
  <c r="AH26" i="3" s="1"/>
  <c r="K26" i="3"/>
  <c r="AI26" i="3" s="1"/>
  <c r="L26" i="3"/>
  <c r="H27" i="3"/>
  <c r="AF27" i="3" s="1"/>
  <c r="I27" i="3"/>
  <c r="AG27" i="3" s="1"/>
  <c r="J27" i="3"/>
  <c r="AH27" i="3" s="1"/>
  <c r="K27" i="3"/>
  <c r="L27" i="3"/>
  <c r="AJ27" i="3" s="1"/>
  <c r="H28" i="3"/>
  <c r="AF28" i="3" s="1"/>
  <c r="I28" i="3"/>
  <c r="AG28" i="3" s="1"/>
  <c r="J28" i="3"/>
  <c r="AH28" i="3" s="1"/>
  <c r="K28" i="3"/>
  <c r="AI28" i="3" s="1"/>
  <c r="L28" i="3"/>
  <c r="AJ28" i="3" s="1"/>
  <c r="H29" i="3"/>
  <c r="AF29" i="3" s="1"/>
  <c r="I29" i="3"/>
  <c r="AG29" i="3" s="1"/>
  <c r="J29" i="3"/>
  <c r="AH29" i="3" s="1"/>
  <c r="K29" i="3"/>
  <c r="AI29" i="3" s="1"/>
  <c r="L29" i="3"/>
  <c r="AJ29" i="3" s="1"/>
  <c r="H30" i="3"/>
  <c r="AF30" i="3" s="1"/>
  <c r="I30" i="3"/>
  <c r="AG30" i="3" s="1"/>
  <c r="J30" i="3"/>
  <c r="AH30" i="3" s="1"/>
  <c r="K30" i="3"/>
  <c r="AI30" i="3" s="1"/>
  <c r="L30" i="3"/>
  <c r="H31" i="3"/>
  <c r="AF31" i="3" s="1"/>
  <c r="I31" i="3"/>
  <c r="AG31" i="3" s="1"/>
  <c r="J31" i="3"/>
  <c r="AH31" i="3" s="1"/>
  <c r="K31" i="3"/>
  <c r="AI31" i="3" s="1"/>
  <c r="L31" i="3"/>
  <c r="AJ31" i="3" s="1"/>
  <c r="H32" i="3"/>
  <c r="AF32" i="3" s="1"/>
  <c r="I32" i="3"/>
  <c r="AG32" i="3" s="1"/>
  <c r="J32" i="3"/>
  <c r="AH32" i="3" s="1"/>
  <c r="K32" i="3"/>
  <c r="AI32" i="3" s="1"/>
  <c r="L32" i="3"/>
  <c r="AJ32" i="3" s="1"/>
  <c r="H33" i="3"/>
  <c r="AF33" i="3" s="1"/>
  <c r="I33" i="3"/>
  <c r="AG33" i="3" s="1"/>
  <c r="J33" i="3"/>
  <c r="AH33" i="3" s="1"/>
  <c r="K33" i="3"/>
  <c r="AI33" i="3" s="1"/>
  <c r="L33" i="3"/>
  <c r="AJ33" i="3" s="1"/>
  <c r="H34" i="3"/>
  <c r="I34" i="3"/>
  <c r="AG34" i="3" s="1"/>
  <c r="J34" i="3"/>
  <c r="AH34" i="3" s="1"/>
  <c r="K34" i="3"/>
  <c r="AI34" i="3" s="1"/>
  <c r="L34" i="3"/>
  <c r="AJ34" i="3" s="1"/>
  <c r="H35" i="3"/>
  <c r="AF35" i="3" s="1"/>
  <c r="I35" i="3"/>
  <c r="AG35" i="3" s="1"/>
  <c r="J35" i="3"/>
  <c r="AH35" i="3" s="1"/>
  <c r="K35" i="3"/>
  <c r="AI35" i="3" s="1"/>
  <c r="L35" i="3"/>
  <c r="AJ35" i="3" s="1"/>
  <c r="H36" i="3"/>
  <c r="AF36" i="3" s="1"/>
  <c r="I36" i="3"/>
  <c r="AG36" i="3" s="1"/>
  <c r="J36" i="3"/>
  <c r="AH36" i="3" s="1"/>
  <c r="K36" i="3"/>
  <c r="AI36" i="3" s="1"/>
  <c r="L36" i="3"/>
  <c r="AJ36" i="3" s="1"/>
  <c r="H37" i="3"/>
  <c r="AF37" i="3" s="1"/>
  <c r="I37" i="3"/>
  <c r="J37" i="3"/>
  <c r="AH37" i="3" s="1"/>
  <c r="K37" i="3"/>
  <c r="AI37" i="3" s="1"/>
  <c r="L37" i="3"/>
  <c r="AJ37" i="3" s="1"/>
  <c r="H38" i="3"/>
  <c r="AF38" i="3" s="1"/>
  <c r="I38" i="3"/>
  <c r="AG38" i="3" s="1"/>
  <c r="J38" i="3"/>
  <c r="AH38" i="3" s="1"/>
  <c r="K38" i="3"/>
  <c r="AI38" i="3" s="1"/>
  <c r="L38" i="3"/>
  <c r="AJ38" i="3" s="1"/>
  <c r="H39" i="3"/>
  <c r="AF39" i="3" s="1"/>
  <c r="I39" i="3"/>
  <c r="AG39" i="3" s="1"/>
  <c r="J39" i="3"/>
  <c r="AH39" i="3" s="1"/>
  <c r="K39" i="3"/>
  <c r="AI39" i="3" s="1"/>
  <c r="L39" i="3"/>
  <c r="AJ39" i="3" s="1"/>
  <c r="H40" i="3"/>
  <c r="AF40" i="3" s="1"/>
  <c r="I40" i="3"/>
  <c r="AG40" i="3" s="1"/>
  <c r="J40" i="3"/>
  <c r="K40" i="3"/>
  <c r="AI40" i="3" s="1"/>
  <c r="L40" i="3"/>
  <c r="AJ40" i="3" s="1"/>
  <c r="H41" i="3"/>
  <c r="AF41" i="3" s="1"/>
  <c r="I41" i="3"/>
  <c r="AG41" i="3" s="1"/>
  <c r="J41" i="3"/>
  <c r="AH41" i="3" s="1"/>
  <c r="K41" i="3"/>
  <c r="AI41" i="3" s="1"/>
  <c r="L41" i="3"/>
  <c r="AJ41" i="3" s="1"/>
  <c r="H42" i="3"/>
  <c r="AF42" i="3" s="1"/>
  <c r="I42" i="3"/>
  <c r="AG42" i="3" s="1"/>
  <c r="J42" i="3"/>
  <c r="AH42" i="3" s="1"/>
  <c r="K42" i="3"/>
  <c r="AI42" i="3" s="1"/>
  <c r="L42" i="3"/>
  <c r="AJ42" i="3" s="1"/>
  <c r="H43" i="3"/>
  <c r="AF43" i="3" s="1"/>
  <c r="I43" i="3"/>
  <c r="AG43" i="3" s="1"/>
  <c r="J43" i="3"/>
  <c r="AH43" i="3" s="1"/>
  <c r="K43" i="3"/>
  <c r="L43" i="3"/>
  <c r="AJ43" i="3" s="1"/>
  <c r="H44" i="3"/>
  <c r="AF44" i="3" s="1"/>
  <c r="I44" i="3"/>
  <c r="AG44" i="3" s="1"/>
  <c r="J44" i="3"/>
  <c r="AH44" i="3" s="1"/>
  <c r="K44" i="3"/>
  <c r="AI44" i="3" s="1"/>
  <c r="L44" i="3"/>
  <c r="AJ44" i="3" s="1"/>
  <c r="H45" i="3"/>
  <c r="AF45" i="3" s="1"/>
  <c r="I45" i="3"/>
  <c r="AG45" i="3" s="1"/>
  <c r="J45" i="3"/>
  <c r="AH45" i="3" s="1"/>
  <c r="K45" i="3"/>
  <c r="AI45" i="3" s="1"/>
  <c r="L45" i="3"/>
  <c r="AJ45" i="3" s="1"/>
  <c r="H46" i="3"/>
  <c r="AF46" i="3" s="1"/>
  <c r="I46" i="3"/>
  <c r="AG46" i="3" s="1"/>
  <c r="J46" i="3"/>
  <c r="AH46" i="3" s="1"/>
  <c r="K46" i="3"/>
  <c r="AI46" i="3" s="1"/>
  <c r="L46" i="3"/>
  <c r="H47" i="3"/>
  <c r="AF47" i="3" s="1"/>
  <c r="I47" i="3"/>
  <c r="AG47" i="3" s="1"/>
  <c r="J47" i="3"/>
  <c r="AH47" i="3" s="1"/>
  <c r="K47" i="3"/>
  <c r="AI47" i="3" s="1"/>
  <c r="L47" i="3"/>
  <c r="AJ47" i="3" s="1"/>
  <c r="H48" i="3"/>
  <c r="AF48" i="3" s="1"/>
  <c r="I48" i="3"/>
  <c r="AG48" i="3" s="1"/>
  <c r="J48" i="3"/>
  <c r="AH48" i="3" s="1"/>
  <c r="K48" i="3"/>
  <c r="AI48" i="3" s="1"/>
  <c r="L48" i="3"/>
  <c r="AJ48" i="3" s="1"/>
  <c r="H49" i="3"/>
  <c r="AF49" i="3" s="1"/>
  <c r="I49" i="3"/>
  <c r="AG49" i="3" s="1"/>
  <c r="J49" i="3"/>
  <c r="AH49" i="3" s="1"/>
  <c r="K49" i="3"/>
  <c r="AI49" i="3" s="1"/>
  <c r="L49" i="3"/>
  <c r="AJ49" i="3" s="1"/>
  <c r="H50" i="3"/>
  <c r="I50" i="3"/>
  <c r="AG50" i="3" s="1"/>
  <c r="J50" i="3"/>
  <c r="AH50" i="3" s="1"/>
  <c r="K50" i="3"/>
  <c r="AI50" i="3" s="1"/>
  <c r="L50" i="3"/>
  <c r="AJ50" i="3" s="1"/>
  <c r="H51" i="3"/>
  <c r="AF51" i="3" s="1"/>
  <c r="I51" i="3"/>
  <c r="AG51" i="3" s="1"/>
  <c r="J51" i="3"/>
  <c r="AH51" i="3" s="1"/>
  <c r="K51" i="3"/>
  <c r="AI51" i="3" s="1"/>
  <c r="L51" i="3"/>
  <c r="AJ51" i="3" s="1"/>
  <c r="H52" i="3"/>
  <c r="AF52" i="3" s="1"/>
  <c r="I52" i="3"/>
  <c r="AG52" i="3" s="1"/>
  <c r="J52" i="3"/>
  <c r="AH52" i="3" s="1"/>
  <c r="K52" i="3"/>
  <c r="AI52" i="3" s="1"/>
  <c r="L52" i="3"/>
  <c r="AJ52" i="3" s="1"/>
  <c r="H53" i="3"/>
  <c r="AF53" i="3" s="1"/>
  <c r="I53" i="3"/>
  <c r="J53" i="3"/>
  <c r="AH53" i="3" s="1"/>
  <c r="K53" i="3"/>
  <c r="AI53" i="3" s="1"/>
  <c r="L53" i="3"/>
  <c r="AJ53" i="3" s="1"/>
  <c r="H54" i="3"/>
  <c r="AF54" i="3" s="1"/>
  <c r="I54" i="3"/>
  <c r="AG54" i="3" s="1"/>
  <c r="J54" i="3"/>
  <c r="AH54" i="3" s="1"/>
  <c r="K54" i="3"/>
  <c r="AI54" i="3" s="1"/>
  <c r="L54" i="3"/>
  <c r="AJ54" i="3" s="1"/>
  <c r="H55" i="3"/>
  <c r="AF55" i="3" s="1"/>
  <c r="I55" i="3"/>
  <c r="AG55" i="3" s="1"/>
  <c r="J55" i="3"/>
  <c r="AH55" i="3" s="1"/>
  <c r="K55" i="3"/>
  <c r="AI55" i="3" s="1"/>
  <c r="L55" i="3"/>
  <c r="AJ55" i="3" s="1"/>
  <c r="H56" i="3"/>
  <c r="AF56" i="3" s="1"/>
  <c r="I56" i="3"/>
  <c r="AG56" i="3" s="1"/>
  <c r="J56" i="3"/>
  <c r="K56" i="3"/>
  <c r="AI56" i="3" s="1"/>
  <c r="L56" i="3"/>
  <c r="AJ56" i="3" s="1"/>
  <c r="H57" i="3"/>
  <c r="AF57" i="3" s="1"/>
  <c r="I57" i="3"/>
  <c r="AG57" i="3" s="1"/>
  <c r="J57" i="3"/>
  <c r="AH57" i="3" s="1"/>
  <c r="K57" i="3"/>
  <c r="AI57" i="3" s="1"/>
  <c r="L57" i="3"/>
  <c r="AJ57" i="3" s="1"/>
  <c r="H58" i="3"/>
  <c r="AF58" i="3" s="1"/>
  <c r="I58" i="3"/>
  <c r="AG58" i="3" s="1"/>
  <c r="J58" i="3"/>
  <c r="AH58" i="3" s="1"/>
  <c r="K58" i="3"/>
  <c r="AI58" i="3" s="1"/>
  <c r="L58" i="3"/>
  <c r="AJ58" i="3" s="1"/>
  <c r="H59" i="3"/>
  <c r="AF59" i="3" s="1"/>
  <c r="I59" i="3"/>
  <c r="AG59" i="3" s="1"/>
  <c r="J59" i="3"/>
  <c r="AH59" i="3" s="1"/>
  <c r="K59" i="3"/>
  <c r="L59" i="3"/>
  <c r="AJ59" i="3" s="1"/>
  <c r="H60" i="3"/>
  <c r="AF60" i="3" s="1"/>
  <c r="I60" i="3"/>
  <c r="AG60" i="3" s="1"/>
  <c r="J60" i="3"/>
  <c r="AH60" i="3" s="1"/>
  <c r="K60" i="3"/>
  <c r="AI60" i="3" s="1"/>
  <c r="L60" i="3"/>
  <c r="AJ60" i="3" s="1"/>
  <c r="H61" i="3"/>
  <c r="AF61" i="3" s="1"/>
  <c r="I61" i="3"/>
  <c r="AG61" i="3" s="1"/>
  <c r="J61" i="3"/>
  <c r="AH61" i="3" s="1"/>
  <c r="K61" i="3"/>
  <c r="AI61" i="3" s="1"/>
  <c r="L61" i="3"/>
  <c r="AJ61" i="3" s="1"/>
  <c r="H62" i="3"/>
  <c r="AF62" i="3" s="1"/>
  <c r="I62" i="3"/>
  <c r="AG62" i="3" s="1"/>
  <c r="J62" i="3"/>
  <c r="AH62" i="3" s="1"/>
  <c r="K62" i="3"/>
  <c r="AI62" i="3" s="1"/>
  <c r="L62" i="3"/>
  <c r="H63" i="3"/>
  <c r="AF63" i="3" s="1"/>
  <c r="I63" i="3"/>
  <c r="AG63" i="3" s="1"/>
  <c r="J63" i="3"/>
  <c r="AH63" i="3" s="1"/>
  <c r="K63" i="3"/>
  <c r="AI63" i="3" s="1"/>
  <c r="L63" i="3"/>
  <c r="AJ63" i="3" s="1"/>
  <c r="H64" i="3"/>
  <c r="AF64" i="3" s="1"/>
  <c r="I64" i="3"/>
  <c r="AG64" i="3" s="1"/>
  <c r="J64" i="3"/>
  <c r="AH64" i="3" s="1"/>
  <c r="K64" i="3"/>
  <c r="AI64" i="3" s="1"/>
  <c r="L64" i="3"/>
  <c r="AJ64" i="3" s="1"/>
  <c r="H65" i="3"/>
  <c r="AF65" i="3" s="1"/>
  <c r="I65" i="3"/>
  <c r="AG65" i="3" s="1"/>
  <c r="J65" i="3"/>
  <c r="AH65" i="3" s="1"/>
  <c r="K65" i="3"/>
  <c r="AI65" i="3" s="1"/>
  <c r="L65" i="3"/>
  <c r="AJ65" i="3" s="1"/>
  <c r="H66" i="3"/>
  <c r="I66" i="3"/>
  <c r="AG66" i="3" s="1"/>
  <c r="J66" i="3"/>
  <c r="AH66" i="3" s="1"/>
  <c r="K66" i="3"/>
  <c r="AI66" i="3" s="1"/>
  <c r="L66" i="3"/>
  <c r="AJ66" i="3" s="1"/>
  <c r="H67" i="3"/>
  <c r="AF67" i="3" s="1"/>
  <c r="I67" i="3"/>
  <c r="AG67" i="3" s="1"/>
  <c r="J67" i="3"/>
  <c r="AH67" i="3" s="1"/>
  <c r="K67" i="3"/>
  <c r="AI67" i="3" s="1"/>
  <c r="L67" i="3"/>
  <c r="AJ67" i="3" s="1"/>
  <c r="H68" i="3"/>
  <c r="AF68" i="3" s="1"/>
  <c r="I68" i="3"/>
  <c r="AG68" i="3" s="1"/>
  <c r="J68" i="3"/>
  <c r="AH68" i="3" s="1"/>
  <c r="K68" i="3"/>
  <c r="AI68" i="3" s="1"/>
  <c r="L68" i="3"/>
  <c r="AJ68" i="3" s="1"/>
  <c r="H69" i="3"/>
  <c r="AF69" i="3" s="1"/>
  <c r="I69" i="3"/>
  <c r="J69" i="3"/>
  <c r="AH69" i="3" s="1"/>
  <c r="K69" i="3"/>
  <c r="AI69" i="3" s="1"/>
  <c r="L69" i="3"/>
  <c r="AJ69" i="3" s="1"/>
  <c r="H70" i="3"/>
  <c r="AF70" i="3" s="1"/>
  <c r="I70" i="3"/>
  <c r="AG70" i="3" s="1"/>
  <c r="J70" i="3"/>
  <c r="AH70" i="3" s="1"/>
  <c r="K70" i="3"/>
  <c r="AI70" i="3" s="1"/>
  <c r="L70" i="3"/>
  <c r="AJ70" i="3" s="1"/>
  <c r="H71" i="3"/>
  <c r="AF71" i="3" s="1"/>
  <c r="I71" i="3"/>
  <c r="AG71" i="3" s="1"/>
  <c r="J71" i="3"/>
  <c r="AH71" i="3" s="1"/>
  <c r="K71" i="3"/>
  <c r="AI71" i="3" s="1"/>
  <c r="L71" i="3"/>
  <c r="AJ71" i="3" s="1"/>
  <c r="H72" i="3"/>
  <c r="AF72" i="3" s="1"/>
  <c r="I72" i="3"/>
  <c r="AG72" i="3" s="1"/>
  <c r="J72" i="3"/>
  <c r="K72" i="3"/>
  <c r="AI72" i="3" s="1"/>
  <c r="L72" i="3"/>
  <c r="AJ72" i="3" s="1"/>
  <c r="H73" i="3"/>
  <c r="AF73" i="3" s="1"/>
  <c r="I73" i="3"/>
  <c r="AG73" i="3" s="1"/>
  <c r="J73" i="3"/>
  <c r="AH73" i="3" s="1"/>
  <c r="K73" i="3"/>
  <c r="AI73" i="3" s="1"/>
  <c r="L73" i="3"/>
  <c r="AJ73" i="3" s="1"/>
  <c r="H74" i="3"/>
  <c r="AF74" i="3" s="1"/>
  <c r="I74" i="3"/>
  <c r="AG74" i="3" s="1"/>
  <c r="J74" i="3"/>
  <c r="AH74" i="3" s="1"/>
  <c r="K74" i="3"/>
  <c r="AI74" i="3" s="1"/>
  <c r="L74" i="3"/>
  <c r="AJ74" i="3" s="1"/>
  <c r="H75" i="3"/>
  <c r="AF75" i="3" s="1"/>
  <c r="I75" i="3"/>
  <c r="AG75" i="3" s="1"/>
  <c r="J75" i="3"/>
  <c r="AH75" i="3" s="1"/>
  <c r="K75" i="3"/>
  <c r="L75" i="3"/>
  <c r="AJ75" i="3" s="1"/>
  <c r="H76" i="3"/>
  <c r="AF76" i="3" s="1"/>
  <c r="I76" i="3"/>
  <c r="AG76" i="3" s="1"/>
  <c r="J76" i="3"/>
  <c r="AH76" i="3" s="1"/>
  <c r="K76" i="3"/>
  <c r="AI76" i="3" s="1"/>
  <c r="L76" i="3"/>
  <c r="AJ76" i="3" s="1"/>
  <c r="H77" i="3"/>
  <c r="AF77" i="3" s="1"/>
  <c r="I77" i="3"/>
  <c r="AG77" i="3" s="1"/>
  <c r="J77" i="3"/>
  <c r="AH77" i="3" s="1"/>
  <c r="K77" i="3"/>
  <c r="AI77" i="3" s="1"/>
  <c r="L77" i="3"/>
  <c r="AJ77" i="3" s="1"/>
  <c r="H78" i="3"/>
  <c r="AF78" i="3" s="1"/>
  <c r="I78" i="3"/>
  <c r="AG78" i="3" s="1"/>
  <c r="J78" i="3"/>
  <c r="AH78" i="3" s="1"/>
  <c r="K78" i="3"/>
  <c r="AI78" i="3" s="1"/>
  <c r="L78" i="3"/>
  <c r="H79" i="3"/>
  <c r="AF79" i="3" s="1"/>
  <c r="I79" i="3"/>
  <c r="AG79" i="3" s="1"/>
  <c r="J79" i="3"/>
  <c r="AH79" i="3" s="1"/>
  <c r="K79" i="3"/>
  <c r="AI79" i="3" s="1"/>
  <c r="L79" i="3"/>
  <c r="AJ79" i="3" s="1"/>
  <c r="H80" i="3"/>
  <c r="AF80" i="3" s="1"/>
  <c r="I80" i="3"/>
  <c r="AG80" i="3" s="1"/>
  <c r="J80" i="3"/>
  <c r="AH80" i="3" s="1"/>
  <c r="K80" i="3"/>
  <c r="AI80" i="3" s="1"/>
  <c r="L80" i="3"/>
  <c r="AJ80" i="3" s="1"/>
  <c r="H81" i="3"/>
  <c r="AF81" i="3" s="1"/>
  <c r="I81" i="3"/>
  <c r="AG81" i="3" s="1"/>
  <c r="J81" i="3"/>
  <c r="AH81" i="3" s="1"/>
  <c r="K81" i="3"/>
  <c r="AI81" i="3" s="1"/>
  <c r="L81" i="3"/>
  <c r="AJ81" i="3" s="1"/>
  <c r="H82" i="3"/>
  <c r="I82" i="3"/>
  <c r="AG82" i="3" s="1"/>
  <c r="J82" i="3"/>
  <c r="AH82" i="3" s="1"/>
  <c r="K82" i="3"/>
  <c r="AI82" i="3" s="1"/>
  <c r="L82" i="3"/>
  <c r="AJ82" i="3" s="1"/>
  <c r="H83" i="3"/>
  <c r="AF83" i="3" s="1"/>
  <c r="I83" i="3"/>
  <c r="AG83" i="3" s="1"/>
  <c r="J83" i="3"/>
  <c r="AH83" i="3" s="1"/>
  <c r="K83" i="3"/>
  <c r="AI83" i="3" s="1"/>
  <c r="L83" i="3"/>
  <c r="AJ83" i="3" s="1"/>
  <c r="H84" i="3"/>
  <c r="AF84" i="3" s="1"/>
  <c r="I84" i="3"/>
  <c r="AG84" i="3" s="1"/>
  <c r="J84" i="3"/>
  <c r="AH84" i="3" s="1"/>
  <c r="K84" i="3"/>
  <c r="AI84" i="3" s="1"/>
  <c r="L84" i="3"/>
  <c r="AJ84" i="3" s="1"/>
  <c r="H85" i="3"/>
  <c r="AF85" i="3" s="1"/>
  <c r="I85" i="3"/>
  <c r="J85" i="3"/>
  <c r="AH85" i="3" s="1"/>
  <c r="K85" i="3"/>
  <c r="AI85" i="3" s="1"/>
  <c r="L85" i="3"/>
  <c r="AJ85" i="3" s="1"/>
  <c r="H86" i="3"/>
  <c r="AF86" i="3" s="1"/>
  <c r="I86" i="3"/>
  <c r="AG86" i="3" s="1"/>
  <c r="J86" i="3"/>
  <c r="AH86" i="3" s="1"/>
  <c r="K86" i="3"/>
  <c r="AI86" i="3" s="1"/>
  <c r="L86" i="3"/>
  <c r="AJ86" i="3" s="1"/>
  <c r="H87" i="3"/>
  <c r="AF87" i="3" s="1"/>
  <c r="I87" i="3"/>
  <c r="AG87" i="3" s="1"/>
  <c r="J87" i="3"/>
  <c r="AH87" i="3" s="1"/>
  <c r="K87" i="3"/>
  <c r="AI87" i="3" s="1"/>
  <c r="L87" i="3"/>
  <c r="AJ87" i="3" s="1"/>
  <c r="H88" i="3"/>
  <c r="AF88" i="3" s="1"/>
  <c r="I88" i="3"/>
  <c r="AG88" i="3" s="1"/>
  <c r="J88" i="3"/>
  <c r="K88" i="3"/>
  <c r="AI88" i="3" s="1"/>
  <c r="L88" i="3"/>
  <c r="AJ88" i="3" s="1"/>
  <c r="H89" i="3"/>
  <c r="AF89" i="3" s="1"/>
  <c r="I89" i="3"/>
  <c r="AG89" i="3" s="1"/>
  <c r="J89" i="3"/>
  <c r="AH89" i="3" s="1"/>
  <c r="K89" i="3"/>
  <c r="AI89" i="3" s="1"/>
  <c r="L89" i="3"/>
  <c r="AJ89" i="3" s="1"/>
  <c r="H90" i="3"/>
  <c r="AF90" i="3" s="1"/>
  <c r="I90" i="3"/>
  <c r="AG90" i="3" s="1"/>
  <c r="J90" i="3"/>
  <c r="AH90" i="3" s="1"/>
  <c r="K90" i="3"/>
  <c r="AI90" i="3" s="1"/>
  <c r="L90" i="3"/>
  <c r="AJ90" i="3" s="1"/>
  <c r="H91" i="3"/>
  <c r="AF91" i="3" s="1"/>
  <c r="I91" i="3"/>
  <c r="AG91" i="3" s="1"/>
  <c r="J91" i="3"/>
  <c r="AH91" i="3" s="1"/>
  <c r="K91" i="3"/>
  <c r="L91" i="3"/>
  <c r="AJ91" i="3" s="1"/>
  <c r="H92" i="3"/>
  <c r="AF92" i="3" s="1"/>
  <c r="I92" i="3"/>
  <c r="AG92" i="3" s="1"/>
  <c r="J92" i="3"/>
  <c r="AH92" i="3" s="1"/>
  <c r="K92" i="3"/>
  <c r="AI92" i="3" s="1"/>
  <c r="L92" i="3"/>
  <c r="AJ92" i="3" s="1"/>
  <c r="H93" i="3"/>
  <c r="AF93" i="3" s="1"/>
  <c r="I93" i="3"/>
  <c r="AG93" i="3" s="1"/>
  <c r="J93" i="3"/>
  <c r="AH93" i="3" s="1"/>
  <c r="K93" i="3"/>
  <c r="AI93" i="3" s="1"/>
  <c r="L93" i="3"/>
  <c r="AJ93" i="3" s="1"/>
  <c r="H94" i="3"/>
  <c r="AF94" i="3" s="1"/>
  <c r="I94" i="3"/>
  <c r="AG94" i="3" s="1"/>
  <c r="J94" i="3"/>
  <c r="AH94" i="3" s="1"/>
  <c r="K94" i="3"/>
  <c r="AI94" i="3" s="1"/>
  <c r="L94" i="3"/>
  <c r="H95" i="3"/>
  <c r="AF95" i="3" s="1"/>
  <c r="I95" i="3"/>
  <c r="AG95" i="3" s="1"/>
  <c r="J95" i="3"/>
  <c r="AH95" i="3" s="1"/>
  <c r="K95" i="3"/>
  <c r="AI95" i="3" s="1"/>
  <c r="L95" i="3"/>
  <c r="AJ95" i="3" s="1"/>
  <c r="H96" i="3"/>
  <c r="AF96" i="3" s="1"/>
  <c r="I96" i="3"/>
  <c r="AG96" i="3" s="1"/>
  <c r="J96" i="3"/>
  <c r="AH96" i="3" s="1"/>
  <c r="K96" i="3"/>
  <c r="AI96" i="3" s="1"/>
  <c r="L96" i="3"/>
  <c r="AJ96" i="3" s="1"/>
  <c r="H97" i="3"/>
  <c r="AF97" i="3" s="1"/>
  <c r="I97" i="3"/>
  <c r="AG97" i="3" s="1"/>
  <c r="J97" i="3"/>
  <c r="AH97" i="3" s="1"/>
  <c r="K97" i="3"/>
  <c r="AI97" i="3" s="1"/>
  <c r="L97" i="3"/>
  <c r="AJ97" i="3" s="1"/>
  <c r="H98" i="3"/>
  <c r="I98" i="3"/>
  <c r="AG98" i="3" s="1"/>
  <c r="J98" i="3"/>
  <c r="AH98" i="3" s="1"/>
  <c r="K98" i="3"/>
  <c r="AI98" i="3" s="1"/>
  <c r="L98" i="3"/>
  <c r="AJ98" i="3" s="1"/>
  <c r="H99" i="3"/>
  <c r="AF99" i="3" s="1"/>
  <c r="I99" i="3"/>
  <c r="AG99" i="3" s="1"/>
  <c r="J99" i="3"/>
  <c r="AH99" i="3" s="1"/>
  <c r="K99" i="3"/>
  <c r="AI99" i="3" s="1"/>
  <c r="L99" i="3"/>
  <c r="AJ99" i="3" s="1"/>
  <c r="H100" i="3"/>
  <c r="AF100" i="3" s="1"/>
  <c r="I100" i="3"/>
  <c r="AG100" i="3" s="1"/>
  <c r="J100" i="3"/>
  <c r="AH100" i="3" s="1"/>
  <c r="K100" i="3"/>
  <c r="AI100" i="3" s="1"/>
  <c r="L100" i="3"/>
  <c r="AJ100" i="3" s="1"/>
  <c r="H101" i="3"/>
  <c r="AF101" i="3" s="1"/>
  <c r="I101" i="3"/>
  <c r="J101" i="3"/>
  <c r="AH101" i="3" s="1"/>
  <c r="K101" i="3"/>
  <c r="AI101" i="3" s="1"/>
  <c r="L101" i="3"/>
  <c r="AJ101" i="3" s="1"/>
  <c r="H102" i="3"/>
  <c r="AF102" i="3" s="1"/>
  <c r="I102" i="3"/>
  <c r="AG102" i="3" s="1"/>
  <c r="J102" i="3"/>
  <c r="AH102" i="3" s="1"/>
  <c r="K102" i="3"/>
  <c r="AI102" i="3" s="1"/>
  <c r="L102" i="3"/>
  <c r="AJ102" i="3" s="1"/>
  <c r="H103" i="3"/>
  <c r="AF103" i="3" s="1"/>
  <c r="I103" i="3"/>
  <c r="AG103" i="3" s="1"/>
  <c r="J103" i="3"/>
  <c r="AH103" i="3" s="1"/>
  <c r="K103" i="3"/>
  <c r="AI103" i="3" s="1"/>
  <c r="L103" i="3"/>
  <c r="AJ103" i="3" s="1"/>
  <c r="H104" i="3"/>
  <c r="AF104" i="3" s="1"/>
  <c r="I104" i="3"/>
  <c r="AG104" i="3" s="1"/>
  <c r="J104" i="3"/>
  <c r="K104" i="3"/>
  <c r="AI104" i="3" s="1"/>
  <c r="L104" i="3"/>
  <c r="AJ104" i="3" s="1"/>
  <c r="H105" i="3"/>
  <c r="AF105" i="3" s="1"/>
  <c r="I105" i="3"/>
  <c r="AG105" i="3" s="1"/>
  <c r="J105" i="3"/>
  <c r="AH105" i="3" s="1"/>
  <c r="K105" i="3"/>
  <c r="AI105" i="3" s="1"/>
  <c r="L105" i="3"/>
  <c r="AJ105" i="3" s="1"/>
  <c r="H106" i="3"/>
  <c r="AF106" i="3" s="1"/>
  <c r="I106" i="3"/>
  <c r="AG106" i="3" s="1"/>
  <c r="J106" i="3"/>
  <c r="AH106" i="3" s="1"/>
  <c r="K106" i="3"/>
  <c r="AI106" i="3" s="1"/>
  <c r="L106" i="3"/>
  <c r="AJ106" i="3" s="1"/>
  <c r="H107" i="3"/>
  <c r="AF107" i="3" s="1"/>
  <c r="I107" i="3"/>
  <c r="AG107" i="3" s="1"/>
  <c r="J107" i="3"/>
  <c r="AH107" i="3" s="1"/>
  <c r="K107" i="3"/>
  <c r="L107" i="3"/>
  <c r="AJ107" i="3" s="1"/>
  <c r="H108" i="3"/>
  <c r="AF108" i="3" s="1"/>
  <c r="I108" i="3"/>
  <c r="AG108" i="3" s="1"/>
  <c r="J108" i="3"/>
  <c r="AH108" i="3" s="1"/>
  <c r="K108" i="3"/>
  <c r="AI108" i="3" s="1"/>
  <c r="L108" i="3"/>
  <c r="AJ108" i="3" s="1"/>
  <c r="H109" i="3"/>
  <c r="AF109" i="3" s="1"/>
  <c r="I109" i="3"/>
  <c r="AG109" i="3" s="1"/>
  <c r="J109" i="3"/>
  <c r="AH109" i="3" s="1"/>
  <c r="K109" i="3"/>
  <c r="AI109" i="3" s="1"/>
  <c r="L109" i="3"/>
  <c r="AJ109" i="3" s="1"/>
  <c r="H110" i="3"/>
  <c r="AF110" i="3" s="1"/>
  <c r="I110" i="3"/>
  <c r="AG110" i="3" s="1"/>
  <c r="J110" i="3"/>
  <c r="AH110" i="3" s="1"/>
  <c r="K110" i="3"/>
  <c r="AI110" i="3" s="1"/>
  <c r="L110" i="3"/>
  <c r="H111" i="3"/>
  <c r="AF111" i="3" s="1"/>
  <c r="I111" i="3"/>
  <c r="AG111" i="3" s="1"/>
  <c r="J111" i="3"/>
  <c r="AH111" i="3" s="1"/>
  <c r="K111" i="3"/>
  <c r="AI111" i="3" s="1"/>
  <c r="L111" i="3"/>
  <c r="AJ111" i="3" s="1"/>
  <c r="H112" i="3"/>
  <c r="AF112" i="3" s="1"/>
  <c r="I112" i="3"/>
  <c r="AG112" i="3" s="1"/>
  <c r="J112" i="3"/>
  <c r="AH112" i="3" s="1"/>
  <c r="K112" i="3"/>
  <c r="AI112" i="3" s="1"/>
  <c r="L112" i="3"/>
  <c r="AJ112" i="3" s="1"/>
  <c r="H113" i="3"/>
  <c r="AF113" i="3" s="1"/>
  <c r="I113" i="3"/>
  <c r="AG113" i="3" s="1"/>
  <c r="J113" i="3"/>
  <c r="AH113" i="3" s="1"/>
  <c r="K113" i="3"/>
  <c r="AI113" i="3" s="1"/>
  <c r="L113" i="3"/>
  <c r="AJ113" i="3" s="1"/>
  <c r="H114" i="3"/>
  <c r="I114" i="3"/>
  <c r="AG114" i="3" s="1"/>
  <c r="J114" i="3"/>
  <c r="AH114" i="3" s="1"/>
  <c r="K114" i="3"/>
  <c r="AI114" i="3" s="1"/>
  <c r="L114" i="3"/>
  <c r="AJ114" i="3" s="1"/>
  <c r="H115" i="3"/>
  <c r="AF115" i="3" s="1"/>
  <c r="I115" i="3"/>
  <c r="AG115" i="3" s="1"/>
  <c r="J115" i="3"/>
  <c r="AH115" i="3" s="1"/>
  <c r="K115" i="3"/>
  <c r="AI115" i="3" s="1"/>
  <c r="L115" i="3"/>
  <c r="AJ115" i="3" s="1"/>
  <c r="H116" i="3"/>
  <c r="AF116" i="3" s="1"/>
  <c r="I116" i="3"/>
  <c r="AG116" i="3" s="1"/>
  <c r="J116" i="3"/>
  <c r="AH116" i="3" s="1"/>
  <c r="K116" i="3"/>
  <c r="AI116" i="3" s="1"/>
  <c r="L116" i="3"/>
  <c r="AJ116" i="3" s="1"/>
  <c r="H117" i="3"/>
  <c r="AF117" i="3" s="1"/>
  <c r="I117" i="3"/>
  <c r="J117" i="3"/>
  <c r="AH117" i="3" s="1"/>
  <c r="K117" i="3"/>
  <c r="AI117" i="3" s="1"/>
  <c r="L117" i="3"/>
  <c r="AJ117" i="3" s="1"/>
  <c r="H118" i="3"/>
  <c r="AF118" i="3" s="1"/>
  <c r="I118" i="3"/>
  <c r="AG118" i="3" s="1"/>
  <c r="J118" i="3"/>
  <c r="AH118" i="3" s="1"/>
  <c r="K118" i="3"/>
  <c r="AI118" i="3" s="1"/>
  <c r="L118" i="3"/>
  <c r="AJ118" i="3" s="1"/>
  <c r="H119" i="3"/>
  <c r="AF119" i="3" s="1"/>
  <c r="I119" i="3"/>
  <c r="AG119" i="3" s="1"/>
  <c r="J119" i="3"/>
  <c r="AH119" i="3" s="1"/>
  <c r="K119" i="3"/>
  <c r="AI119" i="3" s="1"/>
  <c r="L119" i="3"/>
  <c r="AJ119" i="3" s="1"/>
  <c r="S2" i="3"/>
  <c r="S3" i="3" s="1"/>
  <c r="S4" i="3" s="1"/>
  <c r="AD4" i="3" s="1"/>
  <c r="U121" i="3" l="1"/>
  <c r="AA3" i="3"/>
  <c r="Y2" i="3"/>
  <c r="Z2" i="3"/>
  <c r="AC3" i="3"/>
  <c r="AA2" i="3"/>
  <c r="AD3" i="3"/>
  <c r="S5" i="3"/>
  <c r="Y4" i="3"/>
  <c r="AB2" i="3"/>
  <c r="Z4" i="3"/>
  <c r="Y3" i="3"/>
  <c r="R26" i="3"/>
  <c r="T2" i="3"/>
  <c r="V4" i="3"/>
  <c r="U2" i="3"/>
  <c r="U4" i="3"/>
  <c r="V2" i="3"/>
  <c r="T4" i="3"/>
  <c r="W2" i="3"/>
  <c r="V5" i="3"/>
  <c r="X3" i="3"/>
  <c r="R27" i="3"/>
  <c r="X2" i="3"/>
  <c r="U5" i="3"/>
  <c r="W3" i="3"/>
  <c r="V3" i="3"/>
  <c r="X4" i="3"/>
  <c r="U3" i="3"/>
  <c r="W4" i="3"/>
  <c r="T3" i="3"/>
  <c r="R74" i="3"/>
  <c r="R32" i="3"/>
  <c r="R40" i="3"/>
  <c r="R48" i="3"/>
  <c r="R56" i="3"/>
  <c r="R64" i="3"/>
  <c r="R72" i="3"/>
  <c r="R80" i="3"/>
  <c r="R88" i="3"/>
  <c r="R96" i="3"/>
  <c r="R104" i="3"/>
  <c r="R112" i="3"/>
  <c r="R33" i="3"/>
  <c r="R41" i="3"/>
  <c r="R49" i="3"/>
  <c r="R57" i="3"/>
  <c r="R65" i="3"/>
  <c r="R73" i="3"/>
  <c r="R81" i="3"/>
  <c r="R89" i="3"/>
  <c r="R97" i="3"/>
  <c r="R105" i="3"/>
  <c r="R113" i="3"/>
  <c r="R42" i="3"/>
  <c r="R90" i="3"/>
  <c r="R114" i="3"/>
  <c r="R50" i="3"/>
  <c r="R98" i="3"/>
  <c r="R115" i="3"/>
  <c r="R34" i="3"/>
  <c r="R106" i="3"/>
  <c r="R36" i="3"/>
  <c r="R58" i="3"/>
  <c r="R35" i="3"/>
  <c r="R51" i="3"/>
  <c r="R67" i="3"/>
  <c r="R91" i="3"/>
  <c r="R28" i="3"/>
  <c r="R60" i="3"/>
  <c r="R84" i="3"/>
  <c r="R100" i="3"/>
  <c r="R29" i="3"/>
  <c r="R37" i="3"/>
  <c r="R45" i="3"/>
  <c r="R53" i="3"/>
  <c r="R61" i="3"/>
  <c r="R69" i="3"/>
  <c r="R77" i="3"/>
  <c r="R85" i="3"/>
  <c r="R93" i="3"/>
  <c r="R101" i="3"/>
  <c r="R109" i="3"/>
  <c r="R117" i="3"/>
  <c r="R66" i="3"/>
  <c r="R43" i="3"/>
  <c r="R75" i="3"/>
  <c r="R99" i="3"/>
  <c r="R44" i="3"/>
  <c r="R68" i="3"/>
  <c r="R92" i="3"/>
  <c r="R108" i="3"/>
  <c r="R30" i="3"/>
  <c r="R38" i="3"/>
  <c r="R46" i="3"/>
  <c r="R54" i="3"/>
  <c r="R62" i="3"/>
  <c r="R70" i="3"/>
  <c r="R78" i="3"/>
  <c r="R86" i="3"/>
  <c r="R94" i="3"/>
  <c r="R102" i="3"/>
  <c r="R110" i="3"/>
  <c r="R118" i="3"/>
  <c r="R82" i="3"/>
  <c r="R59" i="3"/>
  <c r="R83" i="3"/>
  <c r="R107" i="3"/>
  <c r="R52" i="3"/>
  <c r="R76" i="3"/>
  <c r="R116" i="3"/>
  <c r="R31" i="3"/>
  <c r="R39" i="3"/>
  <c r="R47" i="3"/>
  <c r="R55" i="3"/>
  <c r="R63" i="3"/>
  <c r="R71" i="3"/>
  <c r="R79" i="3"/>
  <c r="R87" i="3"/>
  <c r="R95" i="3"/>
  <c r="R103" i="3"/>
  <c r="R111" i="3"/>
  <c r="R119" i="3"/>
  <c r="S6" i="3" l="1"/>
  <c r="Y5" i="3"/>
  <c r="AC5" i="3"/>
  <c r="AB5" i="3"/>
  <c r="AA5" i="3"/>
  <c r="Z5" i="3"/>
  <c r="AD5" i="3"/>
  <c r="T5" i="3"/>
  <c r="X5" i="3"/>
  <c r="W5" i="3"/>
  <c r="S7" i="3" l="1"/>
  <c r="Y6" i="3"/>
  <c r="AD6" i="3"/>
  <c r="AC6" i="3"/>
  <c r="AB6" i="3"/>
  <c r="AA6" i="3"/>
  <c r="Z6" i="3"/>
  <c r="X6" i="3"/>
  <c r="U6" i="3"/>
  <c r="W6" i="3"/>
  <c r="T6" i="3"/>
  <c r="V6" i="3"/>
  <c r="S8" i="3" l="1"/>
  <c r="Y7" i="3"/>
  <c r="AA7" i="3"/>
  <c r="Z7" i="3"/>
  <c r="AD7" i="3"/>
  <c r="AC7" i="3"/>
  <c r="AB7" i="3"/>
  <c r="V7" i="3"/>
  <c r="X7" i="3"/>
  <c r="W7" i="3"/>
  <c r="T7" i="3"/>
  <c r="U7" i="3"/>
  <c r="S9" i="3" l="1"/>
  <c r="AD8" i="3"/>
  <c r="Y8" i="3"/>
  <c r="AC8" i="3"/>
  <c r="AB8" i="3"/>
  <c r="AA8" i="3"/>
  <c r="Z8" i="3"/>
  <c r="X8" i="3"/>
  <c r="T8" i="3"/>
  <c r="U8" i="3"/>
  <c r="W8" i="3"/>
  <c r="V8" i="3"/>
  <c r="S10" i="3" l="1"/>
  <c r="Y9" i="3"/>
  <c r="AD9" i="3"/>
  <c r="AC9" i="3"/>
  <c r="AB9" i="3"/>
  <c r="AA9" i="3"/>
  <c r="Z9" i="3"/>
  <c r="U9" i="3"/>
  <c r="W9" i="3"/>
  <c r="T9" i="3"/>
  <c r="X9" i="3"/>
  <c r="V9" i="3"/>
  <c r="S11" i="3" l="1"/>
  <c r="AB10" i="3"/>
  <c r="AA10" i="3"/>
  <c r="Z10" i="3"/>
  <c r="Y10" i="3"/>
  <c r="AD10" i="3"/>
  <c r="AC10" i="3"/>
  <c r="X10" i="3"/>
  <c r="T10" i="3"/>
  <c r="W10" i="3"/>
  <c r="U10" i="3"/>
  <c r="V10" i="3"/>
  <c r="S12" i="3" l="1"/>
  <c r="Z11" i="3"/>
  <c r="AD11" i="3"/>
  <c r="AC11" i="3"/>
  <c r="Y11" i="3"/>
  <c r="AB11" i="3"/>
  <c r="AA11" i="3"/>
  <c r="U11" i="3"/>
  <c r="X11" i="3"/>
  <c r="V11" i="3"/>
  <c r="W11" i="3"/>
  <c r="T11" i="3"/>
  <c r="W12" i="3" l="1"/>
  <c r="Y12" i="3"/>
  <c r="AC12" i="3"/>
  <c r="AA12" i="3"/>
  <c r="Z12" i="3"/>
  <c r="AD12" i="3"/>
  <c r="AB12" i="3"/>
  <c r="X12" i="3"/>
  <c r="T12" i="3"/>
  <c r="V12" i="3"/>
  <c r="S13" i="3"/>
  <c r="U12" i="3"/>
  <c r="Y13" i="3" l="1"/>
  <c r="AD13" i="3"/>
  <c r="AC13" i="3"/>
  <c r="AB13" i="3"/>
  <c r="AA13" i="3"/>
  <c r="Z13" i="3"/>
  <c r="W13" i="3"/>
  <c r="X13" i="3"/>
  <c r="S14" i="3"/>
  <c r="T13" i="3"/>
  <c r="U13" i="3"/>
  <c r="V13" i="3"/>
  <c r="AA14" i="3" l="1"/>
  <c r="Y14" i="3"/>
  <c r="Z14" i="3"/>
  <c r="AD14" i="3"/>
  <c r="AC14" i="3"/>
  <c r="AB14" i="3"/>
  <c r="X14" i="3"/>
  <c r="T14" i="3"/>
  <c r="U14" i="3"/>
  <c r="V14" i="3"/>
  <c r="W14" i="3"/>
  <c r="S15" i="3"/>
  <c r="AD15" i="3" l="1"/>
  <c r="Y15" i="3"/>
  <c r="AC15" i="3"/>
  <c r="AB15" i="3"/>
  <c r="AA15" i="3"/>
  <c r="Z15" i="3"/>
  <c r="V15" i="3"/>
  <c r="S16" i="3"/>
  <c r="T15" i="3"/>
  <c r="U15" i="3"/>
  <c r="W15" i="3"/>
  <c r="X15" i="3"/>
  <c r="Z16" i="3" l="1"/>
  <c r="AD16" i="3"/>
  <c r="Y16" i="3"/>
  <c r="AC16" i="3"/>
  <c r="AB16" i="3"/>
  <c r="AA16" i="3"/>
  <c r="W16" i="3"/>
  <c r="S17" i="3"/>
  <c r="T16" i="3"/>
  <c r="U16" i="3"/>
  <c r="X16" i="3"/>
  <c r="V16" i="3"/>
  <c r="AB17" i="3" l="1"/>
  <c r="AD17" i="3"/>
  <c r="AC17" i="3"/>
  <c r="AA17" i="3"/>
  <c r="Z17" i="3"/>
  <c r="Y17" i="3"/>
  <c r="U17" i="3"/>
  <c r="S18" i="3"/>
  <c r="X17" i="3"/>
  <c r="T17" i="3"/>
  <c r="V17" i="3"/>
  <c r="W17" i="3"/>
  <c r="AD18" i="3" l="1"/>
  <c r="AC18" i="3"/>
  <c r="AB18" i="3"/>
  <c r="AA18" i="3"/>
  <c r="Y18" i="3"/>
  <c r="Z18" i="3"/>
  <c r="S19" i="3"/>
  <c r="X18" i="3"/>
  <c r="T18" i="3"/>
  <c r="U18" i="3"/>
  <c r="W18" i="3"/>
  <c r="V18" i="3"/>
  <c r="Z19" i="3" l="1"/>
  <c r="Y19" i="3"/>
  <c r="AC19" i="3"/>
  <c r="AB19" i="3"/>
  <c r="AA19" i="3"/>
  <c r="AD19" i="3"/>
  <c r="X19" i="3"/>
  <c r="V19" i="3"/>
  <c r="W19" i="3"/>
  <c r="S20" i="3"/>
  <c r="T19" i="3"/>
  <c r="U19" i="3"/>
  <c r="Y20" i="3" l="1"/>
  <c r="AC20" i="3"/>
  <c r="AD20" i="3"/>
  <c r="AB20" i="3"/>
  <c r="AA20" i="3"/>
  <c r="Z20" i="3"/>
  <c r="U20" i="3"/>
  <c r="V20" i="3"/>
  <c r="T20" i="3"/>
  <c r="X20" i="3"/>
  <c r="S21" i="3"/>
  <c r="W20" i="3"/>
  <c r="Y21" i="3" l="1"/>
  <c r="AB21" i="3"/>
  <c r="AA21" i="3"/>
  <c r="Z21" i="3"/>
  <c r="AD21" i="3"/>
  <c r="AC21" i="3"/>
  <c r="W21" i="3"/>
  <c r="X21" i="3"/>
  <c r="T21" i="3"/>
  <c r="U21" i="3"/>
  <c r="V21" i="3"/>
  <c r="S22" i="3"/>
  <c r="AA22" i="3" l="1"/>
  <c r="Y22" i="3"/>
  <c r="AD22" i="3"/>
  <c r="AC22" i="3"/>
  <c r="AB22" i="3"/>
  <c r="Z22" i="3"/>
  <c r="S23" i="3"/>
  <c r="T22" i="3"/>
  <c r="U22" i="3"/>
  <c r="V22" i="3"/>
  <c r="X22" i="3"/>
  <c r="W22" i="3"/>
  <c r="AD23" i="3" l="1"/>
  <c r="Y23" i="3"/>
  <c r="AA23" i="3"/>
  <c r="Z23" i="3"/>
  <c r="AC23" i="3"/>
  <c r="AB23" i="3"/>
  <c r="V23" i="3"/>
  <c r="S24" i="3"/>
  <c r="W23" i="3"/>
  <c r="X23" i="3"/>
  <c r="T23" i="3"/>
  <c r="U23" i="3"/>
  <c r="AB24" i="3" l="1"/>
  <c r="Y24" i="3"/>
  <c r="AD24" i="3"/>
  <c r="AC24" i="3"/>
  <c r="AA24" i="3"/>
  <c r="Z24" i="3"/>
  <c r="X24" i="3"/>
  <c r="S25" i="3"/>
  <c r="T24" i="3"/>
  <c r="U24" i="3"/>
  <c r="W24" i="3"/>
  <c r="V24" i="3"/>
  <c r="AB25" i="3" l="1"/>
  <c r="Z25" i="3"/>
  <c r="Y25" i="3"/>
  <c r="AD25" i="3"/>
  <c r="AC25" i="3"/>
  <c r="AA25" i="3"/>
  <c r="T25" i="3"/>
  <c r="U25" i="3"/>
  <c r="S26" i="3"/>
  <c r="V25" i="3"/>
  <c r="W25" i="3"/>
  <c r="X25" i="3"/>
  <c r="AD26" i="3" l="1"/>
  <c r="AC26" i="3"/>
  <c r="AB26" i="3"/>
  <c r="Y26" i="3"/>
  <c r="AA26" i="3"/>
  <c r="Z26" i="3"/>
  <c r="W26" i="3"/>
  <c r="X26" i="3"/>
  <c r="S27" i="3"/>
  <c r="T26" i="3"/>
  <c r="V26" i="3"/>
  <c r="U26" i="3"/>
  <c r="Z27" i="3" l="1"/>
  <c r="Y27" i="3"/>
  <c r="AD27" i="3"/>
  <c r="AC27" i="3"/>
  <c r="AB27" i="3"/>
  <c r="AA27" i="3"/>
  <c r="W27" i="3"/>
  <c r="X27" i="3"/>
  <c r="T27" i="3"/>
  <c r="S28" i="3"/>
  <c r="U27" i="3"/>
  <c r="V27" i="3"/>
  <c r="Y28" i="3" l="1"/>
  <c r="AC28" i="3"/>
  <c r="AD28" i="3"/>
  <c r="AB28" i="3"/>
  <c r="Z28" i="3"/>
  <c r="AA28" i="3"/>
  <c r="V28" i="3"/>
  <c r="S29" i="3"/>
  <c r="W28" i="3"/>
  <c r="X28" i="3"/>
  <c r="U28" i="3"/>
  <c r="T28" i="3"/>
  <c r="Y29" i="3" l="1"/>
  <c r="AD29" i="3"/>
  <c r="AC29" i="3"/>
  <c r="AB29" i="3"/>
  <c r="AA29" i="3"/>
  <c r="Z29" i="3"/>
  <c r="X29" i="3"/>
  <c r="S30" i="3"/>
  <c r="T29" i="3"/>
  <c r="U29" i="3"/>
  <c r="V29" i="3"/>
  <c r="W29" i="3"/>
  <c r="AB30" i="3" l="1"/>
  <c r="AA30" i="3"/>
  <c r="Y30" i="3"/>
  <c r="Z30" i="3"/>
  <c r="AD30" i="3"/>
  <c r="AC30" i="3"/>
  <c r="S31" i="3"/>
  <c r="T30" i="3"/>
  <c r="V30" i="3"/>
  <c r="U30" i="3"/>
  <c r="W30" i="3"/>
  <c r="X30" i="3"/>
  <c r="AD31" i="3" l="1"/>
  <c r="AC31" i="3"/>
  <c r="Y31" i="3"/>
  <c r="Z31" i="3"/>
  <c r="AB31" i="3"/>
  <c r="AA31" i="3"/>
  <c r="V31" i="3"/>
  <c r="W31" i="3"/>
  <c r="X31" i="3"/>
  <c r="T31" i="3"/>
  <c r="U31" i="3"/>
  <c r="S32" i="3"/>
  <c r="Z32" i="3" l="1"/>
  <c r="AD32" i="3"/>
  <c r="AC32" i="3"/>
  <c r="AB32" i="3"/>
  <c r="Y32" i="3"/>
  <c r="AA32" i="3"/>
  <c r="X32" i="3"/>
  <c r="S33" i="3"/>
  <c r="T32" i="3"/>
  <c r="U32" i="3"/>
  <c r="V32" i="3"/>
  <c r="W32" i="3"/>
  <c r="AC33" i="3" l="1"/>
  <c r="AB33" i="3"/>
  <c r="AA33" i="3"/>
  <c r="AD33" i="3"/>
  <c r="Z33" i="3"/>
  <c r="Y33" i="3"/>
  <c r="T33" i="3"/>
  <c r="U33" i="3"/>
  <c r="S34" i="3"/>
  <c r="X33" i="3"/>
  <c r="V33" i="3"/>
  <c r="W33" i="3"/>
  <c r="AD34" i="3" l="1"/>
  <c r="AC34" i="3"/>
  <c r="AB34" i="3"/>
  <c r="AA34" i="3"/>
  <c r="Y34" i="3"/>
  <c r="Z34" i="3"/>
  <c r="W34" i="3"/>
  <c r="S35" i="3"/>
  <c r="X34" i="3"/>
  <c r="T34" i="3"/>
  <c r="V34" i="3"/>
  <c r="U34" i="3"/>
  <c r="AA35" i="3" l="1"/>
  <c r="Z35" i="3"/>
  <c r="Y35" i="3"/>
  <c r="AD35" i="3"/>
  <c r="AC35" i="3"/>
  <c r="AB35" i="3"/>
  <c r="S36" i="3"/>
  <c r="U35" i="3"/>
  <c r="X35" i="3"/>
  <c r="T35" i="3"/>
  <c r="V35" i="3"/>
  <c r="W35" i="3"/>
  <c r="Y36" i="3" l="1"/>
  <c r="AD36" i="3"/>
  <c r="AC36" i="3"/>
  <c r="AB36" i="3"/>
  <c r="AA36" i="3"/>
  <c r="Z36" i="3"/>
  <c r="V36" i="3"/>
  <c r="S37" i="3"/>
  <c r="W36" i="3"/>
  <c r="X36" i="3"/>
  <c r="T36" i="3"/>
  <c r="U36" i="3"/>
  <c r="Y37" i="3" l="1"/>
  <c r="AD37" i="3"/>
  <c r="Z37" i="3"/>
  <c r="AC37" i="3"/>
  <c r="AB37" i="3"/>
  <c r="AA37" i="3"/>
  <c r="W37" i="3"/>
  <c r="X37" i="3"/>
  <c r="T37" i="3"/>
  <c r="S38" i="3"/>
  <c r="U37" i="3"/>
  <c r="V37" i="3"/>
  <c r="AB38" i="3" l="1"/>
  <c r="AA38" i="3"/>
  <c r="Y38" i="3"/>
  <c r="Z38" i="3"/>
  <c r="AD38" i="3"/>
  <c r="AC38" i="3"/>
  <c r="X38" i="3"/>
  <c r="T38" i="3"/>
  <c r="U38" i="3"/>
  <c r="V38" i="3"/>
  <c r="W38" i="3"/>
  <c r="S39" i="3"/>
  <c r="AD39" i="3" l="1"/>
  <c r="AC39" i="3"/>
  <c r="Y39" i="3"/>
  <c r="AB39" i="3"/>
  <c r="AA39" i="3"/>
  <c r="Z39" i="3"/>
  <c r="V39" i="3"/>
  <c r="W39" i="3"/>
  <c r="T39" i="3"/>
  <c r="U39" i="3"/>
  <c r="X39" i="3"/>
  <c r="S40" i="3"/>
  <c r="Z40" i="3" l="1"/>
  <c r="AA40" i="3"/>
  <c r="Y40" i="3"/>
  <c r="AD40" i="3"/>
  <c r="AC40" i="3"/>
  <c r="AB40" i="3"/>
  <c r="W40" i="3"/>
  <c r="U40" i="3"/>
  <c r="V40" i="3"/>
  <c r="X40" i="3"/>
  <c r="S41" i="3"/>
  <c r="T40" i="3"/>
  <c r="AC41" i="3" l="1"/>
  <c r="AB41" i="3"/>
  <c r="AA41" i="3"/>
  <c r="Z41" i="3"/>
  <c r="Y41" i="3"/>
  <c r="AD41" i="3"/>
  <c r="U41" i="3"/>
  <c r="V41" i="3"/>
  <c r="W41" i="3"/>
  <c r="X41" i="3"/>
  <c r="T41" i="3"/>
</calcChain>
</file>

<file path=xl/sharedStrings.xml><?xml version="1.0" encoding="utf-8"?>
<sst xmlns="http://schemas.openxmlformats.org/spreadsheetml/2006/main" count="1260" uniqueCount="23">
  <si>
    <t>country_or_region</t>
  </si>
  <si>
    <t>year</t>
  </si>
  <si>
    <t>variable</t>
  </si>
  <si>
    <t>capacity_gw</t>
  </si>
  <si>
    <t>China</t>
  </si>
  <si>
    <t>Solar</t>
  </si>
  <si>
    <t>Germany</t>
  </si>
  <si>
    <t>Greece</t>
  </si>
  <si>
    <t>India</t>
  </si>
  <si>
    <t>Italy</t>
  </si>
  <si>
    <t>Poland</t>
  </si>
  <si>
    <t>Spain</t>
  </si>
  <si>
    <t>Viet Nam</t>
  </si>
  <si>
    <t>World</t>
  </si>
  <si>
    <t>date</t>
  </si>
  <si>
    <t>Almanya</t>
  </si>
  <si>
    <t>Yunanistan</t>
  </si>
  <si>
    <t>İtalya</t>
  </si>
  <si>
    <t>Polonya</t>
  </si>
  <si>
    <t>İspanya</t>
  </si>
  <si>
    <t>Ekim 2024</t>
  </si>
  <si>
    <t>2020-2024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</si>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</sst>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9" fontId="2" fillId="0" borderId="0" xfId="2" applyFont="1"/>
    <xf numFmtId="165" fontId="2" fillId="0" borderId="0" xfId="1" applyNumberFormat="1" applyFont="1"/>
    <xf numFmtId="165" fontId="0" fillId="0" borderId="0" xfId="0" applyNumberFormat="1"/>
    <xf numFmtId="43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Güneş Üretimi - Aylık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grafikler!$B$1</c:f>
              <c:strCache>
                <c:ptCount val="1"/>
                <c:pt idx="0">
                  <c:v>Almanya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grafikler!$B$2:$B$119</c:f>
              <c:numCache>
                <c:formatCode>General</c:formatCode>
                <c:ptCount val="118"/>
                <c:pt idx="0">
                  <c:v>0.6</c:v>
                </c:pt>
                <c:pt idx="1">
                  <c:v>1.47</c:v>
                </c:pt>
                <c:pt idx="2">
                  <c:v>3.06</c:v>
                </c:pt>
                <c:pt idx="3">
                  <c:v>4.75</c:v>
                </c:pt>
                <c:pt idx="4">
                  <c:v>4.72</c:v>
                </c:pt>
                <c:pt idx="5">
                  <c:v>4.87</c:v>
                </c:pt>
                <c:pt idx="6">
                  <c:v>5.26</c:v>
                </c:pt>
                <c:pt idx="7">
                  <c:v>4.9400000000000004</c:v>
                </c:pt>
                <c:pt idx="8">
                  <c:v>3.45</c:v>
                </c:pt>
                <c:pt idx="9">
                  <c:v>2.08</c:v>
                </c:pt>
                <c:pt idx="10">
                  <c:v>1.22</c:v>
                </c:pt>
                <c:pt idx="11">
                  <c:v>0.91</c:v>
                </c:pt>
                <c:pt idx="12">
                  <c:v>0.7</c:v>
                </c:pt>
                <c:pt idx="13">
                  <c:v>1.34</c:v>
                </c:pt>
                <c:pt idx="14">
                  <c:v>2.57</c:v>
                </c:pt>
                <c:pt idx="15">
                  <c:v>4</c:v>
                </c:pt>
                <c:pt idx="16">
                  <c:v>5.03</c:v>
                </c:pt>
                <c:pt idx="17">
                  <c:v>5.05</c:v>
                </c:pt>
                <c:pt idx="18">
                  <c:v>5.27</c:v>
                </c:pt>
                <c:pt idx="19">
                  <c:v>5.03</c:v>
                </c:pt>
                <c:pt idx="20">
                  <c:v>4.0999999999999996</c:v>
                </c:pt>
                <c:pt idx="21">
                  <c:v>1.79</c:v>
                </c:pt>
                <c:pt idx="22">
                  <c:v>1.0900000000000001</c:v>
                </c:pt>
                <c:pt idx="23">
                  <c:v>0.84</c:v>
                </c:pt>
                <c:pt idx="24">
                  <c:v>0.85</c:v>
                </c:pt>
                <c:pt idx="25">
                  <c:v>1.57</c:v>
                </c:pt>
                <c:pt idx="26">
                  <c:v>3.42</c:v>
                </c:pt>
                <c:pt idx="27">
                  <c:v>4.08</c:v>
                </c:pt>
                <c:pt idx="28">
                  <c:v>5.42</c:v>
                </c:pt>
                <c:pt idx="29">
                  <c:v>5.68</c:v>
                </c:pt>
                <c:pt idx="30">
                  <c:v>5.17</c:v>
                </c:pt>
                <c:pt idx="31">
                  <c:v>4.87</c:v>
                </c:pt>
                <c:pt idx="32">
                  <c:v>3.26</c:v>
                </c:pt>
                <c:pt idx="33">
                  <c:v>2.2599999999999998</c:v>
                </c:pt>
                <c:pt idx="34">
                  <c:v>0.88</c:v>
                </c:pt>
                <c:pt idx="35">
                  <c:v>0.52</c:v>
                </c:pt>
                <c:pt idx="36">
                  <c:v>0.77</c:v>
                </c:pt>
                <c:pt idx="37">
                  <c:v>1.93</c:v>
                </c:pt>
                <c:pt idx="38">
                  <c:v>2.85</c:v>
                </c:pt>
                <c:pt idx="39">
                  <c:v>5.0999999999999996</c:v>
                </c:pt>
                <c:pt idx="40">
                  <c:v>6.25</c:v>
                </c:pt>
                <c:pt idx="41">
                  <c:v>5.62</c:v>
                </c:pt>
                <c:pt idx="42">
                  <c:v>6.5</c:v>
                </c:pt>
                <c:pt idx="43">
                  <c:v>5.46</c:v>
                </c:pt>
                <c:pt idx="44">
                  <c:v>4.29</c:v>
                </c:pt>
                <c:pt idx="45">
                  <c:v>2.9</c:v>
                </c:pt>
                <c:pt idx="46">
                  <c:v>1.23</c:v>
                </c:pt>
                <c:pt idx="47">
                  <c:v>0.55000000000000004</c:v>
                </c:pt>
                <c:pt idx="48">
                  <c:v>0.79</c:v>
                </c:pt>
                <c:pt idx="49">
                  <c:v>2.3199999999999998</c:v>
                </c:pt>
                <c:pt idx="50">
                  <c:v>3.23</c:v>
                </c:pt>
                <c:pt idx="51">
                  <c:v>5.41</c:v>
                </c:pt>
                <c:pt idx="52">
                  <c:v>5.31</c:v>
                </c:pt>
                <c:pt idx="53">
                  <c:v>6.83</c:v>
                </c:pt>
                <c:pt idx="54">
                  <c:v>6.07</c:v>
                </c:pt>
                <c:pt idx="55">
                  <c:v>5.58</c:v>
                </c:pt>
                <c:pt idx="56">
                  <c:v>4.1399999999999997</c:v>
                </c:pt>
                <c:pt idx="57">
                  <c:v>2.57</c:v>
                </c:pt>
                <c:pt idx="58">
                  <c:v>1.1100000000000001</c:v>
                </c:pt>
                <c:pt idx="59">
                  <c:v>0.99</c:v>
                </c:pt>
                <c:pt idx="60">
                  <c:v>1.1399999999999999</c:v>
                </c:pt>
                <c:pt idx="61">
                  <c:v>1.76</c:v>
                </c:pt>
                <c:pt idx="62">
                  <c:v>4.34</c:v>
                </c:pt>
                <c:pt idx="63">
                  <c:v>6.71</c:v>
                </c:pt>
                <c:pt idx="64">
                  <c:v>6.6</c:v>
                </c:pt>
                <c:pt idx="65">
                  <c:v>6.08</c:v>
                </c:pt>
                <c:pt idx="66">
                  <c:v>6.66</c:v>
                </c:pt>
                <c:pt idx="67">
                  <c:v>5.77</c:v>
                </c:pt>
                <c:pt idx="68">
                  <c:v>4.8899999999999997</c:v>
                </c:pt>
                <c:pt idx="69">
                  <c:v>2.27</c:v>
                </c:pt>
                <c:pt idx="70">
                  <c:v>1.59</c:v>
                </c:pt>
                <c:pt idx="71">
                  <c:v>0.71</c:v>
                </c:pt>
                <c:pt idx="72">
                  <c:v>0.65</c:v>
                </c:pt>
                <c:pt idx="73">
                  <c:v>2.11</c:v>
                </c:pt>
                <c:pt idx="74">
                  <c:v>4.4000000000000004</c:v>
                </c:pt>
                <c:pt idx="75">
                  <c:v>5.83</c:v>
                </c:pt>
                <c:pt idx="76">
                  <c:v>6.28</c:v>
                </c:pt>
                <c:pt idx="77">
                  <c:v>7.56</c:v>
                </c:pt>
                <c:pt idx="78">
                  <c:v>6.62</c:v>
                </c:pt>
                <c:pt idx="79">
                  <c:v>5.62</c:v>
                </c:pt>
                <c:pt idx="80">
                  <c:v>5.09</c:v>
                </c:pt>
                <c:pt idx="81">
                  <c:v>3.4</c:v>
                </c:pt>
                <c:pt idx="82">
                  <c:v>1.17</c:v>
                </c:pt>
                <c:pt idx="83">
                  <c:v>0.75</c:v>
                </c:pt>
                <c:pt idx="84">
                  <c:v>1.27</c:v>
                </c:pt>
                <c:pt idx="85">
                  <c:v>2.64</c:v>
                </c:pt>
                <c:pt idx="86">
                  <c:v>5.78</c:v>
                </c:pt>
                <c:pt idx="87">
                  <c:v>6.17</c:v>
                </c:pt>
                <c:pt idx="88">
                  <c:v>7.93</c:v>
                </c:pt>
                <c:pt idx="89">
                  <c:v>8.32</c:v>
                </c:pt>
                <c:pt idx="90">
                  <c:v>8.2200000000000006</c:v>
                </c:pt>
                <c:pt idx="91">
                  <c:v>7.54</c:v>
                </c:pt>
                <c:pt idx="92">
                  <c:v>4.8899999999999997</c:v>
                </c:pt>
                <c:pt idx="93">
                  <c:v>3.72</c:v>
                </c:pt>
                <c:pt idx="94">
                  <c:v>1.86</c:v>
                </c:pt>
                <c:pt idx="95">
                  <c:v>0.78</c:v>
                </c:pt>
                <c:pt idx="96">
                  <c:v>1.47</c:v>
                </c:pt>
                <c:pt idx="97">
                  <c:v>2.74</c:v>
                </c:pt>
                <c:pt idx="98">
                  <c:v>4.1100000000000003</c:v>
                </c:pt>
                <c:pt idx="99">
                  <c:v>5.78</c:v>
                </c:pt>
                <c:pt idx="100">
                  <c:v>8.1300000000000008</c:v>
                </c:pt>
                <c:pt idx="101">
                  <c:v>8.91</c:v>
                </c:pt>
                <c:pt idx="102">
                  <c:v>7.93</c:v>
                </c:pt>
                <c:pt idx="103">
                  <c:v>6.85</c:v>
                </c:pt>
                <c:pt idx="104">
                  <c:v>6.85</c:v>
                </c:pt>
                <c:pt idx="105">
                  <c:v>3.82</c:v>
                </c:pt>
                <c:pt idx="106">
                  <c:v>2.06</c:v>
                </c:pt>
                <c:pt idx="107">
                  <c:v>1.37</c:v>
                </c:pt>
                <c:pt idx="108">
                  <c:v>1.97</c:v>
                </c:pt>
                <c:pt idx="109">
                  <c:v>2.75</c:v>
                </c:pt>
                <c:pt idx="110">
                  <c:v>5.1100000000000003</c:v>
                </c:pt>
                <c:pt idx="111">
                  <c:v>6.68</c:v>
                </c:pt>
                <c:pt idx="112">
                  <c:v>9.14</c:v>
                </c:pt>
                <c:pt idx="113">
                  <c:v>9.43</c:v>
                </c:pt>
                <c:pt idx="114">
                  <c:v>10.27</c:v>
                </c:pt>
                <c:pt idx="115">
                  <c:v>9.74</c:v>
                </c:pt>
                <c:pt idx="116">
                  <c:v>6.99</c:v>
                </c:pt>
                <c:pt idx="1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3-8A4C-A8D7-DD574F451270}"/>
            </c:ext>
          </c:extLst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Yunanistan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grafikler!$C$2:$C$119</c:f>
              <c:numCache>
                <c:formatCode>General</c:formatCode>
                <c:ptCount val="118"/>
                <c:pt idx="0">
                  <c:v>0.19</c:v>
                </c:pt>
                <c:pt idx="1">
                  <c:v>0.21</c:v>
                </c:pt>
                <c:pt idx="2">
                  <c:v>0.23</c:v>
                </c:pt>
                <c:pt idx="3">
                  <c:v>0.37</c:v>
                </c:pt>
                <c:pt idx="4">
                  <c:v>0.39</c:v>
                </c:pt>
                <c:pt idx="5">
                  <c:v>0.37</c:v>
                </c:pt>
                <c:pt idx="6">
                  <c:v>0.43</c:v>
                </c:pt>
                <c:pt idx="7">
                  <c:v>0.4</c:v>
                </c:pt>
                <c:pt idx="8">
                  <c:v>0.32</c:v>
                </c:pt>
                <c:pt idx="9">
                  <c:v>0.24</c:v>
                </c:pt>
                <c:pt idx="10">
                  <c:v>0.24</c:v>
                </c:pt>
                <c:pt idx="11">
                  <c:v>0.21</c:v>
                </c:pt>
                <c:pt idx="12">
                  <c:v>0.19</c:v>
                </c:pt>
                <c:pt idx="13">
                  <c:v>0.23</c:v>
                </c:pt>
                <c:pt idx="14">
                  <c:v>0.27</c:v>
                </c:pt>
                <c:pt idx="15">
                  <c:v>0.37</c:v>
                </c:pt>
                <c:pt idx="16">
                  <c:v>0.36</c:v>
                </c:pt>
                <c:pt idx="17">
                  <c:v>0.39</c:v>
                </c:pt>
                <c:pt idx="18">
                  <c:v>0.43</c:v>
                </c:pt>
                <c:pt idx="19">
                  <c:v>0.4</c:v>
                </c:pt>
                <c:pt idx="20">
                  <c:v>0.32</c:v>
                </c:pt>
                <c:pt idx="21">
                  <c:v>0.25</c:v>
                </c:pt>
                <c:pt idx="22">
                  <c:v>0.19</c:v>
                </c:pt>
                <c:pt idx="23">
                  <c:v>0.2</c:v>
                </c:pt>
                <c:pt idx="24">
                  <c:v>0.16</c:v>
                </c:pt>
                <c:pt idx="25">
                  <c:v>0.2</c:v>
                </c:pt>
                <c:pt idx="26">
                  <c:v>0.31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0.43</c:v>
                </c:pt>
                <c:pt idx="31">
                  <c:v>0.43</c:v>
                </c:pt>
                <c:pt idx="32">
                  <c:v>0.36</c:v>
                </c:pt>
                <c:pt idx="33">
                  <c:v>0.3</c:v>
                </c:pt>
                <c:pt idx="34">
                  <c:v>0.17</c:v>
                </c:pt>
                <c:pt idx="35">
                  <c:v>0.18</c:v>
                </c:pt>
                <c:pt idx="36">
                  <c:v>0.2</c:v>
                </c:pt>
                <c:pt idx="37">
                  <c:v>0.17</c:v>
                </c:pt>
                <c:pt idx="38">
                  <c:v>0.28999999999999998</c:v>
                </c:pt>
                <c:pt idx="39">
                  <c:v>0.36</c:v>
                </c:pt>
                <c:pt idx="40">
                  <c:v>0.35</c:v>
                </c:pt>
                <c:pt idx="41">
                  <c:v>0.35</c:v>
                </c:pt>
                <c:pt idx="42">
                  <c:v>0.4</c:v>
                </c:pt>
                <c:pt idx="43">
                  <c:v>0.39</c:v>
                </c:pt>
                <c:pt idx="44">
                  <c:v>0.32</c:v>
                </c:pt>
                <c:pt idx="45">
                  <c:v>0.26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0.22</c:v>
                </c:pt>
                <c:pt idx="50">
                  <c:v>0.35</c:v>
                </c:pt>
                <c:pt idx="51">
                  <c:v>0.31</c:v>
                </c:pt>
                <c:pt idx="52">
                  <c:v>0.36</c:v>
                </c:pt>
                <c:pt idx="53">
                  <c:v>0.39</c:v>
                </c:pt>
                <c:pt idx="54">
                  <c:v>0.41</c:v>
                </c:pt>
                <c:pt idx="55">
                  <c:v>0.42</c:v>
                </c:pt>
                <c:pt idx="56">
                  <c:v>0.36</c:v>
                </c:pt>
                <c:pt idx="57">
                  <c:v>0.3</c:v>
                </c:pt>
                <c:pt idx="58">
                  <c:v>0.17</c:v>
                </c:pt>
                <c:pt idx="59">
                  <c:v>0.15</c:v>
                </c:pt>
                <c:pt idx="60">
                  <c:v>0.22</c:v>
                </c:pt>
                <c:pt idx="61">
                  <c:v>0.27</c:v>
                </c:pt>
                <c:pt idx="62">
                  <c:v>0.32</c:v>
                </c:pt>
                <c:pt idx="63">
                  <c:v>0.35</c:v>
                </c:pt>
                <c:pt idx="64">
                  <c:v>0.41</c:v>
                </c:pt>
                <c:pt idx="65">
                  <c:v>0.43</c:v>
                </c:pt>
                <c:pt idx="66">
                  <c:v>0.46</c:v>
                </c:pt>
                <c:pt idx="67">
                  <c:v>0.44</c:v>
                </c:pt>
                <c:pt idx="68">
                  <c:v>0.37</c:v>
                </c:pt>
                <c:pt idx="69">
                  <c:v>0.32</c:v>
                </c:pt>
                <c:pt idx="70">
                  <c:v>0.23</c:v>
                </c:pt>
                <c:pt idx="71">
                  <c:v>0.15</c:v>
                </c:pt>
                <c:pt idx="72">
                  <c:v>0.21</c:v>
                </c:pt>
                <c:pt idx="73">
                  <c:v>0.28999999999999998</c:v>
                </c:pt>
                <c:pt idx="74">
                  <c:v>0.38</c:v>
                </c:pt>
                <c:pt idx="75">
                  <c:v>0.41</c:v>
                </c:pt>
                <c:pt idx="76">
                  <c:v>0.49</c:v>
                </c:pt>
                <c:pt idx="77">
                  <c:v>0.47</c:v>
                </c:pt>
                <c:pt idx="78">
                  <c:v>0.51</c:v>
                </c:pt>
                <c:pt idx="79">
                  <c:v>0.49</c:v>
                </c:pt>
                <c:pt idx="80">
                  <c:v>0.4</c:v>
                </c:pt>
                <c:pt idx="81">
                  <c:v>0.31</c:v>
                </c:pt>
                <c:pt idx="82">
                  <c:v>0.21</c:v>
                </c:pt>
                <c:pt idx="83">
                  <c:v>0.23</c:v>
                </c:pt>
                <c:pt idx="84">
                  <c:v>0.3</c:v>
                </c:pt>
                <c:pt idx="85">
                  <c:v>0.33</c:v>
                </c:pt>
                <c:pt idx="86">
                  <c:v>0.44</c:v>
                </c:pt>
                <c:pt idx="87">
                  <c:v>0.52</c:v>
                </c:pt>
                <c:pt idx="88">
                  <c:v>0.6</c:v>
                </c:pt>
                <c:pt idx="89">
                  <c:v>0.57999999999999996</c:v>
                </c:pt>
                <c:pt idx="90">
                  <c:v>0.69</c:v>
                </c:pt>
                <c:pt idx="91">
                  <c:v>0.57999999999999996</c:v>
                </c:pt>
                <c:pt idx="92">
                  <c:v>0.55000000000000004</c:v>
                </c:pt>
                <c:pt idx="93">
                  <c:v>0.51</c:v>
                </c:pt>
                <c:pt idx="94">
                  <c:v>0.3</c:v>
                </c:pt>
                <c:pt idx="95">
                  <c:v>0.25</c:v>
                </c:pt>
                <c:pt idx="96">
                  <c:v>0.33</c:v>
                </c:pt>
                <c:pt idx="97">
                  <c:v>0.44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0.57999999999999996</c:v>
                </c:pt>
                <c:pt idx="101">
                  <c:v>0.81</c:v>
                </c:pt>
                <c:pt idx="102">
                  <c:v>1.1000000000000001</c:v>
                </c:pt>
                <c:pt idx="103">
                  <c:v>0.88</c:v>
                </c:pt>
                <c:pt idx="104">
                  <c:v>0.88</c:v>
                </c:pt>
                <c:pt idx="105">
                  <c:v>0.79</c:v>
                </c:pt>
                <c:pt idx="106">
                  <c:v>0.5</c:v>
                </c:pt>
                <c:pt idx="107">
                  <c:v>0.47</c:v>
                </c:pt>
                <c:pt idx="108">
                  <c:v>0.53</c:v>
                </c:pt>
                <c:pt idx="109">
                  <c:v>0.6</c:v>
                </c:pt>
                <c:pt idx="110">
                  <c:v>0.81</c:v>
                </c:pt>
                <c:pt idx="111">
                  <c:v>0.95</c:v>
                </c:pt>
                <c:pt idx="112">
                  <c:v>0.96</c:v>
                </c:pt>
                <c:pt idx="113">
                  <c:v>1.23</c:v>
                </c:pt>
                <c:pt idx="114">
                  <c:v>1.37</c:v>
                </c:pt>
                <c:pt idx="115">
                  <c:v>1.34</c:v>
                </c:pt>
                <c:pt idx="116">
                  <c:v>1.1299999999999999</c:v>
                </c:pt>
                <c:pt idx="117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3-8A4C-A8D7-DD574F451270}"/>
            </c:ext>
          </c:extLst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İtalya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grafikler!$D$2:$D$119</c:f>
              <c:numCache>
                <c:formatCode>General</c:formatCode>
                <c:ptCount val="118"/>
                <c:pt idx="12">
                  <c:v>0.92</c:v>
                </c:pt>
                <c:pt idx="13">
                  <c:v>1.07</c:v>
                </c:pt>
                <c:pt idx="14">
                  <c:v>1.73</c:v>
                </c:pt>
                <c:pt idx="15">
                  <c:v>2.2000000000000002</c:v>
                </c:pt>
                <c:pt idx="16">
                  <c:v>2.48</c:v>
                </c:pt>
                <c:pt idx="17">
                  <c:v>2.56</c:v>
                </c:pt>
                <c:pt idx="18">
                  <c:v>2.79</c:v>
                </c:pt>
                <c:pt idx="19">
                  <c:v>2.67</c:v>
                </c:pt>
                <c:pt idx="20">
                  <c:v>1.99</c:v>
                </c:pt>
                <c:pt idx="21">
                  <c:v>1.4</c:v>
                </c:pt>
                <c:pt idx="22">
                  <c:v>0.91</c:v>
                </c:pt>
                <c:pt idx="23">
                  <c:v>0.91</c:v>
                </c:pt>
                <c:pt idx="24">
                  <c:v>0.95</c:v>
                </c:pt>
                <c:pt idx="25">
                  <c:v>1.1299999999999999</c:v>
                </c:pt>
                <c:pt idx="26">
                  <c:v>2.21</c:v>
                </c:pt>
                <c:pt idx="27">
                  <c:v>2.44</c:v>
                </c:pt>
                <c:pt idx="28">
                  <c:v>2.79</c:v>
                </c:pt>
                <c:pt idx="29">
                  <c:v>2.87</c:v>
                </c:pt>
                <c:pt idx="30">
                  <c:v>3.01</c:v>
                </c:pt>
                <c:pt idx="31">
                  <c:v>2.79</c:v>
                </c:pt>
                <c:pt idx="32">
                  <c:v>2.04</c:v>
                </c:pt>
                <c:pt idx="33">
                  <c:v>1.78</c:v>
                </c:pt>
                <c:pt idx="34">
                  <c:v>0.99</c:v>
                </c:pt>
                <c:pt idx="35">
                  <c:v>0.86</c:v>
                </c:pt>
                <c:pt idx="36">
                  <c:v>0.97</c:v>
                </c:pt>
                <c:pt idx="37">
                  <c:v>0.99</c:v>
                </c:pt>
                <c:pt idx="38">
                  <c:v>1.57</c:v>
                </c:pt>
                <c:pt idx="39">
                  <c:v>2.37</c:v>
                </c:pt>
                <c:pt idx="40">
                  <c:v>2.4500000000000002</c:v>
                </c:pt>
                <c:pt idx="41">
                  <c:v>2.76</c:v>
                </c:pt>
                <c:pt idx="42">
                  <c:v>2.95</c:v>
                </c:pt>
                <c:pt idx="43">
                  <c:v>2.59</c:v>
                </c:pt>
                <c:pt idx="44">
                  <c:v>2.25</c:v>
                </c:pt>
                <c:pt idx="45">
                  <c:v>1.48</c:v>
                </c:pt>
                <c:pt idx="46">
                  <c:v>0.86</c:v>
                </c:pt>
                <c:pt idx="47">
                  <c:v>0.89</c:v>
                </c:pt>
                <c:pt idx="48">
                  <c:v>1.02</c:v>
                </c:pt>
                <c:pt idx="49">
                  <c:v>1.55</c:v>
                </c:pt>
                <c:pt idx="50">
                  <c:v>2.2799999999999998</c:v>
                </c:pt>
                <c:pt idx="51">
                  <c:v>2.14</c:v>
                </c:pt>
                <c:pt idx="52">
                  <c:v>2.2999999999999998</c:v>
                </c:pt>
                <c:pt idx="53">
                  <c:v>2.93</c:v>
                </c:pt>
                <c:pt idx="54">
                  <c:v>2.86</c:v>
                </c:pt>
                <c:pt idx="55">
                  <c:v>2.68</c:v>
                </c:pt>
                <c:pt idx="56">
                  <c:v>2.16</c:v>
                </c:pt>
                <c:pt idx="57">
                  <c:v>1.67</c:v>
                </c:pt>
                <c:pt idx="58">
                  <c:v>0.87</c:v>
                </c:pt>
                <c:pt idx="59">
                  <c:v>0.88</c:v>
                </c:pt>
                <c:pt idx="60">
                  <c:v>1.22</c:v>
                </c:pt>
                <c:pt idx="61">
                  <c:v>1.66</c:v>
                </c:pt>
                <c:pt idx="62">
                  <c:v>1.95</c:v>
                </c:pt>
                <c:pt idx="63">
                  <c:v>2.6</c:v>
                </c:pt>
                <c:pt idx="64">
                  <c:v>2.77</c:v>
                </c:pt>
                <c:pt idx="65">
                  <c:v>2.78</c:v>
                </c:pt>
                <c:pt idx="66">
                  <c:v>3.07</c:v>
                </c:pt>
                <c:pt idx="67">
                  <c:v>2.72</c:v>
                </c:pt>
                <c:pt idx="68">
                  <c:v>2.2400000000000002</c:v>
                </c:pt>
                <c:pt idx="69">
                  <c:v>1.62</c:v>
                </c:pt>
                <c:pt idx="70">
                  <c:v>1.19</c:v>
                </c:pt>
                <c:pt idx="71">
                  <c:v>0.74</c:v>
                </c:pt>
                <c:pt idx="72">
                  <c:v>0.9</c:v>
                </c:pt>
                <c:pt idx="73">
                  <c:v>1.42</c:v>
                </c:pt>
                <c:pt idx="74">
                  <c:v>2.3199999999999998</c:v>
                </c:pt>
                <c:pt idx="75">
                  <c:v>2.37</c:v>
                </c:pt>
                <c:pt idx="76">
                  <c:v>2.94</c:v>
                </c:pt>
                <c:pt idx="77">
                  <c:v>3</c:v>
                </c:pt>
                <c:pt idx="78">
                  <c:v>2.92</c:v>
                </c:pt>
                <c:pt idx="79">
                  <c:v>2.83</c:v>
                </c:pt>
                <c:pt idx="80">
                  <c:v>2.2799999999999998</c:v>
                </c:pt>
                <c:pt idx="81">
                  <c:v>1.71</c:v>
                </c:pt>
                <c:pt idx="82">
                  <c:v>0.94</c:v>
                </c:pt>
                <c:pt idx="83">
                  <c:v>0.99</c:v>
                </c:pt>
                <c:pt idx="84">
                  <c:v>1.29</c:v>
                </c:pt>
                <c:pt idx="85">
                  <c:v>1.67</c:v>
                </c:pt>
                <c:pt idx="86">
                  <c:v>2.31</c:v>
                </c:pt>
                <c:pt idx="87">
                  <c:v>2.81</c:v>
                </c:pt>
                <c:pt idx="88">
                  <c:v>3.13</c:v>
                </c:pt>
                <c:pt idx="89">
                  <c:v>3.27</c:v>
                </c:pt>
                <c:pt idx="90">
                  <c:v>3.55</c:v>
                </c:pt>
                <c:pt idx="91">
                  <c:v>3.06</c:v>
                </c:pt>
                <c:pt idx="92">
                  <c:v>2.44</c:v>
                </c:pt>
                <c:pt idx="93">
                  <c:v>2.1</c:v>
                </c:pt>
                <c:pt idx="94">
                  <c:v>1.2</c:v>
                </c:pt>
                <c:pt idx="95">
                  <c:v>0.85</c:v>
                </c:pt>
                <c:pt idx="96">
                  <c:v>1.0900000000000001</c:v>
                </c:pt>
                <c:pt idx="97">
                  <c:v>1.72</c:v>
                </c:pt>
                <c:pt idx="98">
                  <c:v>2.63</c:v>
                </c:pt>
                <c:pt idx="99">
                  <c:v>3.1</c:v>
                </c:pt>
                <c:pt idx="100">
                  <c:v>2.93</c:v>
                </c:pt>
                <c:pt idx="101">
                  <c:v>3.51</c:v>
                </c:pt>
                <c:pt idx="102">
                  <c:v>3.87</c:v>
                </c:pt>
                <c:pt idx="103">
                  <c:v>3.74</c:v>
                </c:pt>
                <c:pt idx="104">
                  <c:v>2.99</c:v>
                </c:pt>
                <c:pt idx="105">
                  <c:v>2.2799999999999998</c:v>
                </c:pt>
                <c:pt idx="106">
                  <c:v>1.53</c:v>
                </c:pt>
                <c:pt idx="107">
                  <c:v>1.18</c:v>
                </c:pt>
                <c:pt idx="108">
                  <c:v>1.34</c:v>
                </c:pt>
                <c:pt idx="109">
                  <c:v>1.71</c:v>
                </c:pt>
                <c:pt idx="110">
                  <c:v>2.67</c:v>
                </c:pt>
                <c:pt idx="111">
                  <c:v>3.68</c:v>
                </c:pt>
                <c:pt idx="112">
                  <c:v>3.99</c:v>
                </c:pt>
                <c:pt idx="113">
                  <c:v>4.1399999999999997</c:v>
                </c:pt>
                <c:pt idx="114">
                  <c:v>4.72</c:v>
                </c:pt>
                <c:pt idx="115">
                  <c:v>4.3</c:v>
                </c:pt>
                <c:pt idx="116">
                  <c:v>3.2</c:v>
                </c:pt>
                <c:pt idx="117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3-8A4C-A8D7-DD574F451270}"/>
            </c:ext>
          </c:extLst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Polonya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0.02</c:v>
                </c:pt>
                <c:pt idx="50">
                  <c:v>0.04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0.12</c:v>
                </c:pt>
                <c:pt idx="54">
                  <c:v>0.09</c:v>
                </c:pt>
                <c:pt idx="55">
                  <c:v>0.1</c:v>
                </c:pt>
                <c:pt idx="56">
                  <c:v>0.08</c:v>
                </c:pt>
                <c:pt idx="57">
                  <c:v>0.06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0.05</c:v>
                </c:pt>
                <c:pt idx="62">
                  <c:v>0.18</c:v>
                </c:pt>
                <c:pt idx="63">
                  <c:v>0.25</c:v>
                </c:pt>
                <c:pt idx="64">
                  <c:v>0.21</c:v>
                </c:pt>
                <c:pt idx="65">
                  <c:v>0.23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0.24</c:v>
                </c:pt>
                <c:pt idx="69">
                  <c:v>0.16</c:v>
                </c:pt>
                <c:pt idx="70">
                  <c:v>0.12</c:v>
                </c:pt>
                <c:pt idx="71">
                  <c:v>0.1</c:v>
                </c:pt>
                <c:pt idx="72">
                  <c:v>7.0000000000000007E-2</c:v>
                </c:pt>
                <c:pt idx="73">
                  <c:v>0.14000000000000001</c:v>
                </c:pt>
                <c:pt idx="74">
                  <c:v>0.3</c:v>
                </c:pt>
                <c:pt idx="75">
                  <c:v>0.45</c:v>
                </c:pt>
                <c:pt idx="76">
                  <c:v>0.61</c:v>
                </c:pt>
                <c:pt idx="77">
                  <c:v>0.77</c:v>
                </c:pt>
                <c:pt idx="78">
                  <c:v>0.69</c:v>
                </c:pt>
                <c:pt idx="79">
                  <c:v>0.55000000000000004</c:v>
                </c:pt>
                <c:pt idx="80">
                  <c:v>0.47</c:v>
                </c:pt>
                <c:pt idx="81">
                  <c:v>0.35</c:v>
                </c:pt>
                <c:pt idx="82">
                  <c:v>0.13</c:v>
                </c:pt>
                <c:pt idx="83">
                  <c:v>0.1</c:v>
                </c:pt>
                <c:pt idx="84">
                  <c:v>0.13</c:v>
                </c:pt>
                <c:pt idx="85">
                  <c:v>0.28000000000000003</c:v>
                </c:pt>
                <c:pt idx="86">
                  <c:v>0.8</c:v>
                </c:pt>
                <c:pt idx="87">
                  <c:v>0.85</c:v>
                </c:pt>
                <c:pt idx="88">
                  <c:v>1.21</c:v>
                </c:pt>
                <c:pt idx="89">
                  <c:v>1.33</c:v>
                </c:pt>
                <c:pt idx="90">
                  <c:v>1.32</c:v>
                </c:pt>
                <c:pt idx="91">
                  <c:v>1.26</c:v>
                </c:pt>
                <c:pt idx="92">
                  <c:v>0.92</c:v>
                </c:pt>
                <c:pt idx="93">
                  <c:v>0.75</c:v>
                </c:pt>
                <c:pt idx="94">
                  <c:v>0.3</c:v>
                </c:pt>
                <c:pt idx="95">
                  <c:v>0.15</c:v>
                </c:pt>
                <c:pt idx="96">
                  <c:v>0.2</c:v>
                </c:pt>
                <c:pt idx="97">
                  <c:v>0.45</c:v>
                </c:pt>
                <c:pt idx="98">
                  <c:v>0.9</c:v>
                </c:pt>
                <c:pt idx="99">
                  <c:v>1.23</c:v>
                </c:pt>
                <c:pt idx="100">
                  <c:v>1.88</c:v>
                </c:pt>
                <c:pt idx="101">
                  <c:v>1.87</c:v>
                </c:pt>
                <c:pt idx="102">
                  <c:v>1.94</c:v>
                </c:pt>
                <c:pt idx="103">
                  <c:v>1.61</c:v>
                </c:pt>
                <c:pt idx="104">
                  <c:v>1.71</c:v>
                </c:pt>
                <c:pt idx="105">
                  <c:v>0.83</c:v>
                </c:pt>
                <c:pt idx="106">
                  <c:v>0.4</c:v>
                </c:pt>
                <c:pt idx="107">
                  <c:v>0.21</c:v>
                </c:pt>
                <c:pt idx="108">
                  <c:v>0.35</c:v>
                </c:pt>
                <c:pt idx="109">
                  <c:v>0.55000000000000004</c:v>
                </c:pt>
                <c:pt idx="110">
                  <c:v>1.26</c:v>
                </c:pt>
                <c:pt idx="111">
                  <c:v>1.71</c:v>
                </c:pt>
                <c:pt idx="112">
                  <c:v>2.57</c:v>
                </c:pt>
                <c:pt idx="113">
                  <c:v>2.37</c:v>
                </c:pt>
                <c:pt idx="114">
                  <c:v>2.48</c:v>
                </c:pt>
                <c:pt idx="115">
                  <c:v>2.38</c:v>
                </c:pt>
                <c:pt idx="116">
                  <c:v>1.76</c:v>
                </c:pt>
                <c:pt idx="117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3-8A4C-A8D7-DD574F451270}"/>
            </c:ext>
          </c:extLst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İspanya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grafikler!$F$2:$F$119</c:f>
              <c:numCache>
                <c:formatCode>General</c:formatCode>
                <c:ptCount val="118"/>
                <c:pt idx="0">
                  <c:v>0.67</c:v>
                </c:pt>
                <c:pt idx="1">
                  <c:v>0.66</c:v>
                </c:pt>
                <c:pt idx="2">
                  <c:v>1.08</c:v>
                </c:pt>
                <c:pt idx="3">
                  <c:v>1.0900000000000001</c:v>
                </c:pt>
                <c:pt idx="4">
                  <c:v>1.55</c:v>
                </c:pt>
                <c:pt idx="5">
                  <c:v>1.58</c:v>
                </c:pt>
                <c:pt idx="6">
                  <c:v>1.74</c:v>
                </c:pt>
                <c:pt idx="7">
                  <c:v>1.37</c:v>
                </c:pt>
                <c:pt idx="8">
                  <c:v>1.17</c:v>
                </c:pt>
                <c:pt idx="9">
                  <c:v>0.7</c:v>
                </c:pt>
                <c:pt idx="10">
                  <c:v>0.73</c:v>
                </c:pt>
                <c:pt idx="11">
                  <c:v>0.44</c:v>
                </c:pt>
                <c:pt idx="12">
                  <c:v>0.39</c:v>
                </c:pt>
                <c:pt idx="13">
                  <c:v>0.57999999999999996</c:v>
                </c:pt>
                <c:pt idx="14">
                  <c:v>1.04</c:v>
                </c:pt>
                <c:pt idx="15">
                  <c:v>1.08</c:v>
                </c:pt>
                <c:pt idx="16">
                  <c:v>1.24</c:v>
                </c:pt>
                <c:pt idx="17">
                  <c:v>1.66</c:v>
                </c:pt>
                <c:pt idx="18">
                  <c:v>1.67</c:v>
                </c:pt>
                <c:pt idx="19">
                  <c:v>1.61</c:v>
                </c:pt>
                <c:pt idx="20">
                  <c:v>1.28</c:v>
                </c:pt>
                <c:pt idx="21">
                  <c:v>0.8</c:v>
                </c:pt>
                <c:pt idx="22">
                  <c:v>0.52</c:v>
                </c:pt>
                <c:pt idx="23">
                  <c:v>0.47</c:v>
                </c:pt>
                <c:pt idx="24">
                  <c:v>0.6</c:v>
                </c:pt>
                <c:pt idx="25">
                  <c:v>0.5</c:v>
                </c:pt>
                <c:pt idx="26">
                  <c:v>0.98</c:v>
                </c:pt>
                <c:pt idx="27">
                  <c:v>1.3</c:v>
                </c:pt>
                <c:pt idx="28">
                  <c:v>1.43</c:v>
                </c:pt>
                <c:pt idx="29">
                  <c:v>1.56</c:v>
                </c:pt>
                <c:pt idx="30">
                  <c:v>1.66</c:v>
                </c:pt>
                <c:pt idx="31">
                  <c:v>1.45</c:v>
                </c:pt>
                <c:pt idx="32">
                  <c:v>1.35</c:v>
                </c:pt>
                <c:pt idx="33">
                  <c:v>1.02</c:v>
                </c:pt>
                <c:pt idx="34">
                  <c:v>0.7</c:v>
                </c:pt>
                <c:pt idx="35">
                  <c:v>0.54</c:v>
                </c:pt>
                <c:pt idx="36">
                  <c:v>0.53</c:v>
                </c:pt>
                <c:pt idx="37">
                  <c:v>0.72</c:v>
                </c:pt>
                <c:pt idx="38">
                  <c:v>0.81</c:v>
                </c:pt>
                <c:pt idx="39">
                  <c:v>1.02</c:v>
                </c:pt>
                <c:pt idx="40">
                  <c:v>1.29</c:v>
                </c:pt>
                <c:pt idx="41">
                  <c:v>1.35</c:v>
                </c:pt>
                <c:pt idx="42">
                  <c:v>1.78</c:v>
                </c:pt>
                <c:pt idx="43">
                  <c:v>1.52</c:v>
                </c:pt>
                <c:pt idx="44">
                  <c:v>1.18</c:v>
                </c:pt>
                <c:pt idx="45">
                  <c:v>0.85</c:v>
                </c:pt>
                <c:pt idx="46">
                  <c:v>0.44</c:v>
                </c:pt>
                <c:pt idx="47">
                  <c:v>0.53</c:v>
                </c:pt>
                <c:pt idx="48">
                  <c:v>0.66</c:v>
                </c:pt>
                <c:pt idx="49">
                  <c:v>0.89</c:v>
                </c:pt>
                <c:pt idx="50">
                  <c:v>1.27</c:v>
                </c:pt>
                <c:pt idx="51">
                  <c:v>1.02</c:v>
                </c:pt>
                <c:pt idx="52">
                  <c:v>1.64</c:v>
                </c:pt>
                <c:pt idx="53">
                  <c:v>1.7</c:v>
                </c:pt>
                <c:pt idx="54">
                  <c:v>1.76</c:v>
                </c:pt>
                <c:pt idx="55">
                  <c:v>1.85</c:v>
                </c:pt>
                <c:pt idx="56">
                  <c:v>1.33</c:v>
                </c:pt>
                <c:pt idx="57">
                  <c:v>1.1100000000000001</c:v>
                </c:pt>
                <c:pt idx="58">
                  <c:v>0.6</c:v>
                </c:pt>
                <c:pt idx="59">
                  <c:v>0.59</c:v>
                </c:pt>
                <c:pt idx="60">
                  <c:v>0.73</c:v>
                </c:pt>
                <c:pt idx="61">
                  <c:v>1.2</c:v>
                </c:pt>
                <c:pt idx="62">
                  <c:v>1.3</c:v>
                </c:pt>
                <c:pt idx="63">
                  <c:v>1.39</c:v>
                </c:pt>
                <c:pt idx="64">
                  <c:v>2.2599999999999998</c:v>
                </c:pt>
                <c:pt idx="65">
                  <c:v>2.54</c:v>
                </c:pt>
                <c:pt idx="66">
                  <c:v>2.74</c:v>
                </c:pt>
                <c:pt idx="67">
                  <c:v>2.6</c:v>
                </c:pt>
                <c:pt idx="68">
                  <c:v>1.93</c:v>
                </c:pt>
                <c:pt idx="69">
                  <c:v>1.65</c:v>
                </c:pt>
                <c:pt idx="70">
                  <c:v>0.9</c:v>
                </c:pt>
                <c:pt idx="71">
                  <c:v>0.8</c:v>
                </c:pt>
                <c:pt idx="72">
                  <c:v>0.92</c:v>
                </c:pt>
                <c:pt idx="73">
                  <c:v>1.07</c:v>
                </c:pt>
                <c:pt idx="74">
                  <c:v>2.02</c:v>
                </c:pt>
                <c:pt idx="75">
                  <c:v>1.89</c:v>
                </c:pt>
                <c:pt idx="76">
                  <c:v>2.99</c:v>
                </c:pt>
                <c:pt idx="77">
                  <c:v>2.98</c:v>
                </c:pt>
                <c:pt idx="78">
                  <c:v>3.44</c:v>
                </c:pt>
                <c:pt idx="79">
                  <c:v>3.07</c:v>
                </c:pt>
                <c:pt idx="80">
                  <c:v>2.33</c:v>
                </c:pt>
                <c:pt idx="81">
                  <c:v>2.0699999999999998</c:v>
                </c:pt>
                <c:pt idx="82">
                  <c:v>1.49</c:v>
                </c:pt>
                <c:pt idx="83">
                  <c:v>1.08</c:v>
                </c:pt>
                <c:pt idx="84">
                  <c:v>1.66</c:v>
                </c:pt>
                <c:pt idx="85">
                  <c:v>1.83</c:v>
                </c:pt>
                <c:pt idx="86">
                  <c:v>1.51</c:v>
                </c:pt>
                <c:pt idx="87">
                  <c:v>2.89</c:v>
                </c:pt>
                <c:pt idx="88">
                  <c:v>3.91</c:v>
                </c:pt>
                <c:pt idx="89">
                  <c:v>3.69</c:v>
                </c:pt>
                <c:pt idx="90">
                  <c:v>4</c:v>
                </c:pt>
                <c:pt idx="91">
                  <c:v>3.77</c:v>
                </c:pt>
                <c:pt idx="92">
                  <c:v>3.02</c:v>
                </c:pt>
                <c:pt idx="93">
                  <c:v>2.11</c:v>
                </c:pt>
                <c:pt idx="94">
                  <c:v>1.58</c:v>
                </c:pt>
                <c:pt idx="95">
                  <c:v>1.1100000000000001</c:v>
                </c:pt>
                <c:pt idx="96">
                  <c:v>1.72</c:v>
                </c:pt>
                <c:pt idx="97">
                  <c:v>2.19</c:v>
                </c:pt>
                <c:pt idx="98">
                  <c:v>3.36</c:v>
                </c:pt>
                <c:pt idx="99">
                  <c:v>4.2</c:v>
                </c:pt>
                <c:pt idx="100">
                  <c:v>4.2300000000000004</c:v>
                </c:pt>
                <c:pt idx="101">
                  <c:v>4.32</c:v>
                </c:pt>
                <c:pt idx="102">
                  <c:v>5.2</c:v>
                </c:pt>
                <c:pt idx="103">
                  <c:v>5.04</c:v>
                </c:pt>
                <c:pt idx="104">
                  <c:v>3.63</c:v>
                </c:pt>
                <c:pt idx="105">
                  <c:v>2.69</c:v>
                </c:pt>
                <c:pt idx="106">
                  <c:v>2</c:v>
                </c:pt>
                <c:pt idx="107">
                  <c:v>1.86</c:v>
                </c:pt>
                <c:pt idx="108">
                  <c:v>1.93</c:v>
                </c:pt>
                <c:pt idx="109">
                  <c:v>2.62</c:v>
                </c:pt>
                <c:pt idx="110">
                  <c:v>3.08</c:v>
                </c:pt>
                <c:pt idx="111">
                  <c:v>4.29</c:v>
                </c:pt>
                <c:pt idx="112">
                  <c:v>5.63</c:v>
                </c:pt>
                <c:pt idx="113">
                  <c:v>5.15</c:v>
                </c:pt>
                <c:pt idx="114">
                  <c:v>6.42</c:v>
                </c:pt>
                <c:pt idx="115">
                  <c:v>5.95</c:v>
                </c:pt>
                <c:pt idx="116">
                  <c:v>4.57</c:v>
                </c:pt>
                <c:pt idx="117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3-8A4C-A8D7-DD574F45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55312"/>
        <c:axId val="1661026256"/>
      </c:lineChart>
      <c:dateAx>
        <c:axId val="1661355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026256"/>
        <c:crosses val="autoZero"/>
        <c:auto val="1"/>
        <c:lblOffset val="100"/>
        <c:baseTimeUnit val="months"/>
      </c:dateAx>
      <c:valAx>
        <c:axId val="1661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3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45443654845948"/>
          <c:y val="0.13621764587118923"/>
          <c:w val="0.46697979346468155"/>
          <c:h val="5.03734868962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Ortlamalar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grafikler!$H$25</c:f>
              <c:strCache>
                <c:ptCount val="1"/>
                <c:pt idx="0">
                  <c:v>Almanya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grafikler!$G$26:$G$119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grafikler!$H$26:$H$119</c:f>
              <c:numCache>
                <c:formatCode>0.0</c:formatCode>
                <c:ptCount val="94"/>
                <c:pt idx="0">
                  <c:v>3.0800000000000005</c:v>
                </c:pt>
                <c:pt idx="1">
                  <c:v>3.0991666666666675</c:v>
                </c:pt>
                <c:pt idx="2">
                  <c:v>3.1700000000000004</c:v>
                </c:pt>
                <c:pt idx="3">
                  <c:v>3.1766666666666663</c:v>
                </c:pt>
                <c:pt idx="4">
                  <c:v>3.2091666666666669</c:v>
                </c:pt>
                <c:pt idx="5">
                  <c:v>3.2616666666666667</c:v>
                </c:pt>
                <c:pt idx="6">
                  <c:v>3.2533333333333334</c:v>
                </c:pt>
                <c:pt idx="7">
                  <c:v>3.24</c:v>
                </c:pt>
                <c:pt idx="8">
                  <c:v>3.1699999999999995</c:v>
                </c:pt>
                <c:pt idx="9">
                  <c:v>3.2091666666666665</c:v>
                </c:pt>
                <c:pt idx="10">
                  <c:v>3.1916666666666669</c:v>
                </c:pt>
                <c:pt idx="11">
                  <c:v>3.1650000000000005</c:v>
                </c:pt>
                <c:pt idx="12">
                  <c:v>3.1583333333333345</c:v>
                </c:pt>
                <c:pt idx="13">
                  <c:v>3.1883333333333344</c:v>
                </c:pt>
                <c:pt idx="14">
                  <c:v>3.1408333333333336</c:v>
                </c:pt>
                <c:pt idx="15">
                  <c:v>3.2258333333333327</c:v>
                </c:pt>
                <c:pt idx="16">
                  <c:v>3.2949999999999995</c:v>
                </c:pt>
                <c:pt idx="17">
                  <c:v>3.2899999999999996</c:v>
                </c:pt>
                <c:pt idx="18">
                  <c:v>3.4008333333333329</c:v>
                </c:pt>
                <c:pt idx="19">
                  <c:v>3.4499999999999997</c:v>
                </c:pt>
                <c:pt idx="20">
                  <c:v>3.5358333333333332</c:v>
                </c:pt>
                <c:pt idx="21">
                  <c:v>3.589166666666666</c:v>
                </c:pt>
                <c:pt idx="22">
                  <c:v>3.6183333333333327</c:v>
                </c:pt>
                <c:pt idx="23">
                  <c:v>3.6208333333333322</c:v>
                </c:pt>
                <c:pt idx="24">
                  <c:v>3.6224999999999992</c:v>
                </c:pt>
                <c:pt idx="25">
                  <c:v>3.6549999999999994</c:v>
                </c:pt>
                <c:pt idx="26">
                  <c:v>3.6866666666666656</c:v>
                </c:pt>
                <c:pt idx="27">
                  <c:v>3.7124999999999999</c:v>
                </c:pt>
                <c:pt idx="28">
                  <c:v>3.6341666666666668</c:v>
                </c:pt>
                <c:pt idx="29">
                  <c:v>3.7349999999999999</c:v>
                </c:pt>
                <c:pt idx="30">
                  <c:v>3.6991666666666667</c:v>
                </c:pt>
                <c:pt idx="31">
                  <c:v>3.7091666666666665</c:v>
                </c:pt>
                <c:pt idx="32">
                  <c:v>3.6966666666666668</c:v>
                </c:pt>
                <c:pt idx="33">
                  <c:v>3.6691666666666669</c:v>
                </c:pt>
                <c:pt idx="34">
                  <c:v>3.6591666666666662</c:v>
                </c:pt>
                <c:pt idx="35">
                  <c:v>3.6958333333333333</c:v>
                </c:pt>
                <c:pt idx="36">
                  <c:v>3.7250000000000001</c:v>
                </c:pt>
                <c:pt idx="37">
                  <c:v>3.6783333333333332</c:v>
                </c:pt>
                <c:pt idx="38">
                  <c:v>3.7708333333333335</c:v>
                </c:pt>
                <c:pt idx="39">
                  <c:v>3.8791666666666669</c:v>
                </c:pt>
                <c:pt idx="40">
                  <c:v>3.9866666666666668</c:v>
                </c:pt>
                <c:pt idx="41">
                  <c:v>3.9241666666666664</c:v>
                </c:pt>
                <c:pt idx="42">
                  <c:v>3.9733333333333327</c:v>
                </c:pt>
                <c:pt idx="43">
                  <c:v>3.9891666666666659</c:v>
                </c:pt>
                <c:pt idx="44">
                  <c:v>4.0516666666666659</c:v>
                </c:pt>
                <c:pt idx="45">
                  <c:v>4.0266666666666664</c:v>
                </c:pt>
                <c:pt idx="46">
                  <c:v>4.0666666666666673</c:v>
                </c:pt>
                <c:pt idx="47">
                  <c:v>4.043333333333333</c:v>
                </c:pt>
                <c:pt idx="48">
                  <c:v>4.0024999999999995</c:v>
                </c:pt>
                <c:pt idx="49">
                  <c:v>4.0316666666666672</c:v>
                </c:pt>
                <c:pt idx="50">
                  <c:v>4.0366666666666671</c:v>
                </c:pt>
                <c:pt idx="51">
                  <c:v>3.9633333333333334</c:v>
                </c:pt>
                <c:pt idx="52">
                  <c:v>3.9366666666666661</c:v>
                </c:pt>
                <c:pt idx="53">
                  <c:v>4.0599999999999996</c:v>
                </c:pt>
                <c:pt idx="54">
                  <c:v>4.0566666666666666</c:v>
                </c:pt>
                <c:pt idx="55">
                  <c:v>4.0441666666666665</c:v>
                </c:pt>
                <c:pt idx="56">
                  <c:v>4.060833333333334</c:v>
                </c:pt>
                <c:pt idx="57">
                  <c:v>4.1549999999999994</c:v>
                </c:pt>
                <c:pt idx="58">
                  <c:v>4.1199999999999992</c:v>
                </c:pt>
                <c:pt idx="59">
                  <c:v>4.1233333333333331</c:v>
                </c:pt>
                <c:pt idx="60">
                  <c:v>4.1749999999999998</c:v>
                </c:pt>
                <c:pt idx="61">
                  <c:v>4.2191666666666672</c:v>
                </c:pt>
                <c:pt idx="62">
                  <c:v>4.3341666666666674</c:v>
                </c:pt>
                <c:pt idx="63">
                  <c:v>4.3625000000000007</c:v>
                </c:pt>
                <c:pt idx="64">
                  <c:v>4.5</c:v>
                </c:pt>
                <c:pt idx="65">
                  <c:v>4.5633333333333335</c:v>
                </c:pt>
                <c:pt idx="66">
                  <c:v>4.6966666666666663</c:v>
                </c:pt>
                <c:pt idx="67">
                  <c:v>4.8566666666666665</c:v>
                </c:pt>
                <c:pt idx="68">
                  <c:v>4.84</c:v>
                </c:pt>
                <c:pt idx="69">
                  <c:v>4.8666666666666663</c:v>
                </c:pt>
                <c:pt idx="70">
                  <c:v>4.9241666666666664</c:v>
                </c:pt>
                <c:pt idx="71">
                  <c:v>4.9266666666666667</c:v>
                </c:pt>
                <c:pt idx="72">
                  <c:v>4.9433333333333334</c:v>
                </c:pt>
                <c:pt idx="73">
                  <c:v>4.9516666666666671</c:v>
                </c:pt>
                <c:pt idx="74">
                  <c:v>4.8125</c:v>
                </c:pt>
                <c:pt idx="75">
                  <c:v>4.78</c:v>
                </c:pt>
                <c:pt idx="76">
                  <c:v>4.7966666666666669</c:v>
                </c:pt>
                <c:pt idx="77">
                  <c:v>4.8458333333333341</c:v>
                </c:pt>
                <c:pt idx="78">
                  <c:v>4.8216666666666672</c:v>
                </c:pt>
                <c:pt idx="79">
                  <c:v>4.7641666666666671</c:v>
                </c:pt>
                <c:pt idx="80">
                  <c:v>4.9275000000000002</c:v>
                </c:pt>
                <c:pt idx="81">
                  <c:v>4.935833333333334</c:v>
                </c:pt>
                <c:pt idx="82">
                  <c:v>4.9525000000000015</c:v>
                </c:pt>
                <c:pt idx="83">
                  <c:v>5.0016666666666678</c:v>
                </c:pt>
                <c:pt idx="84">
                  <c:v>5.0433333333333339</c:v>
                </c:pt>
                <c:pt idx="85">
                  <c:v>5.0441666666666665</c:v>
                </c:pt>
                <c:pt idx="86">
                  <c:v>5.1275000000000004</c:v>
                </c:pt>
                <c:pt idx="87">
                  <c:v>5.2024999999999997</c:v>
                </c:pt>
                <c:pt idx="88">
                  <c:v>5.2866666666666662</c:v>
                </c:pt>
                <c:pt idx="89">
                  <c:v>5.3299999999999992</c:v>
                </c:pt>
                <c:pt idx="90">
                  <c:v>5.5249999999999995</c:v>
                </c:pt>
                <c:pt idx="91">
                  <c:v>5.7658333333333331</c:v>
                </c:pt>
                <c:pt idx="92">
                  <c:v>5.7775000000000007</c:v>
                </c:pt>
                <c:pt idx="93">
                  <c:v>5.7925000000000004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0E47-ABA2-0DBEFC139D1D}"/>
            </c:ext>
          </c:extLst>
        </c:ser>
        <c:ser>
          <c:idx val="1"/>
          <c:order val="1"/>
          <c:tx>
            <c:strRef>
              <c:f>grafikler!$I$25</c:f>
              <c:strCache>
                <c:ptCount val="1"/>
                <c:pt idx="0">
                  <c:v>Yunanistan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grafikler!$G$26:$G$119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grafikler!$I$26:$I$119</c:f>
              <c:numCache>
                <c:formatCode>0.0</c:formatCode>
                <c:ptCount val="94"/>
                <c:pt idx="0">
                  <c:v>0.29750000000000004</c:v>
                </c:pt>
                <c:pt idx="1">
                  <c:v>0.29500000000000004</c:v>
                </c:pt>
                <c:pt idx="2">
                  <c:v>0.29833333333333339</c:v>
                </c:pt>
                <c:pt idx="3">
                  <c:v>0.29750000000000004</c:v>
                </c:pt>
                <c:pt idx="4">
                  <c:v>0.29833333333333339</c:v>
                </c:pt>
                <c:pt idx="5">
                  <c:v>0.29749999999999999</c:v>
                </c:pt>
                <c:pt idx="6">
                  <c:v>0.29749999999999999</c:v>
                </c:pt>
                <c:pt idx="7">
                  <c:v>0.3</c:v>
                </c:pt>
                <c:pt idx="8">
                  <c:v>0.30333333333333334</c:v>
                </c:pt>
                <c:pt idx="9">
                  <c:v>0.3075</c:v>
                </c:pt>
                <c:pt idx="10">
                  <c:v>0.30583333333333335</c:v>
                </c:pt>
                <c:pt idx="11">
                  <c:v>0.30416666666666664</c:v>
                </c:pt>
                <c:pt idx="12">
                  <c:v>0.30750000000000005</c:v>
                </c:pt>
                <c:pt idx="13">
                  <c:v>0.30499999999999999</c:v>
                </c:pt>
                <c:pt idx="14">
                  <c:v>0.30333333333333329</c:v>
                </c:pt>
                <c:pt idx="15">
                  <c:v>0.30333333333333329</c:v>
                </c:pt>
                <c:pt idx="16">
                  <c:v>0.30166666666666669</c:v>
                </c:pt>
                <c:pt idx="17">
                  <c:v>0.29916666666666664</c:v>
                </c:pt>
                <c:pt idx="18">
                  <c:v>0.29666666666666663</c:v>
                </c:pt>
                <c:pt idx="19">
                  <c:v>0.29333333333333333</c:v>
                </c:pt>
                <c:pt idx="20">
                  <c:v>0.28999999999999998</c:v>
                </c:pt>
                <c:pt idx="21">
                  <c:v>0.28666666666666668</c:v>
                </c:pt>
                <c:pt idx="22">
                  <c:v>0.28666666666666668</c:v>
                </c:pt>
                <c:pt idx="23">
                  <c:v>0.28583333333333333</c:v>
                </c:pt>
                <c:pt idx="24">
                  <c:v>0.28333333333333327</c:v>
                </c:pt>
                <c:pt idx="25">
                  <c:v>0.28749999999999998</c:v>
                </c:pt>
                <c:pt idx="26">
                  <c:v>0.29249999999999998</c:v>
                </c:pt>
                <c:pt idx="27">
                  <c:v>0.28833333333333339</c:v>
                </c:pt>
                <c:pt idx="28">
                  <c:v>0.28916666666666668</c:v>
                </c:pt>
                <c:pt idx="29">
                  <c:v>0.29250000000000004</c:v>
                </c:pt>
                <c:pt idx="30">
                  <c:v>0.29333333333333333</c:v>
                </c:pt>
                <c:pt idx="31">
                  <c:v>0.29583333333333334</c:v>
                </c:pt>
                <c:pt idx="32">
                  <c:v>0.29916666666666669</c:v>
                </c:pt>
                <c:pt idx="33">
                  <c:v>0.30249999999999999</c:v>
                </c:pt>
                <c:pt idx="34">
                  <c:v>0.30249999999999999</c:v>
                </c:pt>
                <c:pt idx="35">
                  <c:v>0.30083333333333334</c:v>
                </c:pt>
                <c:pt idx="36">
                  <c:v>0.30499999999999999</c:v>
                </c:pt>
                <c:pt idx="37">
                  <c:v>0.30916666666666665</c:v>
                </c:pt>
                <c:pt idx="38">
                  <c:v>0.30666666666666664</c:v>
                </c:pt>
                <c:pt idx="39">
                  <c:v>0.31</c:v>
                </c:pt>
                <c:pt idx="40">
                  <c:v>0.31416666666666671</c:v>
                </c:pt>
                <c:pt idx="41">
                  <c:v>0.3175</c:v>
                </c:pt>
                <c:pt idx="42">
                  <c:v>0.32166666666666671</c:v>
                </c:pt>
                <c:pt idx="43">
                  <c:v>0.32333333333333336</c:v>
                </c:pt>
                <c:pt idx="44">
                  <c:v>0.32416666666666666</c:v>
                </c:pt>
                <c:pt idx="45">
                  <c:v>0.32583333333333331</c:v>
                </c:pt>
                <c:pt idx="46">
                  <c:v>0.33083333333333331</c:v>
                </c:pt>
                <c:pt idx="47">
                  <c:v>0.33083333333333331</c:v>
                </c:pt>
                <c:pt idx="48">
                  <c:v>0.33</c:v>
                </c:pt>
                <c:pt idx="49">
                  <c:v>0.33166666666666661</c:v>
                </c:pt>
                <c:pt idx="50">
                  <c:v>0.33666666666666667</c:v>
                </c:pt>
                <c:pt idx="51">
                  <c:v>0.34166666666666662</c:v>
                </c:pt>
                <c:pt idx="52">
                  <c:v>0.34833333333333333</c:v>
                </c:pt>
                <c:pt idx="53">
                  <c:v>0.35166666666666663</c:v>
                </c:pt>
                <c:pt idx="54">
                  <c:v>0.35583333333333328</c:v>
                </c:pt>
                <c:pt idx="55">
                  <c:v>0.35999999999999993</c:v>
                </c:pt>
                <c:pt idx="56">
                  <c:v>0.36250000000000004</c:v>
                </c:pt>
                <c:pt idx="57">
                  <c:v>0.36166666666666664</c:v>
                </c:pt>
                <c:pt idx="58">
                  <c:v>0.35999999999999993</c:v>
                </c:pt>
                <c:pt idx="59">
                  <c:v>0.3666666666666667</c:v>
                </c:pt>
                <c:pt idx="60">
                  <c:v>0.3741666666666667</c:v>
                </c:pt>
                <c:pt idx="61">
                  <c:v>0.3775</c:v>
                </c:pt>
                <c:pt idx="62">
                  <c:v>0.38250000000000001</c:v>
                </c:pt>
                <c:pt idx="63">
                  <c:v>0.39166666666666661</c:v>
                </c:pt>
                <c:pt idx="64">
                  <c:v>0.40083333333333332</c:v>
                </c:pt>
                <c:pt idx="65">
                  <c:v>0.41</c:v>
                </c:pt>
                <c:pt idx="66">
                  <c:v>0.42499999999999999</c:v>
                </c:pt>
                <c:pt idx="67">
                  <c:v>0.43250000000000005</c:v>
                </c:pt>
                <c:pt idx="68">
                  <c:v>0.44500000000000001</c:v>
                </c:pt>
                <c:pt idx="69">
                  <c:v>0.46166666666666667</c:v>
                </c:pt>
                <c:pt idx="70">
                  <c:v>0.46916666666666657</c:v>
                </c:pt>
                <c:pt idx="71">
                  <c:v>0.47083333333333327</c:v>
                </c:pt>
                <c:pt idx="72">
                  <c:v>0.47333333333333333</c:v>
                </c:pt>
                <c:pt idx="73">
                  <c:v>0.48249999999999998</c:v>
                </c:pt>
                <c:pt idx="74">
                  <c:v>0.49249999999999999</c:v>
                </c:pt>
                <c:pt idx="75">
                  <c:v>0.4958333333333334</c:v>
                </c:pt>
                <c:pt idx="76">
                  <c:v>0.49416666666666681</c:v>
                </c:pt>
                <c:pt idx="77">
                  <c:v>0.51333333333333331</c:v>
                </c:pt>
                <c:pt idx="78">
                  <c:v>0.54749999999999999</c:v>
                </c:pt>
                <c:pt idx="79">
                  <c:v>0.57250000000000001</c:v>
                </c:pt>
                <c:pt idx="80">
                  <c:v>0.6</c:v>
                </c:pt>
                <c:pt idx="81">
                  <c:v>0.62333333333333341</c:v>
                </c:pt>
                <c:pt idx="82">
                  <c:v>0.64</c:v>
                </c:pt>
                <c:pt idx="83">
                  <c:v>0.65833333333333333</c:v>
                </c:pt>
                <c:pt idx="84">
                  <c:v>0.67499999999999993</c:v>
                </c:pt>
                <c:pt idx="85">
                  <c:v>0.68833333333333335</c:v>
                </c:pt>
                <c:pt idx="86">
                  <c:v>0.70916666666666661</c:v>
                </c:pt>
                <c:pt idx="87">
                  <c:v>0.74166666666666659</c:v>
                </c:pt>
                <c:pt idx="88">
                  <c:v>0.7733333333333331</c:v>
                </c:pt>
                <c:pt idx="89">
                  <c:v>0.80833333333333346</c:v>
                </c:pt>
                <c:pt idx="90">
                  <c:v>0.8308333333333332</c:v>
                </c:pt>
                <c:pt idx="91">
                  <c:v>0.86916666666666664</c:v>
                </c:pt>
                <c:pt idx="92">
                  <c:v>0.89</c:v>
                </c:pt>
                <c:pt idx="93">
                  <c:v>0.91416666666666668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F-0E47-ABA2-0DBEFC139D1D}"/>
            </c:ext>
          </c:extLst>
        </c:ser>
        <c:ser>
          <c:idx val="2"/>
          <c:order val="2"/>
          <c:tx>
            <c:strRef>
              <c:f>grafikler!$J$25</c:f>
              <c:strCache>
                <c:ptCount val="1"/>
                <c:pt idx="0">
                  <c:v>İtalya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grafikler!$G$26:$G$119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grafikler!$J$26:$J$119</c:f>
              <c:numCache>
                <c:formatCode>0.0</c:formatCode>
                <c:ptCount val="94"/>
                <c:pt idx="0">
                  <c:v>1.8049999999999999</c:v>
                </c:pt>
                <c:pt idx="1">
                  <c:v>1.8099999999999998</c:v>
                </c:pt>
                <c:pt idx="2">
                  <c:v>1.8499999999999999</c:v>
                </c:pt>
                <c:pt idx="3">
                  <c:v>1.87</c:v>
                </c:pt>
                <c:pt idx="4">
                  <c:v>1.8958333333333333</c:v>
                </c:pt>
                <c:pt idx="5">
                  <c:v>1.9216666666666669</c:v>
                </c:pt>
                <c:pt idx="6">
                  <c:v>1.9400000000000002</c:v>
                </c:pt>
                <c:pt idx="7">
                  <c:v>1.95</c:v>
                </c:pt>
                <c:pt idx="8">
                  <c:v>1.9541666666666664</c:v>
                </c:pt>
                <c:pt idx="9">
                  <c:v>1.9858333333333331</c:v>
                </c:pt>
                <c:pt idx="10">
                  <c:v>1.9924999999999999</c:v>
                </c:pt>
                <c:pt idx="11">
                  <c:v>1.9883333333333333</c:v>
                </c:pt>
                <c:pt idx="12">
                  <c:v>1.99</c:v>
                </c:pt>
                <c:pt idx="13">
                  <c:v>1.9783333333333328</c:v>
                </c:pt>
                <c:pt idx="14">
                  <c:v>1.9249999999999998</c:v>
                </c:pt>
                <c:pt idx="15">
                  <c:v>1.9191666666666665</c:v>
                </c:pt>
                <c:pt idx="16">
                  <c:v>1.8908333333333334</c:v>
                </c:pt>
                <c:pt idx="17">
                  <c:v>1.8816666666666666</c:v>
                </c:pt>
                <c:pt idx="18">
                  <c:v>1.8766666666666667</c:v>
                </c:pt>
                <c:pt idx="19">
                  <c:v>1.86</c:v>
                </c:pt>
                <c:pt idx="20">
                  <c:v>1.8775000000000002</c:v>
                </c:pt>
                <c:pt idx="21">
                  <c:v>1.8525</c:v>
                </c:pt>
                <c:pt idx="22">
                  <c:v>1.8416666666666668</c:v>
                </c:pt>
                <c:pt idx="23">
                  <c:v>1.844166666666667</c:v>
                </c:pt>
                <c:pt idx="24">
                  <c:v>1.8483333333333334</c:v>
                </c:pt>
                <c:pt idx="25">
                  <c:v>1.8950000000000002</c:v>
                </c:pt>
                <c:pt idx="26">
                  <c:v>1.9541666666666668</c:v>
                </c:pt>
                <c:pt idx="27">
                  <c:v>1.9350000000000003</c:v>
                </c:pt>
                <c:pt idx="28">
                  <c:v>1.9225000000000003</c:v>
                </c:pt>
                <c:pt idx="29">
                  <c:v>1.9366666666666665</c:v>
                </c:pt>
                <c:pt idx="30">
                  <c:v>1.9291666666666665</c:v>
                </c:pt>
                <c:pt idx="31">
                  <c:v>1.9366666666666665</c:v>
                </c:pt>
                <c:pt idx="32">
                  <c:v>1.9291666666666665</c:v>
                </c:pt>
                <c:pt idx="33">
                  <c:v>1.9449999999999996</c:v>
                </c:pt>
                <c:pt idx="34">
                  <c:v>1.9458333333333331</c:v>
                </c:pt>
                <c:pt idx="35">
                  <c:v>1.9449999999999996</c:v>
                </c:pt>
                <c:pt idx="36">
                  <c:v>1.9616666666666667</c:v>
                </c:pt>
                <c:pt idx="37">
                  <c:v>1.9708333333333334</c:v>
                </c:pt>
                <c:pt idx="38">
                  <c:v>1.9433333333333331</c:v>
                </c:pt>
                <c:pt idx="39">
                  <c:v>1.9816666666666665</c:v>
                </c:pt>
                <c:pt idx="40">
                  <c:v>2.0208333333333335</c:v>
                </c:pt>
                <c:pt idx="41">
                  <c:v>2.0083333333333333</c:v>
                </c:pt>
                <c:pt idx="42">
                  <c:v>2.0258333333333334</c:v>
                </c:pt>
                <c:pt idx="43">
                  <c:v>2.0291666666666663</c:v>
                </c:pt>
                <c:pt idx="44">
                  <c:v>2.0358333333333332</c:v>
                </c:pt>
                <c:pt idx="45">
                  <c:v>2.0316666666666667</c:v>
                </c:pt>
                <c:pt idx="46">
                  <c:v>2.0583333333333336</c:v>
                </c:pt>
                <c:pt idx="47">
                  <c:v>2.0466666666666664</c:v>
                </c:pt>
                <c:pt idx="48">
                  <c:v>2.02</c:v>
                </c:pt>
                <c:pt idx="49">
                  <c:v>2</c:v>
                </c:pt>
                <c:pt idx="50">
                  <c:v>2.0308333333333333</c:v>
                </c:pt>
                <c:pt idx="51">
                  <c:v>2.0116666666666663</c:v>
                </c:pt>
                <c:pt idx="52">
                  <c:v>2.0258333333333334</c:v>
                </c:pt>
                <c:pt idx="53">
                  <c:v>2.0441666666666669</c:v>
                </c:pt>
                <c:pt idx="54">
                  <c:v>2.0316666666666667</c:v>
                </c:pt>
                <c:pt idx="55">
                  <c:v>2.0408333333333335</c:v>
                </c:pt>
                <c:pt idx="56">
                  <c:v>2.0441666666666669</c:v>
                </c:pt>
                <c:pt idx="57">
                  <c:v>2.0516666666666672</c:v>
                </c:pt>
                <c:pt idx="58">
                  <c:v>2.0308333333333333</c:v>
                </c:pt>
                <c:pt idx="59">
                  <c:v>2.0516666666666667</c:v>
                </c:pt>
                <c:pt idx="60">
                  <c:v>2.0841666666666665</c:v>
                </c:pt>
                <c:pt idx="61">
                  <c:v>2.105</c:v>
                </c:pt>
                <c:pt idx="62">
                  <c:v>2.1041666666666665</c:v>
                </c:pt>
                <c:pt idx="63">
                  <c:v>2.1408333333333331</c:v>
                </c:pt>
                <c:pt idx="64">
                  <c:v>2.1566666666666658</c:v>
                </c:pt>
                <c:pt idx="65">
                  <c:v>2.1791666666666663</c:v>
                </c:pt>
                <c:pt idx="66">
                  <c:v>2.2316666666666665</c:v>
                </c:pt>
                <c:pt idx="67">
                  <c:v>2.250833333333333</c:v>
                </c:pt>
                <c:pt idx="68">
                  <c:v>2.2641666666666667</c:v>
                </c:pt>
                <c:pt idx="69">
                  <c:v>2.2966666666666669</c:v>
                </c:pt>
                <c:pt idx="70">
                  <c:v>2.3183333333333334</c:v>
                </c:pt>
                <c:pt idx="71">
                  <c:v>2.3066666666666671</c:v>
                </c:pt>
                <c:pt idx="72">
                  <c:v>2.29</c:v>
                </c:pt>
                <c:pt idx="73">
                  <c:v>2.2941666666666669</c:v>
                </c:pt>
                <c:pt idx="74">
                  <c:v>2.3208333333333333</c:v>
                </c:pt>
                <c:pt idx="75">
                  <c:v>2.3450000000000002</c:v>
                </c:pt>
                <c:pt idx="76">
                  <c:v>2.3283333333333331</c:v>
                </c:pt>
                <c:pt idx="77">
                  <c:v>2.3483333333333332</c:v>
                </c:pt>
                <c:pt idx="78">
                  <c:v>2.3750000000000004</c:v>
                </c:pt>
                <c:pt idx="79">
                  <c:v>2.4316666666666666</c:v>
                </c:pt>
                <c:pt idx="80">
                  <c:v>2.4775000000000005</c:v>
                </c:pt>
                <c:pt idx="81">
                  <c:v>2.4925000000000002</c:v>
                </c:pt>
                <c:pt idx="82">
                  <c:v>2.52</c:v>
                </c:pt>
                <c:pt idx="83">
                  <c:v>2.5474999999999999</c:v>
                </c:pt>
                <c:pt idx="84">
                  <c:v>2.5683333333333338</c:v>
                </c:pt>
                <c:pt idx="85">
                  <c:v>2.5675000000000003</c:v>
                </c:pt>
                <c:pt idx="86">
                  <c:v>2.5708333333333333</c:v>
                </c:pt>
                <c:pt idx="87">
                  <c:v>2.6191666666666666</c:v>
                </c:pt>
                <c:pt idx="88">
                  <c:v>2.7075</c:v>
                </c:pt>
                <c:pt idx="89">
                  <c:v>2.7600000000000002</c:v>
                </c:pt>
                <c:pt idx="90">
                  <c:v>2.8308333333333331</c:v>
                </c:pt>
                <c:pt idx="91">
                  <c:v>2.8774999999999999</c:v>
                </c:pt>
                <c:pt idx="92">
                  <c:v>2.895</c:v>
                </c:pt>
                <c:pt idx="93">
                  <c:v>2.8908333333333331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F-0E47-ABA2-0DBEFC139D1D}"/>
            </c:ext>
          </c:extLst>
        </c:ser>
        <c:ser>
          <c:idx val="3"/>
          <c:order val="3"/>
          <c:tx>
            <c:strRef>
              <c:f>grafikler!$K$25</c:f>
              <c:strCache>
                <c:ptCount val="1"/>
                <c:pt idx="0">
                  <c:v>Polonya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grafikler!$G$26:$G$119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grafikler!$K$26:$K$119</c:f>
              <c:numCache>
                <c:formatCode>0.0</c:formatCode>
                <c:ptCount val="94"/>
                <c:pt idx="0">
                  <c:v>1.0833333333333334E-2</c:v>
                </c:pt>
                <c:pt idx="1">
                  <c:v>1.1666666666666667E-2</c:v>
                </c:pt>
                <c:pt idx="2">
                  <c:v>1.1666666666666667E-2</c:v>
                </c:pt>
                <c:pt idx="3">
                  <c:v>1.1666666666666667E-2</c:v>
                </c:pt>
                <c:pt idx="4">
                  <c:v>1.1666666666666665E-2</c:v>
                </c:pt>
                <c:pt idx="5">
                  <c:v>1.2499999999999997E-2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1.1666666666666667E-2</c:v>
                </c:pt>
                <c:pt idx="9">
                  <c:v>1.1666666666666667E-2</c:v>
                </c:pt>
                <c:pt idx="10">
                  <c:v>1.1666666666666667E-2</c:v>
                </c:pt>
                <c:pt idx="11">
                  <c:v>1.1666666666666667E-2</c:v>
                </c:pt>
                <c:pt idx="12">
                  <c:v>1.1666666666666667E-2</c:v>
                </c:pt>
                <c:pt idx="13">
                  <c:v>1.1666666666666667E-2</c:v>
                </c:pt>
                <c:pt idx="14">
                  <c:v>1.2499999999999999E-2</c:v>
                </c:pt>
                <c:pt idx="15">
                  <c:v>1.4166666666666666E-2</c:v>
                </c:pt>
                <c:pt idx="16">
                  <c:v>1.5833333333333335E-2</c:v>
                </c:pt>
                <c:pt idx="17">
                  <c:v>1.6666666666666666E-2</c:v>
                </c:pt>
                <c:pt idx="18">
                  <c:v>1.8333333333333337E-2</c:v>
                </c:pt>
                <c:pt idx="19">
                  <c:v>0.02</c:v>
                </c:pt>
                <c:pt idx="20">
                  <c:v>2.2500000000000003E-2</c:v>
                </c:pt>
                <c:pt idx="21">
                  <c:v>2.3333333333333334E-2</c:v>
                </c:pt>
                <c:pt idx="22">
                  <c:v>2.416666666666667E-2</c:v>
                </c:pt>
                <c:pt idx="23">
                  <c:v>2.416666666666667E-2</c:v>
                </c:pt>
                <c:pt idx="24">
                  <c:v>2.5000000000000005E-2</c:v>
                </c:pt>
                <c:pt idx="25">
                  <c:v>2.5833333333333337E-2</c:v>
                </c:pt>
                <c:pt idx="26">
                  <c:v>2.7500000000000007E-2</c:v>
                </c:pt>
                <c:pt idx="27">
                  <c:v>3.0833333333333334E-2</c:v>
                </c:pt>
                <c:pt idx="28">
                  <c:v>3.3333333333333333E-2</c:v>
                </c:pt>
                <c:pt idx="29">
                  <c:v>0.04</c:v>
                </c:pt>
                <c:pt idx="30">
                  <c:v>4.4166666666666667E-2</c:v>
                </c:pt>
                <c:pt idx="31">
                  <c:v>4.9166666666666664E-2</c:v>
                </c:pt>
                <c:pt idx="32">
                  <c:v>5.2499999999999991E-2</c:v>
                </c:pt>
                <c:pt idx="33">
                  <c:v>5.5833333333333325E-2</c:v>
                </c:pt>
                <c:pt idx="34">
                  <c:v>5.7499999999999996E-2</c:v>
                </c:pt>
                <c:pt idx="35">
                  <c:v>0.06</c:v>
                </c:pt>
                <c:pt idx="36">
                  <c:v>6.083333333333333E-2</c:v>
                </c:pt>
                <c:pt idx="37">
                  <c:v>6.3333333333333339E-2</c:v>
                </c:pt>
                <c:pt idx="38">
                  <c:v>7.4999999999999997E-2</c:v>
                </c:pt>
                <c:pt idx="39">
                  <c:v>9.0000000000000011E-2</c:v>
                </c:pt>
                <c:pt idx="40">
                  <c:v>0.10166666666666667</c:v>
                </c:pt>
                <c:pt idx="41">
                  <c:v>0.11083333333333334</c:v>
                </c:pt>
                <c:pt idx="42">
                  <c:v>0.125</c:v>
                </c:pt>
                <c:pt idx="43">
                  <c:v>0.13999999999999999</c:v>
                </c:pt>
                <c:pt idx="44">
                  <c:v>0.15333333333333335</c:v>
                </c:pt>
                <c:pt idx="45">
                  <c:v>0.16166666666666665</c:v>
                </c:pt>
                <c:pt idx="46">
                  <c:v>0.16916666666666666</c:v>
                </c:pt>
                <c:pt idx="47">
                  <c:v>0.17500000000000002</c:v>
                </c:pt>
                <c:pt idx="48">
                  <c:v>0.17916666666666667</c:v>
                </c:pt>
                <c:pt idx="49">
                  <c:v>0.18666666666666665</c:v>
                </c:pt>
                <c:pt idx="50">
                  <c:v>0.19666666666666666</c:v>
                </c:pt>
                <c:pt idx="51">
                  <c:v>0.21333333333333335</c:v>
                </c:pt>
                <c:pt idx="52">
                  <c:v>0.24666666666666667</c:v>
                </c:pt>
                <c:pt idx="53">
                  <c:v>0.29166666666666669</c:v>
                </c:pt>
                <c:pt idx="54">
                  <c:v>0.32749999999999996</c:v>
                </c:pt>
                <c:pt idx="55">
                  <c:v>0.35000000000000003</c:v>
                </c:pt>
                <c:pt idx="56">
                  <c:v>0.36916666666666664</c:v>
                </c:pt>
                <c:pt idx="57">
                  <c:v>0.38499999999999995</c:v>
                </c:pt>
                <c:pt idx="58">
                  <c:v>0.38583333333333325</c:v>
                </c:pt>
                <c:pt idx="59">
                  <c:v>0.38583333333333325</c:v>
                </c:pt>
                <c:pt idx="60">
                  <c:v>0.3908333333333332</c:v>
                </c:pt>
                <c:pt idx="61">
                  <c:v>0.40249999999999991</c:v>
                </c:pt>
                <c:pt idx="62">
                  <c:v>0.44416666666666665</c:v>
                </c:pt>
                <c:pt idx="63">
                  <c:v>0.47749999999999998</c:v>
                </c:pt>
                <c:pt idx="64">
                  <c:v>0.52749999999999997</c:v>
                </c:pt>
                <c:pt idx="65">
                  <c:v>0.5741666666666666</c:v>
                </c:pt>
                <c:pt idx="66">
                  <c:v>0.62666666666666659</c:v>
                </c:pt>
                <c:pt idx="67">
                  <c:v>0.68583333333333341</c:v>
                </c:pt>
                <c:pt idx="68">
                  <c:v>0.72333333333333327</c:v>
                </c:pt>
                <c:pt idx="69">
                  <c:v>0.75666666666666671</c:v>
                </c:pt>
                <c:pt idx="70">
                  <c:v>0.77083333333333348</c:v>
                </c:pt>
                <c:pt idx="71">
                  <c:v>0.77500000000000002</c:v>
                </c:pt>
                <c:pt idx="72">
                  <c:v>0.78083333333333338</c:v>
                </c:pt>
                <c:pt idx="73">
                  <c:v>0.79499999999999993</c:v>
                </c:pt>
                <c:pt idx="74">
                  <c:v>0.80333333333333323</c:v>
                </c:pt>
                <c:pt idx="75">
                  <c:v>0.83500000000000008</c:v>
                </c:pt>
                <c:pt idx="76">
                  <c:v>0.89083333333333348</c:v>
                </c:pt>
                <c:pt idx="77">
                  <c:v>0.93583333333333341</c:v>
                </c:pt>
                <c:pt idx="78">
                  <c:v>0.98749999999999993</c:v>
                </c:pt>
                <c:pt idx="79">
                  <c:v>1.0166666666666666</c:v>
                </c:pt>
                <c:pt idx="80">
                  <c:v>1.0824999999999998</c:v>
                </c:pt>
                <c:pt idx="81">
                  <c:v>1.0891666666666666</c:v>
                </c:pt>
                <c:pt idx="82">
                  <c:v>1.0975000000000001</c:v>
                </c:pt>
                <c:pt idx="83">
                  <c:v>1.1025</c:v>
                </c:pt>
                <c:pt idx="84">
                  <c:v>1.115</c:v>
                </c:pt>
                <c:pt idx="85">
                  <c:v>1.1233333333333335</c:v>
                </c:pt>
                <c:pt idx="86">
                  <c:v>1.1533333333333333</c:v>
                </c:pt>
                <c:pt idx="87">
                  <c:v>1.1933333333333334</c:v>
                </c:pt>
                <c:pt idx="88">
                  <c:v>1.2508333333333335</c:v>
                </c:pt>
                <c:pt idx="89">
                  <c:v>1.2925000000000002</c:v>
                </c:pt>
                <c:pt idx="90">
                  <c:v>1.3375000000000001</c:v>
                </c:pt>
                <c:pt idx="91">
                  <c:v>1.4016666666666666</c:v>
                </c:pt>
                <c:pt idx="92">
                  <c:v>1.4058333333333335</c:v>
                </c:pt>
                <c:pt idx="93">
                  <c:v>1.4375000000000002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F-0E47-ABA2-0DBEFC139D1D}"/>
            </c:ext>
          </c:extLst>
        </c:ser>
        <c:ser>
          <c:idx val="4"/>
          <c:order val="4"/>
          <c:tx>
            <c:strRef>
              <c:f>grafikler!$L$25</c:f>
              <c:strCache>
                <c:ptCount val="1"/>
                <c:pt idx="0">
                  <c:v>İspanya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grafikler!$G$26:$G$119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grafikler!$L$26:$L$119</c:f>
              <c:numCache>
                <c:formatCode>0.0</c:formatCode>
                <c:ptCount val="94"/>
                <c:pt idx="0">
                  <c:v>1.0458333333333334</c:v>
                </c:pt>
                <c:pt idx="1">
                  <c:v>1.0391666666666668</c:v>
                </c:pt>
                <c:pt idx="2">
                  <c:v>1.0341666666666669</c:v>
                </c:pt>
                <c:pt idx="3">
                  <c:v>1.0525000000000002</c:v>
                </c:pt>
                <c:pt idx="4">
                  <c:v>1.0683333333333336</c:v>
                </c:pt>
                <c:pt idx="5">
                  <c:v>1.06</c:v>
                </c:pt>
                <c:pt idx="6">
                  <c:v>1.0591666666666668</c:v>
                </c:pt>
                <c:pt idx="7">
                  <c:v>1.0458333333333332</c:v>
                </c:pt>
                <c:pt idx="8">
                  <c:v>1.0516666666666665</c:v>
                </c:pt>
                <c:pt idx="9">
                  <c:v>1.0699999999999998</c:v>
                </c:pt>
                <c:pt idx="10">
                  <c:v>1.0849999999999997</c:v>
                </c:pt>
                <c:pt idx="11">
                  <c:v>1.0908333333333331</c:v>
                </c:pt>
                <c:pt idx="12">
                  <c:v>1.0849999999999997</c:v>
                </c:pt>
                <c:pt idx="13">
                  <c:v>1.1033333333333333</c:v>
                </c:pt>
                <c:pt idx="14">
                  <c:v>1.0891666666666666</c:v>
                </c:pt>
                <c:pt idx="15">
                  <c:v>1.0658333333333334</c:v>
                </c:pt>
                <c:pt idx="16">
                  <c:v>1.0541666666666665</c:v>
                </c:pt>
                <c:pt idx="17">
                  <c:v>1.0366666666666666</c:v>
                </c:pt>
                <c:pt idx="18">
                  <c:v>1.0466666666666666</c:v>
                </c:pt>
                <c:pt idx="19">
                  <c:v>1.0525</c:v>
                </c:pt>
                <c:pt idx="20">
                  <c:v>1.0383333333333333</c:v>
                </c:pt>
                <c:pt idx="21">
                  <c:v>1.0241666666666667</c:v>
                </c:pt>
                <c:pt idx="22">
                  <c:v>1.0024999999999997</c:v>
                </c:pt>
                <c:pt idx="23">
                  <c:v>1.0016666666666667</c:v>
                </c:pt>
                <c:pt idx="24">
                  <c:v>1.0125</c:v>
                </c:pt>
                <c:pt idx="25">
                  <c:v>1.0266666666666666</c:v>
                </c:pt>
                <c:pt idx="26">
                  <c:v>1.0649999999999999</c:v>
                </c:pt>
                <c:pt idx="27">
                  <c:v>1.0649999999999997</c:v>
                </c:pt>
                <c:pt idx="28">
                  <c:v>1.0941666666666667</c:v>
                </c:pt>
                <c:pt idx="29">
                  <c:v>1.1233333333333333</c:v>
                </c:pt>
                <c:pt idx="30">
                  <c:v>1.1216666666666666</c:v>
                </c:pt>
                <c:pt idx="31">
                  <c:v>1.1491666666666667</c:v>
                </c:pt>
                <c:pt idx="32">
                  <c:v>1.1616666666666666</c:v>
                </c:pt>
                <c:pt idx="33">
                  <c:v>1.1833333333333333</c:v>
                </c:pt>
                <c:pt idx="34">
                  <c:v>1.1966666666666665</c:v>
                </c:pt>
                <c:pt idx="35">
                  <c:v>1.2016666666666667</c:v>
                </c:pt>
                <c:pt idx="36">
                  <c:v>1.2075</c:v>
                </c:pt>
                <c:pt idx="37">
                  <c:v>1.2333333333333332</c:v>
                </c:pt>
                <c:pt idx="38">
                  <c:v>1.2358333333333333</c:v>
                </c:pt>
                <c:pt idx="39">
                  <c:v>1.2666666666666666</c:v>
                </c:pt>
                <c:pt idx="40">
                  <c:v>1.3183333333333336</c:v>
                </c:pt>
                <c:pt idx="41">
                  <c:v>1.3883333333333334</c:v>
                </c:pt>
                <c:pt idx="42">
                  <c:v>1.47</c:v>
                </c:pt>
                <c:pt idx="43">
                  <c:v>1.5325</c:v>
                </c:pt>
                <c:pt idx="44">
                  <c:v>1.5824999999999998</c:v>
                </c:pt>
                <c:pt idx="45">
                  <c:v>1.6274999999999997</c:v>
                </c:pt>
                <c:pt idx="46">
                  <c:v>1.6524999999999996</c:v>
                </c:pt>
                <c:pt idx="47">
                  <c:v>1.67</c:v>
                </c:pt>
                <c:pt idx="48">
                  <c:v>1.6858333333333333</c:v>
                </c:pt>
                <c:pt idx="49">
                  <c:v>1.675</c:v>
                </c:pt>
                <c:pt idx="50">
                  <c:v>1.7350000000000001</c:v>
                </c:pt>
                <c:pt idx="51">
                  <c:v>1.7766666666666671</c:v>
                </c:pt>
                <c:pt idx="52">
                  <c:v>1.8375000000000004</c:v>
                </c:pt>
                <c:pt idx="53">
                  <c:v>1.8741666666666665</c:v>
                </c:pt>
                <c:pt idx="54">
                  <c:v>1.9325000000000003</c:v>
                </c:pt>
                <c:pt idx="55">
                  <c:v>1.9716666666666669</c:v>
                </c:pt>
                <c:pt idx="56">
                  <c:v>2.0050000000000003</c:v>
                </c:pt>
                <c:pt idx="57">
                  <c:v>2.0400000000000005</c:v>
                </c:pt>
                <c:pt idx="58">
                  <c:v>2.0891666666666668</c:v>
                </c:pt>
                <c:pt idx="59">
                  <c:v>2.1125000000000003</c:v>
                </c:pt>
                <c:pt idx="60">
                  <c:v>2.1741666666666668</c:v>
                </c:pt>
                <c:pt idx="61">
                  <c:v>2.2375000000000003</c:v>
                </c:pt>
                <c:pt idx="62">
                  <c:v>2.1949999999999998</c:v>
                </c:pt>
                <c:pt idx="63">
                  <c:v>2.2783333333333333</c:v>
                </c:pt>
                <c:pt idx="64">
                  <c:v>2.3550000000000004</c:v>
                </c:pt>
                <c:pt idx="65">
                  <c:v>2.414166666666667</c:v>
                </c:pt>
                <c:pt idx="66">
                  <c:v>2.4608333333333334</c:v>
                </c:pt>
                <c:pt idx="67">
                  <c:v>2.519166666666667</c:v>
                </c:pt>
                <c:pt idx="68">
                  <c:v>2.5766666666666667</c:v>
                </c:pt>
                <c:pt idx="69">
                  <c:v>2.58</c:v>
                </c:pt>
                <c:pt idx="70">
                  <c:v>2.5874999999999999</c:v>
                </c:pt>
                <c:pt idx="71">
                  <c:v>2.59</c:v>
                </c:pt>
                <c:pt idx="72">
                  <c:v>2.5949999999999993</c:v>
                </c:pt>
                <c:pt idx="73">
                  <c:v>2.6249999999999996</c:v>
                </c:pt>
                <c:pt idx="74">
                  <c:v>2.7791666666666668</c:v>
                </c:pt>
                <c:pt idx="75">
                  <c:v>2.8883333333333332</c:v>
                </c:pt>
                <c:pt idx="76">
                  <c:v>2.9150000000000005</c:v>
                </c:pt>
                <c:pt idx="77">
                  <c:v>2.9674999999999998</c:v>
                </c:pt>
                <c:pt idx="78">
                  <c:v>3.0675000000000003</c:v>
                </c:pt>
                <c:pt idx="79">
                  <c:v>3.1733333333333333</c:v>
                </c:pt>
                <c:pt idx="80">
                  <c:v>3.2241666666666671</c:v>
                </c:pt>
                <c:pt idx="81">
                  <c:v>3.2725000000000004</c:v>
                </c:pt>
                <c:pt idx="82">
                  <c:v>3.3074999999999997</c:v>
                </c:pt>
                <c:pt idx="83">
                  <c:v>3.3699999999999997</c:v>
                </c:pt>
                <c:pt idx="84">
                  <c:v>3.3874999999999997</c:v>
                </c:pt>
                <c:pt idx="85">
                  <c:v>3.4233333333333325</c:v>
                </c:pt>
                <c:pt idx="86">
                  <c:v>3.4</c:v>
                </c:pt>
                <c:pt idx="87">
                  <c:v>3.4074999999999993</c:v>
                </c:pt>
                <c:pt idx="88">
                  <c:v>3.5241666666666664</c:v>
                </c:pt>
                <c:pt idx="89">
                  <c:v>3.5933333333333337</c:v>
                </c:pt>
                <c:pt idx="90">
                  <c:v>3.6950000000000003</c:v>
                </c:pt>
                <c:pt idx="91">
                  <c:v>3.7708333333333339</c:v>
                </c:pt>
                <c:pt idx="92">
                  <c:v>3.8491666666666671</c:v>
                </c:pt>
                <c:pt idx="93">
                  <c:v>3.8616666666666668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F-0E47-ABA2-0DBEFC13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42256"/>
        <c:axId val="946043968"/>
      </c:lineChart>
      <c:dateAx>
        <c:axId val="946042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46043968"/>
        <c:crosses val="autoZero"/>
        <c:auto val="1"/>
        <c:lblOffset val="100"/>
        <c:baseTimeUnit val="months"/>
      </c:dateAx>
      <c:valAx>
        <c:axId val="946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460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Aylık Üretimin</a:t>
            </a:r>
            <a:r>
              <a:rPr lang="en-GB" baseline="0"/>
              <a:t> Son 12 Aylık Üretim Toplamına Oranı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grafikler!$AF$25</c:f>
              <c:strCache>
                <c:ptCount val="1"/>
                <c:pt idx="0">
                  <c:v>Almanya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grafikler!$AE$26:$AE$119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grafikler!$AF$26:$AF$119</c:f>
              <c:numCache>
                <c:formatCode>0%</c:formatCode>
                <c:ptCount val="94"/>
                <c:pt idx="0">
                  <c:v>2.2997835497835493E-2</c:v>
                </c:pt>
                <c:pt idx="1">
                  <c:v>4.2215649368109696E-2</c:v>
                </c:pt>
                <c:pt idx="2">
                  <c:v>8.9905362776025219E-2</c:v>
                </c:pt>
                <c:pt idx="3">
                  <c:v>0.10703043022035677</c:v>
                </c:pt>
                <c:pt idx="4">
                  <c:v>0.14074266424305373</c:v>
                </c:pt>
                <c:pt idx="5">
                  <c:v>0.14512008175779254</c:v>
                </c:pt>
                <c:pt idx="6">
                  <c:v>0.13242827868852458</c:v>
                </c:pt>
                <c:pt idx="7">
                  <c:v>0.12525720164609053</c:v>
                </c:pt>
                <c:pt idx="8">
                  <c:v>8.5699263932702427E-2</c:v>
                </c:pt>
                <c:pt idx="9">
                  <c:v>5.868605556998182E-2</c:v>
                </c:pt>
                <c:pt idx="10">
                  <c:v>2.2976501305483028E-2</c:v>
                </c:pt>
                <c:pt idx="11">
                  <c:v>1.369141653501843E-2</c:v>
                </c:pt>
                <c:pt idx="12">
                  <c:v>2.031662269129287E-2</c:v>
                </c:pt>
                <c:pt idx="13">
                  <c:v>5.0444328280188168E-2</c:v>
                </c:pt>
                <c:pt idx="14">
                  <c:v>7.5616874502520554E-2</c:v>
                </c:pt>
                <c:pt idx="15">
                  <c:v>0.13174890209248258</c:v>
                </c:pt>
                <c:pt idx="16">
                  <c:v>0.15806777946383413</c:v>
                </c:pt>
                <c:pt idx="17">
                  <c:v>0.14235055724417428</c:v>
                </c:pt>
                <c:pt idx="18">
                  <c:v>0.1592746875765744</c:v>
                </c:pt>
                <c:pt idx="19">
                  <c:v>0.13188405797101449</c:v>
                </c:pt>
                <c:pt idx="20">
                  <c:v>0.10110770681121847</c:v>
                </c:pt>
                <c:pt idx="21">
                  <c:v>6.7332249825864873E-2</c:v>
                </c:pt>
                <c:pt idx="22">
                  <c:v>2.8327959465684019E-2</c:v>
                </c:pt>
                <c:pt idx="23">
                  <c:v>1.2658227848101271E-2</c:v>
                </c:pt>
                <c:pt idx="24">
                  <c:v>1.8173452956061657E-2</c:v>
                </c:pt>
                <c:pt idx="25">
                  <c:v>5.2895576835385323E-2</c:v>
                </c:pt>
                <c:pt idx="26">
                  <c:v>7.3010849909584105E-2</c:v>
                </c:pt>
                <c:pt idx="27">
                  <c:v>0.12143658810325478</c:v>
                </c:pt>
                <c:pt idx="28">
                  <c:v>0.12176106397615225</c:v>
                </c:pt>
                <c:pt idx="29">
                  <c:v>0.15238732708612227</c:v>
                </c:pt>
                <c:pt idx="30">
                  <c:v>0.13674250957422843</c:v>
                </c:pt>
                <c:pt idx="31">
                  <c:v>0.12536508649741632</c:v>
                </c:pt>
                <c:pt idx="32">
                  <c:v>9.3327321911632094E-2</c:v>
                </c:pt>
                <c:pt idx="33">
                  <c:v>5.8369293663411308E-2</c:v>
                </c:pt>
                <c:pt idx="34">
                  <c:v>2.5278979731268508E-2</c:v>
                </c:pt>
                <c:pt idx="35">
                  <c:v>2.2322435174746334E-2</c:v>
                </c:pt>
                <c:pt idx="36">
                  <c:v>2.5503355704697982E-2</c:v>
                </c:pt>
                <c:pt idx="37">
                  <c:v>3.9873130946986857E-2</c:v>
                </c:pt>
                <c:pt idx="38">
                  <c:v>9.5911602209944755E-2</c:v>
                </c:pt>
                <c:pt idx="39">
                  <c:v>0.14414607948442534</c:v>
                </c:pt>
                <c:pt idx="40">
                  <c:v>0.13795986622073578</c:v>
                </c:pt>
                <c:pt idx="41">
                  <c:v>0.1291144616691442</c:v>
                </c:pt>
                <c:pt idx="42">
                  <c:v>0.1396812080536913</c:v>
                </c:pt>
                <c:pt idx="43">
                  <c:v>0.1205347817004387</c:v>
                </c:pt>
                <c:pt idx="44">
                  <c:v>0.10057589469354176</c:v>
                </c:pt>
                <c:pt idx="45">
                  <c:v>4.6978476821192057E-2</c:v>
                </c:pt>
                <c:pt idx="46">
                  <c:v>3.2581967213114751E-2</c:v>
                </c:pt>
                <c:pt idx="47">
                  <c:v>1.4633140972794724E-2</c:v>
                </c:pt>
                <c:pt idx="48">
                  <c:v>1.3533208411409538E-2</c:v>
                </c:pt>
                <c:pt idx="49">
                  <c:v>4.3613063249276551E-2</c:v>
                </c:pt>
                <c:pt idx="50">
                  <c:v>9.0834021469859624E-2</c:v>
                </c:pt>
                <c:pt idx="51">
                  <c:v>0.12258200168208579</c:v>
                </c:pt>
                <c:pt idx="52">
                  <c:v>0.13293818797629131</c:v>
                </c:pt>
                <c:pt idx="53">
                  <c:v>0.15517241379310345</c:v>
                </c:pt>
                <c:pt idx="54">
                  <c:v>0.13599013968775678</c:v>
                </c:pt>
                <c:pt idx="55">
                  <c:v>0.11580465691324954</c:v>
                </c:pt>
                <c:pt idx="56">
                  <c:v>0.10445310896778165</c:v>
                </c:pt>
                <c:pt idx="57">
                  <c:v>6.8190934616927407E-2</c:v>
                </c:pt>
                <c:pt idx="58">
                  <c:v>2.3665048543689324E-2</c:v>
                </c:pt>
                <c:pt idx="59">
                  <c:v>1.5157639450282943E-2</c:v>
                </c:pt>
                <c:pt idx="60">
                  <c:v>2.5349301397205593E-2</c:v>
                </c:pt>
                <c:pt idx="61">
                  <c:v>5.2142998222397784E-2</c:v>
                </c:pt>
                <c:pt idx="62">
                  <c:v>0.11113247452412997</c:v>
                </c:pt>
                <c:pt idx="63">
                  <c:v>0.1178605539637058</c:v>
                </c:pt>
                <c:pt idx="64">
                  <c:v>0.14685185185185184</c:v>
                </c:pt>
                <c:pt idx="65">
                  <c:v>0.15193571950328708</c:v>
                </c:pt>
                <c:pt idx="66">
                  <c:v>0.14584811923349894</c:v>
                </c:pt>
                <c:pt idx="67">
                  <c:v>0.12937542896362389</c:v>
                </c:pt>
                <c:pt idx="68">
                  <c:v>8.4194214876033055E-2</c:v>
                </c:pt>
                <c:pt idx="69">
                  <c:v>6.3698630136986317E-2</c:v>
                </c:pt>
                <c:pt idx="70">
                  <c:v>3.1477407344728384E-2</c:v>
                </c:pt>
                <c:pt idx="71">
                  <c:v>1.3193504736129905E-2</c:v>
                </c:pt>
                <c:pt idx="72">
                  <c:v>2.4780849629130141E-2</c:v>
                </c:pt>
                <c:pt idx="73">
                  <c:v>4.6112420060585663E-2</c:v>
                </c:pt>
                <c:pt idx="74">
                  <c:v>7.1168831168831173E-2</c:v>
                </c:pt>
                <c:pt idx="75">
                  <c:v>0.10076708507670851</c:v>
                </c:pt>
                <c:pt idx="76">
                  <c:v>0.14124391938846423</c:v>
                </c:pt>
                <c:pt idx="77">
                  <c:v>0.1532244196044712</c:v>
                </c:pt>
                <c:pt idx="78">
                  <c:v>0.13705496024887659</c:v>
                </c:pt>
                <c:pt idx="79">
                  <c:v>0.11981808640895573</c:v>
                </c:pt>
                <c:pt idx="80">
                  <c:v>0.11584644004735328</c:v>
                </c:pt>
                <c:pt idx="81">
                  <c:v>6.4494344082390673E-2</c:v>
                </c:pt>
                <c:pt idx="82">
                  <c:v>3.4662628302204262E-2</c:v>
                </c:pt>
                <c:pt idx="83">
                  <c:v>2.2825724758413862E-2</c:v>
                </c:pt>
                <c:pt idx="84">
                  <c:v>3.2551222736285516E-2</c:v>
                </c:pt>
                <c:pt idx="85">
                  <c:v>4.543201718156286E-2</c:v>
                </c:pt>
                <c:pt idx="86">
                  <c:v>8.3048919226393639E-2</c:v>
                </c:pt>
                <c:pt idx="87">
                  <c:v>0.10699983982059907</c:v>
                </c:pt>
                <c:pt idx="88">
                  <c:v>0.14407313997477933</c:v>
                </c:pt>
                <c:pt idx="89">
                  <c:v>0.14743589743589744</c:v>
                </c:pt>
                <c:pt idx="90">
                  <c:v>0.15490196078431373</c:v>
                </c:pt>
                <c:pt idx="91">
                  <c:v>0.14077178783061137</c:v>
                </c:pt>
                <c:pt idx="92">
                  <c:v>0.1008221549112938</c:v>
                </c:pt>
                <c:pt idx="93">
                  <c:v>5.7545676881024306E-2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D-E14C-96D1-EF2FA2968EDE}"/>
            </c:ext>
          </c:extLst>
        </c:ser>
        <c:ser>
          <c:idx val="1"/>
          <c:order val="1"/>
          <c:tx>
            <c:strRef>
              <c:f>grafikler!$AG$25</c:f>
              <c:strCache>
                <c:ptCount val="1"/>
                <c:pt idx="0">
                  <c:v>Yunanistan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grafikler!$AE$26:$AE$119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grafikler!$AG$26:$AG$119</c:f>
              <c:numCache>
                <c:formatCode>0%</c:formatCode>
                <c:ptCount val="94"/>
                <c:pt idx="0">
                  <c:v>4.4817927170868348E-2</c:v>
                </c:pt>
                <c:pt idx="1">
                  <c:v>5.6497175141242931E-2</c:v>
                </c:pt>
                <c:pt idx="2">
                  <c:v>8.6592178770949699E-2</c:v>
                </c:pt>
                <c:pt idx="3">
                  <c:v>0.10084033613445377</c:v>
                </c:pt>
                <c:pt idx="4">
                  <c:v>0.10335195530726254</c:v>
                </c:pt>
                <c:pt idx="5">
                  <c:v>0.10644257703081234</c:v>
                </c:pt>
                <c:pt idx="6">
                  <c:v>0.12044817927170869</c:v>
                </c:pt>
                <c:pt idx="7">
                  <c:v>0.11944444444444445</c:v>
                </c:pt>
                <c:pt idx="8">
                  <c:v>9.8901098901098897E-2</c:v>
                </c:pt>
                <c:pt idx="9">
                  <c:v>8.1300813008130079E-2</c:v>
                </c:pt>
                <c:pt idx="10">
                  <c:v>4.6321525885558587E-2</c:v>
                </c:pt>
                <c:pt idx="11">
                  <c:v>4.9315068493150691E-2</c:v>
                </c:pt>
                <c:pt idx="12">
                  <c:v>5.4200542005420051E-2</c:v>
                </c:pt>
                <c:pt idx="13">
                  <c:v>4.6448087431693992E-2</c:v>
                </c:pt>
                <c:pt idx="14">
                  <c:v>7.9670329670329679E-2</c:v>
                </c:pt>
                <c:pt idx="15">
                  <c:v>9.8901098901098911E-2</c:v>
                </c:pt>
                <c:pt idx="16">
                  <c:v>9.6685082872928166E-2</c:v>
                </c:pt>
                <c:pt idx="17">
                  <c:v>9.7493036211699163E-2</c:v>
                </c:pt>
                <c:pt idx="18">
                  <c:v>0.11235955056179778</c:v>
                </c:pt>
                <c:pt idx="19">
                  <c:v>0.11079545454545454</c:v>
                </c:pt>
                <c:pt idx="20">
                  <c:v>9.195402298850576E-2</c:v>
                </c:pt>
                <c:pt idx="21">
                  <c:v>7.5581395348837205E-2</c:v>
                </c:pt>
                <c:pt idx="22">
                  <c:v>4.9418604651162788E-2</c:v>
                </c:pt>
                <c:pt idx="23">
                  <c:v>4.9562682215743448E-2</c:v>
                </c:pt>
                <c:pt idx="24">
                  <c:v>5.000000000000001E-2</c:v>
                </c:pt>
                <c:pt idx="25">
                  <c:v>6.3768115942028997E-2</c:v>
                </c:pt>
                <c:pt idx="26">
                  <c:v>9.9715099715099717E-2</c:v>
                </c:pt>
                <c:pt idx="27">
                  <c:v>8.9595375722543336E-2</c:v>
                </c:pt>
                <c:pt idx="28">
                  <c:v>0.10374639769452448</c:v>
                </c:pt>
                <c:pt idx="29">
                  <c:v>0.11111111111111109</c:v>
                </c:pt>
                <c:pt idx="30">
                  <c:v>0.11647727272727272</c:v>
                </c:pt>
                <c:pt idx="31">
                  <c:v>0.11830985915492957</c:v>
                </c:pt>
                <c:pt idx="32">
                  <c:v>0.10027855153203341</c:v>
                </c:pt>
                <c:pt idx="33">
                  <c:v>8.2644628099173556E-2</c:v>
                </c:pt>
                <c:pt idx="34">
                  <c:v>4.6831955922865015E-2</c:v>
                </c:pt>
                <c:pt idx="35">
                  <c:v>4.1551246537396114E-2</c:v>
                </c:pt>
                <c:pt idx="36">
                  <c:v>6.0109289617486336E-2</c:v>
                </c:pt>
                <c:pt idx="37">
                  <c:v>7.277628032345014E-2</c:v>
                </c:pt>
                <c:pt idx="38">
                  <c:v>8.6956521739130446E-2</c:v>
                </c:pt>
                <c:pt idx="39">
                  <c:v>9.4086021505376344E-2</c:v>
                </c:pt>
                <c:pt idx="40">
                  <c:v>0.10875331564986736</c:v>
                </c:pt>
                <c:pt idx="41">
                  <c:v>0.11286089238845144</c:v>
                </c:pt>
                <c:pt idx="42">
                  <c:v>0.11917098445595854</c:v>
                </c:pt>
                <c:pt idx="43">
                  <c:v>0.11340206185567009</c:v>
                </c:pt>
                <c:pt idx="44">
                  <c:v>9.5115681233933172E-2</c:v>
                </c:pt>
                <c:pt idx="45">
                  <c:v>8.1841432225063945E-2</c:v>
                </c:pt>
                <c:pt idx="46">
                  <c:v>5.793450881612091E-2</c:v>
                </c:pt>
                <c:pt idx="47">
                  <c:v>3.7783375314861464E-2</c:v>
                </c:pt>
                <c:pt idx="48">
                  <c:v>5.3030303030303032E-2</c:v>
                </c:pt>
                <c:pt idx="49">
                  <c:v>7.2864321608040211E-2</c:v>
                </c:pt>
                <c:pt idx="50">
                  <c:v>9.405940594059406E-2</c:v>
                </c:pt>
                <c:pt idx="51">
                  <c:v>0.1</c:v>
                </c:pt>
                <c:pt idx="52">
                  <c:v>0.11722488038277512</c:v>
                </c:pt>
                <c:pt idx="53">
                  <c:v>0.11137440758293839</c:v>
                </c:pt>
                <c:pt idx="54">
                  <c:v>0.11943793911007027</c:v>
                </c:pt>
                <c:pt idx="55">
                  <c:v>0.11342592592592594</c:v>
                </c:pt>
                <c:pt idx="56">
                  <c:v>9.1954022988505746E-2</c:v>
                </c:pt>
                <c:pt idx="57">
                  <c:v>7.1428571428571425E-2</c:v>
                </c:pt>
                <c:pt idx="58">
                  <c:v>4.8611111111111119E-2</c:v>
                </c:pt>
                <c:pt idx="59">
                  <c:v>5.2272727272727269E-2</c:v>
                </c:pt>
                <c:pt idx="60">
                  <c:v>6.6815144766146986E-2</c:v>
                </c:pt>
                <c:pt idx="61">
                  <c:v>7.2847682119205295E-2</c:v>
                </c:pt>
                <c:pt idx="62">
                  <c:v>9.586056644880174E-2</c:v>
                </c:pt>
                <c:pt idx="63">
                  <c:v>0.11063829787234045</c:v>
                </c:pt>
                <c:pt idx="64">
                  <c:v>0.12474012474012475</c:v>
                </c:pt>
                <c:pt idx="65">
                  <c:v>0.11788617886178861</c:v>
                </c:pt>
                <c:pt idx="66">
                  <c:v>0.13529411764705881</c:v>
                </c:pt>
                <c:pt idx="67">
                  <c:v>0.1117533718689788</c:v>
                </c:pt>
                <c:pt idx="68">
                  <c:v>0.10299625468164796</c:v>
                </c:pt>
                <c:pt idx="69">
                  <c:v>9.2057761732851989E-2</c:v>
                </c:pt>
                <c:pt idx="70">
                  <c:v>5.3285968028419194E-2</c:v>
                </c:pt>
                <c:pt idx="71">
                  <c:v>4.4247787610619475E-2</c:v>
                </c:pt>
                <c:pt idx="72">
                  <c:v>5.8098591549295781E-2</c:v>
                </c:pt>
                <c:pt idx="73">
                  <c:v>7.599309153713299E-2</c:v>
                </c:pt>
                <c:pt idx="74">
                  <c:v>9.475465313028765E-2</c:v>
                </c:pt>
                <c:pt idx="75">
                  <c:v>9.4117647058823528E-2</c:v>
                </c:pt>
                <c:pt idx="76">
                  <c:v>9.7807757166947687E-2</c:v>
                </c:pt>
                <c:pt idx="77">
                  <c:v>0.1314935064935065</c:v>
                </c:pt>
                <c:pt idx="78">
                  <c:v>0.16742770167427704</c:v>
                </c:pt>
                <c:pt idx="79">
                  <c:v>0.12809315866084425</c:v>
                </c:pt>
                <c:pt idx="80">
                  <c:v>0.12222222222222223</c:v>
                </c:pt>
                <c:pt idx="81">
                  <c:v>0.10561497326203208</c:v>
                </c:pt>
                <c:pt idx="82">
                  <c:v>6.5104166666666671E-2</c:v>
                </c:pt>
                <c:pt idx="83">
                  <c:v>5.949367088607594E-2</c:v>
                </c:pt>
                <c:pt idx="84">
                  <c:v>6.5432098765432101E-2</c:v>
                </c:pt>
                <c:pt idx="85">
                  <c:v>7.2639225181598058E-2</c:v>
                </c:pt>
                <c:pt idx="86">
                  <c:v>9.518213866039954E-2</c:v>
                </c:pt>
                <c:pt idx="87">
                  <c:v>0.10674157303370788</c:v>
                </c:pt>
                <c:pt idx="88">
                  <c:v>0.10344827586206899</c:v>
                </c:pt>
                <c:pt idx="89">
                  <c:v>0.1268041237113402</c:v>
                </c:pt>
                <c:pt idx="90">
                  <c:v>0.13741223671013042</c:v>
                </c:pt>
                <c:pt idx="91">
                  <c:v>0.12847555129434327</c:v>
                </c:pt>
                <c:pt idx="92">
                  <c:v>0.10580524344569288</c:v>
                </c:pt>
                <c:pt idx="93">
                  <c:v>9.8450319051959889E-2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D-E14C-96D1-EF2FA2968EDE}"/>
            </c:ext>
          </c:extLst>
        </c:ser>
        <c:ser>
          <c:idx val="2"/>
          <c:order val="2"/>
          <c:tx>
            <c:strRef>
              <c:f>grafikler!$AH$25</c:f>
              <c:strCache>
                <c:ptCount val="1"/>
                <c:pt idx="0">
                  <c:v>İtalya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grafikler!$AE$26:$AE$119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grafikler!$AH$26:$AH$119</c:f>
              <c:numCache>
                <c:formatCode>0%</c:formatCode>
                <c:ptCount val="94"/>
                <c:pt idx="0">
                  <c:v>4.3859649122807015E-2</c:v>
                </c:pt>
                <c:pt idx="1">
                  <c:v>5.2025782688766113E-2</c:v>
                </c:pt>
                <c:pt idx="2">
                  <c:v>9.9549549549549546E-2</c:v>
                </c:pt>
                <c:pt idx="3">
                  <c:v>0.1087344028520499</c:v>
                </c:pt>
                <c:pt idx="4">
                  <c:v>0.12263736263736263</c:v>
                </c:pt>
                <c:pt idx="5">
                  <c:v>0.12445793581960103</c:v>
                </c:pt>
                <c:pt idx="6">
                  <c:v>0.12929553264604809</c:v>
                </c:pt>
                <c:pt idx="7">
                  <c:v>0.11923076923076924</c:v>
                </c:pt>
                <c:pt idx="8">
                  <c:v>8.6993603411513881E-2</c:v>
                </c:pt>
                <c:pt idx="9">
                  <c:v>7.4695761644985315E-2</c:v>
                </c:pt>
                <c:pt idx="10">
                  <c:v>4.1405269761606023E-2</c:v>
                </c:pt>
                <c:pt idx="11">
                  <c:v>3.6043587594300083E-2</c:v>
                </c:pt>
                <c:pt idx="12">
                  <c:v>4.0619765494137351E-2</c:v>
                </c:pt>
                <c:pt idx="13">
                  <c:v>4.1701769165964624E-2</c:v>
                </c:pt>
                <c:pt idx="14">
                  <c:v>6.7965367965367979E-2</c:v>
                </c:pt>
                <c:pt idx="15">
                  <c:v>0.10290924880590535</c:v>
                </c:pt>
                <c:pt idx="16">
                  <c:v>0.10797708241516087</c:v>
                </c:pt>
                <c:pt idx="17">
                  <c:v>0.12223206377325066</c:v>
                </c:pt>
                <c:pt idx="18">
                  <c:v>0.13099467140319718</c:v>
                </c:pt>
                <c:pt idx="19">
                  <c:v>0.11603942652329749</c:v>
                </c:pt>
                <c:pt idx="20">
                  <c:v>9.986684420772303E-2</c:v>
                </c:pt>
                <c:pt idx="21">
                  <c:v>6.6576698155645528E-2</c:v>
                </c:pt>
                <c:pt idx="22">
                  <c:v>3.8914027149321261E-2</c:v>
                </c:pt>
                <c:pt idx="23">
                  <c:v>4.0216900135562582E-2</c:v>
                </c:pt>
                <c:pt idx="24">
                  <c:v>4.5987376014427414E-2</c:v>
                </c:pt>
                <c:pt idx="25">
                  <c:v>6.8161829375549682E-2</c:v>
                </c:pt>
                <c:pt idx="26">
                  <c:v>9.7228144989339002E-2</c:v>
                </c:pt>
                <c:pt idx="27">
                  <c:v>9.2161929371231688E-2</c:v>
                </c:pt>
                <c:pt idx="28">
                  <c:v>9.9696575639358451E-2</c:v>
                </c:pt>
                <c:pt idx="29">
                  <c:v>0.12607573149741827</c:v>
                </c:pt>
                <c:pt idx="30">
                  <c:v>0.12354211663066955</c:v>
                </c:pt>
                <c:pt idx="31">
                  <c:v>0.11531841652323581</c:v>
                </c:pt>
                <c:pt idx="32">
                  <c:v>9.3304535637149036E-2</c:v>
                </c:pt>
                <c:pt idx="33">
                  <c:v>7.1550985432733513E-2</c:v>
                </c:pt>
                <c:pt idx="34">
                  <c:v>3.7259100642398291E-2</c:v>
                </c:pt>
                <c:pt idx="35">
                  <c:v>3.7703513281919461E-2</c:v>
                </c:pt>
                <c:pt idx="36">
                  <c:v>5.1826677994902294E-2</c:v>
                </c:pt>
                <c:pt idx="37">
                  <c:v>7.0190274841437625E-2</c:v>
                </c:pt>
                <c:pt idx="38">
                  <c:v>8.3619210977701558E-2</c:v>
                </c:pt>
                <c:pt idx="39">
                  <c:v>0.10933557611438185</c:v>
                </c:pt>
                <c:pt idx="40">
                  <c:v>0.11422680412371133</c:v>
                </c:pt>
                <c:pt idx="41">
                  <c:v>0.11535269709543566</c:v>
                </c:pt>
                <c:pt idx="42">
                  <c:v>0.12628547922665567</c:v>
                </c:pt>
                <c:pt idx="43">
                  <c:v>0.11170431211498977</c:v>
                </c:pt>
                <c:pt idx="44">
                  <c:v>9.1690544412607461E-2</c:v>
                </c:pt>
                <c:pt idx="45">
                  <c:v>6.6447908121410992E-2</c:v>
                </c:pt>
                <c:pt idx="46">
                  <c:v>4.8178137651821856E-2</c:v>
                </c:pt>
                <c:pt idx="47">
                  <c:v>3.0130293159609127E-2</c:v>
                </c:pt>
                <c:pt idx="48">
                  <c:v>3.7128712871287127E-2</c:v>
                </c:pt>
                <c:pt idx="49">
                  <c:v>5.9166666666666666E-2</c:v>
                </c:pt>
                <c:pt idx="50">
                  <c:v>9.5199015182601557E-2</c:v>
                </c:pt>
                <c:pt idx="51">
                  <c:v>9.8177299088649569E-2</c:v>
                </c:pt>
                <c:pt idx="52">
                  <c:v>0.12093788564376798</c:v>
                </c:pt>
                <c:pt idx="53">
                  <c:v>0.12229922543823889</c:v>
                </c:pt>
                <c:pt idx="54">
                  <c:v>0.11977030352748153</c:v>
                </c:pt>
                <c:pt idx="55">
                  <c:v>0.11555737035524703</c:v>
                </c:pt>
                <c:pt idx="56">
                  <c:v>9.2947411333061544E-2</c:v>
                </c:pt>
                <c:pt idx="57">
                  <c:v>6.945572705117789E-2</c:v>
                </c:pt>
                <c:pt idx="58">
                  <c:v>3.8572014772260979E-2</c:v>
                </c:pt>
                <c:pt idx="59">
                  <c:v>4.0211210398050361E-2</c:v>
                </c:pt>
                <c:pt idx="60">
                  <c:v>5.1579368252698925E-2</c:v>
                </c:pt>
                <c:pt idx="61">
                  <c:v>6.6112430720506737E-2</c:v>
                </c:pt>
                <c:pt idx="62">
                  <c:v>9.1485148514851483E-2</c:v>
                </c:pt>
                <c:pt idx="63">
                  <c:v>0.10938108213312574</c:v>
                </c:pt>
                <c:pt idx="64">
                  <c:v>0.1209428129829985</c:v>
                </c:pt>
                <c:pt idx="65">
                  <c:v>0.12504780114722755</c:v>
                </c:pt>
                <c:pt idx="66">
                  <c:v>0.13256161314413742</c:v>
                </c:pt>
                <c:pt idx="67">
                  <c:v>0.11329137356534617</c:v>
                </c:pt>
                <c:pt idx="68">
                  <c:v>8.9804931910195063E-2</c:v>
                </c:pt>
                <c:pt idx="69">
                  <c:v>7.6197387518142229E-2</c:v>
                </c:pt>
                <c:pt idx="70">
                  <c:v>4.3134435657800139E-2</c:v>
                </c:pt>
                <c:pt idx="71">
                  <c:v>3.0708092485549125E-2</c:v>
                </c:pt>
                <c:pt idx="72">
                  <c:v>3.966521106259098E-2</c:v>
                </c:pt>
                <c:pt idx="73">
                  <c:v>6.2477297493643294E-2</c:v>
                </c:pt>
                <c:pt idx="74">
                  <c:v>9.4434470377019741E-2</c:v>
                </c:pt>
                <c:pt idx="75">
                  <c:v>0.11016346837242359</c:v>
                </c:pt>
                <c:pt idx="76">
                  <c:v>0.1048675733715104</c:v>
                </c:pt>
                <c:pt idx="77">
                  <c:v>0.12455642299503193</c:v>
                </c:pt>
                <c:pt idx="78">
                  <c:v>0.13578947368421049</c:v>
                </c:pt>
                <c:pt idx="79">
                  <c:v>0.12816997943797123</c:v>
                </c:pt>
                <c:pt idx="80">
                  <c:v>0.10057181298351832</c:v>
                </c:pt>
                <c:pt idx="81">
                  <c:v>7.6228686058174511E-2</c:v>
                </c:pt>
                <c:pt idx="82">
                  <c:v>5.0595238095238096E-2</c:v>
                </c:pt>
                <c:pt idx="83">
                  <c:v>3.8599934576382069E-2</c:v>
                </c:pt>
                <c:pt idx="84">
                  <c:v>4.3478260869565209E-2</c:v>
                </c:pt>
                <c:pt idx="85">
                  <c:v>5.5501460564751699E-2</c:v>
                </c:pt>
                <c:pt idx="86">
                  <c:v>8.6547811993517007E-2</c:v>
                </c:pt>
                <c:pt idx="87">
                  <c:v>0.11708558701877188</c:v>
                </c:pt>
                <c:pt idx="88">
                  <c:v>0.12280701754385964</c:v>
                </c:pt>
                <c:pt idx="89">
                  <c:v>0.12499999999999997</c:v>
                </c:pt>
                <c:pt idx="90">
                  <c:v>0.1389461289372976</c:v>
                </c:pt>
                <c:pt idx="91">
                  <c:v>0.12452939472922096</c:v>
                </c:pt>
                <c:pt idx="92">
                  <c:v>9.2112838226827864E-2</c:v>
                </c:pt>
                <c:pt idx="93">
                  <c:v>6.4283655232055356E-2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D-E14C-96D1-EF2FA2968EDE}"/>
            </c:ext>
          </c:extLst>
        </c:ser>
        <c:ser>
          <c:idx val="3"/>
          <c:order val="3"/>
          <c:tx>
            <c:strRef>
              <c:f>grafikler!$AI$25</c:f>
              <c:strCache>
                <c:ptCount val="1"/>
                <c:pt idx="0">
                  <c:v>Polonya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grafikler!$AE$26:$AE$119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grafikler!$AI$26:$AI$119</c:f>
              <c:numCache>
                <c:formatCode>0%</c:formatCode>
                <c:ptCount val="94"/>
                <c:pt idx="0">
                  <c:v>0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0.14285714285714288</c:v>
                </c:pt>
                <c:pt idx="5">
                  <c:v>0.20000000000000004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7.1428571428571425E-2</c:v>
                </c:pt>
                <c:pt idx="9">
                  <c:v>7.1428571428571425E-2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7.1428571428571425E-2</c:v>
                </c:pt>
                <c:pt idx="14">
                  <c:v>0.13333333333333333</c:v>
                </c:pt>
                <c:pt idx="15">
                  <c:v>0.17647058823529413</c:v>
                </c:pt>
                <c:pt idx="16">
                  <c:v>0.21052631578947367</c:v>
                </c:pt>
                <c:pt idx="17">
                  <c:v>0.19999999999999998</c:v>
                </c:pt>
                <c:pt idx="18">
                  <c:v>0.1818181818181818</c:v>
                </c:pt>
                <c:pt idx="19">
                  <c:v>0.16666666666666669</c:v>
                </c:pt>
                <c:pt idx="20">
                  <c:v>0.14814814814814814</c:v>
                </c:pt>
                <c:pt idx="21">
                  <c:v>7.1428571428571425E-2</c:v>
                </c:pt>
                <c:pt idx="22">
                  <c:v>3.4482758620689655E-2</c:v>
                </c:pt>
                <c:pt idx="23">
                  <c:v>0</c:v>
                </c:pt>
                <c:pt idx="24">
                  <c:v>3.3333333333333326E-2</c:v>
                </c:pt>
                <c:pt idx="25">
                  <c:v>6.4516129032258049E-2</c:v>
                </c:pt>
                <c:pt idx="26">
                  <c:v>0.12121212121212119</c:v>
                </c:pt>
                <c:pt idx="27">
                  <c:v>0.1891891891891892</c:v>
                </c:pt>
                <c:pt idx="28">
                  <c:v>0.17500000000000002</c:v>
                </c:pt>
                <c:pt idx="29">
                  <c:v>0.25</c:v>
                </c:pt>
                <c:pt idx="30">
                  <c:v>0.16981132075471697</c:v>
                </c:pt>
                <c:pt idx="31">
                  <c:v>0.16949152542372883</c:v>
                </c:pt>
                <c:pt idx="32">
                  <c:v>0.126984126984127</c:v>
                </c:pt>
                <c:pt idx="33">
                  <c:v>8.9552238805970158E-2</c:v>
                </c:pt>
                <c:pt idx="34">
                  <c:v>4.3478260869565216E-2</c:v>
                </c:pt>
                <c:pt idx="35">
                  <c:v>4.1666666666666664E-2</c:v>
                </c:pt>
                <c:pt idx="36">
                  <c:v>2.7397260273972605E-2</c:v>
                </c:pt>
                <c:pt idx="37">
                  <c:v>6.5789473684210523E-2</c:v>
                </c:pt>
                <c:pt idx="38">
                  <c:v>0.2</c:v>
                </c:pt>
                <c:pt idx="39">
                  <c:v>0.23148148148148145</c:v>
                </c:pt>
                <c:pt idx="40">
                  <c:v>0.1721311475409836</c:v>
                </c:pt>
                <c:pt idx="41">
                  <c:v>0.17293233082706766</c:v>
                </c:pt>
                <c:pt idx="42">
                  <c:v>0.17333333333333334</c:v>
                </c:pt>
                <c:pt idx="43">
                  <c:v>0.16666666666666671</c:v>
                </c:pt>
                <c:pt idx="44">
                  <c:v>0.13043478260869562</c:v>
                </c:pt>
                <c:pt idx="45">
                  <c:v>8.247422680412371E-2</c:v>
                </c:pt>
                <c:pt idx="46">
                  <c:v>5.9113300492610842E-2</c:v>
                </c:pt>
                <c:pt idx="47">
                  <c:v>4.7619047619047616E-2</c:v>
                </c:pt>
                <c:pt idx="48">
                  <c:v>3.2558139534883727E-2</c:v>
                </c:pt>
                <c:pt idx="49">
                  <c:v>6.2500000000000014E-2</c:v>
                </c:pt>
                <c:pt idx="50">
                  <c:v>0.1271186440677966</c:v>
                </c:pt>
                <c:pt idx="51">
                  <c:v>0.17578125</c:v>
                </c:pt>
                <c:pt idx="52">
                  <c:v>0.20608108108108109</c:v>
                </c:pt>
                <c:pt idx="53">
                  <c:v>0.22</c:v>
                </c:pt>
                <c:pt idx="54">
                  <c:v>0.17557251908396945</c:v>
                </c:pt>
                <c:pt idx="55">
                  <c:v>0.13095238095238096</c:v>
                </c:pt>
                <c:pt idx="56">
                  <c:v>0.10609480812641084</c:v>
                </c:pt>
                <c:pt idx="57">
                  <c:v>7.575757575757576E-2</c:v>
                </c:pt>
                <c:pt idx="58">
                  <c:v>2.807775377969763E-2</c:v>
                </c:pt>
                <c:pt idx="59">
                  <c:v>2.1598272138228947E-2</c:v>
                </c:pt>
                <c:pt idx="60">
                  <c:v>2.7718550106609816E-2</c:v>
                </c:pt>
                <c:pt idx="61">
                  <c:v>5.7971014492753638E-2</c:v>
                </c:pt>
                <c:pt idx="62">
                  <c:v>0.15009380863039401</c:v>
                </c:pt>
                <c:pt idx="63">
                  <c:v>0.14834205933682373</c:v>
                </c:pt>
                <c:pt idx="64">
                  <c:v>0.19115323854660346</c:v>
                </c:pt>
                <c:pt idx="65">
                  <c:v>0.19303338171262704</c:v>
                </c:pt>
                <c:pt idx="66">
                  <c:v>0.17553191489361705</c:v>
                </c:pt>
                <c:pt idx="67">
                  <c:v>0.15309842041312272</c:v>
                </c:pt>
                <c:pt idx="68">
                  <c:v>0.10599078341013826</c:v>
                </c:pt>
                <c:pt idx="69">
                  <c:v>8.2599118942731281E-2</c:v>
                </c:pt>
                <c:pt idx="70">
                  <c:v>3.2432432432432427E-2</c:v>
                </c:pt>
                <c:pt idx="71">
                  <c:v>1.6129032258064516E-2</c:v>
                </c:pt>
                <c:pt idx="72">
                  <c:v>2.1344717182497332E-2</c:v>
                </c:pt>
                <c:pt idx="73">
                  <c:v>4.716981132075472E-2</c:v>
                </c:pt>
                <c:pt idx="74">
                  <c:v>9.3360995850622422E-2</c:v>
                </c:pt>
                <c:pt idx="75">
                  <c:v>0.12275449101796405</c:v>
                </c:pt>
                <c:pt idx="76">
                  <c:v>0.1758652946679139</c:v>
                </c:pt>
                <c:pt idx="77">
                  <c:v>0.16651825467497774</c:v>
                </c:pt>
                <c:pt idx="78">
                  <c:v>0.16371308016877636</c:v>
                </c:pt>
                <c:pt idx="79">
                  <c:v>0.13196721311475412</c:v>
                </c:pt>
                <c:pt idx="80">
                  <c:v>0.13163972286374134</c:v>
                </c:pt>
                <c:pt idx="81">
                  <c:v>6.3504208110175972E-2</c:v>
                </c:pt>
                <c:pt idx="82">
                  <c:v>3.0372057706909639E-2</c:v>
                </c:pt>
                <c:pt idx="83">
                  <c:v>1.5873015873015872E-2</c:v>
                </c:pt>
                <c:pt idx="84">
                  <c:v>2.6158445440956652E-2</c:v>
                </c:pt>
                <c:pt idx="85">
                  <c:v>4.0801186943620171E-2</c:v>
                </c:pt>
                <c:pt idx="86">
                  <c:v>9.1040462427745661E-2</c:v>
                </c:pt>
                <c:pt idx="87">
                  <c:v>0.11941340782122904</c:v>
                </c:pt>
                <c:pt idx="88">
                  <c:v>0.17121918720852761</c:v>
                </c:pt>
                <c:pt idx="89">
                  <c:v>0.15280464216634429</c:v>
                </c:pt>
                <c:pt idx="90">
                  <c:v>0.15451713395638628</c:v>
                </c:pt>
                <c:pt idx="91">
                  <c:v>0.14149821640903684</c:v>
                </c:pt>
                <c:pt idx="92">
                  <c:v>0.10432720806164789</c:v>
                </c:pt>
                <c:pt idx="93">
                  <c:v>7.0144927536231874E-2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D-E14C-96D1-EF2FA2968EDE}"/>
            </c:ext>
          </c:extLst>
        </c:ser>
        <c:ser>
          <c:idx val="4"/>
          <c:order val="4"/>
          <c:tx>
            <c:strRef>
              <c:f>grafikler!$AJ$25</c:f>
              <c:strCache>
                <c:ptCount val="1"/>
                <c:pt idx="0">
                  <c:v>İspanya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grafikler!$AE$26:$AE$119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grafikler!$AJ$26:$AJ$119</c:f>
              <c:numCache>
                <c:formatCode>0%</c:formatCode>
                <c:ptCount val="94"/>
                <c:pt idx="0">
                  <c:v>4.7808764940239036E-2</c:v>
                </c:pt>
                <c:pt idx="1">
                  <c:v>4.0096230954290289E-2</c:v>
                </c:pt>
                <c:pt idx="2">
                  <c:v>7.8968573730862177E-2</c:v>
                </c:pt>
                <c:pt idx="3">
                  <c:v>0.10292953285827393</c:v>
                </c:pt>
                <c:pt idx="4">
                  <c:v>0.1115444617784711</c:v>
                </c:pt>
                <c:pt idx="5">
                  <c:v>0.12264150943396226</c:v>
                </c:pt>
                <c:pt idx="6">
                  <c:v>0.13060582218725411</c:v>
                </c:pt>
                <c:pt idx="7">
                  <c:v>0.11553784860557771</c:v>
                </c:pt>
                <c:pt idx="8">
                  <c:v>0.10697305863708402</c:v>
                </c:pt>
                <c:pt idx="9">
                  <c:v>7.9439252336448607E-2</c:v>
                </c:pt>
                <c:pt idx="10">
                  <c:v>5.3763440860215068E-2</c:v>
                </c:pt>
                <c:pt idx="11">
                  <c:v>4.1252864782276563E-2</c:v>
                </c:pt>
                <c:pt idx="12">
                  <c:v>4.0706605222734268E-2</c:v>
                </c:pt>
                <c:pt idx="13">
                  <c:v>5.4380664652567981E-2</c:v>
                </c:pt>
                <c:pt idx="14">
                  <c:v>6.1973986228003063E-2</c:v>
                </c:pt>
                <c:pt idx="15">
                  <c:v>7.9749804534792801E-2</c:v>
                </c:pt>
                <c:pt idx="16">
                  <c:v>0.10197628458498025</c:v>
                </c:pt>
                <c:pt idx="17">
                  <c:v>0.10852090032154342</c:v>
                </c:pt>
                <c:pt idx="18">
                  <c:v>0.14171974522292996</c:v>
                </c:pt>
                <c:pt idx="19">
                  <c:v>0.12034837688044341</c:v>
                </c:pt>
                <c:pt idx="20">
                  <c:v>9.4703049759229524E-2</c:v>
                </c:pt>
                <c:pt idx="21">
                  <c:v>6.9161920260374293E-2</c:v>
                </c:pt>
                <c:pt idx="22">
                  <c:v>3.6575228595178727E-2</c:v>
                </c:pt>
                <c:pt idx="23">
                  <c:v>4.409317803660566E-2</c:v>
                </c:pt>
                <c:pt idx="24">
                  <c:v>5.4320987654320994E-2</c:v>
                </c:pt>
                <c:pt idx="25">
                  <c:v>7.2240259740259744E-2</c:v>
                </c:pt>
                <c:pt idx="26">
                  <c:v>9.9374021909233182E-2</c:v>
                </c:pt>
                <c:pt idx="27">
                  <c:v>7.9812206572769967E-2</c:v>
                </c:pt>
                <c:pt idx="28">
                  <c:v>0.1249047981721249</c:v>
                </c:pt>
                <c:pt idx="29">
                  <c:v>0.12611275964391691</c:v>
                </c:pt>
                <c:pt idx="30">
                  <c:v>0.13075780089153047</c:v>
                </c:pt>
                <c:pt idx="31">
                  <c:v>0.13415518491660625</c:v>
                </c:pt>
                <c:pt idx="32">
                  <c:v>9.5408895265423246E-2</c:v>
                </c:pt>
                <c:pt idx="33">
                  <c:v>7.8169014084507049E-2</c:v>
                </c:pt>
                <c:pt idx="34">
                  <c:v>4.1782729805013928E-2</c:v>
                </c:pt>
                <c:pt idx="35">
                  <c:v>4.0915395284327319E-2</c:v>
                </c:pt>
                <c:pt idx="36">
                  <c:v>5.0379572118702552E-2</c:v>
                </c:pt>
                <c:pt idx="37">
                  <c:v>8.1081081081081099E-2</c:v>
                </c:pt>
                <c:pt idx="38">
                  <c:v>8.7660148347943362E-2</c:v>
                </c:pt>
                <c:pt idx="39">
                  <c:v>9.1447368421052624E-2</c:v>
                </c:pt>
                <c:pt idx="40">
                  <c:v>0.14285714285714282</c:v>
                </c:pt>
                <c:pt idx="41">
                  <c:v>0.15246098439375749</c:v>
                </c:pt>
                <c:pt idx="42">
                  <c:v>0.15532879818594106</c:v>
                </c:pt>
                <c:pt idx="43">
                  <c:v>0.14138118542686243</c:v>
                </c:pt>
                <c:pt idx="44">
                  <c:v>0.10163243812532913</c:v>
                </c:pt>
                <c:pt idx="45">
                  <c:v>8.4485407066052232E-2</c:v>
                </c:pt>
                <c:pt idx="46">
                  <c:v>4.5385779122541617E-2</c:v>
                </c:pt>
                <c:pt idx="47">
                  <c:v>3.992015968063873E-2</c:v>
                </c:pt>
                <c:pt idx="48">
                  <c:v>4.5477014335145824E-2</c:v>
                </c:pt>
                <c:pt idx="49">
                  <c:v>5.3233830845771143E-2</c:v>
                </c:pt>
                <c:pt idx="50">
                  <c:v>9.7022094140249759E-2</c:v>
                </c:pt>
                <c:pt idx="51">
                  <c:v>8.8649155722326428E-2</c:v>
                </c:pt>
                <c:pt idx="52">
                  <c:v>0.13560090702947844</c:v>
                </c:pt>
                <c:pt idx="53">
                  <c:v>0.13250333481547355</c:v>
                </c:pt>
                <c:pt idx="54">
                  <c:v>0.1483398016386373</c:v>
                </c:pt>
                <c:pt idx="55">
                  <c:v>0.12975486052409127</c:v>
                </c:pt>
                <c:pt idx="56">
                  <c:v>9.6841230257689107E-2</c:v>
                </c:pt>
                <c:pt idx="57">
                  <c:v>8.4558823529411742E-2</c:v>
                </c:pt>
                <c:pt idx="58">
                  <c:v>5.9433585959313917E-2</c:v>
                </c:pt>
                <c:pt idx="59">
                  <c:v>4.2603550295857988E-2</c:v>
                </c:pt>
                <c:pt idx="60">
                  <c:v>6.3625910310463774E-2</c:v>
                </c:pt>
                <c:pt idx="61">
                  <c:v>6.8156424581005584E-2</c:v>
                </c:pt>
                <c:pt idx="62">
                  <c:v>5.7327258921791961E-2</c:v>
                </c:pt>
                <c:pt idx="63">
                  <c:v>0.10570592538405267</c:v>
                </c:pt>
                <c:pt idx="64">
                  <c:v>0.13835810332625617</c:v>
                </c:pt>
                <c:pt idx="65">
                  <c:v>0.12737314463237828</c:v>
                </c:pt>
                <c:pt idx="66">
                  <c:v>0.13545546901456146</c:v>
                </c:pt>
                <c:pt idx="67">
                  <c:v>0.12471055243135956</c:v>
                </c:pt>
                <c:pt idx="68">
                  <c:v>9.7671410090556271E-2</c:v>
                </c:pt>
                <c:pt idx="69">
                  <c:v>6.8152454780361749E-2</c:v>
                </c:pt>
                <c:pt idx="70">
                  <c:v>5.0885668276972634E-2</c:v>
                </c:pt>
                <c:pt idx="71">
                  <c:v>3.5714285714285719E-2</c:v>
                </c:pt>
                <c:pt idx="72">
                  <c:v>5.5234425176621721E-2</c:v>
                </c:pt>
                <c:pt idx="73">
                  <c:v>6.9523809523809543E-2</c:v>
                </c:pt>
                <c:pt idx="74">
                  <c:v>0.10074962518740629</c:v>
                </c:pt>
                <c:pt idx="75">
                  <c:v>0.12117714945181768</c:v>
                </c:pt>
                <c:pt idx="76">
                  <c:v>0.120926243567753</c:v>
                </c:pt>
                <c:pt idx="77">
                  <c:v>0.12131423757371526</c:v>
                </c:pt>
                <c:pt idx="78">
                  <c:v>0.14126596033686498</c:v>
                </c:pt>
                <c:pt idx="79">
                  <c:v>0.13235294117647059</c:v>
                </c:pt>
                <c:pt idx="80">
                  <c:v>9.3822693202377863E-2</c:v>
                </c:pt>
                <c:pt idx="81">
                  <c:v>6.8500127323656734E-2</c:v>
                </c:pt>
                <c:pt idx="82">
                  <c:v>5.0390526581002772E-2</c:v>
                </c:pt>
                <c:pt idx="83">
                  <c:v>4.5994065281899116E-2</c:v>
                </c:pt>
                <c:pt idx="84">
                  <c:v>4.747847478474785E-2</c:v>
                </c:pt>
                <c:pt idx="85">
                  <c:v>6.3777994157741005E-2</c:v>
                </c:pt>
                <c:pt idx="86">
                  <c:v>7.5490196078431382E-2</c:v>
                </c:pt>
                <c:pt idx="87">
                  <c:v>0.10491562729273662</c:v>
                </c:pt>
                <c:pt idx="88">
                  <c:v>0.13312839914873492</c:v>
                </c:pt>
                <c:pt idx="89">
                  <c:v>0.11943413729128015</c:v>
                </c:pt>
                <c:pt idx="90">
                  <c:v>0.14479025710419485</c:v>
                </c:pt>
                <c:pt idx="91">
                  <c:v>0.1314917127071823</c:v>
                </c:pt>
                <c:pt idx="92">
                  <c:v>9.8939164321281664E-2</c:v>
                </c:pt>
                <c:pt idx="93">
                  <c:v>6.1286145878290885E-2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D-E14C-96D1-EF2FA296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95600"/>
        <c:axId val="947297312"/>
      </c:lineChart>
      <c:dateAx>
        <c:axId val="947295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47297312"/>
        <c:crosses val="autoZero"/>
        <c:auto val="1"/>
        <c:lblOffset val="100"/>
        <c:baseTimeUnit val="months"/>
      </c:dateAx>
      <c:valAx>
        <c:axId val="9472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472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76437490291372"/>
          <c:y val="0.11626957448169255"/>
          <c:w val="0.35809403207960566"/>
          <c:h val="4.1436473702222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Güneş Üretimi - Aylık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grafikler!$C$1</c:f>
              <c:strCache>
                <c:ptCount val="1"/>
                <c:pt idx="0">
                  <c:v>Yunanistan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grafikler!$C$2:$C$119</c:f>
              <c:numCache>
                <c:formatCode>General</c:formatCode>
                <c:ptCount val="118"/>
                <c:pt idx="0">
                  <c:v>0.19</c:v>
                </c:pt>
                <c:pt idx="1">
                  <c:v>0.21</c:v>
                </c:pt>
                <c:pt idx="2">
                  <c:v>0.23</c:v>
                </c:pt>
                <c:pt idx="3">
                  <c:v>0.37</c:v>
                </c:pt>
                <c:pt idx="4">
                  <c:v>0.39</c:v>
                </c:pt>
                <c:pt idx="5">
                  <c:v>0.37</c:v>
                </c:pt>
                <c:pt idx="6">
                  <c:v>0.43</c:v>
                </c:pt>
                <c:pt idx="7">
                  <c:v>0.4</c:v>
                </c:pt>
                <c:pt idx="8">
                  <c:v>0.32</c:v>
                </c:pt>
                <c:pt idx="9">
                  <c:v>0.24</c:v>
                </c:pt>
                <c:pt idx="10">
                  <c:v>0.24</c:v>
                </c:pt>
                <c:pt idx="11">
                  <c:v>0.21</c:v>
                </c:pt>
                <c:pt idx="12">
                  <c:v>0.19</c:v>
                </c:pt>
                <c:pt idx="13">
                  <c:v>0.23</c:v>
                </c:pt>
                <c:pt idx="14">
                  <c:v>0.27</c:v>
                </c:pt>
                <c:pt idx="15">
                  <c:v>0.37</c:v>
                </c:pt>
                <c:pt idx="16">
                  <c:v>0.36</c:v>
                </c:pt>
                <c:pt idx="17">
                  <c:v>0.39</c:v>
                </c:pt>
                <c:pt idx="18">
                  <c:v>0.43</c:v>
                </c:pt>
                <c:pt idx="19">
                  <c:v>0.4</c:v>
                </c:pt>
                <c:pt idx="20">
                  <c:v>0.32</c:v>
                </c:pt>
                <c:pt idx="21">
                  <c:v>0.25</c:v>
                </c:pt>
                <c:pt idx="22">
                  <c:v>0.19</c:v>
                </c:pt>
                <c:pt idx="23">
                  <c:v>0.2</c:v>
                </c:pt>
                <c:pt idx="24">
                  <c:v>0.16</c:v>
                </c:pt>
                <c:pt idx="25">
                  <c:v>0.2</c:v>
                </c:pt>
                <c:pt idx="26">
                  <c:v>0.31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0.43</c:v>
                </c:pt>
                <c:pt idx="31">
                  <c:v>0.43</c:v>
                </c:pt>
                <c:pt idx="32">
                  <c:v>0.36</c:v>
                </c:pt>
                <c:pt idx="33">
                  <c:v>0.3</c:v>
                </c:pt>
                <c:pt idx="34">
                  <c:v>0.17</c:v>
                </c:pt>
                <c:pt idx="35">
                  <c:v>0.18</c:v>
                </c:pt>
                <c:pt idx="36">
                  <c:v>0.2</c:v>
                </c:pt>
                <c:pt idx="37">
                  <c:v>0.17</c:v>
                </c:pt>
                <c:pt idx="38">
                  <c:v>0.28999999999999998</c:v>
                </c:pt>
                <c:pt idx="39">
                  <c:v>0.36</c:v>
                </c:pt>
                <c:pt idx="40">
                  <c:v>0.35</c:v>
                </c:pt>
                <c:pt idx="41">
                  <c:v>0.35</c:v>
                </c:pt>
                <c:pt idx="42">
                  <c:v>0.4</c:v>
                </c:pt>
                <c:pt idx="43">
                  <c:v>0.39</c:v>
                </c:pt>
                <c:pt idx="44">
                  <c:v>0.32</c:v>
                </c:pt>
                <c:pt idx="45">
                  <c:v>0.26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0.22</c:v>
                </c:pt>
                <c:pt idx="50">
                  <c:v>0.35</c:v>
                </c:pt>
                <c:pt idx="51">
                  <c:v>0.31</c:v>
                </c:pt>
                <c:pt idx="52">
                  <c:v>0.36</c:v>
                </c:pt>
                <c:pt idx="53">
                  <c:v>0.39</c:v>
                </c:pt>
                <c:pt idx="54">
                  <c:v>0.41</c:v>
                </c:pt>
                <c:pt idx="55">
                  <c:v>0.42</c:v>
                </c:pt>
                <c:pt idx="56">
                  <c:v>0.36</c:v>
                </c:pt>
                <c:pt idx="57">
                  <c:v>0.3</c:v>
                </c:pt>
                <c:pt idx="58">
                  <c:v>0.17</c:v>
                </c:pt>
                <c:pt idx="59">
                  <c:v>0.15</c:v>
                </c:pt>
                <c:pt idx="60">
                  <c:v>0.22</c:v>
                </c:pt>
                <c:pt idx="61">
                  <c:v>0.27</c:v>
                </c:pt>
                <c:pt idx="62">
                  <c:v>0.32</c:v>
                </c:pt>
                <c:pt idx="63">
                  <c:v>0.35</c:v>
                </c:pt>
                <c:pt idx="64">
                  <c:v>0.41</c:v>
                </c:pt>
                <c:pt idx="65">
                  <c:v>0.43</c:v>
                </c:pt>
                <c:pt idx="66">
                  <c:v>0.46</c:v>
                </c:pt>
                <c:pt idx="67">
                  <c:v>0.44</c:v>
                </c:pt>
                <c:pt idx="68">
                  <c:v>0.37</c:v>
                </c:pt>
                <c:pt idx="69">
                  <c:v>0.32</c:v>
                </c:pt>
                <c:pt idx="70">
                  <c:v>0.23</c:v>
                </c:pt>
                <c:pt idx="71">
                  <c:v>0.15</c:v>
                </c:pt>
                <c:pt idx="72">
                  <c:v>0.21</c:v>
                </c:pt>
                <c:pt idx="73">
                  <c:v>0.28999999999999998</c:v>
                </c:pt>
                <c:pt idx="74">
                  <c:v>0.38</c:v>
                </c:pt>
                <c:pt idx="75">
                  <c:v>0.41</c:v>
                </c:pt>
                <c:pt idx="76">
                  <c:v>0.49</c:v>
                </c:pt>
                <c:pt idx="77">
                  <c:v>0.47</c:v>
                </c:pt>
                <c:pt idx="78">
                  <c:v>0.51</c:v>
                </c:pt>
                <c:pt idx="79">
                  <c:v>0.49</c:v>
                </c:pt>
                <c:pt idx="80">
                  <c:v>0.4</c:v>
                </c:pt>
                <c:pt idx="81">
                  <c:v>0.31</c:v>
                </c:pt>
                <c:pt idx="82">
                  <c:v>0.21</c:v>
                </c:pt>
                <c:pt idx="83">
                  <c:v>0.23</c:v>
                </c:pt>
                <c:pt idx="84">
                  <c:v>0.3</c:v>
                </c:pt>
                <c:pt idx="85">
                  <c:v>0.33</c:v>
                </c:pt>
                <c:pt idx="86">
                  <c:v>0.44</c:v>
                </c:pt>
                <c:pt idx="87">
                  <c:v>0.52</c:v>
                </c:pt>
                <c:pt idx="88">
                  <c:v>0.6</c:v>
                </c:pt>
                <c:pt idx="89">
                  <c:v>0.57999999999999996</c:v>
                </c:pt>
                <c:pt idx="90">
                  <c:v>0.69</c:v>
                </c:pt>
                <c:pt idx="91">
                  <c:v>0.57999999999999996</c:v>
                </c:pt>
                <c:pt idx="92">
                  <c:v>0.55000000000000004</c:v>
                </c:pt>
                <c:pt idx="93">
                  <c:v>0.51</c:v>
                </c:pt>
                <c:pt idx="94">
                  <c:v>0.3</c:v>
                </c:pt>
                <c:pt idx="95">
                  <c:v>0.25</c:v>
                </c:pt>
                <c:pt idx="96">
                  <c:v>0.33</c:v>
                </c:pt>
                <c:pt idx="97">
                  <c:v>0.44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0.57999999999999996</c:v>
                </c:pt>
                <c:pt idx="101">
                  <c:v>0.81</c:v>
                </c:pt>
                <c:pt idx="102">
                  <c:v>1.1000000000000001</c:v>
                </c:pt>
                <c:pt idx="103">
                  <c:v>0.88</c:v>
                </c:pt>
                <c:pt idx="104">
                  <c:v>0.88</c:v>
                </c:pt>
                <c:pt idx="105">
                  <c:v>0.79</c:v>
                </c:pt>
                <c:pt idx="106">
                  <c:v>0.5</c:v>
                </c:pt>
                <c:pt idx="107">
                  <c:v>0.47</c:v>
                </c:pt>
                <c:pt idx="108">
                  <c:v>0.53</c:v>
                </c:pt>
                <c:pt idx="109">
                  <c:v>0.6</c:v>
                </c:pt>
                <c:pt idx="110">
                  <c:v>0.81</c:v>
                </c:pt>
                <c:pt idx="111">
                  <c:v>0.95</c:v>
                </c:pt>
                <c:pt idx="112">
                  <c:v>0.96</c:v>
                </c:pt>
                <c:pt idx="113">
                  <c:v>1.23</c:v>
                </c:pt>
                <c:pt idx="114">
                  <c:v>1.37</c:v>
                </c:pt>
                <c:pt idx="115">
                  <c:v>1.34</c:v>
                </c:pt>
                <c:pt idx="116">
                  <c:v>1.1299999999999999</c:v>
                </c:pt>
                <c:pt idx="117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1B49-B4B9-A3987D47DB0B}"/>
            </c:ext>
          </c:extLst>
        </c:ser>
        <c:ser>
          <c:idx val="3"/>
          <c:order val="1"/>
          <c:tx>
            <c:strRef>
              <c:f>grafikler!$E$1</c:f>
              <c:strCache>
                <c:ptCount val="1"/>
                <c:pt idx="0">
                  <c:v>Polonya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grafikler!$A$2:$A$119</c:f>
              <c:numCache>
                <c:formatCode>m/d/yy</c:formatCode>
                <c:ptCount val="1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</c:numCache>
            </c:numRef>
          </c:cat>
          <c:val>
            <c:numRef>
              <c:f>grafikler!$E$2:$E$119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0.02</c:v>
                </c:pt>
                <c:pt idx="50">
                  <c:v>0.04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0.12</c:v>
                </c:pt>
                <c:pt idx="54">
                  <c:v>0.09</c:v>
                </c:pt>
                <c:pt idx="55">
                  <c:v>0.1</c:v>
                </c:pt>
                <c:pt idx="56">
                  <c:v>0.08</c:v>
                </c:pt>
                <c:pt idx="57">
                  <c:v>0.06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0.05</c:v>
                </c:pt>
                <c:pt idx="62">
                  <c:v>0.18</c:v>
                </c:pt>
                <c:pt idx="63">
                  <c:v>0.25</c:v>
                </c:pt>
                <c:pt idx="64">
                  <c:v>0.21</c:v>
                </c:pt>
                <c:pt idx="65">
                  <c:v>0.23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0.24</c:v>
                </c:pt>
                <c:pt idx="69">
                  <c:v>0.16</c:v>
                </c:pt>
                <c:pt idx="70">
                  <c:v>0.12</c:v>
                </c:pt>
                <c:pt idx="71">
                  <c:v>0.1</c:v>
                </c:pt>
                <c:pt idx="72">
                  <c:v>7.0000000000000007E-2</c:v>
                </c:pt>
                <c:pt idx="73">
                  <c:v>0.14000000000000001</c:v>
                </c:pt>
                <c:pt idx="74">
                  <c:v>0.3</c:v>
                </c:pt>
                <c:pt idx="75">
                  <c:v>0.45</c:v>
                </c:pt>
                <c:pt idx="76">
                  <c:v>0.61</c:v>
                </c:pt>
                <c:pt idx="77">
                  <c:v>0.77</c:v>
                </c:pt>
                <c:pt idx="78">
                  <c:v>0.69</c:v>
                </c:pt>
                <c:pt idx="79">
                  <c:v>0.55000000000000004</c:v>
                </c:pt>
                <c:pt idx="80">
                  <c:v>0.47</c:v>
                </c:pt>
                <c:pt idx="81">
                  <c:v>0.35</c:v>
                </c:pt>
                <c:pt idx="82">
                  <c:v>0.13</c:v>
                </c:pt>
                <c:pt idx="83">
                  <c:v>0.1</c:v>
                </c:pt>
                <c:pt idx="84">
                  <c:v>0.13</c:v>
                </c:pt>
                <c:pt idx="85">
                  <c:v>0.28000000000000003</c:v>
                </c:pt>
                <c:pt idx="86">
                  <c:v>0.8</c:v>
                </c:pt>
                <c:pt idx="87">
                  <c:v>0.85</c:v>
                </c:pt>
                <c:pt idx="88">
                  <c:v>1.21</c:v>
                </c:pt>
                <c:pt idx="89">
                  <c:v>1.33</c:v>
                </c:pt>
                <c:pt idx="90">
                  <c:v>1.32</c:v>
                </c:pt>
                <c:pt idx="91">
                  <c:v>1.26</c:v>
                </c:pt>
                <c:pt idx="92">
                  <c:v>0.92</c:v>
                </c:pt>
                <c:pt idx="93">
                  <c:v>0.75</c:v>
                </c:pt>
                <c:pt idx="94">
                  <c:v>0.3</c:v>
                </c:pt>
                <c:pt idx="95">
                  <c:v>0.15</c:v>
                </c:pt>
                <c:pt idx="96">
                  <c:v>0.2</c:v>
                </c:pt>
                <c:pt idx="97">
                  <c:v>0.45</c:v>
                </c:pt>
                <c:pt idx="98">
                  <c:v>0.9</c:v>
                </c:pt>
                <c:pt idx="99">
                  <c:v>1.23</c:v>
                </c:pt>
                <c:pt idx="100">
                  <c:v>1.88</c:v>
                </c:pt>
                <c:pt idx="101">
                  <c:v>1.87</c:v>
                </c:pt>
                <c:pt idx="102">
                  <c:v>1.94</c:v>
                </c:pt>
                <c:pt idx="103">
                  <c:v>1.61</c:v>
                </c:pt>
                <c:pt idx="104">
                  <c:v>1.71</c:v>
                </c:pt>
                <c:pt idx="105">
                  <c:v>0.83</c:v>
                </c:pt>
                <c:pt idx="106">
                  <c:v>0.4</c:v>
                </c:pt>
                <c:pt idx="107">
                  <c:v>0.21</c:v>
                </c:pt>
                <c:pt idx="108">
                  <c:v>0.35</c:v>
                </c:pt>
                <c:pt idx="109">
                  <c:v>0.55000000000000004</c:v>
                </c:pt>
                <c:pt idx="110">
                  <c:v>1.26</c:v>
                </c:pt>
                <c:pt idx="111">
                  <c:v>1.71</c:v>
                </c:pt>
                <c:pt idx="112">
                  <c:v>2.57</c:v>
                </c:pt>
                <c:pt idx="113">
                  <c:v>2.37</c:v>
                </c:pt>
                <c:pt idx="114">
                  <c:v>2.48</c:v>
                </c:pt>
                <c:pt idx="115">
                  <c:v>2.38</c:v>
                </c:pt>
                <c:pt idx="116">
                  <c:v>1.76</c:v>
                </c:pt>
                <c:pt idx="117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D-1B49-B4B9-A3987D47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55312"/>
        <c:axId val="1661026256"/>
      </c:lineChart>
      <c:dateAx>
        <c:axId val="1661355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026256"/>
        <c:crosses val="autoZero"/>
        <c:auto val="1"/>
        <c:lblOffset val="100"/>
        <c:baseTimeUnit val="months"/>
      </c:dateAx>
      <c:valAx>
        <c:axId val="1661026256"/>
        <c:scaling>
          <c:orientation val="minMax"/>
          <c:max val="2.5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3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17310074427642"/>
          <c:y val="0.1497923584821714"/>
          <c:w val="0.47155574721703142"/>
          <c:h val="5.03734868962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59</xdr:row>
      <xdr:rowOff>177800</xdr:rowOff>
    </xdr:from>
    <xdr:to>
      <xdr:col>47</xdr:col>
      <xdr:colOff>469900</xdr:colOff>
      <xdr:row>80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A307-31AE-08E3-1321-3B0B9976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32</xdr:row>
      <xdr:rowOff>171450</xdr:rowOff>
    </xdr:from>
    <xdr:to>
      <xdr:col>62</xdr:col>
      <xdr:colOff>292100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BE846-E37F-6587-999B-B793429FA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371383</xdr:colOff>
      <xdr:row>22</xdr:row>
      <xdr:rowOff>18801</xdr:rowOff>
    </xdr:from>
    <xdr:to>
      <xdr:col>50</xdr:col>
      <xdr:colOff>14466</xdr:colOff>
      <xdr:row>47</xdr:row>
      <xdr:rowOff>110911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B430C-365C-254A-D430-3D58416C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516467</xdr:colOff>
      <xdr:row>10</xdr:row>
      <xdr:rowOff>118533</xdr:rowOff>
    </xdr:from>
    <xdr:to>
      <xdr:col>50</xdr:col>
      <xdr:colOff>465666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4FB20-BB89-954D-828D-9BFFE180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D493-E1AE-9348-85AC-7EDEC68386F6}">
  <dimension ref="A1:X119"/>
  <sheetViews>
    <sheetView zoomScale="90" zoomScaleNormal="90" workbookViewId="0">
      <selection activeCell="P119" sqref="K1:P119"/>
    </sheetView>
  </sheetViews>
  <sheetFormatPr baseColWidth="10" defaultRowHeight="16" x14ac:dyDescent="0.2"/>
  <sheetData>
    <row r="1" spans="1:16" x14ac:dyDescent="0.2">
      <c r="F1" t="s">
        <v>0</v>
      </c>
      <c r="G1" t="s">
        <v>14</v>
      </c>
      <c r="H1" t="s">
        <v>2</v>
      </c>
      <c r="I1" t="s">
        <v>4</v>
      </c>
      <c r="L1" t="s">
        <v>6</v>
      </c>
      <c r="M1" t="s">
        <v>7</v>
      </c>
      <c r="N1" t="s">
        <v>9</v>
      </c>
      <c r="O1" t="s">
        <v>10</v>
      </c>
      <c r="P1" t="s">
        <v>11</v>
      </c>
    </row>
    <row r="2" spans="1:16" x14ac:dyDescent="0.2">
      <c r="A2" t="s">
        <v>8</v>
      </c>
      <c r="B2" s="1">
        <v>43466</v>
      </c>
      <c r="C2" t="s">
        <v>5</v>
      </c>
      <c r="D2">
        <v>3.53</v>
      </c>
      <c r="G2" s="1">
        <v>42125</v>
      </c>
      <c r="H2" t="s">
        <v>5</v>
      </c>
      <c r="I2">
        <v>5.43</v>
      </c>
      <c r="J2" t="s">
        <v>6</v>
      </c>
      <c r="K2" s="1">
        <v>42005</v>
      </c>
      <c r="L2">
        <v>0.6</v>
      </c>
      <c r="M2">
        <v>0.19</v>
      </c>
      <c r="O2">
        <v>0</v>
      </c>
      <c r="P2">
        <v>0.67</v>
      </c>
    </row>
    <row r="3" spans="1:16" x14ac:dyDescent="0.2">
      <c r="A3" t="s">
        <v>8</v>
      </c>
      <c r="B3" s="1">
        <v>43497</v>
      </c>
      <c r="C3" t="s">
        <v>5</v>
      </c>
      <c r="D3">
        <v>3.63</v>
      </c>
      <c r="F3" t="s">
        <v>4</v>
      </c>
      <c r="G3" s="1">
        <v>42156</v>
      </c>
      <c r="H3" t="s">
        <v>5</v>
      </c>
      <c r="I3">
        <v>5.21</v>
      </c>
      <c r="J3" t="s">
        <v>6</v>
      </c>
      <c r="K3" s="1">
        <v>42036</v>
      </c>
      <c r="L3">
        <v>1.47</v>
      </c>
      <c r="M3">
        <v>0.21</v>
      </c>
      <c r="O3">
        <v>0</v>
      </c>
      <c r="P3">
        <v>0.66</v>
      </c>
    </row>
    <row r="4" spans="1:16" x14ac:dyDescent="0.2">
      <c r="A4" t="s">
        <v>8</v>
      </c>
      <c r="B4" s="1">
        <v>43525</v>
      </c>
      <c r="C4" t="s">
        <v>5</v>
      </c>
      <c r="D4">
        <v>4.3099999999999996</v>
      </c>
      <c r="F4" t="s">
        <v>4</v>
      </c>
      <c r="G4" s="1">
        <v>42186</v>
      </c>
      <c r="H4" t="s">
        <v>5</v>
      </c>
      <c r="I4">
        <v>5.55</v>
      </c>
      <c r="J4" t="s">
        <v>6</v>
      </c>
      <c r="K4" s="1">
        <v>42064</v>
      </c>
      <c r="L4">
        <v>3.06</v>
      </c>
      <c r="M4">
        <v>0.23</v>
      </c>
      <c r="O4">
        <v>0</v>
      </c>
      <c r="P4">
        <v>1.08</v>
      </c>
    </row>
    <row r="5" spans="1:16" x14ac:dyDescent="0.2">
      <c r="A5" t="s">
        <v>8</v>
      </c>
      <c r="B5" s="1">
        <v>43556</v>
      </c>
      <c r="C5" t="s">
        <v>5</v>
      </c>
      <c r="D5">
        <v>4.17</v>
      </c>
      <c r="F5" t="s">
        <v>4</v>
      </c>
      <c r="G5" s="1">
        <v>42217</v>
      </c>
      <c r="H5" t="s">
        <v>5</v>
      </c>
      <c r="I5">
        <v>5.78</v>
      </c>
      <c r="J5" t="s">
        <v>6</v>
      </c>
      <c r="K5" s="1">
        <v>42095</v>
      </c>
      <c r="L5">
        <v>4.75</v>
      </c>
      <c r="M5">
        <v>0.37</v>
      </c>
      <c r="O5">
        <v>0</v>
      </c>
      <c r="P5">
        <v>1.0900000000000001</v>
      </c>
    </row>
    <row r="6" spans="1:16" x14ac:dyDescent="0.2">
      <c r="A6" t="s">
        <v>8</v>
      </c>
      <c r="B6" s="1">
        <v>43586</v>
      </c>
      <c r="C6" t="s">
        <v>5</v>
      </c>
      <c r="D6">
        <v>4.33</v>
      </c>
      <c r="F6" t="s">
        <v>4</v>
      </c>
      <c r="G6" s="1">
        <v>42248</v>
      </c>
      <c r="H6" t="s">
        <v>5</v>
      </c>
      <c r="I6">
        <v>4.9800000000000004</v>
      </c>
      <c r="J6" t="s">
        <v>6</v>
      </c>
      <c r="K6" s="1">
        <v>42125</v>
      </c>
      <c r="L6">
        <v>4.72</v>
      </c>
      <c r="M6">
        <v>0.39</v>
      </c>
      <c r="O6">
        <v>0.01</v>
      </c>
      <c r="P6">
        <v>1.55</v>
      </c>
    </row>
    <row r="7" spans="1:16" x14ac:dyDescent="0.2">
      <c r="A7" t="s">
        <v>8</v>
      </c>
      <c r="B7" s="1">
        <v>43617</v>
      </c>
      <c r="C7" t="s">
        <v>5</v>
      </c>
      <c r="D7">
        <v>3.92</v>
      </c>
      <c r="F7" t="s">
        <v>4</v>
      </c>
      <c r="G7" s="1">
        <v>42278</v>
      </c>
      <c r="H7" t="s">
        <v>5</v>
      </c>
      <c r="I7">
        <v>4.92</v>
      </c>
      <c r="J7" t="s">
        <v>6</v>
      </c>
      <c r="K7" s="1">
        <v>42156</v>
      </c>
      <c r="L7">
        <v>4.87</v>
      </c>
      <c r="M7">
        <v>0.37</v>
      </c>
      <c r="O7">
        <v>0.01</v>
      </c>
      <c r="P7">
        <v>1.58</v>
      </c>
    </row>
    <row r="8" spans="1:16" x14ac:dyDescent="0.2">
      <c r="A8" t="s">
        <v>8</v>
      </c>
      <c r="B8" s="1">
        <v>43647</v>
      </c>
      <c r="C8" t="s">
        <v>5</v>
      </c>
      <c r="D8">
        <v>3.43</v>
      </c>
      <c r="F8" t="s">
        <v>4</v>
      </c>
      <c r="G8" s="1">
        <v>42309</v>
      </c>
      <c r="H8" t="s">
        <v>5</v>
      </c>
      <c r="I8">
        <v>3.85</v>
      </c>
      <c r="J8" t="s">
        <v>6</v>
      </c>
      <c r="K8" s="1">
        <v>42186</v>
      </c>
      <c r="L8">
        <v>5.26</v>
      </c>
      <c r="M8">
        <v>0.43</v>
      </c>
      <c r="O8">
        <v>0.01</v>
      </c>
      <c r="P8">
        <v>1.74</v>
      </c>
    </row>
    <row r="9" spans="1:16" x14ac:dyDescent="0.2">
      <c r="A9" t="s">
        <v>8</v>
      </c>
      <c r="B9" s="1">
        <v>43678</v>
      </c>
      <c r="C9" t="s">
        <v>5</v>
      </c>
      <c r="D9">
        <v>3.58</v>
      </c>
      <c r="F9" t="s">
        <v>4</v>
      </c>
      <c r="G9" s="1">
        <v>42339</v>
      </c>
      <c r="H9" t="s">
        <v>5</v>
      </c>
      <c r="I9">
        <v>3.77</v>
      </c>
      <c r="J9" t="s">
        <v>6</v>
      </c>
      <c r="K9" s="1">
        <v>42217</v>
      </c>
      <c r="L9">
        <v>4.9400000000000004</v>
      </c>
      <c r="M9">
        <v>0.4</v>
      </c>
      <c r="O9">
        <v>0.01</v>
      </c>
      <c r="P9">
        <v>1.37</v>
      </c>
    </row>
    <row r="10" spans="1:16" x14ac:dyDescent="0.2">
      <c r="A10" t="s">
        <v>8</v>
      </c>
      <c r="B10" s="1">
        <v>43709</v>
      </c>
      <c r="C10" t="s">
        <v>5</v>
      </c>
      <c r="D10">
        <v>3.57</v>
      </c>
      <c r="F10" t="s">
        <v>4</v>
      </c>
      <c r="G10" s="1">
        <v>42370</v>
      </c>
      <c r="H10" t="s">
        <v>5</v>
      </c>
      <c r="I10">
        <v>4.8899999999999997</v>
      </c>
      <c r="J10" t="s">
        <v>6</v>
      </c>
      <c r="K10" s="1">
        <v>42248</v>
      </c>
      <c r="L10">
        <v>3.45</v>
      </c>
      <c r="M10">
        <v>0.32</v>
      </c>
      <c r="O10">
        <v>0.01</v>
      </c>
      <c r="P10">
        <v>1.17</v>
      </c>
    </row>
    <row r="11" spans="1:16" x14ac:dyDescent="0.2">
      <c r="A11" t="s">
        <v>8</v>
      </c>
      <c r="B11" s="1">
        <v>43739</v>
      </c>
      <c r="C11" t="s">
        <v>5</v>
      </c>
      <c r="D11">
        <v>3.87</v>
      </c>
      <c r="F11" t="s">
        <v>4</v>
      </c>
      <c r="G11" s="1">
        <v>42401</v>
      </c>
      <c r="H11" t="s">
        <v>5</v>
      </c>
      <c r="I11">
        <v>4.66</v>
      </c>
      <c r="J11" t="s">
        <v>6</v>
      </c>
      <c r="K11" s="1">
        <v>42278</v>
      </c>
      <c r="L11">
        <v>2.08</v>
      </c>
      <c r="M11">
        <v>0.24</v>
      </c>
      <c r="O11">
        <v>0.01</v>
      </c>
      <c r="P11">
        <v>0.7</v>
      </c>
    </row>
    <row r="12" spans="1:16" x14ac:dyDescent="0.2">
      <c r="A12" t="s">
        <v>8</v>
      </c>
      <c r="B12" s="1">
        <v>43770</v>
      </c>
      <c r="C12" t="s">
        <v>5</v>
      </c>
      <c r="D12">
        <v>3.94</v>
      </c>
      <c r="F12" t="s">
        <v>4</v>
      </c>
      <c r="G12" s="1">
        <v>42430</v>
      </c>
      <c r="H12" t="s">
        <v>5</v>
      </c>
      <c r="I12">
        <v>5.81</v>
      </c>
      <c r="J12" t="s">
        <v>6</v>
      </c>
      <c r="K12" s="1">
        <v>42309</v>
      </c>
      <c r="L12">
        <v>1.22</v>
      </c>
      <c r="M12">
        <v>0.24</v>
      </c>
      <c r="O12">
        <v>0</v>
      </c>
      <c r="P12">
        <v>0.73</v>
      </c>
    </row>
    <row r="13" spans="1:16" x14ac:dyDescent="0.2">
      <c r="A13" t="s">
        <v>8</v>
      </c>
      <c r="B13" s="1">
        <v>43800</v>
      </c>
      <c r="C13" t="s">
        <v>5</v>
      </c>
      <c r="D13">
        <v>3.93</v>
      </c>
      <c r="F13" t="s">
        <v>4</v>
      </c>
      <c r="G13" s="1">
        <v>42461</v>
      </c>
      <c r="H13" t="s">
        <v>5</v>
      </c>
      <c r="I13">
        <v>5.95</v>
      </c>
      <c r="J13" t="s">
        <v>6</v>
      </c>
      <c r="K13" s="1">
        <v>42339</v>
      </c>
      <c r="L13">
        <v>0.91</v>
      </c>
      <c r="M13">
        <v>0.21</v>
      </c>
      <c r="O13">
        <v>0</v>
      </c>
      <c r="P13">
        <v>0.44</v>
      </c>
    </row>
    <row r="14" spans="1:16" x14ac:dyDescent="0.2">
      <c r="A14" t="s">
        <v>8</v>
      </c>
      <c r="B14" s="1">
        <v>43831</v>
      </c>
      <c r="C14" t="s">
        <v>5</v>
      </c>
      <c r="D14">
        <v>4.6100000000000003</v>
      </c>
      <c r="F14" t="s">
        <v>4</v>
      </c>
      <c r="G14" s="1">
        <v>42491</v>
      </c>
      <c r="H14" t="s">
        <v>5</v>
      </c>
      <c r="I14">
        <v>5.96</v>
      </c>
      <c r="J14" t="s">
        <v>6</v>
      </c>
      <c r="K14" s="1">
        <v>42370</v>
      </c>
      <c r="L14">
        <v>0.7</v>
      </c>
      <c r="M14">
        <v>0.19</v>
      </c>
      <c r="N14">
        <v>0.92</v>
      </c>
      <c r="O14">
        <v>0</v>
      </c>
      <c r="P14">
        <v>0.39</v>
      </c>
    </row>
    <row r="15" spans="1:16" x14ac:dyDescent="0.2">
      <c r="A15" t="s">
        <v>8</v>
      </c>
      <c r="B15" s="1">
        <v>43862</v>
      </c>
      <c r="C15" t="s">
        <v>5</v>
      </c>
      <c r="D15">
        <v>5.09</v>
      </c>
      <c r="F15" t="s">
        <v>4</v>
      </c>
      <c r="G15" s="1">
        <v>42522</v>
      </c>
      <c r="H15" t="s">
        <v>5</v>
      </c>
      <c r="I15">
        <v>5.7</v>
      </c>
      <c r="J15" t="s">
        <v>6</v>
      </c>
      <c r="K15" s="1">
        <v>42401</v>
      </c>
      <c r="L15">
        <v>1.34</v>
      </c>
      <c r="M15">
        <v>0.23</v>
      </c>
      <c r="N15">
        <v>1.07</v>
      </c>
      <c r="O15">
        <v>0</v>
      </c>
      <c r="P15">
        <v>0.57999999999999996</v>
      </c>
    </row>
    <row r="16" spans="1:16" x14ac:dyDescent="0.2">
      <c r="A16" t="s">
        <v>8</v>
      </c>
      <c r="B16" s="1">
        <v>43891</v>
      </c>
      <c r="C16" t="s">
        <v>5</v>
      </c>
      <c r="D16">
        <v>5.61</v>
      </c>
      <c r="F16" t="s">
        <v>4</v>
      </c>
      <c r="G16" s="1">
        <v>42552</v>
      </c>
      <c r="H16" t="s">
        <v>5</v>
      </c>
      <c r="I16">
        <v>5.97</v>
      </c>
      <c r="J16" t="s">
        <v>6</v>
      </c>
      <c r="K16" s="1">
        <v>42430</v>
      </c>
      <c r="L16">
        <v>2.57</v>
      </c>
      <c r="M16">
        <v>0.27</v>
      </c>
      <c r="N16">
        <v>1.73</v>
      </c>
      <c r="O16">
        <v>0.01</v>
      </c>
      <c r="P16">
        <v>1.04</v>
      </c>
    </row>
    <row r="17" spans="1:16" x14ac:dyDescent="0.2">
      <c r="A17" t="s">
        <v>8</v>
      </c>
      <c r="B17" s="1">
        <v>43922</v>
      </c>
      <c r="C17" t="s">
        <v>5</v>
      </c>
      <c r="D17">
        <v>5.35</v>
      </c>
      <c r="F17" t="s">
        <v>4</v>
      </c>
      <c r="G17" s="1">
        <v>42583</v>
      </c>
      <c r="H17" t="s">
        <v>5</v>
      </c>
      <c r="I17">
        <v>6.17</v>
      </c>
      <c r="J17" t="s">
        <v>6</v>
      </c>
      <c r="K17" s="1">
        <v>42461</v>
      </c>
      <c r="L17">
        <v>4</v>
      </c>
      <c r="M17">
        <v>0.37</v>
      </c>
      <c r="N17">
        <v>2.2000000000000002</v>
      </c>
      <c r="O17">
        <v>0.01</v>
      </c>
      <c r="P17">
        <v>1.08</v>
      </c>
    </row>
    <row r="18" spans="1:16" x14ac:dyDescent="0.2">
      <c r="A18" t="s">
        <v>8</v>
      </c>
      <c r="B18" s="1">
        <v>43952</v>
      </c>
      <c r="C18" t="s">
        <v>5</v>
      </c>
      <c r="D18">
        <v>5.61</v>
      </c>
      <c r="F18" t="s">
        <v>4</v>
      </c>
      <c r="G18" s="1">
        <v>42614</v>
      </c>
      <c r="H18" t="s">
        <v>5</v>
      </c>
      <c r="I18">
        <v>5.92</v>
      </c>
      <c r="J18" t="s">
        <v>6</v>
      </c>
      <c r="K18" s="1">
        <v>42491</v>
      </c>
      <c r="L18">
        <v>5.03</v>
      </c>
      <c r="M18">
        <v>0.36</v>
      </c>
      <c r="N18">
        <v>2.48</v>
      </c>
      <c r="O18">
        <v>0.02</v>
      </c>
      <c r="P18">
        <v>1.24</v>
      </c>
    </row>
    <row r="19" spans="1:16" x14ac:dyDescent="0.2">
      <c r="A19" t="s">
        <v>8</v>
      </c>
      <c r="B19" s="1">
        <v>43983</v>
      </c>
      <c r="C19" t="s">
        <v>5</v>
      </c>
      <c r="D19">
        <v>4.71</v>
      </c>
      <c r="F19" t="s">
        <v>4</v>
      </c>
      <c r="G19" s="1">
        <v>42644</v>
      </c>
      <c r="H19" t="s">
        <v>5</v>
      </c>
      <c r="I19">
        <v>5.29</v>
      </c>
      <c r="J19" t="s">
        <v>6</v>
      </c>
      <c r="K19" s="1">
        <v>42522</v>
      </c>
      <c r="L19">
        <v>5.05</v>
      </c>
      <c r="M19">
        <v>0.39</v>
      </c>
      <c r="N19">
        <v>2.56</v>
      </c>
      <c r="O19">
        <v>0.02</v>
      </c>
      <c r="P19">
        <v>1.66</v>
      </c>
    </row>
    <row r="20" spans="1:16" x14ac:dyDescent="0.2">
      <c r="A20" t="s">
        <v>8</v>
      </c>
      <c r="B20" s="1">
        <v>44013</v>
      </c>
      <c r="C20" t="s">
        <v>5</v>
      </c>
      <c r="D20">
        <v>4.6399999999999997</v>
      </c>
      <c r="F20" t="s">
        <v>4</v>
      </c>
      <c r="G20" s="1">
        <v>42675</v>
      </c>
      <c r="H20" t="s">
        <v>5</v>
      </c>
      <c r="I20">
        <v>5.21</v>
      </c>
      <c r="J20" t="s">
        <v>6</v>
      </c>
      <c r="K20" s="1">
        <v>42552</v>
      </c>
      <c r="L20">
        <v>5.27</v>
      </c>
      <c r="M20">
        <v>0.43</v>
      </c>
      <c r="N20">
        <v>2.79</v>
      </c>
      <c r="O20">
        <v>0.02</v>
      </c>
      <c r="P20">
        <v>1.67</v>
      </c>
    </row>
    <row r="21" spans="1:16" x14ac:dyDescent="0.2">
      <c r="A21" t="s">
        <v>8</v>
      </c>
      <c r="B21" s="1">
        <v>44044</v>
      </c>
      <c r="C21" t="s">
        <v>5</v>
      </c>
      <c r="D21">
        <v>4.26</v>
      </c>
      <c r="F21" t="s">
        <v>4</v>
      </c>
      <c r="G21" s="1">
        <v>42705</v>
      </c>
      <c r="H21" t="s">
        <v>5</v>
      </c>
      <c r="I21">
        <v>4.99</v>
      </c>
      <c r="J21" t="s">
        <v>6</v>
      </c>
      <c r="K21" s="1">
        <v>42583</v>
      </c>
      <c r="L21">
        <v>5.03</v>
      </c>
      <c r="M21">
        <v>0.4</v>
      </c>
      <c r="N21">
        <v>2.67</v>
      </c>
      <c r="O21">
        <v>0.02</v>
      </c>
      <c r="P21">
        <v>1.61</v>
      </c>
    </row>
    <row r="22" spans="1:16" x14ac:dyDescent="0.2">
      <c r="A22" t="s">
        <v>8</v>
      </c>
      <c r="B22" s="1">
        <v>44075</v>
      </c>
      <c r="C22" t="s">
        <v>5</v>
      </c>
      <c r="D22">
        <v>4.55</v>
      </c>
      <c r="F22" t="s">
        <v>4</v>
      </c>
      <c r="G22" s="1">
        <v>42736</v>
      </c>
      <c r="H22" t="s">
        <v>5</v>
      </c>
      <c r="I22">
        <v>6.77</v>
      </c>
      <c r="J22" t="s">
        <v>6</v>
      </c>
      <c r="K22" s="1">
        <v>42614</v>
      </c>
      <c r="L22">
        <v>4.0999999999999996</v>
      </c>
      <c r="M22">
        <v>0.32</v>
      </c>
      <c r="N22">
        <v>1.99</v>
      </c>
      <c r="O22">
        <v>0.02</v>
      </c>
      <c r="P22">
        <v>1.28</v>
      </c>
    </row>
    <row r="23" spans="1:16" x14ac:dyDescent="0.2">
      <c r="A23" t="s">
        <v>8</v>
      </c>
      <c r="B23" s="1">
        <v>44105</v>
      </c>
      <c r="C23" t="s">
        <v>5</v>
      </c>
      <c r="D23">
        <v>4.88</v>
      </c>
      <c r="F23" t="s">
        <v>4</v>
      </c>
      <c r="G23" s="1">
        <v>42767</v>
      </c>
      <c r="H23" t="s">
        <v>5</v>
      </c>
      <c r="I23">
        <v>6.94</v>
      </c>
      <c r="J23" t="s">
        <v>6</v>
      </c>
      <c r="K23" s="1">
        <v>42644</v>
      </c>
      <c r="L23">
        <v>1.79</v>
      </c>
      <c r="M23">
        <v>0.25</v>
      </c>
      <c r="N23">
        <v>1.4</v>
      </c>
      <c r="O23">
        <v>0.01</v>
      </c>
      <c r="P23">
        <v>0.8</v>
      </c>
    </row>
    <row r="24" spans="1:16" x14ac:dyDescent="0.2">
      <c r="A24" t="s">
        <v>8</v>
      </c>
      <c r="B24" s="1">
        <v>44136</v>
      </c>
      <c r="C24" t="s">
        <v>5</v>
      </c>
      <c r="D24">
        <v>4.59</v>
      </c>
      <c r="F24" t="s">
        <v>4</v>
      </c>
      <c r="G24" s="1">
        <v>42795</v>
      </c>
      <c r="H24" t="s">
        <v>5</v>
      </c>
      <c r="I24">
        <v>8.9600000000000009</v>
      </c>
      <c r="J24" t="s">
        <v>6</v>
      </c>
      <c r="K24" s="1">
        <v>42675</v>
      </c>
      <c r="L24">
        <v>1.0900000000000001</v>
      </c>
      <c r="M24">
        <v>0.19</v>
      </c>
      <c r="N24">
        <v>0.91</v>
      </c>
      <c r="O24">
        <v>0</v>
      </c>
      <c r="P24">
        <v>0.52</v>
      </c>
    </row>
    <row r="25" spans="1:16" x14ac:dyDescent="0.2">
      <c r="A25" t="s">
        <v>8</v>
      </c>
      <c r="B25" s="1">
        <v>44166</v>
      </c>
      <c r="C25" t="s">
        <v>5</v>
      </c>
      <c r="D25">
        <v>4.75</v>
      </c>
      <c r="F25" t="s">
        <v>4</v>
      </c>
      <c r="G25" s="1">
        <v>42826</v>
      </c>
      <c r="H25" t="s">
        <v>5</v>
      </c>
      <c r="I25">
        <v>9.15</v>
      </c>
      <c r="J25" t="s">
        <v>6</v>
      </c>
      <c r="K25" s="1">
        <v>42705</v>
      </c>
      <c r="L25">
        <v>0.84</v>
      </c>
      <c r="M25">
        <v>0.2</v>
      </c>
      <c r="N25">
        <v>0.91</v>
      </c>
      <c r="O25">
        <v>0</v>
      </c>
      <c r="P25">
        <v>0.47</v>
      </c>
    </row>
    <row r="26" spans="1:16" x14ac:dyDescent="0.2">
      <c r="A26" t="s">
        <v>8</v>
      </c>
      <c r="B26" s="1">
        <v>44197</v>
      </c>
      <c r="C26" t="s">
        <v>5</v>
      </c>
      <c r="D26">
        <v>4.87</v>
      </c>
      <c r="F26" t="s">
        <v>4</v>
      </c>
      <c r="G26" s="1">
        <v>42856</v>
      </c>
      <c r="H26" t="s">
        <v>5</v>
      </c>
      <c r="I26">
        <v>10.34</v>
      </c>
      <c r="J26" t="s">
        <v>6</v>
      </c>
      <c r="K26" s="1">
        <v>42736</v>
      </c>
      <c r="L26">
        <v>0.85</v>
      </c>
      <c r="M26">
        <v>0.16</v>
      </c>
      <c r="N26">
        <v>0.95</v>
      </c>
      <c r="O26">
        <v>0</v>
      </c>
      <c r="P26">
        <v>0.6</v>
      </c>
    </row>
    <row r="27" spans="1:16" x14ac:dyDescent="0.2">
      <c r="A27" t="s">
        <v>8</v>
      </c>
      <c r="B27" s="1">
        <v>44228</v>
      </c>
      <c r="C27" t="s">
        <v>5</v>
      </c>
      <c r="D27">
        <v>5.44</v>
      </c>
      <c r="F27" t="s">
        <v>4</v>
      </c>
      <c r="G27" s="1">
        <v>42887</v>
      </c>
      <c r="H27" t="s">
        <v>5</v>
      </c>
      <c r="I27">
        <v>10.19</v>
      </c>
      <c r="J27" t="s">
        <v>6</v>
      </c>
      <c r="K27" s="1">
        <v>42767</v>
      </c>
      <c r="L27">
        <v>1.57</v>
      </c>
      <c r="M27">
        <v>0.2</v>
      </c>
      <c r="N27">
        <v>1.1299999999999999</v>
      </c>
      <c r="O27">
        <v>0.01</v>
      </c>
      <c r="P27">
        <v>0.5</v>
      </c>
    </row>
    <row r="28" spans="1:16" x14ac:dyDescent="0.2">
      <c r="A28" t="s">
        <v>8</v>
      </c>
      <c r="B28" s="1">
        <v>44256</v>
      </c>
      <c r="C28" t="s">
        <v>5</v>
      </c>
      <c r="D28">
        <v>6.75</v>
      </c>
      <c r="F28" t="s">
        <v>4</v>
      </c>
      <c r="G28" s="1">
        <v>42917</v>
      </c>
      <c r="H28" t="s">
        <v>5</v>
      </c>
      <c r="I28">
        <v>11.02</v>
      </c>
      <c r="J28" t="s">
        <v>6</v>
      </c>
      <c r="K28" s="1">
        <v>42795</v>
      </c>
      <c r="L28">
        <v>3.42</v>
      </c>
      <c r="M28">
        <v>0.31</v>
      </c>
      <c r="N28">
        <v>2.21</v>
      </c>
      <c r="O28">
        <v>0.01</v>
      </c>
      <c r="P28">
        <v>0.98</v>
      </c>
    </row>
    <row r="29" spans="1:16" x14ac:dyDescent="0.2">
      <c r="A29" t="s">
        <v>8</v>
      </c>
      <c r="B29" s="1">
        <v>44287</v>
      </c>
      <c r="C29" t="s">
        <v>5</v>
      </c>
      <c r="D29">
        <v>6.12</v>
      </c>
      <c r="F29" t="s">
        <v>4</v>
      </c>
      <c r="G29" s="1">
        <v>42948</v>
      </c>
      <c r="H29" t="s">
        <v>5</v>
      </c>
      <c r="I29">
        <v>10.76</v>
      </c>
      <c r="J29" t="s">
        <v>6</v>
      </c>
      <c r="K29" s="1">
        <v>42826</v>
      </c>
      <c r="L29">
        <v>4.08</v>
      </c>
      <c r="M29">
        <v>0.36</v>
      </c>
      <c r="N29">
        <v>2.44</v>
      </c>
      <c r="O29">
        <v>0.01</v>
      </c>
      <c r="P29">
        <v>1.3</v>
      </c>
    </row>
    <row r="30" spans="1:16" x14ac:dyDescent="0.2">
      <c r="A30" t="s">
        <v>8</v>
      </c>
      <c r="B30" s="1">
        <v>44317</v>
      </c>
      <c r="C30" t="s">
        <v>5</v>
      </c>
      <c r="D30">
        <v>5.99</v>
      </c>
      <c r="F30" t="s">
        <v>4</v>
      </c>
      <c r="G30" s="1">
        <v>42979</v>
      </c>
      <c r="H30" t="s">
        <v>5</v>
      </c>
      <c r="I30">
        <v>11.2</v>
      </c>
      <c r="J30" t="s">
        <v>6</v>
      </c>
      <c r="K30" s="1">
        <v>42856</v>
      </c>
      <c r="L30">
        <v>5.42</v>
      </c>
      <c r="M30">
        <v>0.37</v>
      </c>
      <c r="N30">
        <v>2.79</v>
      </c>
      <c r="O30">
        <v>0.02</v>
      </c>
      <c r="P30">
        <v>1.43</v>
      </c>
    </row>
    <row r="31" spans="1:16" x14ac:dyDescent="0.2">
      <c r="A31" t="s">
        <v>8</v>
      </c>
      <c r="B31" s="1">
        <v>44348</v>
      </c>
      <c r="C31" t="s">
        <v>5</v>
      </c>
      <c r="D31">
        <v>6.01</v>
      </c>
      <c r="F31" t="s">
        <v>4</v>
      </c>
      <c r="G31" s="1">
        <v>43009</v>
      </c>
      <c r="H31" t="s">
        <v>5</v>
      </c>
      <c r="I31">
        <v>10.97</v>
      </c>
      <c r="J31" t="s">
        <v>6</v>
      </c>
      <c r="K31" s="1">
        <v>42887</v>
      </c>
      <c r="L31">
        <v>5.68</v>
      </c>
      <c r="M31">
        <v>0.38</v>
      </c>
      <c r="N31">
        <v>2.87</v>
      </c>
      <c r="O31">
        <v>0.03</v>
      </c>
      <c r="P31">
        <v>1.56</v>
      </c>
    </row>
    <row r="32" spans="1:16" x14ac:dyDescent="0.2">
      <c r="A32" t="s">
        <v>8</v>
      </c>
      <c r="B32" s="1">
        <v>44378</v>
      </c>
      <c r="C32" t="s">
        <v>5</v>
      </c>
      <c r="D32">
        <v>5.17</v>
      </c>
      <c r="F32" t="s">
        <v>4</v>
      </c>
      <c r="G32" s="1">
        <v>43040</v>
      </c>
      <c r="H32" t="s">
        <v>5</v>
      </c>
      <c r="I32">
        <v>11.37</v>
      </c>
      <c r="J32" t="s">
        <v>6</v>
      </c>
      <c r="K32" s="1">
        <v>42917</v>
      </c>
      <c r="L32">
        <v>5.17</v>
      </c>
      <c r="M32">
        <v>0.43</v>
      </c>
      <c r="N32">
        <v>3.01</v>
      </c>
      <c r="O32">
        <v>0.02</v>
      </c>
      <c r="P32">
        <v>1.66</v>
      </c>
    </row>
    <row r="33" spans="1:16" x14ac:dyDescent="0.2">
      <c r="A33" t="s">
        <v>8</v>
      </c>
      <c r="B33" s="1">
        <v>44409</v>
      </c>
      <c r="C33" t="s">
        <v>5</v>
      </c>
      <c r="D33">
        <v>5.45</v>
      </c>
      <c r="F33" t="s">
        <v>4</v>
      </c>
      <c r="G33" s="1">
        <v>43070</v>
      </c>
      <c r="H33" t="s">
        <v>5</v>
      </c>
      <c r="I33">
        <v>10.15</v>
      </c>
      <c r="J33" t="s">
        <v>6</v>
      </c>
      <c r="K33" s="1">
        <v>42948</v>
      </c>
      <c r="L33">
        <v>4.87</v>
      </c>
      <c r="M33">
        <v>0.43</v>
      </c>
      <c r="N33">
        <v>2.79</v>
      </c>
      <c r="O33">
        <v>0.02</v>
      </c>
      <c r="P33">
        <v>1.45</v>
      </c>
    </row>
    <row r="34" spans="1:16" x14ac:dyDescent="0.2">
      <c r="A34" t="s">
        <v>8</v>
      </c>
      <c r="B34" s="1">
        <v>44440</v>
      </c>
      <c r="C34" t="s">
        <v>5</v>
      </c>
      <c r="D34">
        <v>5.41</v>
      </c>
      <c r="F34" t="s">
        <v>4</v>
      </c>
      <c r="G34" s="1">
        <v>43101</v>
      </c>
      <c r="H34" t="s">
        <v>5</v>
      </c>
      <c r="I34">
        <v>11.84</v>
      </c>
      <c r="J34" t="s">
        <v>6</v>
      </c>
      <c r="K34" s="1">
        <v>42979</v>
      </c>
      <c r="L34">
        <v>3.26</v>
      </c>
      <c r="M34">
        <v>0.36</v>
      </c>
      <c r="N34">
        <v>2.04</v>
      </c>
      <c r="O34">
        <v>0.01</v>
      </c>
      <c r="P34">
        <v>1.35</v>
      </c>
    </row>
    <row r="35" spans="1:16" x14ac:dyDescent="0.2">
      <c r="A35" t="s">
        <v>8</v>
      </c>
      <c r="B35" s="1">
        <v>44470</v>
      </c>
      <c r="C35" t="s">
        <v>5</v>
      </c>
      <c r="D35">
        <v>6.23</v>
      </c>
      <c r="F35" t="s">
        <v>4</v>
      </c>
      <c r="G35" s="1">
        <v>43132</v>
      </c>
      <c r="H35" t="s">
        <v>5</v>
      </c>
      <c r="I35">
        <v>11.89</v>
      </c>
      <c r="J35" t="s">
        <v>6</v>
      </c>
      <c r="K35" s="1">
        <v>43009</v>
      </c>
      <c r="L35">
        <v>2.2599999999999998</v>
      </c>
      <c r="M35">
        <v>0.3</v>
      </c>
      <c r="N35">
        <v>1.78</v>
      </c>
      <c r="O35">
        <v>0.01</v>
      </c>
      <c r="P35">
        <v>1.02</v>
      </c>
    </row>
    <row r="36" spans="1:16" x14ac:dyDescent="0.2">
      <c r="A36" t="s">
        <v>8</v>
      </c>
      <c r="B36" s="1">
        <v>44501</v>
      </c>
      <c r="C36" t="s">
        <v>5</v>
      </c>
      <c r="D36">
        <v>5.01</v>
      </c>
      <c r="F36" t="s">
        <v>4</v>
      </c>
      <c r="G36" s="1">
        <v>43160</v>
      </c>
      <c r="H36" t="s">
        <v>5</v>
      </c>
      <c r="I36">
        <v>15.06</v>
      </c>
      <c r="J36" t="s">
        <v>6</v>
      </c>
      <c r="K36" s="1">
        <v>43040</v>
      </c>
      <c r="L36">
        <v>0.88</v>
      </c>
      <c r="M36">
        <v>0.17</v>
      </c>
      <c r="N36">
        <v>0.99</v>
      </c>
      <c r="O36">
        <v>0</v>
      </c>
      <c r="P36">
        <v>0.7</v>
      </c>
    </row>
    <row r="37" spans="1:16" x14ac:dyDescent="0.2">
      <c r="A37" t="s">
        <v>8</v>
      </c>
      <c r="B37" s="1">
        <v>44531</v>
      </c>
      <c r="C37" t="s">
        <v>5</v>
      </c>
      <c r="D37">
        <v>5.86</v>
      </c>
      <c r="F37" t="s">
        <v>4</v>
      </c>
      <c r="G37" s="1">
        <v>43191</v>
      </c>
      <c r="H37" t="s">
        <v>5</v>
      </c>
      <c r="I37">
        <v>15.44</v>
      </c>
      <c r="J37" t="s">
        <v>6</v>
      </c>
      <c r="K37" s="1">
        <v>43070</v>
      </c>
      <c r="L37">
        <v>0.52</v>
      </c>
      <c r="M37">
        <v>0.18</v>
      </c>
      <c r="N37">
        <v>0.86</v>
      </c>
      <c r="O37">
        <v>0</v>
      </c>
      <c r="P37">
        <v>0.54</v>
      </c>
    </row>
    <row r="38" spans="1:16" x14ac:dyDescent="0.2">
      <c r="A38" t="s">
        <v>8</v>
      </c>
      <c r="B38" s="1">
        <v>44562</v>
      </c>
      <c r="C38" t="s">
        <v>5</v>
      </c>
      <c r="D38">
        <v>6.61</v>
      </c>
      <c r="F38" t="s">
        <v>4</v>
      </c>
      <c r="G38" s="1">
        <v>43221</v>
      </c>
      <c r="H38" t="s">
        <v>5</v>
      </c>
      <c r="I38">
        <v>15.8</v>
      </c>
      <c r="J38" t="s">
        <v>6</v>
      </c>
      <c r="K38" s="1">
        <v>43101</v>
      </c>
      <c r="L38">
        <v>0.77</v>
      </c>
      <c r="M38">
        <v>0.2</v>
      </c>
      <c r="N38">
        <v>0.97</v>
      </c>
      <c r="O38">
        <v>0</v>
      </c>
      <c r="P38">
        <v>0.53</v>
      </c>
    </row>
    <row r="39" spans="1:16" x14ac:dyDescent="0.2">
      <c r="A39" t="s">
        <v>8</v>
      </c>
      <c r="B39" s="1">
        <v>44593</v>
      </c>
      <c r="C39" t="s">
        <v>5</v>
      </c>
      <c r="D39">
        <v>7.28</v>
      </c>
      <c r="F39" t="s">
        <v>4</v>
      </c>
      <c r="G39" s="1">
        <v>43252</v>
      </c>
      <c r="H39" t="s">
        <v>5</v>
      </c>
      <c r="I39">
        <v>16.22</v>
      </c>
      <c r="J39" t="s">
        <v>6</v>
      </c>
      <c r="K39" s="1">
        <v>43132</v>
      </c>
      <c r="L39">
        <v>1.93</v>
      </c>
      <c r="M39">
        <v>0.17</v>
      </c>
      <c r="N39">
        <v>0.99</v>
      </c>
      <c r="O39">
        <v>0.01</v>
      </c>
      <c r="P39">
        <v>0.72</v>
      </c>
    </row>
    <row r="40" spans="1:16" x14ac:dyDescent="0.2">
      <c r="A40" t="s">
        <v>8</v>
      </c>
      <c r="B40" s="1">
        <v>44621</v>
      </c>
      <c r="C40" t="s">
        <v>5</v>
      </c>
      <c r="D40">
        <v>8.34</v>
      </c>
      <c r="F40" t="s">
        <v>4</v>
      </c>
      <c r="G40" s="1">
        <v>43282</v>
      </c>
      <c r="H40" t="s">
        <v>5</v>
      </c>
      <c r="I40">
        <v>16.079999999999998</v>
      </c>
      <c r="J40" t="s">
        <v>6</v>
      </c>
      <c r="K40" s="1">
        <v>43160</v>
      </c>
      <c r="L40">
        <v>2.85</v>
      </c>
      <c r="M40">
        <v>0.28999999999999998</v>
      </c>
      <c r="N40">
        <v>1.57</v>
      </c>
      <c r="O40">
        <v>0.02</v>
      </c>
      <c r="P40">
        <v>0.81</v>
      </c>
    </row>
    <row r="41" spans="1:16" x14ac:dyDescent="0.2">
      <c r="A41" t="s">
        <v>8</v>
      </c>
      <c r="B41" s="1">
        <v>44652</v>
      </c>
      <c r="C41" t="s">
        <v>5</v>
      </c>
      <c r="D41">
        <v>8.32</v>
      </c>
      <c r="F41" t="s">
        <v>4</v>
      </c>
      <c r="G41" s="1">
        <v>43313</v>
      </c>
      <c r="H41" t="s">
        <v>5</v>
      </c>
      <c r="I41">
        <v>16.25</v>
      </c>
      <c r="J41" t="s">
        <v>6</v>
      </c>
      <c r="K41" s="1">
        <v>43191</v>
      </c>
      <c r="L41">
        <v>5.0999999999999996</v>
      </c>
      <c r="M41">
        <v>0.36</v>
      </c>
      <c r="N41">
        <v>2.37</v>
      </c>
      <c r="O41">
        <v>0.03</v>
      </c>
      <c r="P41">
        <v>1.02</v>
      </c>
    </row>
    <row r="42" spans="1:16" x14ac:dyDescent="0.2">
      <c r="A42" t="s">
        <v>8</v>
      </c>
      <c r="B42" s="1">
        <v>44682</v>
      </c>
      <c r="C42" t="s">
        <v>5</v>
      </c>
      <c r="D42">
        <v>8.83</v>
      </c>
      <c r="F42" t="s">
        <v>4</v>
      </c>
      <c r="G42" s="1">
        <v>43344</v>
      </c>
      <c r="H42" t="s">
        <v>5</v>
      </c>
      <c r="I42">
        <v>15.41</v>
      </c>
      <c r="J42" t="s">
        <v>6</v>
      </c>
      <c r="K42" s="1">
        <v>43221</v>
      </c>
      <c r="L42">
        <v>6.25</v>
      </c>
      <c r="M42">
        <v>0.35</v>
      </c>
      <c r="N42">
        <v>2.4500000000000002</v>
      </c>
      <c r="O42">
        <v>0.04</v>
      </c>
      <c r="P42">
        <v>1.29</v>
      </c>
    </row>
    <row r="43" spans="1:16" x14ac:dyDescent="0.2">
      <c r="A43" t="s">
        <v>8</v>
      </c>
      <c r="B43" s="1">
        <v>44713</v>
      </c>
      <c r="C43" t="s">
        <v>5</v>
      </c>
      <c r="D43">
        <v>8.26</v>
      </c>
      <c r="F43" t="s">
        <v>4</v>
      </c>
      <c r="G43" s="1">
        <v>43374</v>
      </c>
      <c r="H43" t="s">
        <v>5</v>
      </c>
      <c r="I43">
        <v>16.059999999999999</v>
      </c>
      <c r="J43" t="s">
        <v>6</v>
      </c>
      <c r="K43" s="1">
        <v>43252</v>
      </c>
      <c r="L43">
        <v>5.62</v>
      </c>
      <c r="M43">
        <v>0.35</v>
      </c>
      <c r="N43">
        <v>2.76</v>
      </c>
      <c r="O43">
        <v>0.04</v>
      </c>
      <c r="P43">
        <v>1.35</v>
      </c>
    </row>
    <row r="44" spans="1:16" x14ac:dyDescent="0.2">
      <c r="A44" t="s">
        <v>8</v>
      </c>
      <c r="B44" s="1">
        <v>44743</v>
      </c>
      <c r="C44" t="s">
        <v>5</v>
      </c>
      <c r="D44">
        <v>6.97</v>
      </c>
      <c r="F44" t="s">
        <v>4</v>
      </c>
      <c r="G44" s="1">
        <v>43405</v>
      </c>
      <c r="H44" t="s">
        <v>5</v>
      </c>
      <c r="I44">
        <v>14.2</v>
      </c>
      <c r="J44" t="s">
        <v>6</v>
      </c>
      <c r="K44" s="1">
        <v>43282</v>
      </c>
      <c r="L44">
        <v>6.5</v>
      </c>
      <c r="M44">
        <v>0.4</v>
      </c>
      <c r="N44">
        <v>2.95</v>
      </c>
      <c r="O44">
        <v>0.04</v>
      </c>
      <c r="P44">
        <v>1.78</v>
      </c>
    </row>
    <row r="45" spans="1:16" x14ac:dyDescent="0.2">
      <c r="A45" t="s">
        <v>8</v>
      </c>
      <c r="B45" s="1">
        <v>44774</v>
      </c>
      <c r="C45" t="s">
        <v>5</v>
      </c>
      <c r="D45">
        <v>7.43</v>
      </c>
      <c r="F45" t="s">
        <v>4</v>
      </c>
      <c r="G45" s="1">
        <v>43435</v>
      </c>
      <c r="H45" t="s">
        <v>5</v>
      </c>
      <c r="I45">
        <v>12.66</v>
      </c>
      <c r="J45" t="s">
        <v>6</v>
      </c>
      <c r="K45" s="1">
        <v>43313</v>
      </c>
      <c r="L45">
        <v>5.46</v>
      </c>
      <c r="M45">
        <v>0.39</v>
      </c>
      <c r="N45">
        <v>2.59</v>
      </c>
      <c r="O45">
        <v>0.04</v>
      </c>
      <c r="P45">
        <v>1.52</v>
      </c>
    </row>
    <row r="46" spans="1:16" x14ac:dyDescent="0.2">
      <c r="A46" t="s">
        <v>8</v>
      </c>
      <c r="B46" s="1">
        <v>44805</v>
      </c>
      <c r="C46" t="s">
        <v>5</v>
      </c>
      <c r="D46">
        <v>8.2100000000000009</v>
      </c>
      <c r="F46" t="s">
        <v>4</v>
      </c>
      <c r="G46" s="1">
        <v>43466</v>
      </c>
      <c r="H46" t="s">
        <v>5</v>
      </c>
      <c r="I46">
        <v>13.81</v>
      </c>
      <c r="J46" t="s">
        <v>6</v>
      </c>
      <c r="K46" s="1">
        <v>43344</v>
      </c>
      <c r="L46">
        <v>4.29</v>
      </c>
      <c r="M46">
        <v>0.32</v>
      </c>
      <c r="N46">
        <v>2.25</v>
      </c>
      <c r="O46">
        <v>0.04</v>
      </c>
      <c r="P46">
        <v>1.18</v>
      </c>
    </row>
    <row r="47" spans="1:16" x14ac:dyDescent="0.2">
      <c r="A47" t="s">
        <v>8</v>
      </c>
      <c r="B47" s="1">
        <v>44835</v>
      </c>
      <c r="C47" t="s">
        <v>5</v>
      </c>
      <c r="D47">
        <v>8.73</v>
      </c>
      <c r="F47" t="s">
        <v>4</v>
      </c>
      <c r="G47" s="1">
        <v>43497</v>
      </c>
      <c r="H47" t="s">
        <v>5</v>
      </c>
      <c r="I47">
        <v>13.85</v>
      </c>
      <c r="J47" t="s">
        <v>6</v>
      </c>
      <c r="K47" s="1">
        <v>43374</v>
      </c>
      <c r="L47">
        <v>2.9</v>
      </c>
      <c r="M47">
        <v>0.26</v>
      </c>
      <c r="N47">
        <v>1.48</v>
      </c>
      <c r="O47">
        <v>0.02</v>
      </c>
      <c r="P47">
        <v>0.85</v>
      </c>
    </row>
    <row r="48" spans="1:16" x14ac:dyDescent="0.2">
      <c r="A48" t="s">
        <v>8</v>
      </c>
      <c r="B48" s="1">
        <v>44866</v>
      </c>
      <c r="C48" t="s">
        <v>5</v>
      </c>
      <c r="D48">
        <v>7.98</v>
      </c>
      <c r="F48" t="s">
        <v>4</v>
      </c>
      <c r="G48" s="1">
        <v>43525</v>
      </c>
      <c r="H48" t="s">
        <v>5</v>
      </c>
      <c r="I48">
        <v>20.59</v>
      </c>
      <c r="J48" t="s">
        <v>6</v>
      </c>
      <c r="K48" s="1">
        <v>43405</v>
      </c>
      <c r="L48">
        <v>1.23</v>
      </c>
      <c r="M48">
        <v>0.17</v>
      </c>
      <c r="N48">
        <v>0.86</v>
      </c>
      <c r="O48">
        <v>0.01</v>
      </c>
      <c r="P48">
        <v>0.44</v>
      </c>
    </row>
    <row r="49" spans="1:24" x14ac:dyDescent="0.2">
      <c r="A49" t="s">
        <v>8</v>
      </c>
      <c r="B49" s="1">
        <v>44896</v>
      </c>
      <c r="C49" t="s">
        <v>5</v>
      </c>
      <c r="D49">
        <v>8.2100000000000009</v>
      </c>
      <c r="F49" t="s">
        <v>4</v>
      </c>
      <c r="G49" s="1">
        <v>43556</v>
      </c>
      <c r="H49" t="s">
        <v>5</v>
      </c>
      <c r="I49">
        <v>20.84</v>
      </c>
      <c r="J49" t="s">
        <v>6</v>
      </c>
      <c r="K49" s="1">
        <v>43435</v>
      </c>
      <c r="L49">
        <v>0.55000000000000004</v>
      </c>
      <c r="M49">
        <v>0.17</v>
      </c>
      <c r="N49">
        <v>0.89</v>
      </c>
      <c r="O49">
        <v>0</v>
      </c>
      <c r="P49">
        <v>0.53</v>
      </c>
    </row>
    <row r="50" spans="1:24" x14ac:dyDescent="0.2">
      <c r="A50" t="s">
        <v>8</v>
      </c>
      <c r="B50" s="1">
        <v>44927</v>
      </c>
      <c r="C50" t="s">
        <v>5</v>
      </c>
      <c r="D50">
        <v>9.2899999999999991</v>
      </c>
      <c r="F50" t="s">
        <v>4</v>
      </c>
      <c r="G50" s="1">
        <v>43586</v>
      </c>
      <c r="H50" t="s">
        <v>5</v>
      </c>
      <c r="I50">
        <v>21.53</v>
      </c>
      <c r="J50" t="s">
        <v>6</v>
      </c>
      <c r="K50" s="1">
        <v>43466</v>
      </c>
      <c r="L50">
        <v>0.79</v>
      </c>
      <c r="M50">
        <v>0.17</v>
      </c>
      <c r="N50">
        <v>1.02</v>
      </c>
      <c r="O50">
        <v>0.01</v>
      </c>
      <c r="P50">
        <v>0.66</v>
      </c>
      <c r="Q50" t="s">
        <v>12</v>
      </c>
      <c r="R50" s="1">
        <v>43466</v>
      </c>
      <c r="S50" t="s">
        <v>5</v>
      </c>
      <c r="T50">
        <v>0</v>
      </c>
      <c r="U50" t="s">
        <v>13</v>
      </c>
      <c r="V50" s="1">
        <v>43466</v>
      </c>
      <c r="W50" t="s">
        <v>5</v>
      </c>
      <c r="X50">
        <v>37.619999999999997</v>
      </c>
    </row>
    <row r="51" spans="1:24" x14ac:dyDescent="0.2">
      <c r="A51" t="s">
        <v>8</v>
      </c>
      <c r="B51" s="1">
        <v>44958</v>
      </c>
      <c r="C51" t="s">
        <v>5</v>
      </c>
      <c r="D51">
        <v>9.56</v>
      </c>
      <c r="F51" t="s">
        <v>4</v>
      </c>
      <c r="G51" s="1">
        <v>43617</v>
      </c>
      <c r="H51" t="s">
        <v>5</v>
      </c>
      <c r="I51">
        <v>20.34</v>
      </c>
      <c r="J51" t="s">
        <v>6</v>
      </c>
      <c r="K51" s="1">
        <v>43497</v>
      </c>
      <c r="L51">
        <v>2.3199999999999998</v>
      </c>
      <c r="M51">
        <v>0.22</v>
      </c>
      <c r="N51">
        <v>1.55</v>
      </c>
      <c r="O51">
        <v>0.02</v>
      </c>
      <c r="P51">
        <v>0.89</v>
      </c>
      <c r="Q51" t="s">
        <v>12</v>
      </c>
      <c r="R51" s="1">
        <v>43497</v>
      </c>
      <c r="S51" t="s">
        <v>5</v>
      </c>
      <c r="T51">
        <v>0</v>
      </c>
      <c r="U51" t="s">
        <v>13</v>
      </c>
      <c r="V51" s="1">
        <v>43497</v>
      </c>
      <c r="W51" t="s">
        <v>5</v>
      </c>
      <c r="X51">
        <v>42.09</v>
      </c>
    </row>
    <row r="52" spans="1:24" x14ac:dyDescent="0.2">
      <c r="A52" t="s">
        <v>8</v>
      </c>
      <c r="B52" s="1">
        <v>44986</v>
      </c>
      <c r="C52" t="s">
        <v>5</v>
      </c>
      <c r="D52">
        <v>10.24</v>
      </c>
      <c r="F52" t="s">
        <v>4</v>
      </c>
      <c r="G52" s="1">
        <v>43647</v>
      </c>
      <c r="H52" t="s">
        <v>5</v>
      </c>
      <c r="I52">
        <v>21.17</v>
      </c>
      <c r="J52" t="s">
        <v>6</v>
      </c>
      <c r="K52" s="1">
        <v>43525</v>
      </c>
      <c r="L52">
        <v>3.23</v>
      </c>
      <c r="M52">
        <v>0.35</v>
      </c>
      <c r="N52">
        <v>2.2799999999999998</v>
      </c>
      <c r="O52">
        <v>0.04</v>
      </c>
      <c r="P52">
        <v>1.27</v>
      </c>
      <c r="Q52" t="s">
        <v>12</v>
      </c>
      <c r="R52" s="1">
        <v>43525</v>
      </c>
      <c r="S52" t="s">
        <v>5</v>
      </c>
      <c r="T52">
        <v>0.08</v>
      </c>
      <c r="U52" t="s">
        <v>13</v>
      </c>
      <c r="V52" s="1">
        <v>43525</v>
      </c>
      <c r="W52" t="s">
        <v>5</v>
      </c>
      <c r="X52">
        <v>58.49</v>
      </c>
    </row>
    <row r="53" spans="1:24" x14ac:dyDescent="0.2">
      <c r="A53" t="s">
        <v>8</v>
      </c>
      <c r="B53" s="1">
        <v>45017</v>
      </c>
      <c r="C53" t="s">
        <v>5</v>
      </c>
      <c r="D53">
        <v>10.32</v>
      </c>
      <c r="F53" t="s">
        <v>4</v>
      </c>
      <c r="G53" s="1">
        <v>43678</v>
      </c>
      <c r="H53" t="s">
        <v>5</v>
      </c>
      <c r="I53">
        <v>21.25</v>
      </c>
      <c r="J53" t="s">
        <v>6</v>
      </c>
      <c r="K53" s="1">
        <v>43556</v>
      </c>
      <c r="L53">
        <v>5.41</v>
      </c>
      <c r="M53">
        <v>0.31</v>
      </c>
      <c r="N53">
        <v>2.14</v>
      </c>
      <c r="O53">
        <v>7.0000000000000007E-2</v>
      </c>
      <c r="P53">
        <v>1.02</v>
      </c>
      <c r="Q53" t="s">
        <v>12</v>
      </c>
      <c r="R53" s="1">
        <v>43556</v>
      </c>
      <c r="S53" t="s">
        <v>5</v>
      </c>
      <c r="T53">
        <v>0.08</v>
      </c>
      <c r="U53" t="s">
        <v>13</v>
      </c>
      <c r="V53" s="1">
        <v>43556</v>
      </c>
      <c r="W53" t="s">
        <v>5</v>
      </c>
      <c r="X53">
        <v>64.25</v>
      </c>
    </row>
    <row r="54" spans="1:24" x14ac:dyDescent="0.2">
      <c r="A54" t="s">
        <v>8</v>
      </c>
      <c r="B54" s="1">
        <v>45047</v>
      </c>
      <c r="C54" t="s">
        <v>5</v>
      </c>
      <c r="D54">
        <v>10.78</v>
      </c>
      <c r="F54" t="s">
        <v>4</v>
      </c>
      <c r="G54" s="1">
        <v>43709</v>
      </c>
      <c r="H54" t="s">
        <v>5</v>
      </c>
      <c r="I54">
        <v>20.010000000000002</v>
      </c>
      <c r="J54" t="s">
        <v>6</v>
      </c>
      <c r="K54" s="1">
        <v>43586</v>
      </c>
      <c r="L54">
        <v>5.31</v>
      </c>
      <c r="M54">
        <v>0.36</v>
      </c>
      <c r="N54">
        <v>2.2999999999999998</v>
      </c>
      <c r="O54">
        <v>7.0000000000000007E-2</v>
      </c>
      <c r="P54">
        <v>1.64</v>
      </c>
      <c r="Q54" t="s">
        <v>12</v>
      </c>
      <c r="R54" s="1">
        <v>43586</v>
      </c>
      <c r="S54" t="s">
        <v>5</v>
      </c>
      <c r="T54">
        <v>0.2</v>
      </c>
      <c r="U54" t="s">
        <v>13</v>
      </c>
      <c r="V54" s="1">
        <v>43586</v>
      </c>
      <c r="W54" t="s">
        <v>5</v>
      </c>
      <c r="X54">
        <v>69.2</v>
      </c>
    </row>
    <row r="55" spans="1:24" x14ac:dyDescent="0.2">
      <c r="A55" t="s">
        <v>8</v>
      </c>
      <c r="B55" s="1">
        <v>45078</v>
      </c>
      <c r="C55" t="s">
        <v>5</v>
      </c>
      <c r="D55">
        <v>9.61</v>
      </c>
      <c r="F55" t="s">
        <v>4</v>
      </c>
      <c r="G55" s="1">
        <v>43739</v>
      </c>
      <c r="H55" t="s">
        <v>5</v>
      </c>
      <c r="I55">
        <v>18.34</v>
      </c>
      <c r="J55" t="s">
        <v>6</v>
      </c>
      <c r="K55" s="1">
        <v>43617</v>
      </c>
      <c r="L55">
        <v>6.83</v>
      </c>
      <c r="M55">
        <v>0.39</v>
      </c>
      <c r="N55">
        <v>2.93</v>
      </c>
      <c r="O55">
        <v>0.12</v>
      </c>
      <c r="P55">
        <v>1.7</v>
      </c>
      <c r="Q55" t="s">
        <v>12</v>
      </c>
      <c r="R55" s="1">
        <v>43617</v>
      </c>
      <c r="S55" t="s">
        <v>5</v>
      </c>
      <c r="T55">
        <v>0.52</v>
      </c>
      <c r="U55" t="s">
        <v>13</v>
      </c>
      <c r="V55" s="1">
        <v>43617</v>
      </c>
      <c r="W55" t="s">
        <v>5</v>
      </c>
      <c r="X55">
        <v>70.510000000000005</v>
      </c>
    </row>
    <row r="56" spans="1:24" x14ac:dyDescent="0.2">
      <c r="A56" t="s">
        <v>8</v>
      </c>
      <c r="B56" s="1">
        <v>45108</v>
      </c>
      <c r="C56" t="s">
        <v>5</v>
      </c>
      <c r="D56">
        <v>8.44</v>
      </c>
      <c r="F56" t="s">
        <v>4</v>
      </c>
      <c r="G56" s="1">
        <v>43770</v>
      </c>
      <c r="H56" t="s">
        <v>5</v>
      </c>
      <c r="I56">
        <v>16.149999999999999</v>
      </c>
      <c r="J56" t="s">
        <v>6</v>
      </c>
      <c r="K56" s="1">
        <v>43647</v>
      </c>
      <c r="L56">
        <v>6.07</v>
      </c>
      <c r="M56">
        <v>0.41</v>
      </c>
      <c r="N56">
        <v>2.86</v>
      </c>
      <c r="O56">
        <v>0.09</v>
      </c>
      <c r="P56">
        <v>1.76</v>
      </c>
      <c r="Q56" t="s">
        <v>12</v>
      </c>
      <c r="R56" s="1">
        <v>43647</v>
      </c>
      <c r="S56" t="s">
        <v>5</v>
      </c>
      <c r="T56">
        <v>0.64</v>
      </c>
      <c r="U56" t="s">
        <v>13</v>
      </c>
      <c r="V56" s="1">
        <v>43647</v>
      </c>
      <c r="W56" t="s">
        <v>5</v>
      </c>
      <c r="X56">
        <v>69.66</v>
      </c>
    </row>
    <row r="57" spans="1:24" x14ac:dyDescent="0.2">
      <c r="A57" t="s">
        <v>8</v>
      </c>
      <c r="B57" s="1">
        <v>45139</v>
      </c>
      <c r="C57" t="s">
        <v>5</v>
      </c>
      <c r="D57">
        <v>9.33</v>
      </c>
      <c r="F57" t="s">
        <v>4</v>
      </c>
      <c r="G57" s="1">
        <v>43800</v>
      </c>
      <c r="H57" t="s">
        <v>5</v>
      </c>
      <c r="I57">
        <v>16.14</v>
      </c>
      <c r="J57" t="s">
        <v>6</v>
      </c>
      <c r="K57" s="1">
        <v>43678</v>
      </c>
      <c r="L57">
        <v>5.58</v>
      </c>
      <c r="M57">
        <v>0.42</v>
      </c>
      <c r="N57">
        <v>2.68</v>
      </c>
      <c r="O57">
        <v>0.1</v>
      </c>
      <c r="P57">
        <v>1.85</v>
      </c>
      <c r="Q57" t="s">
        <v>12</v>
      </c>
      <c r="R57" s="1">
        <v>43678</v>
      </c>
      <c r="S57" t="s">
        <v>5</v>
      </c>
      <c r="T57">
        <v>0.65</v>
      </c>
      <c r="U57" t="s">
        <v>13</v>
      </c>
      <c r="V57" s="1">
        <v>43678</v>
      </c>
      <c r="W57" t="s">
        <v>5</v>
      </c>
      <c r="X57">
        <v>69.27</v>
      </c>
    </row>
    <row r="58" spans="1:24" x14ac:dyDescent="0.2">
      <c r="A58" t="s">
        <v>8</v>
      </c>
      <c r="B58" s="1">
        <v>45170</v>
      </c>
      <c r="C58" t="s">
        <v>5</v>
      </c>
      <c r="D58">
        <v>9.2200000000000006</v>
      </c>
      <c r="F58" t="s">
        <v>4</v>
      </c>
      <c r="G58" s="1">
        <v>43831</v>
      </c>
      <c r="H58" t="s">
        <v>5</v>
      </c>
      <c r="I58">
        <v>16.46</v>
      </c>
      <c r="J58" t="s">
        <v>6</v>
      </c>
      <c r="K58" s="1">
        <v>43709</v>
      </c>
      <c r="L58">
        <v>4.1399999999999997</v>
      </c>
      <c r="M58">
        <v>0.36</v>
      </c>
      <c r="N58">
        <v>2.16</v>
      </c>
      <c r="O58">
        <v>0.08</v>
      </c>
      <c r="P58">
        <v>1.33</v>
      </c>
      <c r="Q58" t="s">
        <v>12</v>
      </c>
      <c r="R58" s="1">
        <v>43709</v>
      </c>
      <c r="S58" t="s">
        <v>5</v>
      </c>
      <c r="T58">
        <v>0.61</v>
      </c>
      <c r="U58" t="s">
        <v>13</v>
      </c>
      <c r="V58" s="1">
        <v>43709</v>
      </c>
      <c r="W58" t="s">
        <v>5</v>
      </c>
      <c r="X58">
        <v>62.2</v>
      </c>
    </row>
    <row r="59" spans="1:24" x14ac:dyDescent="0.2">
      <c r="A59" t="s">
        <v>8</v>
      </c>
      <c r="B59" s="1">
        <v>45200</v>
      </c>
      <c r="C59" t="s">
        <v>5</v>
      </c>
      <c r="D59">
        <v>10.220000000000001</v>
      </c>
      <c r="F59" t="s">
        <v>4</v>
      </c>
      <c r="G59" s="1">
        <v>43862</v>
      </c>
      <c r="H59" t="s">
        <v>5</v>
      </c>
      <c r="I59">
        <v>16.350000000000001</v>
      </c>
      <c r="J59" t="s">
        <v>6</v>
      </c>
      <c r="K59" s="1">
        <v>43739</v>
      </c>
      <c r="L59">
        <v>2.57</v>
      </c>
      <c r="M59">
        <v>0.3</v>
      </c>
      <c r="N59">
        <v>1.67</v>
      </c>
      <c r="O59">
        <v>0.06</v>
      </c>
      <c r="P59">
        <v>1.1100000000000001</v>
      </c>
      <c r="Q59" t="s">
        <v>12</v>
      </c>
      <c r="R59" s="1">
        <v>43739</v>
      </c>
      <c r="S59" t="s">
        <v>5</v>
      </c>
      <c r="T59">
        <v>0.45</v>
      </c>
      <c r="U59" t="s">
        <v>13</v>
      </c>
      <c r="V59" s="1">
        <v>43739</v>
      </c>
      <c r="W59" t="s">
        <v>5</v>
      </c>
      <c r="X59">
        <v>55.7</v>
      </c>
    </row>
    <row r="60" spans="1:24" x14ac:dyDescent="0.2">
      <c r="A60" t="s">
        <v>8</v>
      </c>
      <c r="B60" s="1">
        <v>45231</v>
      </c>
      <c r="C60" t="s">
        <v>5</v>
      </c>
      <c r="D60">
        <v>7.82</v>
      </c>
      <c r="F60" t="s">
        <v>4</v>
      </c>
      <c r="G60" s="1">
        <v>43891</v>
      </c>
      <c r="H60" t="s">
        <v>5</v>
      </c>
      <c r="I60">
        <v>23.51</v>
      </c>
      <c r="J60" t="s">
        <v>6</v>
      </c>
      <c r="K60" s="1">
        <v>43770</v>
      </c>
      <c r="L60">
        <v>1.1100000000000001</v>
      </c>
      <c r="M60">
        <v>0.17</v>
      </c>
      <c r="N60">
        <v>0.87</v>
      </c>
      <c r="O60">
        <v>0.03</v>
      </c>
      <c r="P60">
        <v>0.6</v>
      </c>
      <c r="Q60" t="s">
        <v>12</v>
      </c>
      <c r="R60" s="1">
        <v>43770</v>
      </c>
      <c r="S60" t="s">
        <v>5</v>
      </c>
      <c r="T60">
        <v>0</v>
      </c>
      <c r="U60" t="s">
        <v>13</v>
      </c>
      <c r="V60" s="1">
        <v>43770</v>
      </c>
      <c r="W60" t="s">
        <v>5</v>
      </c>
      <c r="X60">
        <v>45.38</v>
      </c>
    </row>
    <row r="61" spans="1:24" x14ac:dyDescent="0.2">
      <c r="A61" t="s">
        <v>8</v>
      </c>
      <c r="B61" s="1">
        <v>45261</v>
      </c>
      <c r="C61" t="s">
        <v>5</v>
      </c>
      <c r="D61">
        <v>8.59</v>
      </c>
      <c r="F61" t="s">
        <v>4</v>
      </c>
      <c r="G61" s="1">
        <v>43922</v>
      </c>
      <c r="H61" t="s">
        <v>5</v>
      </c>
      <c r="I61">
        <v>25.3</v>
      </c>
      <c r="J61" t="s">
        <v>6</v>
      </c>
      <c r="K61" s="1">
        <v>43800</v>
      </c>
      <c r="L61">
        <v>0.99</v>
      </c>
      <c r="M61">
        <v>0.15</v>
      </c>
      <c r="N61">
        <v>0.88</v>
      </c>
      <c r="O61">
        <v>0.03</v>
      </c>
      <c r="P61">
        <v>0.59</v>
      </c>
      <c r="Q61" t="s">
        <v>12</v>
      </c>
      <c r="R61" s="1">
        <v>43800</v>
      </c>
      <c r="S61" t="s">
        <v>5</v>
      </c>
      <c r="T61">
        <v>0.37</v>
      </c>
      <c r="U61" t="s">
        <v>13</v>
      </c>
      <c r="V61" s="1">
        <v>43800</v>
      </c>
      <c r="W61" t="s">
        <v>5</v>
      </c>
      <c r="X61">
        <v>43</v>
      </c>
    </row>
    <row r="62" spans="1:24" x14ac:dyDescent="0.2">
      <c r="A62" t="s">
        <v>8</v>
      </c>
      <c r="B62" s="1">
        <v>45292</v>
      </c>
      <c r="C62" t="s">
        <v>5</v>
      </c>
      <c r="D62">
        <v>9.01</v>
      </c>
      <c r="F62" t="s">
        <v>4</v>
      </c>
      <c r="G62" s="1">
        <v>43952</v>
      </c>
      <c r="H62" t="s">
        <v>5</v>
      </c>
      <c r="I62">
        <v>25.02</v>
      </c>
      <c r="J62" t="s">
        <v>6</v>
      </c>
      <c r="K62" s="1">
        <v>43831</v>
      </c>
      <c r="L62">
        <v>1.1399999999999999</v>
      </c>
      <c r="M62">
        <v>0.22</v>
      </c>
      <c r="N62">
        <v>1.22</v>
      </c>
      <c r="O62">
        <v>0.02</v>
      </c>
      <c r="P62">
        <v>0.73</v>
      </c>
      <c r="Q62" t="s">
        <v>12</v>
      </c>
      <c r="R62" s="1">
        <v>43831</v>
      </c>
      <c r="S62" t="s">
        <v>5</v>
      </c>
      <c r="T62">
        <v>0.74</v>
      </c>
      <c r="U62" t="s">
        <v>13</v>
      </c>
      <c r="V62" s="1">
        <v>43831</v>
      </c>
      <c r="W62" t="s">
        <v>5</v>
      </c>
      <c r="X62">
        <v>46.53</v>
      </c>
    </row>
    <row r="63" spans="1:24" x14ac:dyDescent="0.2">
      <c r="A63" t="s">
        <v>8</v>
      </c>
      <c r="B63" s="1">
        <v>45323</v>
      </c>
      <c r="C63" t="s">
        <v>5</v>
      </c>
      <c r="D63">
        <v>10.42</v>
      </c>
      <c r="F63" t="s">
        <v>4</v>
      </c>
      <c r="G63" s="1">
        <v>43983</v>
      </c>
      <c r="H63" t="s">
        <v>5</v>
      </c>
      <c r="I63">
        <v>23.42</v>
      </c>
      <c r="J63" t="s">
        <v>6</v>
      </c>
      <c r="K63" s="1">
        <v>43862</v>
      </c>
      <c r="L63">
        <v>1.76</v>
      </c>
      <c r="M63">
        <v>0.27</v>
      </c>
      <c r="N63">
        <v>1.66</v>
      </c>
      <c r="O63">
        <v>0.05</v>
      </c>
      <c r="P63">
        <v>1.2</v>
      </c>
      <c r="Q63" t="s">
        <v>12</v>
      </c>
      <c r="R63" s="1">
        <v>43862</v>
      </c>
      <c r="S63" t="s">
        <v>5</v>
      </c>
      <c r="T63">
        <v>0.79</v>
      </c>
      <c r="U63" t="s">
        <v>13</v>
      </c>
      <c r="V63" s="1">
        <v>43862</v>
      </c>
      <c r="W63" t="s">
        <v>5</v>
      </c>
      <c r="X63">
        <v>52.07</v>
      </c>
    </row>
    <row r="64" spans="1:24" x14ac:dyDescent="0.2">
      <c r="A64" t="s">
        <v>8</v>
      </c>
      <c r="B64" s="1">
        <v>45352</v>
      </c>
      <c r="C64" t="s">
        <v>5</v>
      </c>
      <c r="D64">
        <v>12.23</v>
      </c>
      <c r="F64" t="s">
        <v>4</v>
      </c>
      <c r="G64" s="1">
        <v>44013</v>
      </c>
      <c r="H64" t="s">
        <v>5</v>
      </c>
      <c r="I64">
        <v>23.63</v>
      </c>
      <c r="J64" t="s">
        <v>6</v>
      </c>
      <c r="K64" s="1">
        <v>43891</v>
      </c>
      <c r="L64">
        <v>4.34</v>
      </c>
      <c r="M64">
        <v>0.32</v>
      </c>
      <c r="N64">
        <v>1.95</v>
      </c>
      <c r="O64">
        <v>0.18</v>
      </c>
      <c r="P64">
        <v>1.3</v>
      </c>
      <c r="Q64" t="s">
        <v>12</v>
      </c>
      <c r="R64" s="1">
        <v>43891</v>
      </c>
      <c r="S64" t="s">
        <v>5</v>
      </c>
      <c r="T64">
        <v>0.78</v>
      </c>
      <c r="U64" t="s">
        <v>13</v>
      </c>
      <c r="V64" s="1">
        <v>43891</v>
      </c>
      <c r="W64" t="s">
        <v>5</v>
      </c>
      <c r="X64">
        <v>70.11</v>
      </c>
    </row>
    <row r="65" spans="1:24" x14ac:dyDescent="0.2">
      <c r="A65" t="s">
        <v>8</v>
      </c>
      <c r="B65" s="1">
        <v>45383</v>
      </c>
      <c r="C65" t="s">
        <v>5</v>
      </c>
      <c r="D65">
        <v>12.02</v>
      </c>
      <c r="F65" t="s">
        <v>4</v>
      </c>
      <c r="G65" s="1">
        <v>44044</v>
      </c>
      <c r="H65" t="s">
        <v>5</v>
      </c>
      <c r="I65">
        <v>23.88</v>
      </c>
      <c r="J65" t="s">
        <v>6</v>
      </c>
      <c r="K65" s="1">
        <v>43922</v>
      </c>
      <c r="L65">
        <v>6.71</v>
      </c>
      <c r="M65">
        <v>0.35</v>
      </c>
      <c r="N65">
        <v>2.6</v>
      </c>
      <c r="O65">
        <v>0.25</v>
      </c>
      <c r="P65">
        <v>1.39</v>
      </c>
      <c r="Q65" t="s">
        <v>12</v>
      </c>
      <c r="R65" s="1">
        <v>43922</v>
      </c>
      <c r="S65" t="s">
        <v>5</v>
      </c>
      <c r="T65">
        <v>0.82</v>
      </c>
      <c r="U65" t="s">
        <v>13</v>
      </c>
      <c r="V65" s="1">
        <v>43922</v>
      </c>
      <c r="W65" t="s">
        <v>5</v>
      </c>
      <c r="X65">
        <v>81.12</v>
      </c>
    </row>
    <row r="66" spans="1:24" x14ac:dyDescent="0.2">
      <c r="A66" t="s">
        <v>8</v>
      </c>
      <c r="B66" s="1">
        <v>45413</v>
      </c>
      <c r="C66" t="s">
        <v>5</v>
      </c>
      <c r="D66">
        <v>12.65</v>
      </c>
      <c r="F66" t="s">
        <v>4</v>
      </c>
      <c r="G66" s="1">
        <v>44075</v>
      </c>
      <c r="H66" t="s">
        <v>5</v>
      </c>
      <c r="I66">
        <v>23.12</v>
      </c>
      <c r="J66" t="s">
        <v>6</v>
      </c>
      <c r="K66" s="1">
        <v>43952</v>
      </c>
      <c r="L66">
        <v>6.6</v>
      </c>
      <c r="M66">
        <v>0.41</v>
      </c>
      <c r="N66">
        <v>2.77</v>
      </c>
      <c r="O66">
        <v>0.21</v>
      </c>
      <c r="P66">
        <v>2.2599999999999998</v>
      </c>
      <c r="Q66" t="s">
        <v>12</v>
      </c>
      <c r="R66" s="1">
        <v>43952</v>
      </c>
      <c r="S66" t="s">
        <v>5</v>
      </c>
      <c r="T66">
        <v>0.83</v>
      </c>
      <c r="U66" t="s">
        <v>13</v>
      </c>
      <c r="V66" s="1">
        <v>43952</v>
      </c>
      <c r="W66" t="s">
        <v>5</v>
      </c>
      <c r="X66">
        <v>85.97</v>
      </c>
    </row>
    <row r="67" spans="1:24" x14ac:dyDescent="0.2">
      <c r="A67" t="s">
        <v>8</v>
      </c>
      <c r="B67" s="1">
        <v>45444</v>
      </c>
      <c r="C67" t="s">
        <v>5</v>
      </c>
      <c r="D67">
        <v>11.45</v>
      </c>
      <c r="F67" t="s">
        <v>4</v>
      </c>
      <c r="G67" s="1">
        <v>44105</v>
      </c>
      <c r="H67" t="s">
        <v>5</v>
      </c>
      <c r="I67">
        <v>22.05</v>
      </c>
      <c r="J67" t="s">
        <v>6</v>
      </c>
      <c r="K67" s="1">
        <v>43983</v>
      </c>
      <c r="L67">
        <v>6.08</v>
      </c>
      <c r="M67">
        <v>0.43</v>
      </c>
      <c r="N67">
        <v>2.78</v>
      </c>
      <c r="O67">
        <v>0.23</v>
      </c>
      <c r="P67">
        <v>2.54</v>
      </c>
      <c r="Q67" t="s">
        <v>12</v>
      </c>
      <c r="R67" s="1">
        <v>43983</v>
      </c>
      <c r="S67" t="s">
        <v>5</v>
      </c>
      <c r="T67">
        <v>0.75</v>
      </c>
      <c r="U67" t="s">
        <v>13</v>
      </c>
      <c r="V67" s="1">
        <v>43983</v>
      </c>
      <c r="W67" t="s">
        <v>5</v>
      </c>
      <c r="X67">
        <v>81.319999999999993</v>
      </c>
    </row>
    <row r="68" spans="1:24" x14ac:dyDescent="0.2">
      <c r="A68" t="s">
        <v>8</v>
      </c>
      <c r="B68" s="1">
        <v>45474</v>
      </c>
      <c r="C68" t="s">
        <v>5</v>
      </c>
      <c r="D68">
        <v>10.36</v>
      </c>
      <c r="F68" t="s">
        <v>4</v>
      </c>
      <c r="G68" s="1">
        <v>44136</v>
      </c>
      <c r="H68" t="s">
        <v>5</v>
      </c>
      <c r="I68">
        <v>18.86</v>
      </c>
      <c r="J68" t="s">
        <v>6</v>
      </c>
      <c r="K68" s="1">
        <v>44013</v>
      </c>
      <c r="L68">
        <v>6.66</v>
      </c>
      <c r="M68">
        <v>0.46</v>
      </c>
      <c r="N68">
        <v>3.07</v>
      </c>
      <c r="O68">
        <v>0.26</v>
      </c>
      <c r="P68">
        <v>2.74</v>
      </c>
      <c r="Q68" t="s">
        <v>12</v>
      </c>
      <c r="R68" s="1">
        <v>44013</v>
      </c>
      <c r="S68" t="s">
        <v>5</v>
      </c>
      <c r="T68">
        <v>0.85</v>
      </c>
      <c r="U68" t="s">
        <v>13</v>
      </c>
      <c r="V68" s="1">
        <v>44013</v>
      </c>
      <c r="W68" t="s">
        <v>5</v>
      </c>
      <c r="X68">
        <v>82.42</v>
      </c>
    </row>
    <row r="69" spans="1:24" x14ac:dyDescent="0.2">
      <c r="A69" t="s">
        <v>8</v>
      </c>
      <c r="B69" s="1">
        <v>45505</v>
      </c>
      <c r="C69" t="s">
        <v>5</v>
      </c>
      <c r="D69">
        <v>10.16</v>
      </c>
      <c r="F69" t="s">
        <v>4</v>
      </c>
      <c r="G69" s="1">
        <v>44166</v>
      </c>
      <c r="H69" t="s">
        <v>5</v>
      </c>
      <c r="I69">
        <v>19.5</v>
      </c>
      <c r="J69" t="s">
        <v>6</v>
      </c>
      <c r="K69" s="1">
        <v>44044</v>
      </c>
      <c r="L69">
        <v>5.77</v>
      </c>
      <c r="M69">
        <v>0.44</v>
      </c>
      <c r="N69">
        <v>2.72</v>
      </c>
      <c r="O69">
        <v>0.28000000000000003</v>
      </c>
      <c r="P69">
        <v>2.6</v>
      </c>
      <c r="Q69" t="s">
        <v>12</v>
      </c>
      <c r="R69" s="1">
        <v>44044</v>
      </c>
      <c r="S69" t="s">
        <v>5</v>
      </c>
      <c r="T69">
        <v>0.83</v>
      </c>
      <c r="U69" t="s">
        <v>13</v>
      </c>
      <c r="V69" s="1">
        <v>44044</v>
      </c>
      <c r="W69" t="s">
        <v>5</v>
      </c>
      <c r="X69">
        <v>81.19</v>
      </c>
    </row>
    <row r="70" spans="1:24" x14ac:dyDescent="0.2">
      <c r="A70" t="s">
        <v>8</v>
      </c>
      <c r="B70" s="1">
        <v>45536</v>
      </c>
      <c r="C70" t="s">
        <v>5</v>
      </c>
      <c r="D70">
        <v>11.3</v>
      </c>
      <c r="F70" t="s">
        <v>4</v>
      </c>
      <c r="G70" s="1">
        <v>44197</v>
      </c>
      <c r="H70" t="s">
        <v>5</v>
      </c>
      <c r="I70">
        <v>22.62</v>
      </c>
      <c r="J70" t="s">
        <v>6</v>
      </c>
      <c r="K70" s="1">
        <v>44075</v>
      </c>
      <c r="L70">
        <v>4.8899999999999997</v>
      </c>
      <c r="M70">
        <v>0.37</v>
      </c>
      <c r="N70">
        <v>2.2400000000000002</v>
      </c>
      <c r="O70">
        <v>0.24</v>
      </c>
      <c r="P70">
        <v>1.93</v>
      </c>
      <c r="Q70" t="s">
        <v>12</v>
      </c>
      <c r="R70" s="1">
        <v>44075</v>
      </c>
      <c r="S70" t="s">
        <v>5</v>
      </c>
      <c r="T70">
        <v>0.84</v>
      </c>
      <c r="U70" t="s">
        <v>13</v>
      </c>
      <c r="V70" s="1">
        <v>44075</v>
      </c>
      <c r="W70" t="s">
        <v>5</v>
      </c>
      <c r="X70">
        <v>74.83</v>
      </c>
    </row>
    <row r="71" spans="1:24" x14ac:dyDescent="0.2">
      <c r="F71" t="s">
        <v>4</v>
      </c>
      <c r="G71" s="1">
        <v>44228</v>
      </c>
      <c r="H71" t="s">
        <v>5</v>
      </c>
      <c r="I71">
        <v>22.65</v>
      </c>
      <c r="J71" t="s">
        <v>6</v>
      </c>
      <c r="K71" s="1">
        <v>44105</v>
      </c>
      <c r="L71">
        <v>2.27</v>
      </c>
      <c r="M71">
        <v>0.32</v>
      </c>
      <c r="N71">
        <v>1.62</v>
      </c>
      <c r="O71">
        <v>0.16</v>
      </c>
      <c r="P71">
        <v>1.65</v>
      </c>
      <c r="Q71" t="s">
        <v>12</v>
      </c>
      <c r="R71" s="1">
        <v>44105</v>
      </c>
      <c r="S71" t="s">
        <v>5</v>
      </c>
      <c r="T71">
        <v>0.72</v>
      </c>
      <c r="U71" t="s">
        <v>13</v>
      </c>
      <c r="V71" s="1">
        <v>44105</v>
      </c>
      <c r="W71" t="s">
        <v>5</v>
      </c>
      <c r="X71">
        <v>66.09</v>
      </c>
    </row>
    <row r="72" spans="1:24" x14ac:dyDescent="0.2">
      <c r="F72" t="s">
        <v>4</v>
      </c>
      <c r="G72" s="1">
        <v>44256</v>
      </c>
      <c r="H72" t="s">
        <v>5</v>
      </c>
      <c r="I72">
        <v>26.19</v>
      </c>
      <c r="J72" t="s">
        <v>6</v>
      </c>
      <c r="K72" s="1">
        <v>44136</v>
      </c>
      <c r="L72">
        <v>1.59</v>
      </c>
      <c r="M72">
        <v>0.23</v>
      </c>
      <c r="N72">
        <v>1.19</v>
      </c>
      <c r="O72">
        <v>0.12</v>
      </c>
      <c r="P72">
        <v>0.9</v>
      </c>
      <c r="Q72" t="s">
        <v>12</v>
      </c>
      <c r="R72" s="1">
        <v>44136</v>
      </c>
      <c r="S72" t="s">
        <v>5</v>
      </c>
      <c r="T72">
        <v>0.83</v>
      </c>
      <c r="U72" t="s">
        <v>13</v>
      </c>
      <c r="V72" s="1">
        <v>44136</v>
      </c>
      <c r="W72" t="s">
        <v>5</v>
      </c>
      <c r="X72">
        <v>56.76</v>
      </c>
    </row>
    <row r="73" spans="1:24" x14ac:dyDescent="0.2">
      <c r="F73" t="s">
        <v>4</v>
      </c>
      <c r="G73" s="1">
        <v>44287</v>
      </c>
      <c r="H73" t="s">
        <v>5</v>
      </c>
      <c r="I73">
        <v>27.03</v>
      </c>
      <c r="J73" t="s">
        <v>6</v>
      </c>
      <c r="K73" s="1">
        <v>44166</v>
      </c>
      <c r="L73">
        <v>0.71</v>
      </c>
      <c r="M73">
        <v>0.15</v>
      </c>
      <c r="N73">
        <v>0.74</v>
      </c>
      <c r="O73">
        <v>0.1</v>
      </c>
      <c r="P73">
        <v>0.8</v>
      </c>
      <c r="Q73" t="s">
        <v>12</v>
      </c>
      <c r="R73" s="1">
        <v>44166</v>
      </c>
      <c r="S73" t="s">
        <v>5</v>
      </c>
      <c r="T73">
        <v>0.8</v>
      </c>
      <c r="U73" t="s">
        <v>13</v>
      </c>
      <c r="V73" s="1">
        <v>44166</v>
      </c>
      <c r="W73" t="s">
        <v>5</v>
      </c>
      <c r="X73">
        <v>52.85</v>
      </c>
    </row>
    <row r="74" spans="1:24" x14ac:dyDescent="0.2">
      <c r="F74" t="s">
        <v>4</v>
      </c>
      <c r="G74" s="1">
        <v>44317</v>
      </c>
      <c r="H74" t="s">
        <v>5</v>
      </c>
      <c r="I74">
        <v>31.39</v>
      </c>
      <c r="J74" t="s">
        <v>6</v>
      </c>
      <c r="K74" s="1">
        <v>44197</v>
      </c>
      <c r="L74">
        <v>0.65</v>
      </c>
      <c r="M74">
        <v>0.21</v>
      </c>
      <c r="N74">
        <v>0.9</v>
      </c>
      <c r="O74">
        <v>7.0000000000000007E-2</v>
      </c>
      <c r="P74">
        <v>0.92</v>
      </c>
      <c r="Q74" t="s">
        <v>12</v>
      </c>
      <c r="R74" s="1">
        <v>44197</v>
      </c>
      <c r="S74" t="s">
        <v>5</v>
      </c>
      <c r="T74">
        <v>2.13</v>
      </c>
      <c r="U74" t="s">
        <v>13</v>
      </c>
      <c r="V74" s="1">
        <v>44197</v>
      </c>
      <c r="W74" t="s">
        <v>5</v>
      </c>
      <c r="X74">
        <v>58.79</v>
      </c>
    </row>
    <row r="75" spans="1:24" x14ac:dyDescent="0.2">
      <c r="F75" t="s">
        <v>4</v>
      </c>
      <c r="G75" s="1">
        <v>44348</v>
      </c>
      <c r="H75" t="s">
        <v>5</v>
      </c>
      <c r="I75">
        <v>30.8</v>
      </c>
      <c r="J75" t="s">
        <v>6</v>
      </c>
      <c r="K75" s="1">
        <v>44228</v>
      </c>
      <c r="L75">
        <v>2.11</v>
      </c>
      <c r="M75">
        <v>0.28999999999999998</v>
      </c>
      <c r="N75">
        <v>1.42</v>
      </c>
      <c r="O75">
        <v>0.14000000000000001</v>
      </c>
      <c r="P75">
        <v>1.07</v>
      </c>
      <c r="Q75" t="s">
        <v>12</v>
      </c>
      <c r="R75" s="1">
        <v>44228</v>
      </c>
      <c r="S75" t="s">
        <v>5</v>
      </c>
      <c r="T75">
        <v>1.52</v>
      </c>
      <c r="U75" t="s">
        <v>13</v>
      </c>
      <c r="V75" s="1">
        <v>44228</v>
      </c>
      <c r="W75" t="s">
        <v>5</v>
      </c>
      <c r="X75">
        <v>64.53</v>
      </c>
    </row>
    <row r="76" spans="1:24" x14ac:dyDescent="0.2">
      <c r="F76" t="s">
        <v>4</v>
      </c>
      <c r="G76" s="1">
        <v>44378</v>
      </c>
      <c r="H76" t="s">
        <v>5</v>
      </c>
      <c r="I76">
        <v>30.74</v>
      </c>
      <c r="J76" t="s">
        <v>6</v>
      </c>
      <c r="K76" s="1">
        <v>44256</v>
      </c>
      <c r="L76">
        <v>4.4000000000000004</v>
      </c>
      <c r="M76">
        <v>0.38</v>
      </c>
      <c r="N76">
        <v>2.3199999999999998</v>
      </c>
      <c r="O76">
        <v>0.3</v>
      </c>
      <c r="P76">
        <v>2.02</v>
      </c>
      <c r="Q76" t="s">
        <v>12</v>
      </c>
      <c r="R76" s="1">
        <v>44256</v>
      </c>
      <c r="S76" t="s">
        <v>5</v>
      </c>
      <c r="T76">
        <v>3.48</v>
      </c>
      <c r="U76" t="s">
        <v>13</v>
      </c>
      <c r="V76" s="1">
        <v>44256</v>
      </c>
      <c r="W76" t="s">
        <v>5</v>
      </c>
      <c r="X76">
        <v>86.46</v>
      </c>
    </row>
    <row r="77" spans="1:24" x14ac:dyDescent="0.2">
      <c r="F77" t="s">
        <v>4</v>
      </c>
      <c r="G77" s="1">
        <v>44409</v>
      </c>
      <c r="H77" t="s">
        <v>5</v>
      </c>
      <c r="I77">
        <v>30.68</v>
      </c>
      <c r="J77" t="s">
        <v>6</v>
      </c>
      <c r="K77" s="1">
        <v>44287</v>
      </c>
      <c r="L77">
        <v>5.83</v>
      </c>
      <c r="M77">
        <v>0.41</v>
      </c>
      <c r="N77">
        <v>2.37</v>
      </c>
      <c r="O77">
        <v>0.45</v>
      </c>
      <c r="P77">
        <v>1.89</v>
      </c>
      <c r="Q77" t="s">
        <v>12</v>
      </c>
      <c r="R77" s="1">
        <v>44287</v>
      </c>
      <c r="S77" t="s">
        <v>5</v>
      </c>
      <c r="T77">
        <v>1.6</v>
      </c>
      <c r="U77" t="s">
        <v>13</v>
      </c>
      <c r="V77" s="1">
        <v>44287</v>
      </c>
      <c r="W77" t="s">
        <v>5</v>
      </c>
      <c r="X77">
        <v>92.02</v>
      </c>
    </row>
    <row r="78" spans="1:24" x14ac:dyDescent="0.2">
      <c r="F78" t="s">
        <v>4</v>
      </c>
      <c r="G78" s="1">
        <v>44440</v>
      </c>
      <c r="H78" t="s">
        <v>5</v>
      </c>
      <c r="I78">
        <v>27.98</v>
      </c>
      <c r="J78" t="s">
        <v>6</v>
      </c>
      <c r="K78" s="1">
        <v>44317</v>
      </c>
      <c r="L78">
        <v>6.28</v>
      </c>
      <c r="M78">
        <v>0.49</v>
      </c>
      <c r="N78">
        <v>2.94</v>
      </c>
      <c r="O78">
        <v>0.61</v>
      </c>
      <c r="P78">
        <v>2.99</v>
      </c>
      <c r="Q78" t="s">
        <v>12</v>
      </c>
      <c r="R78" s="1">
        <v>44317</v>
      </c>
      <c r="S78" t="s">
        <v>5</v>
      </c>
      <c r="T78">
        <v>2.75</v>
      </c>
      <c r="U78" t="s">
        <v>13</v>
      </c>
      <c r="V78" s="1">
        <v>44317</v>
      </c>
      <c r="W78" t="s">
        <v>5</v>
      </c>
      <c r="X78">
        <v>102.6</v>
      </c>
    </row>
    <row r="79" spans="1:24" x14ac:dyDescent="0.2">
      <c r="F79" t="s">
        <v>4</v>
      </c>
      <c r="G79" s="1">
        <v>44470</v>
      </c>
      <c r="H79" t="s">
        <v>5</v>
      </c>
      <c r="I79">
        <v>25.12</v>
      </c>
      <c r="J79" t="s">
        <v>6</v>
      </c>
      <c r="K79" s="1">
        <v>44348</v>
      </c>
      <c r="L79">
        <v>7.56</v>
      </c>
      <c r="M79">
        <v>0.47</v>
      </c>
      <c r="N79">
        <v>3</v>
      </c>
      <c r="O79">
        <v>0.77</v>
      </c>
      <c r="P79">
        <v>2.98</v>
      </c>
      <c r="Q79" t="s">
        <v>12</v>
      </c>
      <c r="R79" s="1">
        <v>44348</v>
      </c>
      <c r="S79" t="s">
        <v>5</v>
      </c>
      <c r="T79">
        <v>2.11</v>
      </c>
      <c r="U79" t="s">
        <v>13</v>
      </c>
      <c r="V79" s="1">
        <v>44348</v>
      </c>
      <c r="W79" t="s">
        <v>5</v>
      </c>
      <c r="X79">
        <v>102.51</v>
      </c>
    </row>
    <row r="80" spans="1:24" x14ac:dyDescent="0.2">
      <c r="F80" t="s">
        <v>4</v>
      </c>
      <c r="G80" s="1">
        <v>44501</v>
      </c>
      <c r="H80" t="s">
        <v>5</v>
      </c>
      <c r="I80">
        <v>25.97</v>
      </c>
      <c r="J80" t="s">
        <v>6</v>
      </c>
      <c r="K80" s="1">
        <v>44378</v>
      </c>
      <c r="L80">
        <v>6.62</v>
      </c>
      <c r="M80">
        <v>0.51</v>
      </c>
      <c r="N80">
        <v>2.92</v>
      </c>
      <c r="O80">
        <v>0.69</v>
      </c>
      <c r="P80">
        <v>3.44</v>
      </c>
      <c r="Q80" t="s">
        <v>12</v>
      </c>
      <c r="R80" s="1">
        <v>44378</v>
      </c>
      <c r="S80" t="s">
        <v>5</v>
      </c>
      <c r="T80">
        <v>2.29</v>
      </c>
      <c r="U80" t="s">
        <v>13</v>
      </c>
      <c r="V80" s="1">
        <v>44378</v>
      </c>
      <c r="W80" t="s">
        <v>5</v>
      </c>
      <c r="X80">
        <v>101.25</v>
      </c>
    </row>
    <row r="81" spans="6:24" x14ac:dyDescent="0.2">
      <c r="F81" t="s">
        <v>4</v>
      </c>
      <c r="G81" s="1">
        <v>44531</v>
      </c>
      <c r="H81" t="s">
        <v>5</v>
      </c>
      <c r="I81">
        <v>25.82</v>
      </c>
      <c r="J81" t="s">
        <v>6</v>
      </c>
      <c r="K81" s="1">
        <v>44409</v>
      </c>
      <c r="L81">
        <v>5.62</v>
      </c>
      <c r="M81">
        <v>0.49</v>
      </c>
      <c r="N81">
        <v>2.83</v>
      </c>
      <c r="O81">
        <v>0.55000000000000004</v>
      </c>
      <c r="P81">
        <v>3.07</v>
      </c>
      <c r="Q81" t="s">
        <v>12</v>
      </c>
      <c r="R81" s="1">
        <v>44409</v>
      </c>
      <c r="S81" t="s">
        <v>5</v>
      </c>
      <c r="T81">
        <v>3.18</v>
      </c>
      <c r="U81" t="s">
        <v>13</v>
      </c>
      <c r="V81" s="1">
        <v>44409</v>
      </c>
      <c r="W81" t="s">
        <v>5</v>
      </c>
      <c r="X81">
        <v>99.99</v>
      </c>
    </row>
    <row r="82" spans="6:24" x14ac:dyDescent="0.2">
      <c r="F82" t="s">
        <v>4</v>
      </c>
      <c r="G82" s="1">
        <v>44562</v>
      </c>
      <c r="H82" t="s">
        <v>5</v>
      </c>
      <c r="I82">
        <v>27.88</v>
      </c>
      <c r="J82" t="s">
        <v>6</v>
      </c>
      <c r="K82" s="1">
        <v>44440</v>
      </c>
      <c r="L82">
        <v>5.09</v>
      </c>
      <c r="M82">
        <v>0.4</v>
      </c>
      <c r="N82">
        <v>2.2799999999999998</v>
      </c>
      <c r="O82">
        <v>0.47</v>
      </c>
      <c r="P82">
        <v>2.33</v>
      </c>
      <c r="Q82" t="s">
        <v>12</v>
      </c>
      <c r="R82" s="1">
        <v>44440</v>
      </c>
      <c r="S82" t="s">
        <v>5</v>
      </c>
      <c r="T82">
        <v>1.4</v>
      </c>
      <c r="U82" t="s">
        <v>13</v>
      </c>
      <c r="V82" s="1">
        <v>44440</v>
      </c>
      <c r="W82" t="s">
        <v>5</v>
      </c>
      <c r="X82">
        <v>89.97</v>
      </c>
    </row>
    <row r="83" spans="6:24" x14ac:dyDescent="0.2">
      <c r="F83" t="s">
        <v>4</v>
      </c>
      <c r="G83" s="1">
        <v>44593</v>
      </c>
      <c r="H83" t="s">
        <v>5</v>
      </c>
      <c r="I83">
        <v>27.89</v>
      </c>
      <c r="J83" t="s">
        <v>6</v>
      </c>
      <c r="K83" s="1">
        <v>44470</v>
      </c>
      <c r="L83">
        <v>3.4</v>
      </c>
      <c r="M83">
        <v>0.31</v>
      </c>
      <c r="N83">
        <v>1.71</v>
      </c>
      <c r="O83">
        <v>0.35</v>
      </c>
      <c r="P83">
        <v>2.0699999999999998</v>
      </c>
      <c r="Q83" t="s">
        <v>12</v>
      </c>
      <c r="R83" s="1">
        <v>44470</v>
      </c>
      <c r="S83" t="s">
        <v>5</v>
      </c>
      <c r="T83">
        <v>2.29</v>
      </c>
      <c r="U83" t="s">
        <v>13</v>
      </c>
      <c r="V83" s="1">
        <v>44470</v>
      </c>
      <c r="W83" t="s">
        <v>5</v>
      </c>
      <c r="X83">
        <v>83.35</v>
      </c>
    </row>
    <row r="84" spans="6:24" x14ac:dyDescent="0.2">
      <c r="F84" t="s">
        <v>4</v>
      </c>
      <c r="G84" s="1">
        <v>44621</v>
      </c>
      <c r="H84" t="s">
        <v>5</v>
      </c>
      <c r="I84">
        <v>35.22</v>
      </c>
      <c r="J84" t="s">
        <v>6</v>
      </c>
      <c r="K84" s="1">
        <v>44501</v>
      </c>
      <c r="L84">
        <v>1.17</v>
      </c>
      <c r="M84">
        <v>0.21</v>
      </c>
      <c r="N84">
        <v>0.94</v>
      </c>
      <c r="O84">
        <v>0.13</v>
      </c>
      <c r="P84">
        <v>1.49</v>
      </c>
      <c r="Q84" t="s">
        <v>12</v>
      </c>
      <c r="R84" s="1">
        <v>44501</v>
      </c>
      <c r="S84" t="s">
        <v>5</v>
      </c>
      <c r="T84">
        <v>1.69</v>
      </c>
      <c r="U84" t="s">
        <v>13</v>
      </c>
      <c r="V84" s="1">
        <v>44501</v>
      </c>
      <c r="W84" t="s">
        <v>5</v>
      </c>
      <c r="X84">
        <v>71.069999999999993</v>
      </c>
    </row>
    <row r="85" spans="6:24" x14ac:dyDescent="0.2">
      <c r="F85" t="s">
        <v>4</v>
      </c>
      <c r="G85" s="1">
        <v>44652</v>
      </c>
      <c r="H85" t="s">
        <v>5</v>
      </c>
      <c r="I85">
        <v>39.520000000000003</v>
      </c>
      <c r="J85" t="s">
        <v>6</v>
      </c>
      <c r="K85" s="1">
        <v>44531</v>
      </c>
      <c r="L85">
        <v>0.75</v>
      </c>
      <c r="M85">
        <v>0.23</v>
      </c>
      <c r="N85">
        <v>0.99</v>
      </c>
      <c r="O85">
        <v>0.1</v>
      </c>
      <c r="P85">
        <v>1.08</v>
      </c>
      <c r="Q85" t="s">
        <v>12</v>
      </c>
      <c r="R85" s="1">
        <v>44531</v>
      </c>
      <c r="S85" t="s">
        <v>5</v>
      </c>
      <c r="T85">
        <v>2.89</v>
      </c>
      <c r="U85" t="s">
        <v>13</v>
      </c>
      <c r="V85" s="1">
        <v>44531</v>
      </c>
      <c r="W85" t="s">
        <v>5</v>
      </c>
      <c r="X85">
        <v>68.56</v>
      </c>
    </row>
    <row r="86" spans="6:24" x14ac:dyDescent="0.2">
      <c r="F86" t="s">
        <v>4</v>
      </c>
      <c r="G86" s="1">
        <v>44682</v>
      </c>
      <c r="H86" t="s">
        <v>5</v>
      </c>
      <c r="I86">
        <v>39.909999999999997</v>
      </c>
      <c r="J86" t="s">
        <v>6</v>
      </c>
      <c r="K86" s="1">
        <v>44562</v>
      </c>
      <c r="L86">
        <v>1.27</v>
      </c>
      <c r="M86">
        <v>0.3</v>
      </c>
      <c r="N86">
        <v>1.29</v>
      </c>
      <c r="O86">
        <v>0.13</v>
      </c>
      <c r="P86">
        <v>1.66</v>
      </c>
      <c r="Q86" t="s">
        <v>12</v>
      </c>
      <c r="R86" s="1">
        <v>44562</v>
      </c>
      <c r="S86" t="s">
        <v>5</v>
      </c>
      <c r="T86">
        <v>2.33</v>
      </c>
      <c r="U86" t="s">
        <v>13</v>
      </c>
      <c r="V86" s="1">
        <v>44562</v>
      </c>
      <c r="W86" t="s">
        <v>5</v>
      </c>
      <c r="X86">
        <v>75.63</v>
      </c>
    </row>
    <row r="87" spans="6:24" x14ac:dyDescent="0.2">
      <c r="F87" t="s">
        <v>4</v>
      </c>
      <c r="G87" s="1">
        <v>44713</v>
      </c>
      <c r="H87" t="s">
        <v>5</v>
      </c>
      <c r="I87">
        <v>39.75</v>
      </c>
      <c r="J87" t="s">
        <v>6</v>
      </c>
      <c r="K87" s="1">
        <v>44593</v>
      </c>
      <c r="L87">
        <v>2.64</v>
      </c>
      <c r="M87">
        <v>0.33</v>
      </c>
      <c r="N87">
        <v>1.67</v>
      </c>
      <c r="O87">
        <v>0.28000000000000003</v>
      </c>
      <c r="P87">
        <v>1.83</v>
      </c>
      <c r="Q87" t="s">
        <v>12</v>
      </c>
      <c r="R87" s="1">
        <v>44593</v>
      </c>
      <c r="S87" t="s">
        <v>5</v>
      </c>
      <c r="T87">
        <v>2</v>
      </c>
      <c r="U87" t="s">
        <v>13</v>
      </c>
      <c r="V87" s="1">
        <v>44593</v>
      </c>
      <c r="W87" t="s">
        <v>5</v>
      </c>
      <c r="X87">
        <v>81.67</v>
      </c>
    </row>
    <row r="88" spans="6:24" x14ac:dyDescent="0.2">
      <c r="F88" t="s">
        <v>4</v>
      </c>
      <c r="G88" s="1">
        <v>44743</v>
      </c>
      <c r="H88" t="s">
        <v>5</v>
      </c>
      <c r="I88">
        <v>40.799999999999997</v>
      </c>
      <c r="J88" t="s">
        <v>6</v>
      </c>
      <c r="K88" s="1">
        <v>44621</v>
      </c>
      <c r="L88">
        <v>5.78</v>
      </c>
      <c r="M88">
        <v>0.44</v>
      </c>
      <c r="N88">
        <v>2.31</v>
      </c>
      <c r="O88">
        <v>0.8</v>
      </c>
      <c r="P88">
        <v>1.51</v>
      </c>
      <c r="Q88" t="s">
        <v>12</v>
      </c>
      <c r="R88" s="1">
        <v>44621</v>
      </c>
      <c r="S88" t="s">
        <v>5</v>
      </c>
      <c r="T88">
        <v>2.5299999999999998</v>
      </c>
      <c r="U88" t="s">
        <v>13</v>
      </c>
      <c r="V88" s="1">
        <v>44621</v>
      </c>
      <c r="W88" t="s">
        <v>5</v>
      </c>
      <c r="X88">
        <v>106.03</v>
      </c>
    </row>
    <row r="89" spans="6:24" x14ac:dyDescent="0.2">
      <c r="F89" t="s">
        <v>4</v>
      </c>
      <c r="G89" s="1">
        <v>44774</v>
      </c>
      <c r="H89" t="s">
        <v>5</v>
      </c>
      <c r="I89">
        <v>39.9</v>
      </c>
      <c r="J89" t="s">
        <v>6</v>
      </c>
      <c r="K89" s="1">
        <v>44652</v>
      </c>
      <c r="L89">
        <v>6.17</v>
      </c>
      <c r="M89">
        <v>0.52</v>
      </c>
      <c r="N89">
        <v>2.81</v>
      </c>
      <c r="O89">
        <v>0.85</v>
      </c>
      <c r="P89">
        <v>2.89</v>
      </c>
      <c r="Q89" t="s">
        <v>12</v>
      </c>
      <c r="R89" s="1">
        <v>44652</v>
      </c>
      <c r="S89" t="s">
        <v>5</v>
      </c>
      <c r="T89">
        <v>2.4500000000000002</v>
      </c>
      <c r="U89" t="s">
        <v>13</v>
      </c>
      <c r="V89" s="1">
        <v>44652</v>
      </c>
      <c r="W89" t="s">
        <v>5</v>
      </c>
      <c r="X89">
        <v>118.62</v>
      </c>
    </row>
    <row r="90" spans="6:24" x14ac:dyDescent="0.2">
      <c r="F90" t="s">
        <v>4</v>
      </c>
      <c r="G90" s="1">
        <v>44805</v>
      </c>
      <c r="H90" t="s">
        <v>5</v>
      </c>
      <c r="I90">
        <v>39.159999999999997</v>
      </c>
      <c r="J90" t="s">
        <v>6</v>
      </c>
      <c r="K90" s="1">
        <v>44682</v>
      </c>
      <c r="L90">
        <v>7.93</v>
      </c>
      <c r="M90">
        <v>0.6</v>
      </c>
      <c r="N90">
        <v>3.13</v>
      </c>
      <c r="O90">
        <v>1.21</v>
      </c>
      <c r="P90">
        <v>3.91</v>
      </c>
      <c r="Q90" t="s">
        <v>12</v>
      </c>
      <c r="R90" s="1">
        <v>44682</v>
      </c>
      <c r="S90" t="s">
        <v>5</v>
      </c>
      <c r="T90">
        <v>2.42</v>
      </c>
      <c r="U90" t="s">
        <v>13</v>
      </c>
      <c r="V90" s="1">
        <v>44682</v>
      </c>
      <c r="W90" t="s">
        <v>5</v>
      </c>
      <c r="X90">
        <v>128.51</v>
      </c>
    </row>
    <row r="91" spans="6:24" x14ac:dyDescent="0.2">
      <c r="F91" t="s">
        <v>4</v>
      </c>
      <c r="G91" s="1">
        <v>44835</v>
      </c>
      <c r="H91" t="s">
        <v>5</v>
      </c>
      <c r="I91">
        <v>36.25</v>
      </c>
      <c r="J91" t="s">
        <v>6</v>
      </c>
      <c r="K91" s="1">
        <v>44713</v>
      </c>
      <c r="L91">
        <v>8.32</v>
      </c>
      <c r="M91">
        <v>0.57999999999999996</v>
      </c>
      <c r="N91">
        <v>3.27</v>
      </c>
      <c r="O91">
        <v>1.33</v>
      </c>
      <c r="P91">
        <v>3.69</v>
      </c>
      <c r="Q91" t="s">
        <v>12</v>
      </c>
      <c r="R91" s="1">
        <v>44713</v>
      </c>
      <c r="S91" t="s">
        <v>5</v>
      </c>
      <c r="T91">
        <v>2.52</v>
      </c>
      <c r="U91" t="s">
        <v>13</v>
      </c>
      <c r="V91" s="1">
        <v>44713</v>
      </c>
      <c r="W91" t="s">
        <v>5</v>
      </c>
      <c r="X91">
        <v>127.42</v>
      </c>
    </row>
    <row r="92" spans="6:24" x14ac:dyDescent="0.2">
      <c r="F92" t="s">
        <v>4</v>
      </c>
      <c r="G92" s="1">
        <v>44866</v>
      </c>
      <c r="H92" t="s">
        <v>5</v>
      </c>
      <c r="I92">
        <v>29.84</v>
      </c>
      <c r="J92" t="s">
        <v>6</v>
      </c>
      <c r="K92" s="1">
        <v>44743</v>
      </c>
      <c r="L92">
        <v>8.2200000000000006</v>
      </c>
      <c r="M92">
        <v>0.69</v>
      </c>
      <c r="N92">
        <v>3.55</v>
      </c>
      <c r="O92">
        <v>1.32</v>
      </c>
      <c r="P92">
        <v>4</v>
      </c>
      <c r="Q92" t="s">
        <v>12</v>
      </c>
      <c r="R92" s="1">
        <v>44743</v>
      </c>
      <c r="S92" t="s">
        <v>5</v>
      </c>
      <c r="T92">
        <v>2.29</v>
      </c>
      <c r="U92" t="s">
        <v>13</v>
      </c>
      <c r="V92" s="1">
        <v>44743</v>
      </c>
      <c r="W92" t="s">
        <v>5</v>
      </c>
      <c r="X92">
        <v>129.1</v>
      </c>
    </row>
    <row r="93" spans="6:24" x14ac:dyDescent="0.2">
      <c r="F93" t="s">
        <v>4</v>
      </c>
      <c r="G93" s="1">
        <v>44896</v>
      </c>
      <c r="H93" t="s">
        <v>5</v>
      </c>
      <c r="I93">
        <v>31.14</v>
      </c>
      <c r="J93" t="s">
        <v>6</v>
      </c>
      <c r="K93" s="1">
        <v>44774</v>
      </c>
      <c r="L93">
        <v>7.54</v>
      </c>
      <c r="M93">
        <v>0.57999999999999996</v>
      </c>
      <c r="N93">
        <v>3.06</v>
      </c>
      <c r="O93">
        <v>1.26</v>
      </c>
      <c r="P93">
        <v>3.77</v>
      </c>
      <c r="Q93" t="s">
        <v>12</v>
      </c>
      <c r="R93" s="1">
        <v>44774</v>
      </c>
      <c r="S93" t="s">
        <v>5</v>
      </c>
      <c r="T93">
        <v>2.2799999999999998</v>
      </c>
      <c r="U93" t="s">
        <v>13</v>
      </c>
      <c r="V93" s="1">
        <v>44774</v>
      </c>
      <c r="W93" t="s">
        <v>5</v>
      </c>
      <c r="X93">
        <v>124.88</v>
      </c>
    </row>
    <row r="94" spans="6:24" x14ac:dyDescent="0.2">
      <c r="F94" t="s">
        <v>4</v>
      </c>
      <c r="G94" s="1">
        <v>44927</v>
      </c>
      <c r="H94" t="s">
        <v>5</v>
      </c>
      <c r="I94">
        <v>37.07</v>
      </c>
      <c r="J94" t="s">
        <v>6</v>
      </c>
      <c r="K94" s="1">
        <v>44805</v>
      </c>
      <c r="L94">
        <v>4.8899999999999997</v>
      </c>
      <c r="M94">
        <v>0.55000000000000004</v>
      </c>
      <c r="N94">
        <v>2.44</v>
      </c>
      <c r="O94">
        <v>0.92</v>
      </c>
      <c r="P94">
        <v>3.02</v>
      </c>
      <c r="Q94" t="s">
        <v>12</v>
      </c>
      <c r="R94" s="1">
        <v>44805</v>
      </c>
      <c r="S94" t="s">
        <v>5</v>
      </c>
      <c r="T94">
        <v>2.0699999999999998</v>
      </c>
      <c r="U94" t="s">
        <v>13</v>
      </c>
      <c r="V94" s="1">
        <v>44805</v>
      </c>
      <c r="W94" t="s">
        <v>5</v>
      </c>
      <c r="X94">
        <v>114.96</v>
      </c>
    </row>
    <row r="95" spans="6:24" x14ac:dyDescent="0.2">
      <c r="F95" t="s">
        <v>4</v>
      </c>
      <c r="G95" s="1">
        <v>44958</v>
      </c>
      <c r="H95" t="s">
        <v>5</v>
      </c>
      <c r="I95">
        <v>37.32</v>
      </c>
      <c r="J95" t="s">
        <v>6</v>
      </c>
      <c r="K95" s="1">
        <v>44835</v>
      </c>
      <c r="L95">
        <v>3.72</v>
      </c>
      <c r="M95">
        <v>0.51</v>
      </c>
      <c r="N95">
        <v>2.1</v>
      </c>
      <c r="O95">
        <v>0.75</v>
      </c>
      <c r="P95">
        <v>2.11</v>
      </c>
      <c r="Q95" t="s">
        <v>12</v>
      </c>
      <c r="R95" s="1">
        <v>44835</v>
      </c>
      <c r="S95" t="s">
        <v>5</v>
      </c>
      <c r="T95">
        <v>1.76</v>
      </c>
      <c r="U95" t="s">
        <v>13</v>
      </c>
      <c r="V95" s="1">
        <v>44835</v>
      </c>
      <c r="W95" t="s">
        <v>5</v>
      </c>
      <c r="X95">
        <v>105.8</v>
      </c>
    </row>
    <row r="96" spans="6:24" x14ac:dyDescent="0.2">
      <c r="F96" t="s">
        <v>4</v>
      </c>
      <c r="G96" s="1">
        <v>44986</v>
      </c>
      <c r="H96" t="s">
        <v>5</v>
      </c>
      <c r="I96">
        <v>47.5</v>
      </c>
      <c r="J96" t="s">
        <v>6</v>
      </c>
      <c r="K96" s="1">
        <v>44866</v>
      </c>
      <c r="L96">
        <v>1.86</v>
      </c>
      <c r="M96">
        <v>0.3</v>
      </c>
      <c r="N96">
        <v>1.2</v>
      </c>
      <c r="O96">
        <v>0.3</v>
      </c>
      <c r="P96">
        <v>1.58</v>
      </c>
      <c r="Q96" t="s">
        <v>12</v>
      </c>
      <c r="R96" s="1">
        <v>44866</v>
      </c>
      <c r="S96" t="s">
        <v>5</v>
      </c>
      <c r="T96">
        <v>2.88</v>
      </c>
      <c r="U96" t="s">
        <v>13</v>
      </c>
      <c r="V96" s="1">
        <v>44866</v>
      </c>
      <c r="W96" t="s">
        <v>5</v>
      </c>
      <c r="X96">
        <v>86.35</v>
      </c>
    </row>
    <row r="97" spans="6:24" x14ac:dyDescent="0.2">
      <c r="F97" t="s">
        <v>4</v>
      </c>
      <c r="G97" s="1">
        <v>45017</v>
      </c>
      <c r="H97" t="s">
        <v>5</v>
      </c>
      <c r="I97">
        <v>46.03</v>
      </c>
      <c r="J97" t="s">
        <v>6</v>
      </c>
      <c r="K97" s="1">
        <v>44896</v>
      </c>
      <c r="L97">
        <v>0.78</v>
      </c>
      <c r="M97">
        <v>0.25</v>
      </c>
      <c r="N97">
        <v>0.85</v>
      </c>
      <c r="O97">
        <v>0.15</v>
      </c>
      <c r="P97">
        <v>1.1100000000000001</v>
      </c>
      <c r="Q97" t="s">
        <v>12</v>
      </c>
      <c r="R97" s="1">
        <v>44896</v>
      </c>
      <c r="S97" t="s">
        <v>5</v>
      </c>
      <c r="T97">
        <v>2.3199999999999998</v>
      </c>
      <c r="U97" t="s">
        <v>13</v>
      </c>
      <c r="V97" s="1">
        <v>44896</v>
      </c>
      <c r="W97" t="s">
        <v>5</v>
      </c>
      <c r="X97">
        <v>81.05</v>
      </c>
    </row>
    <row r="98" spans="6:24" x14ac:dyDescent="0.2">
      <c r="F98" t="s">
        <v>4</v>
      </c>
      <c r="G98" s="1">
        <v>45047</v>
      </c>
      <c r="H98" t="s">
        <v>5</v>
      </c>
      <c r="I98">
        <v>49.76</v>
      </c>
      <c r="J98" t="s">
        <v>6</v>
      </c>
      <c r="K98" s="1">
        <v>44927</v>
      </c>
      <c r="L98">
        <v>1.47</v>
      </c>
      <c r="M98">
        <v>0.33</v>
      </c>
      <c r="N98">
        <v>1.0900000000000001</v>
      </c>
      <c r="O98">
        <v>0.2</v>
      </c>
      <c r="P98">
        <v>1.72</v>
      </c>
      <c r="Q98" t="s">
        <v>12</v>
      </c>
      <c r="R98" s="1">
        <v>44927</v>
      </c>
      <c r="S98" t="s">
        <v>5</v>
      </c>
      <c r="T98">
        <v>1.7</v>
      </c>
      <c r="U98" t="s">
        <v>13</v>
      </c>
      <c r="V98" s="1">
        <v>44927</v>
      </c>
      <c r="W98" t="s">
        <v>5</v>
      </c>
      <c r="X98">
        <v>92.36</v>
      </c>
    </row>
    <row r="99" spans="6:24" x14ac:dyDescent="0.2">
      <c r="F99" t="s">
        <v>4</v>
      </c>
      <c r="G99" s="1">
        <v>45078</v>
      </c>
      <c r="H99" t="s">
        <v>5</v>
      </c>
      <c r="I99">
        <v>53.77</v>
      </c>
      <c r="J99" t="s">
        <v>6</v>
      </c>
      <c r="K99" s="1">
        <v>44958</v>
      </c>
      <c r="L99">
        <v>2.74</v>
      </c>
      <c r="M99">
        <v>0.44</v>
      </c>
      <c r="N99">
        <v>1.72</v>
      </c>
      <c r="O99">
        <v>0.45</v>
      </c>
      <c r="P99">
        <v>2.19</v>
      </c>
      <c r="Q99" t="s">
        <v>12</v>
      </c>
      <c r="R99" s="1">
        <v>44958</v>
      </c>
      <c r="S99" t="s">
        <v>5</v>
      </c>
      <c r="T99">
        <v>2.17</v>
      </c>
      <c r="U99" t="s">
        <v>13</v>
      </c>
      <c r="V99" s="1">
        <v>44958</v>
      </c>
      <c r="W99" t="s">
        <v>5</v>
      </c>
      <c r="X99">
        <v>100.66</v>
      </c>
    </row>
    <row r="100" spans="6:24" x14ac:dyDescent="0.2">
      <c r="F100" t="s">
        <v>4</v>
      </c>
      <c r="G100" s="1">
        <v>45108</v>
      </c>
      <c r="H100" t="s">
        <v>5</v>
      </c>
      <c r="I100">
        <v>56.05</v>
      </c>
      <c r="J100" t="s">
        <v>6</v>
      </c>
      <c r="K100" s="1">
        <v>44986</v>
      </c>
      <c r="L100">
        <v>4.1100000000000003</v>
      </c>
      <c r="M100">
        <v>0.56000000000000005</v>
      </c>
      <c r="N100">
        <v>2.63</v>
      </c>
      <c r="O100">
        <v>0.9</v>
      </c>
      <c r="P100">
        <v>3.36</v>
      </c>
      <c r="Q100" t="s">
        <v>12</v>
      </c>
      <c r="R100" s="1">
        <v>44986</v>
      </c>
      <c r="S100" t="s">
        <v>5</v>
      </c>
      <c r="T100">
        <v>2.58</v>
      </c>
      <c r="U100" t="s">
        <v>13</v>
      </c>
      <c r="V100" s="1">
        <v>44986</v>
      </c>
      <c r="W100" t="s">
        <v>5</v>
      </c>
      <c r="X100">
        <v>127.21</v>
      </c>
    </row>
    <row r="101" spans="6:24" x14ac:dyDescent="0.2">
      <c r="F101" t="s">
        <v>4</v>
      </c>
      <c r="G101" s="1">
        <v>45139</v>
      </c>
      <c r="H101" t="s">
        <v>5</v>
      </c>
      <c r="I101">
        <v>57.91</v>
      </c>
      <c r="J101" t="s">
        <v>6</v>
      </c>
      <c r="K101" s="1">
        <v>45017</v>
      </c>
      <c r="L101">
        <v>5.78</v>
      </c>
      <c r="M101">
        <v>0.56000000000000005</v>
      </c>
      <c r="N101">
        <v>3.1</v>
      </c>
      <c r="O101">
        <v>1.23</v>
      </c>
      <c r="P101">
        <v>4.2</v>
      </c>
      <c r="Q101" t="s">
        <v>12</v>
      </c>
      <c r="R101" s="1">
        <v>45017</v>
      </c>
      <c r="S101" t="s">
        <v>5</v>
      </c>
      <c r="T101">
        <v>2.4500000000000002</v>
      </c>
      <c r="U101" t="s">
        <v>13</v>
      </c>
      <c r="V101" s="1">
        <v>45017</v>
      </c>
      <c r="W101" t="s">
        <v>5</v>
      </c>
      <c r="X101">
        <v>136.04</v>
      </c>
    </row>
    <row r="102" spans="6:24" x14ac:dyDescent="0.2">
      <c r="F102" t="s">
        <v>4</v>
      </c>
      <c r="G102" s="1">
        <v>45170</v>
      </c>
      <c r="H102" t="s">
        <v>5</v>
      </c>
      <c r="I102">
        <v>52.7</v>
      </c>
      <c r="J102" t="s">
        <v>6</v>
      </c>
      <c r="K102" s="1">
        <v>45047</v>
      </c>
      <c r="L102">
        <v>8.1300000000000008</v>
      </c>
      <c r="M102">
        <v>0.57999999999999996</v>
      </c>
      <c r="N102">
        <v>2.93</v>
      </c>
      <c r="O102">
        <v>1.88</v>
      </c>
      <c r="P102">
        <v>4.2300000000000004</v>
      </c>
      <c r="Q102" t="s">
        <v>12</v>
      </c>
      <c r="R102" s="1">
        <v>45047</v>
      </c>
      <c r="S102" t="s">
        <v>5</v>
      </c>
      <c r="T102">
        <v>2.16</v>
      </c>
      <c r="U102" t="s">
        <v>13</v>
      </c>
      <c r="V102" s="1">
        <v>45047</v>
      </c>
      <c r="W102" t="s">
        <v>5</v>
      </c>
      <c r="X102">
        <v>150.30000000000001</v>
      </c>
    </row>
    <row r="103" spans="6:24" x14ac:dyDescent="0.2">
      <c r="F103" t="s">
        <v>4</v>
      </c>
      <c r="G103" s="1">
        <v>45200</v>
      </c>
      <c r="H103" t="s">
        <v>5</v>
      </c>
      <c r="I103">
        <v>51.45</v>
      </c>
      <c r="J103" t="s">
        <v>6</v>
      </c>
      <c r="K103" s="1">
        <v>45078</v>
      </c>
      <c r="L103">
        <v>8.91</v>
      </c>
      <c r="M103">
        <v>0.81</v>
      </c>
      <c r="N103">
        <v>3.51</v>
      </c>
      <c r="O103">
        <v>1.87</v>
      </c>
      <c r="P103">
        <v>4.32</v>
      </c>
      <c r="Q103" t="s">
        <v>12</v>
      </c>
      <c r="R103" s="1">
        <v>45078</v>
      </c>
      <c r="S103" t="s">
        <v>5</v>
      </c>
      <c r="T103">
        <v>2.62</v>
      </c>
      <c r="U103" t="s">
        <v>13</v>
      </c>
      <c r="V103" s="1">
        <v>45078</v>
      </c>
      <c r="W103" t="s">
        <v>5</v>
      </c>
      <c r="X103">
        <v>155.9</v>
      </c>
    </row>
    <row r="104" spans="6:24" x14ac:dyDescent="0.2">
      <c r="F104" t="s">
        <v>4</v>
      </c>
      <c r="G104" s="1">
        <v>45231</v>
      </c>
      <c r="H104" t="s">
        <v>5</v>
      </c>
      <c r="I104">
        <v>49.71</v>
      </c>
      <c r="J104" t="s">
        <v>6</v>
      </c>
      <c r="K104" s="1">
        <v>45108</v>
      </c>
      <c r="L104">
        <v>7.93</v>
      </c>
      <c r="M104">
        <v>1.1000000000000001</v>
      </c>
      <c r="N104">
        <v>3.87</v>
      </c>
      <c r="O104">
        <v>1.94</v>
      </c>
      <c r="P104">
        <v>5.2</v>
      </c>
      <c r="Q104" t="s">
        <v>12</v>
      </c>
      <c r="R104" s="1">
        <v>45108</v>
      </c>
      <c r="S104" t="s">
        <v>5</v>
      </c>
      <c r="T104">
        <v>1.8</v>
      </c>
      <c r="U104" t="s">
        <v>13</v>
      </c>
      <c r="V104" s="1">
        <v>45108</v>
      </c>
      <c r="W104" t="s">
        <v>5</v>
      </c>
      <c r="X104">
        <v>158.41</v>
      </c>
    </row>
    <row r="105" spans="6:24" x14ac:dyDescent="0.2">
      <c r="F105" t="s">
        <v>4</v>
      </c>
      <c r="G105" s="1">
        <v>45261</v>
      </c>
      <c r="H105" t="s">
        <v>5</v>
      </c>
      <c r="I105">
        <v>44.88</v>
      </c>
      <c r="J105" t="s">
        <v>6</v>
      </c>
      <c r="K105" s="1">
        <v>45139</v>
      </c>
      <c r="L105">
        <v>6.85</v>
      </c>
      <c r="M105">
        <v>0.88</v>
      </c>
      <c r="N105">
        <v>3.74</v>
      </c>
      <c r="O105">
        <v>1.61</v>
      </c>
      <c r="P105">
        <v>5.04</v>
      </c>
      <c r="Q105" t="s">
        <v>12</v>
      </c>
      <c r="R105" s="1">
        <v>45139</v>
      </c>
      <c r="S105" t="s">
        <v>5</v>
      </c>
      <c r="T105">
        <v>2.85</v>
      </c>
      <c r="U105" t="s">
        <v>13</v>
      </c>
      <c r="V105" s="1">
        <v>45139</v>
      </c>
      <c r="W105" t="s">
        <v>5</v>
      </c>
      <c r="X105">
        <v>160.47</v>
      </c>
    </row>
    <row r="106" spans="6:24" x14ac:dyDescent="0.2">
      <c r="F106" t="s">
        <v>4</v>
      </c>
      <c r="G106" s="1">
        <v>45292</v>
      </c>
      <c r="H106" t="s">
        <v>5</v>
      </c>
      <c r="I106">
        <v>52.59</v>
      </c>
      <c r="J106" t="s">
        <v>6</v>
      </c>
      <c r="K106" s="1">
        <v>45170</v>
      </c>
      <c r="L106">
        <v>6.85</v>
      </c>
      <c r="M106">
        <v>0.88</v>
      </c>
      <c r="N106">
        <v>2.99</v>
      </c>
      <c r="O106">
        <v>1.71</v>
      </c>
      <c r="P106">
        <v>3.63</v>
      </c>
      <c r="Q106" t="s">
        <v>12</v>
      </c>
      <c r="R106" s="1">
        <v>45170</v>
      </c>
      <c r="S106" t="s">
        <v>5</v>
      </c>
      <c r="T106">
        <v>2.12</v>
      </c>
      <c r="U106" t="s">
        <v>13</v>
      </c>
      <c r="V106" s="1">
        <v>45170</v>
      </c>
      <c r="W106" t="s">
        <v>5</v>
      </c>
      <c r="X106">
        <v>146.49</v>
      </c>
    </row>
    <row r="107" spans="6:24" x14ac:dyDescent="0.2">
      <c r="F107" t="s">
        <v>4</v>
      </c>
      <c r="G107" s="1">
        <v>45323</v>
      </c>
      <c r="H107" t="s">
        <v>5</v>
      </c>
      <c r="I107">
        <v>52.91</v>
      </c>
      <c r="J107" t="s">
        <v>6</v>
      </c>
      <c r="K107" s="1">
        <v>45200</v>
      </c>
      <c r="L107">
        <v>3.82</v>
      </c>
      <c r="M107">
        <v>0.79</v>
      </c>
      <c r="N107">
        <v>2.2799999999999998</v>
      </c>
      <c r="O107">
        <v>0.83</v>
      </c>
      <c r="P107">
        <v>2.69</v>
      </c>
      <c r="Q107" t="s">
        <v>12</v>
      </c>
      <c r="R107" s="1">
        <v>45200</v>
      </c>
      <c r="S107" t="s">
        <v>5</v>
      </c>
      <c r="T107">
        <v>1.9</v>
      </c>
      <c r="U107" t="s">
        <v>13</v>
      </c>
      <c r="V107" s="1">
        <v>45200</v>
      </c>
      <c r="W107" t="s">
        <v>5</v>
      </c>
      <c r="X107">
        <v>134.87</v>
      </c>
    </row>
    <row r="108" spans="6:24" x14ac:dyDescent="0.2">
      <c r="F108" t="s">
        <v>4</v>
      </c>
      <c r="G108" s="1">
        <v>45352</v>
      </c>
      <c r="H108" t="s">
        <v>5</v>
      </c>
      <c r="I108">
        <v>67.55</v>
      </c>
      <c r="J108" t="s">
        <v>6</v>
      </c>
      <c r="K108" s="1">
        <v>45231</v>
      </c>
      <c r="L108">
        <v>2.06</v>
      </c>
      <c r="M108">
        <v>0.5</v>
      </c>
      <c r="N108">
        <v>1.53</v>
      </c>
      <c r="O108">
        <v>0.4</v>
      </c>
      <c r="P108">
        <v>2</v>
      </c>
      <c r="Q108" t="s">
        <v>12</v>
      </c>
      <c r="R108" s="1">
        <v>45231</v>
      </c>
      <c r="S108" t="s">
        <v>5</v>
      </c>
      <c r="T108">
        <v>1.75</v>
      </c>
      <c r="U108" t="s">
        <v>13</v>
      </c>
      <c r="V108" s="1">
        <v>45231</v>
      </c>
      <c r="W108" t="s">
        <v>5</v>
      </c>
      <c r="X108">
        <v>115.95</v>
      </c>
    </row>
    <row r="109" spans="6:24" x14ac:dyDescent="0.2">
      <c r="F109" t="s">
        <v>4</v>
      </c>
      <c r="G109" s="1">
        <v>45383</v>
      </c>
      <c r="H109" t="s">
        <v>5</v>
      </c>
      <c r="I109">
        <v>68.59</v>
      </c>
      <c r="J109" t="s">
        <v>6</v>
      </c>
      <c r="K109" s="1">
        <v>45261</v>
      </c>
      <c r="L109">
        <v>1.37</v>
      </c>
      <c r="M109">
        <v>0.47</v>
      </c>
      <c r="N109">
        <v>1.18</v>
      </c>
      <c r="O109">
        <v>0.21</v>
      </c>
      <c r="P109">
        <v>1.86</v>
      </c>
      <c r="Q109" t="s">
        <v>12</v>
      </c>
      <c r="R109" s="1">
        <v>45261</v>
      </c>
      <c r="S109" t="s">
        <v>5</v>
      </c>
      <c r="T109">
        <v>2.84</v>
      </c>
      <c r="U109" t="s">
        <v>13</v>
      </c>
      <c r="V109" s="1">
        <v>45261</v>
      </c>
      <c r="W109" t="s">
        <v>5</v>
      </c>
      <c r="X109">
        <v>107.45</v>
      </c>
    </row>
    <row r="110" spans="6:24" x14ac:dyDescent="0.2">
      <c r="F110" t="s">
        <v>4</v>
      </c>
      <c r="G110" s="1">
        <v>45413</v>
      </c>
      <c r="H110" t="s">
        <v>5</v>
      </c>
      <c r="I110">
        <v>78.819999999999993</v>
      </c>
      <c r="J110" t="s">
        <v>6</v>
      </c>
      <c r="K110" s="1">
        <v>45292</v>
      </c>
      <c r="L110">
        <v>1.97</v>
      </c>
      <c r="M110">
        <v>0.53</v>
      </c>
      <c r="N110">
        <v>1.34</v>
      </c>
      <c r="O110">
        <v>0.35</v>
      </c>
      <c r="P110">
        <v>1.93</v>
      </c>
      <c r="Q110" t="s">
        <v>12</v>
      </c>
      <c r="R110" s="1">
        <v>45292</v>
      </c>
      <c r="S110" t="s">
        <v>5</v>
      </c>
      <c r="T110">
        <v>2.12</v>
      </c>
      <c r="U110" t="s">
        <v>13</v>
      </c>
      <c r="V110" s="1">
        <v>45292</v>
      </c>
      <c r="W110" t="s">
        <v>5</v>
      </c>
      <c r="X110">
        <v>118.28</v>
      </c>
    </row>
    <row r="111" spans="6:24" x14ac:dyDescent="0.2">
      <c r="F111" t="s">
        <v>4</v>
      </c>
      <c r="G111" s="1">
        <v>45444</v>
      </c>
      <c r="H111" t="s">
        <v>5</v>
      </c>
      <c r="I111">
        <v>77.87</v>
      </c>
      <c r="J111" t="s">
        <v>6</v>
      </c>
      <c r="K111" s="1">
        <v>45323</v>
      </c>
      <c r="L111">
        <v>2.75</v>
      </c>
      <c r="M111">
        <v>0.6</v>
      </c>
      <c r="N111">
        <v>1.71</v>
      </c>
      <c r="O111">
        <v>0.55000000000000004</v>
      </c>
      <c r="P111">
        <v>2.62</v>
      </c>
      <c r="Q111" t="s">
        <v>12</v>
      </c>
      <c r="R111" s="1">
        <v>45323</v>
      </c>
      <c r="S111" t="s">
        <v>5</v>
      </c>
      <c r="T111">
        <v>2.42</v>
      </c>
      <c r="U111" t="s">
        <v>13</v>
      </c>
      <c r="V111" s="1">
        <v>45323</v>
      </c>
      <c r="W111" t="s">
        <v>5</v>
      </c>
      <c r="X111">
        <v>129.77000000000001</v>
      </c>
    </row>
    <row r="112" spans="6:24" x14ac:dyDescent="0.2">
      <c r="F112" t="s">
        <v>4</v>
      </c>
      <c r="G112" s="1">
        <v>45474</v>
      </c>
      <c r="H112" t="s">
        <v>5</v>
      </c>
      <c r="I112">
        <v>79.97</v>
      </c>
      <c r="J112" t="s">
        <v>6</v>
      </c>
      <c r="K112" s="1">
        <v>45352</v>
      </c>
      <c r="L112">
        <v>5.1100000000000003</v>
      </c>
      <c r="M112">
        <v>0.81</v>
      </c>
      <c r="N112">
        <v>2.67</v>
      </c>
      <c r="O112">
        <v>1.26</v>
      </c>
      <c r="P112">
        <v>3.08</v>
      </c>
      <c r="Q112" t="s">
        <v>12</v>
      </c>
      <c r="R112" s="1">
        <v>45352</v>
      </c>
      <c r="S112" t="s">
        <v>5</v>
      </c>
      <c r="T112">
        <v>2.0699999999999998</v>
      </c>
      <c r="U112" t="s">
        <v>13</v>
      </c>
      <c r="V112" s="1">
        <v>45352</v>
      </c>
      <c r="W112" t="s">
        <v>5</v>
      </c>
      <c r="X112">
        <v>162.02000000000001</v>
      </c>
    </row>
    <row r="113" spans="6:24" x14ac:dyDescent="0.2">
      <c r="F113" t="s">
        <v>4</v>
      </c>
      <c r="G113" s="1">
        <v>45505</v>
      </c>
      <c r="H113" t="s">
        <v>5</v>
      </c>
      <c r="I113">
        <v>86.35</v>
      </c>
      <c r="J113" t="s">
        <v>6</v>
      </c>
      <c r="K113" s="1">
        <v>45383</v>
      </c>
      <c r="L113">
        <v>6.68</v>
      </c>
      <c r="M113">
        <v>0.95</v>
      </c>
      <c r="N113">
        <v>3.68</v>
      </c>
      <c r="O113">
        <v>1.71</v>
      </c>
      <c r="P113">
        <v>4.29</v>
      </c>
      <c r="Q113" t="s">
        <v>12</v>
      </c>
      <c r="R113" s="1">
        <v>45383</v>
      </c>
      <c r="S113" t="s">
        <v>5</v>
      </c>
      <c r="T113">
        <v>2.65</v>
      </c>
      <c r="U113" t="s">
        <v>13</v>
      </c>
      <c r="V113" s="1">
        <v>45383</v>
      </c>
      <c r="W113" t="s">
        <v>5</v>
      </c>
      <c r="X113">
        <v>175.89</v>
      </c>
    </row>
    <row r="114" spans="6:24" x14ac:dyDescent="0.2">
      <c r="F114" t="s">
        <v>4</v>
      </c>
      <c r="G114" s="1">
        <v>45536</v>
      </c>
      <c r="H114" t="s">
        <v>5</v>
      </c>
      <c r="I114">
        <v>72.739999999999995</v>
      </c>
      <c r="J114" t="s">
        <v>6</v>
      </c>
      <c r="K114" s="1">
        <v>45413</v>
      </c>
      <c r="L114">
        <v>9.14</v>
      </c>
      <c r="M114">
        <v>0.96</v>
      </c>
      <c r="N114">
        <v>3.99</v>
      </c>
      <c r="O114">
        <v>2.57</v>
      </c>
      <c r="P114">
        <v>5.63</v>
      </c>
      <c r="Q114" t="s">
        <v>12</v>
      </c>
      <c r="R114" s="1">
        <v>45413</v>
      </c>
      <c r="S114" t="s">
        <v>5</v>
      </c>
      <c r="T114">
        <v>2.38</v>
      </c>
      <c r="U114" t="s">
        <v>13</v>
      </c>
      <c r="V114" s="1">
        <v>45413</v>
      </c>
      <c r="W114" t="s">
        <v>5</v>
      </c>
      <c r="X114">
        <v>199.8</v>
      </c>
    </row>
    <row r="115" spans="6:24" x14ac:dyDescent="0.2">
      <c r="J115" t="s">
        <v>6</v>
      </c>
      <c r="K115" s="1">
        <v>45444</v>
      </c>
      <c r="L115">
        <v>9.43</v>
      </c>
      <c r="M115">
        <v>1.23</v>
      </c>
      <c r="N115">
        <v>4.1399999999999997</v>
      </c>
      <c r="O115">
        <v>2.37</v>
      </c>
      <c r="P115">
        <v>5.15</v>
      </c>
      <c r="Q115" t="s">
        <v>12</v>
      </c>
      <c r="R115" s="1">
        <v>45444</v>
      </c>
      <c r="S115" t="s">
        <v>5</v>
      </c>
      <c r="T115">
        <v>2.27</v>
      </c>
      <c r="U115" t="s">
        <v>13</v>
      </c>
      <c r="V115" s="1">
        <v>45444</v>
      </c>
      <c r="W115" t="s">
        <v>5</v>
      </c>
      <c r="X115">
        <v>200.2</v>
      </c>
    </row>
    <row r="116" spans="6:24" x14ac:dyDescent="0.2">
      <c r="J116" t="s">
        <v>6</v>
      </c>
      <c r="K116" s="1">
        <v>45474</v>
      </c>
      <c r="L116">
        <v>10.27</v>
      </c>
      <c r="M116">
        <v>1.37</v>
      </c>
      <c r="N116">
        <v>4.72</v>
      </c>
      <c r="O116">
        <v>2.48</v>
      </c>
      <c r="P116">
        <v>6.42</v>
      </c>
      <c r="Q116" t="s">
        <v>12</v>
      </c>
      <c r="R116" s="1">
        <v>45474</v>
      </c>
      <c r="S116" t="s">
        <v>5</v>
      </c>
      <c r="T116">
        <v>2.09</v>
      </c>
      <c r="U116" t="s">
        <v>13</v>
      </c>
      <c r="V116" s="1">
        <v>45474</v>
      </c>
      <c r="W116" t="s">
        <v>5</v>
      </c>
      <c r="X116">
        <v>204.38</v>
      </c>
    </row>
    <row r="117" spans="6:24" x14ac:dyDescent="0.2">
      <c r="J117" t="s">
        <v>6</v>
      </c>
      <c r="K117" s="1">
        <v>45505</v>
      </c>
      <c r="L117">
        <v>9.74</v>
      </c>
      <c r="M117">
        <v>1.34</v>
      </c>
      <c r="N117">
        <v>4.3</v>
      </c>
      <c r="O117">
        <v>2.38</v>
      </c>
      <c r="P117">
        <v>5.95</v>
      </c>
      <c r="Q117" t="s">
        <v>12</v>
      </c>
      <c r="R117" s="1">
        <v>45505</v>
      </c>
      <c r="S117" t="s">
        <v>5</v>
      </c>
      <c r="T117">
        <v>2.31</v>
      </c>
      <c r="U117" t="s">
        <v>13</v>
      </c>
      <c r="V117" s="1">
        <v>45505</v>
      </c>
      <c r="W117" t="s">
        <v>5</v>
      </c>
      <c r="X117">
        <v>211.59</v>
      </c>
    </row>
    <row r="118" spans="6:24" x14ac:dyDescent="0.2">
      <c r="J118" t="s">
        <v>6</v>
      </c>
      <c r="K118" s="1">
        <v>45536</v>
      </c>
      <c r="L118">
        <v>6.99</v>
      </c>
      <c r="M118">
        <v>1.1299999999999999</v>
      </c>
      <c r="N118">
        <v>3.2</v>
      </c>
      <c r="O118">
        <v>1.76</v>
      </c>
      <c r="P118">
        <v>4.57</v>
      </c>
      <c r="Q118" t="s">
        <v>12</v>
      </c>
      <c r="R118" s="1">
        <v>45536</v>
      </c>
      <c r="S118" t="s">
        <v>5</v>
      </c>
      <c r="T118">
        <v>2.09</v>
      </c>
      <c r="U118" t="s">
        <v>13</v>
      </c>
      <c r="V118" s="1">
        <v>45536</v>
      </c>
      <c r="W118" t="s">
        <v>5</v>
      </c>
      <c r="X118">
        <v>180.8</v>
      </c>
    </row>
    <row r="119" spans="6:24" x14ac:dyDescent="0.2">
      <c r="J119" t="s">
        <v>6</v>
      </c>
      <c r="K119" s="1">
        <v>45566</v>
      </c>
      <c r="L119">
        <v>4</v>
      </c>
      <c r="M119">
        <v>1.08</v>
      </c>
      <c r="N119">
        <v>2.23</v>
      </c>
      <c r="O119">
        <v>1.21</v>
      </c>
      <c r="P119">
        <v>2.84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5D8F-1254-644C-8EFD-1561864F9C6E}">
  <dimension ref="A1:AP130"/>
  <sheetViews>
    <sheetView tabSelected="1" topLeftCell="L1" zoomScale="50" workbookViewId="0">
      <selection activeCell="AZ68" sqref="AZ68"/>
    </sheetView>
  </sheetViews>
  <sheetFormatPr baseColWidth="10" defaultRowHeight="16" x14ac:dyDescent="0.2"/>
  <sheetData>
    <row r="1" spans="1:30" x14ac:dyDescent="0.2">
      <c r="A1" s="2"/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/>
      <c r="H1" s="2"/>
      <c r="I1" s="2"/>
      <c r="J1" s="2"/>
      <c r="K1" s="2"/>
      <c r="L1" s="2"/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</row>
    <row r="2" spans="1:30" x14ac:dyDescent="0.2">
      <c r="A2" s="3">
        <v>42005</v>
      </c>
      <c r="B2" s="2">
        <v>0.6</v>
      </c>
      <c r="C2" s="2">
        <v>0.19</v>
      </c>
      <c r="D2" s="2"/>
      <c r="E2" s="2">
        <v>0</v>
      </c>
      <c r="F2" s="2">
        <v>0.67</v>
      </c>
      <c r="G2" s="2"/>
      <c r="H2" s="2"/>
      <c r="I2" s="2"/>
      <c r="J2" s="2"/>
      <c r="K2" s="2"/>
      <c r="L2" s="2"/>
      <c r="S2" s="1">
        <f>A2</f>
        <v>42005</v>
      </c>
      <c r="T2">
        <f>VLOOKUP($S2,$A$1:$F$119,2)</f>
        <v>0.6</v>
      </c>
      <c r="U2">
        <f>VLOOKUP($S2,$A$1:$F$119,3)</f>
        <v>0.19</v>
      </c>
      <c r="V2">
        <f>VLOOKUP($S2,$A$1:$F$119,4)</f>
        <v>0</v>
      </c>
      <c r="W2">
        <f>VLOOKUP($S2,$A$1:$F$119,5)</f>
        <v>0</v>
      </c>
      <c r="X2">
        <f>VLOOKUP($S2,$A$1:$F$119,6)</f>
        <v>0.67</v>
      </c>
      <c r="Y2" s="1">
        <f>S2</f>
        <v>42005</v>
      </c>
      <c r="Z2">
        <f>VLOOKUP($S2,$A$1:$F$119,2)</f>
        <v>0.6</v>
      </c>
      <c r="AA2">
        <f>VLOOKUP($S2,$A$1:$F$119,3)</f>
        <v>0.19</v>
      </c>
      <c r="AB2">
        <f>VLOOKUP($S2,$A$1:$F$119,4)</f>
        <v>0</v>
      </c>
      <c r="AC2">
        <f>VLOOKUP($S2,$A$1:$F$119,5)</f>
        <v>0</v>
      </c>
      <c r="AD2">
        <f>VLOOKUP($S2,$A$1:$F$119,6)</f>
        <v>0.67</v>
      </c>
    </row>
    <row r="3" spans="1:30" x14ac:dyDescent="0.2">
      <c r="A3" s="3">
        <v>42036</v>
      </c>
      <c r="B3" s="2">
        <v>1.47</v>
      </c>
      <c r="C3" s="2">
        <v>0.21</v>
      </c>
      <c r="D3" s="2"/>
      <c r="E3" s="2">
        <v>0</v>
      </c>
      <c r="F3" s="2">
        <v>0.66</v>
      </c>
      <c r="G3" s="2"/>
      <c r="H3" s="2"/>
      <c r="J3" s="2"/>
      <c r="K3" s="2"/>
      <c r="L3" s="2"/>
      <c r="S3" s="1">
        <f>S2+90</f>
        <v>42095</v>
      </c>
      <c r="T3">
        <f t="shared" ref="T3:T41" si="0">VLOOKUP($S3,$A$1:$F$119,2)</f>
        <v>4.75</v>
      </c>
      <c r="U3">
        <f t="shared" ref="U3:U41" si="1">VLOOKUP($S3,$A$1:$F$119,3)</f>
        <v>0.37</v>
      </c>
      <c r="V3">
        <f t="shared" ref="V3:V41" si="2">VLOOKUP($S3,$A$1:$F$119,4)</f>
        <v>0</v>
      </c>
      <c r="W3">
        <f t="shared" ref="W3:W41" si="3">VLOOKUP($S3,$A$1:$F$119,5)</f>
        <v>0</v>
      </c>
      <c r="X3">
        <f t="shared" ref="X3:X41" si="4">VLOOKUP($S3,$A$1:$F$119,6)</f>
        <v>1.0900000000000001</v>
      </c>
      <c r="Y3" s="1">
        <f t="shared" ref="Y3:Y41" si="5">S3</f>
        <v>42095</v>
      </c>
      <c r="Z3">
        <f t="shared" ref="Z3:Z41" si="6">VLOOKUP($S3,$A$1:$F$119,2)</f>
        <v>4.75</v>
      </c>
      <c r="AA3">
        <f t="shared" ref="AA3:AA41" si="7">VLOOKUP($S3,$A$1:$F$119,3)</f>
        <v>0.37</v>
      </c>
      <c r="AB3">
        <f t="shared" ref="AB3:AB41" si="8">VLOOKUP($S3,$A$1:$F$119,4)</f>
        <v>0</v>
      </c>
      <c r="AC3">
        <f t="shared" ref="AC3:AC41" si="9">VLOOKUP($S3,$A$1:$F$119,5)</f>
        <v>0</v>
      </c>
      <c r="AD3">
        <f t="shared" ref="AD3:AD41" si="10">VLOOKUP($S3,$A$1:$F$119,6)</f>
        <v>1.0900000000000001</v>
      </c>
    </row>
    <row r="4" spans="1:30" x14ac:dyDescent="0.2">
      <c r="A4" s="3">
        <v>42064</v>
      </c>
      <c r="B4" s="2">
        <v>3.06</v>
      </c>
      <c r="C4" s="2">
        <v>0.23</v>
      </c>
      <c r="D4" s="2"/>
      <c r="E4" s="2">
        <v>0</v>
      </c>
      <c r="F4" s="2">
        <v>1.08</v>
      </c>
      <c r="G4" s="2"/>
      <c r="H4" s="2"/>
      <c r="J4" s="2"/>
      <c r="K4" s="2"/>
      <c r="L4" s="2"/>
      <c r="S4" s="1">
        <f>S3+91</f>
        <v>42186</v>
      </c>
      <c r="T4">
        <f t="shared" si="0"/>
        <v>5.26</v>
      </c>
      <c r="U4">
        <f t="shared" si="1"/>
        <v>0.43</v>
      </c>
      <c r="V4">
        <f t="shared" si="2"/>
        <v>0</v>
      </c>
      <c r="W4">
        <f t="shared" si="3"/>
        <v>0.01</v>
      </c>
      <c r="X4">
        <f t="shared" si="4"/>
        <v>1.74</v>
      </c>
      <c r="Y4" s="1">
        <f t="shared" si="5"/>
        <v>42186</v>
      </c>
      <c r="Z4">
        <f t="shared" si="6"/>
        <v>5.26</v>
      </c>
      <c r="AA4">
        <f t="shared" si="7"/>
        <v>0.43</v>
      </c>
      <c r="AB4">
        <f t="shared" si="8"/>
        <v>0</v>
      </c>
      <c r="AC4">
        <f t="shared" si="9"/>
        <v>0.01</v>
      </c>
      <c r="AD4">
        <f t="shared" si="10"/>
        <v>1.74</v>
      </c>
    </row>
    <row r="5" spans="1:30" x14ac:dyDescent="0.2">
      <c r="A5" s="3">
        <v>42095</v>
      </c>
      <c r="B5" s="2">
        <v>4.75</v>
      </c>
      <c r="C5" s="2">
        <v>0.37</v>
      </c>
      <c r="D5" s="2"/>
      <c r="E5" s="2">
        <v>0</v>
      </c>
      <c r="F5" s="2">
        <v>1.0900000000000001</v>
      </c>
      <c r="G5" s="2"/>
      <c r="H5" s="2"/>
      <c r="J5" s="2"/>
      <c r="K5" s="2"/>
      <c r="L5" s="2"/>
      <c r="S5" s="1">
        <f>S4+92</f>
        <v>42278</v>
      </c>
      <c r="T5">
        <f t="shared" si="0"/>
        <v>2.08</v>
      </c>
      <c r="U5">
        <f t="shared" si="1"/>
        <v>0.24</v>
      </c>
      <c r="V5">
        <f t="shared" si="2"/>
        <v>0</v>
      </c>
      <c r="W5">
        <f t="shared" si="3"/>
        <v>0.01</v>
      </c>
      <c r="X5">
        <f t="shared" si="4"/>
        <v>0.7</v>
      </c>
      <c r="Y5" s="1">
        <f t="shared" si="5"/>
        <v>42278</v>
      </c>
      <c r="Z5">
        <f t="shared" si="6"/>
        <v>2.08</v>
      </c>
      <c r="AA5">
        <f t="shared" si="7"/>
        <v>0.24</v>
      </c>
      <c r="AB5">
        <f t="shared" si="8"/>
        <v>0</v>
      </c>
      <c r="AC5">
        <f t="shared" si="9"/>
        <v>0.01</v>
      </c>
      <c r="AD5">
        <f t="shared" si="10"/>
        <v>0.7</v>
      </c>
    </row>
    <row r="6" spans="1:30" x14ac:dyDescent="0.2">
      <c r="A6" s="3">
        <v>42125</v>
      </c>
      <c r="B6" s="2">
        <v>4.72</v>
      </c>
      <c r="C6" s="2">
        <v>0.39</v>
      </c>
      <c r="D6" s="2"/>
      <c r="E6" s="2">
        <v>0.01</v>
      </c>
      <c r="F6" s="2">
        <v>1.55</v>
      </c>
      <c r="G6" s="2"/>
      <c r="H6" s="2"/>
      <c r="J6" s="2"/>
      <c r="K6" s="2"/>
      <c r="L6" s="2"/>
      <c r="S6" s="1">
        <f>S5+92</f>
        <v>42370</v>
      </c>
      <c r="T6">
        <f t="shared" si="0"/>
        <v>0.7</v>
      </c>
      <c r="U6">
        <f t="shared" si="1"/>
        <v>0.19</v>
      </c>
      <c r="V6">
        <f t="shared" si="2"/>
        <v>0.92</v>
      </c>
      <c r="W6">
        <f t="shared" si="3"/>
        <v>0</v>
      </c>
      <c r="X6">
        <f t="shared" si="4"/>
        <v>0.39</v>
      </c>
      <c r="Y6" s="1">
        <f t="shared" si="5"/>
        <v>42370</v>
      </c>
      <c r="Z6">
        <f t="shared" si="6"/>
        <v>0.7</v>
      </c>
      <c r="AA6">
        <f t="shared" si="7"/>
        <v>0.19</v>
      </c>
      <c r="AB6">
        <f t="shared" si="8"/>
        <v>0.92</v>
      </c>
      <c r="AC6">
        <f t="shared" si="9"/>
        <v>0</v>
      </c>
      <c r="AD6">
        <f t="shared" si="10"/>
        <v>0.39</v>
      </c>
    </row>
    <row r="7" spans="1:30" x14ac:dyDescent="0.2">
      <c r="A7" s="3">
        <v>42156</v>
      </c>
      <c r="B7" s="2">
        <v>4.87</v>
      </c>
      <c r="C7" s="2">
        <v>0.37</v>
      </c>
      <c r="D7" s="2"/>
      <c r="E7" s="2">
        <v>0.01</v>
      </c>
      <c r="F7" s="2">
        <v>1.58</v>
      </c>
      <c r="G7" s="2"/>
      <c r="H7" s="2"/>
      <c r="J7" s="2"/>
      <c r="K7" s="2"/>
      <c r="L7" s="2"/>
      <c r="S7" s="1">
        <f>S6+91</f>
        <v>42461</v>
      </c>
      <c r="T7">
        <f t="shared" si="0"/>
        <v>4</v>
      </c>
      <c r="U7">
        <f t="shared" si="1"/>
        <v>0.37</v>
      </c>
      <c r="V7">
        <f t="shared" si="2"/>
        <v>2.2000000000000002</v>
      </c>
      <c r="W7">
        <f t="shared" si="3"/>
        <v>0.01</v>
      </c>
      <c r="X7">
        <f t="shared" si="4"/>
        <v>1.08</v>
      </c>
      <c r="Y7" s="1">
        <f t="shared" si="5"/>
        <v>42461</v>
      </c>
      <c r="Z7">
        <f t="shared" si="6"/>
        <v>4</v>
      </c>
      <c r="AA7">
        <f t="shared" si="7"/>
        <v>0.37</v>
      </c>
      <c r="AB7">
        <f t="shared" si="8"/>
        <v>2.2000000000000002</v>
      </c>
      <c r="AC7">
        <f t="shared" si="9"/>
        <v>0.01</v>
      </c>
      <c r="AD7">
        <f t="shared" si="10"/>
        <v>1.08</v>
      </c>
    </row>
    <row r="8" spans="1:30" x14ac:dyDescent="0.2">
      <c r="A8" s="3">
        <v>42186</v>
      </c>
      <c r="B8" s="2">
        <v>5.26</v>
      </c>
      <c r="C8" s="2">
        <v>0.43</v>
      </c>
      <c r="D8" s="2"/>
      <c r="E8" s="2">
        <v>0.01</v>
      </c>
      <c r="F8" s="2">
        <v>1.74</v>
      </c>
      <c r="G8" s="2"/>
      <c r="H8" s="2"/>
      <c r="J8" s="2"/>
      <c r="K8" s="2"/>
      <c r="L8" s="2"/>
      <c r="S8" s="1">
        <f t="shared" ref="S8" si="11">S7+91</f>
        <v>42552</v>
      </c>
      <c r="T8">
        <f t="shared" si="0"/>
        <v>5.27</v>
      </c>
      <c r="U8">
        <f t="shared" si="1"/>
        <v>0.43</v>
      </c>
      <c r="V8">
        <f t="shared" si="2"/>
        <v>2.79</v>
      </c>
      <c r="W8">
        <f t="shared" si="3"/>
        <v>0.02</v>
      </c>
      <c r="X8">
        <f t="shared" si="4"/>
        <v>1.67</v>
      </c>
      <c r="Y8" s="1">
        <f t="shared" si="5"/>
        <v>42552</v>
      </c>
      <c r="Z8">
        <f t="shared" si="6"/>
        <v>5.27</v>
      </c>
      <c r="AA8">
        <f t="shared" si="7"/>
        <v>0.43</v>
      </c>
      <c r="AB8">
        <f t="shared" si="8"/>
        <v>2.79</v>
      </c>
      <c r="AC8">
        <f t="shared" si="9"/>
        <v>0.02</v>
      </c>
      <c r="AD8">
        <f t="shared" si="10"/>
        <v>1.67</v>
      </c>
    </row>
    <row r="9" spans="1:30" x14ac:dyDescent="0.2">
      <c r="A9" s="3">
        <v>42217</v>
      </c>
      <c r="B9" s="2">
        <v>4.9400000000000004</v>
      </c>
      <c r="C9" s="2">
        <v>0.4</v>
      </c>
      <c r="D9" s="2"/>
      <c r="E9" s="2">
        <v>0.01</v>
      </c>
      <c r="F9" s="2">
        <v>1.37</v>
      </c>
      <c r="G9" s="2"/>
      <c r="H9" s="2"/>
      <c r="J9" s="2"/>
      <c r="K9" s="2"/>
      <c r="L9" s="2"/>
      <c r="S9" s="1">
        <f>S8+92</f>
        <v>42644</v>
      </c>
      <c r="T9">
        <f t="shared" si="0"/>
        <v>1.79</v>
      </c>
      <c r="U9">
        <f t="shared" si="1"/>
        <v>0.25</v>
      </c>
      <c r="V9">
        <f t="shared" si="2"/>
        <v>1.4</v>
      </c>
      <c r="W9">
        <f t="shared" si="3"/>
        <v>0.01</v>
      </c>
      <c r="X9">
        <f t="shared" si="4"/>
        <v>0.8</v>
      </c>
      <c r="Y9" s="1">
        <f t="shared" si="5"/>
        <v>42644</v>
      </c>
      <c r="Z9">
        <f t="shared" si="6"/>
        <v>1.79</v>
      </c>
      <c r="AA9">
        <f t="shared" si="7"/>
        <v>0.25</v>
      </c>
      <c r="AB9">
        <f t="shared" si="8"/>
        <v>1.4</v>
      </c>
      <c r="AC9">
        <f t="shared" si="9"/>
        <v>0.01</v>
      </c>
      <c r="AD9">
        <f t="shared" si="10"/>
        <v>0.8</v>
      </c>
    </row>
    <row r="10" spans="1:30" x14ac:dyDescent="0.2">
      <c r="A10" s="3">
        <v>42248</v>
      </c>
      <c r="B10" s="2">
        <v>3.45</v>
      </c>
      <c r="C10" s="2">
        <v>0.32</v>
      </c>
      <c r="D10" s="2"/>
      <c r="E10" s="2">
        <v>0.01</v>
      </c>
      <c r="F10" s="2">
        <v>1.17</v>
      </c>
      <c r="G10" s="2"/>
      <c r="H10" s="2"/>
      <c r="J10" s="2"/>
      <c r="K10" s="2"/>
      <c r="L10" s="2"/>
      <c r="S10" s="1">
        <f t="shared" ref="S10:S14" si="12">S9+92</f>
        <v>42736</v>
      </c>
      <c r="T10">
        <f t="shared" si="0"/>
        <v>0.85</v>
      </c>
      <c r="U10">
        <f t="shared" si="1"/>
        <v>0.16</v>
      </c>
      <c r="V10">
        <f t="shared" si="2"/>
        <v>0.95</v>
      </c>
      <c r="W10">
        <f t="shared" si="3"/>
        <v>0</v>
      </c>
      <c r="X10">
        <f t="shared" si="4"/>
        <v>0.6</v>
      </c>
      <c r="Y10" s="1">
        <f t="shared" si="5"/>
        <v>42736</v>
      </c>
      <c r="Z10">
        <f t="shared" si="6"/>
        <v>0.85</v>
      </c>
      <c r="AA10">
        <f t="shared" si="7"/>
        <v>0.16</v>
      </c>
      <c r="AB10">
        <f t="shared" si="8"/>
        <v>0.95</v>
      </c>
      <c r="AC10">
        <f t="shared" si="9"/>
        <v>0</v>
      </c>
      <c r="AD10">
        <f t="shared" si="10"/>
        <v>0.6</v>
      </c>
    </row>
    <row r="11" spans="1:30" x14ac:dyDescent="0.2">
      <c r="A11" s="3">
        <v>42278</v>
      </c>
      <c r="B11" s="2">
        <v>2.08</v>
      </c>
      <c r="C11" s="2">
        <v>0.24</v>
      </c>
      <c r="D11" s="2"/>
      <c r="E11" s="2">
        <v>0.01</v>
      </c>
      <c r="F11" s="2">
        <v>0.7</v>
      </c>
      <c r="G11" s="2"/>
      <c r="H11" s="2"/>
      <c r="J11" s="2"/>
      <c r="K11" s="2"/>
      <c r="L11" s="2"/>
      <c r="S11" s="1">
        <f>S10+90</f>
        <v>42826</v>
      </c>
      <c r="T11">
        <f t="shared" si="0"/>
        <v>4.08</v>
      </c>
      <c r="U11">
        <f t="shared" si="1"/>
        <v>0.36</v>
      </c>
      <c r="V11">
        <f t="shared" si="2"/>
        <v>2.44</v>
      </c>
      <c r="W11">
        <f t="shared" si="3"/>
        <v>0.01</v>
      </c>
      <c r="X11">
        <f t="shared" si="4"/>
        <v>1.3</v>
      </c>
      <c r="Y11" s="1">
        <f t="shared" si="5"/>
        <v>42826</v>
      </c>
      <c r="Z11">
        <f t="shared" si="6"/>
        <v>4.08</v>
      </c>
      <c r="AA11">
        <f t="shared" si="7"/>
        <v>0.36</v>
      </c>
      <c r="AB11">
        <f t="shared" si="8"/>
        <v>2.44</v>
      </c>
      <c r="AC11">
        <f t="shared" si="9"/>
        <v>0.01</v>
      </c>
      <c r="AD11">
        <f t="shared" si="10"/>
        <v>1.3</v>
      </c>
    </row>
    <row r="12" spans="1:30" x14ac:dyDescent="0.2">
      <c r="A12" s="3">
        <v>42309</v>
      </c>
      <c r="B12" s="2">
        <v>1.22</v>
      </c>
      <c r="C12" s="2">
        <v>0.24</v>
      </c>
      <c r="D12" s="2"/>
      <c r="E12" s="2">
        <v>0</v>
      </c>
      <c r="F12" s="2">
        <v>0.73</v>
      </c>
      <c r="G12" s="2"/>
      <c r="H12" s="2"/>
      <c r="J12" s="2"/>
      <c r="K12" s="2"/>
      <c r="L12" s="2"/>
      <c r="S12" s="1">
        <f>S11+91</f>
        <v>42917</v>
      </c>
      <c r="T12">
        <f t="shared" si="0"/>
        <v>5.17</v>
      </c>
      <c r="U12">
        <f t="shared" si="1"/>
        <v>0.43</v>
      </c>
      <c r="V12">
        <f t="shared" si="2"/>
        <v>3.01</v>
      </c>
      <c r="W12">
        <f t="shared" si="3"/>
        <v>0.02</v>
      </c>
      <c r="X12">
        <f t="shared" si="4"/>
        <v>1.66</v>
      </c>
      <c r="Y12" s="1">
        <f t="shared" si="5"/>
        <v>42917</v>
      </c>
      <c r="Z12">
        <f t="shared" si="6"/>
        <v>5.17</v>
      </c>
      <c r="AA12">
        <f t="shared" si="7"/>
        <v>0.43</v>
      </c>
      <c r="AB12">
        <f t="shared" si="8"/>
        <v>3.01</v>
      </c>
      <c r="AC12">
        <f t="shared" si="9"/>
        <v>0.02</v>
      </c>
      <c r="AD12">
        <f t="shared" si="10"/>
        <v>1.66</v>
      </c>
    </row>
    <row r="13" spans="1:30" x14ac:dyDescent="0.2">
      <c r="A13" s="3">
        <v>42339</v>
      </c>
      <c r="B13" s="2">
        <v>0.91</v>
      </c>
      <c r="C13" s="2">
        <v>0.21</v>
      </c>
      <c r="D13" s="2"/>
      <c r="E13" s="2">
        <v>0</v>
      </c>
      <c r="F13" s="2">
        <v>0.44</v>
      </c>
      <c r="G13" s="2"/>
      <c r="H13" s="4"/>
      <c r="J13" s="4"/>
      <c r="K13" s="4"/>
      <c r="L13" s="4"/>
      <c r="S13" s="1">
        <f t="shared" si="12"/>
        <v>43009</v>
      </c>
      <c r="T13">
        <f t="shared" si="0"/>
        <v>2.2599999999999998</v>
      </c>
      <c r="U13">
        <f t="shared" si="1"/>
        <v>0.3</v>
      </c>
      <c r="V13">
        <f t="shared" si="2"/>
        <v>1.78</v>
      </c>
      <c r="W13">
        <f t="shared" si="3"/>
        <v>0.01</v>
      </c>
      <c r="X13">
        <f t="shared" si="4"/>
        <v>1.02</v>
      </c>
      <c r="Y13" s="1">
        <f t="shared" si="5"/>
        <v>43009</v>
      </c>
      <c r="Z13">
        <f t="shared" si="6"/>
        <v>2.2599999999999998</v>
      </c>
      <c r="AA13">
        <f t="shared" si="7"/>
        <v>0.3</v>
      </c>
      <c r="AB13">
        <f t="shared" si="8"/>
        <v>1.78</v>
      </c>
      <c r="AC13">
        <f t="shared" si="9"/>
        <v>0.01</v>
      </c>
      <c r="AD13">
        <f t="shared" si="10"/>
        <v>1.02</v>
      </c>
    </row>
    <row r="14" spans="1:30" x14ac:dyDescent="0.2">
      <c r="A14" s="3">
        <v>42370</v>
      </c>
      <c r="B14" s="2">
        <v>0.7</v>
      </c>
      <c r="C14" s="2">
        <v>0.19</v>
      </c>
      <c r="D14" s="2">
        <v>0.92</v>
      </c>
      <c r="E14" s="2">
        <v>0</v>
      </c>
      <c r="F14" s="2">
        <v>0.39</v>
      </c>
      <c r="G14" s="2"/>
      <c r="H14" s="4"/>
      <c r="J14" s="4"/>
      <c r="K14" s="4"/>
      <c r="L14" s="4"/>
      <c r="S14" s="1">
        <f t="shared" si="12"/>
        <v>43101</v>
      </c>
      <c r="T14">
        <f t="shared" si="0"/>
        <v>0.77</v>
      </c>
      <c r="U14">
        <f t="shared" si="1"/>
        <v>0.2</v>
      </c>
      <c r="V14">
        <f t="shared" si="2"/>
        <v>0.97</v>
      </c>
      <c r="W14">
        <f t="shared" si="3"/>
        <v>0</v>
      </c>
      <c r="X14">
        <f t="shared" si="4"/>
        <v>0.53</v>
      </c>
      <c r="Y14" s="1">
        <f t="shared" si="5"/>
        <v>43101</v>
      </c>
      <c r="Z14">
        <f t="shared" si="6"/>
        <v>0.77</v>
      </c>
      <c r="AA14">
        <f t="shared" si="7"/>
        <v>0.2</v>
      </c>
      <c r="AB14">
        <f t="shared" si="8"/>
        <v>0.97</v>
      </c>
      <c r="AC14">
        <f t="shared" si="9"/>
        <v>0</v>
      </c>
      <c r="AD14">
        <f t="shared" si="10"/>
        <v>0.53</v>
      </c>
    </row>
    <row r="15" spans="1:30" x14ac:dyDescent="0.2">
      <c r="A15" s="3">
        <v>42401</v>
      </c>
      <c r="B15" s="2">
        <v>1.34</v>
      </c>
      <c r="C15" s="2">
        <v>0.23</v>
      </c>
      <c r="D15" s="2">
        <v>1.07</v>
      </c>
      <c r="E15" s="2">
        <v>0</v>
      </c>
      <c r="F15" s="2">
        <v>0.57999999999999996</v>
      </c>
      <c r="G15" s="2"/>
      <c r="H15" s="4"/>
      <c r="J15" s="4"/>
      <c r="K15" s="4"/>
      <c r="L15" s="4"/>
      <c r="S15" s="1">
        <f>S14+90</f>
        <v>43191</v>
      </c>
      <c r="T15">
        <f t="shared" si="0"/>
        <v>5.0999999999999996</v>
      </c>
      <c r="U15">
        <f t="shared" si="1"/>
        <v>0.36</v>
      </c>
      <c r="V15">
        <f t="shared" si="2"/>
        <v>2.37</v>
      </c>
      <c r="W15">
        <f t="shared" si="3"/>
        <v>0.03</v>
      </c>
      <c r="X15">
        <f t="shared" si="4"/>
        <v>1.02</v>
      </c>
      <c r="Y15" s="1">
        <f t="shared" si="5"/>
        <v>43191</v>
      </c>
      <c r="Z15">
        <f t="shared" si="6"/>
        <v>5.0999999999999996</v>
      </c>
      <c r="AA15">
        <f t="shared" si="7"/>
        <v>0.36</v>
      </c>
      <c r="AB15">
        <f t="shared" si="8"/>
        <v>2.37</v>
      </c>
      <c r="AC15">
        <f t="shared" si="9"/>
        <v>0.03</v>
      </c>
      <c r="AD15">
        <f t="shared" si="10"/>
        <v>1.02</v>
      </c>
    </row>
    <row r="16" spans="1:30" x14ac:dyDescent="0.2">
      <c r="A16" s="3">
        <v>42430</v>
      </c>
      <c r="B16" s="2">
        <v>2.57</v>
      </c>
      <c r="C16" s="2">
        <v>0.27</v>
      </c>
      <c r="D16" s="2">
        <v>1.73</v>
      </c>
      <c r="E16" s="2">
        <v>0.01</v>
      </c>
      <c r="F16" s="2">
        <v>1.04</v>
      </c>
      <c r="G16" s="2"/>
      <c r="H16" s="4"/>
      <c r="J16" s="4"/>
      <c r="K16" s="4"/>
      <c r="L16" s="4"/>
      <c r="S16" s="1">
        <f>S15+91</f>
        <v>43282</v>
      </c>
      <c r="T16">
        <f t="shared" si="0"/>
        <v>6.5</v>
      </c>
      <c r="U16">
        <f t="shared" si="1"/>
        <v>0.4</v>
      </c>
      <c r="V16">
        <f t="shared" si="2"/>
        <v>2.95</v>
      </c>
      <c r="W16">
        <f t="shared" si="3"/>
        <v>0.04</v>
      </c>
      <c r="X16">
        <f t="shared" si="4"/>
        <v>1.78</v>
      </c>
      <c r="Y16" s="1">
        <f t="shared" si="5"/>
        <v>43282</v>
      </c>
      <c r="Z16">
        <f t="shared" si="6"/>
        <v>6.5</v>
      </c>
      <c r="AA16">
        <f t="shared" si="7"/>
        <v>0.4</v>
      </c>
      <c r="AB16">
        <f t="shared" si="8"/>
        <v>2.95</v>
      </c>
      <c r="AC16">
        <f t="shared" si="9"/>
        <v>0.04</v>
      </c>
      <c r="AD16">
        <f t="shared" si="10"/>
        <v>1.78</v>
      </c>
    </row>
    <row r="17" spans="1:42" x14ac:dyDescent="0.2">
      <c r="A17" s="3">
        <v>42461</v>
      </c>
      <c r="B17" s="2">
        <v>4</v>
      </c>
      <c r="C17" s="2">
        <v>0.37</v>
      </c>
      <c r="D17" s="2">
        <v>2.2000000000000002</v>
      </c>
      <c r="E17" s="2">
        <v>0.01</v>
      </c>
      <c r="F17" s="2">
        <v>1.08</v>
      </c>
      <c r="G17" s="2"/>
      <c r="H17" s="4"/>
      <c r="J17" s="4"/>
      <c r="K17" s="4"/>
      <c r="L17" s="4"/>
      <c r="S17" s="1">
        <f>S16+92</f>
        <v>43374</v>
      </c>
      <c r="T17">
        <f t="shared" si="0"/>
        <v>2.9</v>
      </c>
      <c r="U17">
        <f t="shared" si="1"/>
        <v>0.26</v>
      </c>
      <c r="V17">
        <f t="shared" si="2"/>
        <v>1.48</v>
      </c>
      <c r="W17">
        <f t="shared" si="3"/>
        <v>0.02</v>
      </c>
      <c r="X17">
        <f t="shared" si="4"/>
        <v>0.85</v>
      </c>
      <c r="Y17" s="1">
        <f t="shared" si="5"/>
        <v>43374</v>
      </c>
      <c r="Z17">
        <f t="shared" si="6"/>
        <v>2.9</v>
      </c>
      <c r="AA17">
        <f t="shared" si="7"/>
        <v>0.26</v>
      </c>
      <c r="AB17">
        <f t="shared" si="8"/>
        <v>1.48</v>
      </c>
      <c r="AC17">
        <f t="shared" si="9"/>
        <v>0.02</v>
      </c>
      <c r="AD17">
        <f t="shared" si="10"/>
        <v>0.85</v>
      </c>
    </row>
    <row r="18" spans="1:42" x14ac:dyDescent="0.2">
      <c r="A18" s="3">
        <v>42491</v>
      </c>
      <c r="B18" s="2">
        <v>5.03</v>
      </c>
      <c r="C18" s="2">
        <v>0.36</v>
      </c>
      <c r="D18" s="2">
        <v>2.48</v>
      </c>
      <c r="E18" s="2">
        <v>0.02</v>
      </c>
      <c r="F18" s="2">
        <v>1.24</v>
      </c>
      <c r="G18" s="2"/>
      <c r="H18" s="4"/>
      <c r="J18" s="4"/>
      <c r="K18" s="4"/>
      <c r="L18" s="4"/>
      <c r="S18" s="1">
        <f>S17+92</f>
        <v>43466</v>
      </c>
      <c r="T18">
        <f t="shared" si="0"/>
        <v>0.79</v>
      </c>
      <c r="U18">
        <f t="shared" si="1"/>
        <v>0.17</v>
      </c>
      <c r="V18">
        <f t="shared" si="2"/>
        <v>1.02</v>
      </c>
      <c r="W18">
        <f t="shared" si="3"/>
        <v>0.01</v>
      </c>
      <c r="X18">
        <f t="shared" si="4"/>
        <v>0.66</v>
      </c>
      <c r="Y18" s="1">
        <f t="shared" si="5"/>
        <v>43466</v>
      </c>
      <c r="Z18">
        <f t="shared" si="6"/>
        <v>0.79</v>
      </c>
      <c r="AA18">
        <f t="shared" si="7"/>
        <v>0.17</v>
      </c>
      <c r="AB18">
        <f t="shared" si="8"/>
        <v>1.02</v>
      </c>
      <c r="AC18">
        <f t="shared" si="9"/>
        <v>0.01</v>
      </c>
      <c r="AD18">
        <f t="shared" si="10"/>
        <v>0.66</v>
      </c>
    </row>
    <row r="19" spans="1:42" x14ac:dyDescent="0.2">
      <c r="A19" s="3">
        <v>42522</v>
      </c>
      <c r="B19" s="2">
        <v>5.05</v>
      </c>
      <c r="C19" s="2">
        <v>0.39</v>
      </c>
      <c r="D19" s="2">
        <v>2.56</v>
      </c>
      <c r="E19" s="2">
        <v>0.02</v>
      </c>
      <c r="F19" s="2">
        <v>1.66</v>
      </c>
      <c r="G19" s="2"/>
      <c r="H19" s="4"/>
      <c r="J19" s="4"/>
      <c r="K19" s="4"/>
      <c r="L19" s="4"/>
      <c r="S19" s="1">
        <f>S18+90</f>
        <v>43556</v>
      </c>
      <c r="T19">
        <f t="shared" si="0"/>
        <v>5.41</v>
      </c>
      <c r="U19">
        <f t="shared" si="1"/>
        <v>0.31</v>
      </c>
      <c r="V19">
        <f t="shared" si="2"/>
        <v>2.14</v>
      </c>
      <c r="W19">
        <f t="shared" si="3"/>
        <v>7.0000000000000007E-2</v>
      </c>
      <c r="X19">
        <f t="shared" si="4"/>
        <v>1.02</v>
      </c>
      <c r="Y19" s="1">
        <f t="shared" si="5"/>
        <v>43556</v>
      </c>
      <c r="Z19">
        <f t="shared" si="6"/>
        <v>5.41</v>
      </c>
      <c r="AA19">
        <f t="shared" si="7"/>
        <v>0.31</v>
      </c>
      <c r="AB19">
        <f t="shared" si="8"/>
        <v>2.14</v>
      </c>
      <c r="AC19">
        <f t="shared" si="9"/>
        <v>7.0000000000000007E-2</v>
      </c>
      <c r="AD19">
        <f t="shared" si="10"/>
        <v>1.02</v>
      </c>
    </row>
    <row r="20" spans="1:42" x14ac:dyDescent="0.2">
      <c r="A20" s="3">
        <v>42552</v>
      </c>
      <c r="B20" s="2">
        <v>5.27</v>
      </c>
      <c r="C20" s="2">
        <v>0.43</v>
      </c>
      <c r="D20" s="2">
        <v>2.79</v>
      </c>
      <c r="E20" s="2">
        <v>0.02</v>
      </c>
      <c r="F20" s="2">
        <v>1.67</v>
      </c>
      <c r="G20" s="2"/>
      <c r="H20" s="4"/>
      <c r="J20" s="4"/>
      <c r="K20" s="4"/>
      <c r="L20" s="4"/>
      <c r="S20" s="1">
        <f t="shared" ref="S20" si="13">S19+91</f>
        <v>43647</v>
      </c>
      <c r="T20">
        <f t="shared" si="0"/>
        <v>6.07</v>
      </c>
      <c r="U20">
        <f t="shared" si="1"/>
        <v>0.41</v>
      </c>
      <c r="V20">
        <f t="shared" si="2"/>
        <v>2.86</v>
      </c>
      <c r="W20">
        <f t="shared" si="3"/>
        <v>0.09</v>
      </c>
      <c r="X20">
        <f t="shared" si="4"/>
        <v>1.76</v>
      </c>
      <c r="Y20" s="1">
        <f t="shared" si="5"/>
        <v>43647</v>
      </c>
      <c r="Z20">
        <f t="shared" si="6"/>
        <v>6.07</v>
      </c>
      <c r="AA20">
        <f t="shared" si="7"/>
        <v>0.41</v>
      </c>
      <c r="AB20">
        <f t="shared" si="8"/>
        <v>2.86</v>
      </c>
      <c r="AC20">
        <f t="shared" si="9"/>
        <v>0.09</v>
      </c>
      <c r="AD20">
        <f t="shared" si="10"/>
        <v>1.76</v>
      </c>
    </row>
    <row r="21" spans="1:42" x14ac:dyDescent="0.2">
      <c r="A21" s="3">
        <v>42583</v>
      </c>
      <c r="B21" s="2">
        <v>5.03</v>
      </c>
      <c r="C21" s="2">
        <v>0.4</v>
      </c>
      <c r="D21" s="2">
        <v>2.67</v>
      </c>
      <c r="E21" s="2">
        <v>0.02</v>
      </c>
      <c r="F21" s="2">
        <v>1.61</v>
      </c>
      <c r="G21" s="2"/>
      <c r="H21" s="4"/>
      <c r="J21" s="4"/>
      <c r="K21" s="4"/>
      <c r="L21" s="4"/>
      <c r="S21" s="1">
        <f>S20+92</f>
        <v>43739</v>
      </c>
      <c r="T21">
        <f t="shared" si="0"/>
        <v>2.57</v>
      </c>
      <c r="U21">
        <f t="shared" si="1"/>
        <v>0.3</v>
      </c>
      <c r="V21">
        <f t="shared" si="2"/>
        <v>1.67</v>
      </c>
      <c r="W21">
        <f t="shared" si="3"/>
        <v>0.06</v>
      </c>
      <c r="X21">
        <f t="shared" si="4"/>
        <v>1.1100000000000001</v>
      </c>
      <c r="Y21" s="1">
        <f t="shared" si="5"/>
        <v>43739</v>
      </c>
      <c r="Z21">
        <f t="shared" si="6"/>
        <v>2.57</v>
      </c>
      <c r="AA21">
        <f t="shared" si="7"/>
        <v>0.3</v>
      </c>
      <c r="AB21">
        <f t="shared" si="8"/>
        <v>1.67</v>
      </c>
      <c r="AC21">
        <f t="shared" si="9"/>
        <v>0.06</v>
      </c>
      <c r="AD21">
        <f t="shared" si="10"/>
        <v>1.1100000000000001</v>
      </c>
    </row>
    <row r="22" spans="1:42" x14ac:dyDescent="0.2">
      <c r="A22" s="3">
        <v>42614</v>
      </c>
      <c r="B22" s="2">
        <v>4.0999999999999996</v>
      </c>
      <c r="C22" s="2">
        <v>0.32</v>
      </c>
      <c r="D22" s="2">
        <v>1.99</v>
      </c>
      <c r="E22" s="2">
        <v>0.02</v>
      </c>
      <c r="F22" s="2">
        <v>1.28</v>
      </c>
      <c r="G22" s="2"/>
      <c r="H22" s="4"/>
      <c r="J22" s="4"/>
      <c r="K22" s="4"/>
      <c r="L22" s="4"/>
      <c r="S22" s="1">
        <f>S21+92</f>
        <v>43831</v>
      </c>
      <c r="T22">
        <f t="shared" si="0"/>
        <v>1.1399999999999999</v>
      </c>
      <c r="U22">
        <f t="shared" si="1"/>
        <v>0.22</v>
      </c>
      <c r="V22">
        <f t="shared" si="2"/>
        <v>1.22</v>
      </c>
      <c r="W22">
        <f t="shared" si="3"/>
        <v>0.02</v>
      </c>
      <c r="X22">
        <f t="shared" si="4"/>
        <v>0.73</v>
      </c>
      <c r="Y22" s="1">
        <f t="shared" si="5"/>
        <v>43831</v>
      </c>
      <c r="Z22">
        <f t="shared" si="6"/>
        <v>1.1399999999999999</v>
      </c>
      <c r="AA22">
        <f t="shared" si="7"/>
        <v>0.22</v>
      </c>
      <c r="AB22">
        <f t="shared" si="8"/>
        <v>1.22</v>
      </c>
      <c r="AC22">
        <f t="shared" si="9"/>
        <v>0.02</v>
      </c>
      <c r="AD22">
        <f t="shared" si="10"/>
        <v>0.73</v>
      </c>
    </row>
    <row r="23" spans="1:42" x14ac:dyDescent="0.2">
      <c r="A23" s="3">
        <v>42644</v>
      </c>
      <c r="B23" s="2">
        <v>1.79</v>
      </c>
      <c r="C23" s="2">
        <v>0.25</v>
      </c>
      <c r="D23" s="2">
        <v>1.4</v>
      </c>
      <c r="E23" s="2">
        <v>0.01</v>
      </c>
      <c r="F23" s="2">
        <v>0.8</v>
      </c>
      <c r="G23" s="2"/>
      <c r="H23" s="4"/>
      <c r="I23" s="4"/>
      <c r="J23" s="4"/>
      <c r="K23" s="4"/>
      <c r="L23" s="4"/>
      <c r="S23" s="1">
        <f>S22+91</f>
        <v>43922</v>
      </c>
      <c r="T23">
        <f t="shared" si="0"/>
        <v>6.71</v>
      </c>
      <c r="U23">
        <f t="shared" si="1"/>
        <v>0.35</v>
      </c>
      <c r="V23">
        <f t="shared" si="2"/>
        <v>2.6</v>
      </c>
      <c r="W23">
        <f t="shared" si="3"/>
        <v>0.25</v>
      </c>
      <c r="X23">
        <f t="shared" si="4"/>
        <v>1.39</v>
      </c>
      <c r="Y23" s="1">
        <f t="shared" si="5"/>
        <v>43922</v>
      </c>
      <c r="Z23">
        <f t="shared" si="6"/>
        <v>6.71</v>
      </c>
      <c r="AA23">
        <f t="shared" si="7"/>
        <v>0.35</v>
      </c>
      <c r="AB23">
        <f t="shared" si="8"/>
        <v>2.6</v>
      </c>
      <c r="AC23">
        <f t="shared" si="9"/>
        <v>0.25</v>
      </c>
      <c r="AD23">
        <f t="shared" si="10"/>
        <v>1.39</v>
      </c>
    </row>
    <row r="24" spans="1:42" x14ac:dyDescent="0.2">
      <c r="A24" s="3">
        <v>42675</v>
      </c>
      <c r="B24" s="2">
        <v>1.0900000000000001</v>
      </c>
      <c r="C24" s="2">
        <v>0.19</v>
      </c>
      <c r="D24" s="2">
        <v>0.91</v>
      </c>
      <c r="E24" s="2">
        <v>0</v>
      </c>
      <c r="F24" s="2">
        <v>0.52</v>
      </c>
      <c r="G24" s="2"/>
      <c r="H24" s="4"/>
      <c r="I24" s="4"/>
      <c r="J24" s="4"/>
      <c r="K24" s="4"/>
      <c r="L24" s="4"/>
      <c r="S24" s="1">
        <f>S23+91</f>
        <v>44013</v>
      </c>
      <c r="T24">
        <f t="shared" si="0"/>
        <v>6.66</v>
      </c>
      <c r="U24">
        <f t="shared" si="1"/>
        <v>0.46</v>
      </c>
      <c r="V24">
        <f t="shared" si="2"/>
        <v>3.07</v>
      </c>
      <c r="W24">
        <f t="shared" si="3"/>
        <v>0.26</v>
      </c>
      <c r="X24">
        <f t="shared" si="4"/>
        <v>2.74</v>
      </c>
      <c r="Y24" s="1">
        <f t="shared" si="5"/>
        <v>44013</v>
      </c>
      <c r="Z24">
        <f t="shared" si="6"/>
        <v>6.66</v>
      </c>
      <c r="AA24">
        <f t="shared" si="7"/>
        <v>0.46</v>
      </c>
      <c r="AB24">
        <f t="shared" si="8"/>
        <v>3.07</v>
      </c>
      <c r="AC24">
        <f t="shared" si="9"/>
        <v>0.26</v>
      </c>
      <c r="AD24">
        <f t="shared" si="10"/>
        <v>2.74</v>
      </c>
    </row>
    <row r="25" spans="1:42" x14ac:dyDescent="0.2">
      <c r="A25" s="3">
        <v>42705</v>
      </c>
      <c r="B25" s="2">
        <v>0.84</v>
      </c>
      <c r="C25" s="2">
        <v>0.2</v>
      </c>
      <c r="D25" s="2">
        <v>0.91</v>
      </c>
      <c r="E25" s="2">
        <v>0</v>
      </c>
      <c r="F25" s="2">
        <v>0.47</v>
      </c>
      <c r="G25" s="2"/>
      <c r="H25" s="2" t="s">
        <v>15</v>
      </c>
      <c r="I25" s="2" t="s">
        <v>16</v>
      </c>
      <c r="J25" s="2" t="s">
        <v>17</v>
      </c>
      <c r="K25" s="2" t="s">
        <v>18</v>
      </c>
      <c r="L25" s="2" t="s">
        <v>19</v>
      </c>
      <c r="M25" s="2"/>
      <c r="N25" s="2" t="s">
        <v>15</v>
      </c>
      <c r="O25" s="2" t="s">
        <v>16</v>
      </c>
      <c r="P25" s="2" t="s">
        <v>17</v>
      </c>
      <c r="Q25" s="2" t="s">
        <v>18</v>
      </c>
      <c r="R25" s="2" t="s">
        <v>19</v>
      </c>
      <c r="S25" s="1">
        <f t="shared" ref="S25:S38" si="14">S24+92</f>
        <v>44105</v>
      </c>
      <c r="T25">
        <f t="shared" si="0"/>
        <v>2.27</v>
      </c>
      <c r="U25">
        <f t="shared" si="1"/>
        <v>0.32</v>
      </c>
      <c r="V25">
        <f t="shared" si="2"/>
        <v>1.62</v>
      </c>
      <c r="W25">
        <f t="shared" si="3"/>
        <v>0.16</v>
      </c>
      <c r="X25">
        <f t="shared" si="4"/>
        <v>1.65</v>
      </c>
      <c r="Y25" s="1">
        <f t="shared" si="5"/>
        <v>44105</v>
      </c>
      <c r="Z25">
        <f t="shared" si="6"/>
        <v>2.27</v>
      </c>
      <c r="AA25">
        <f t="shared" si="7"/>
        <v>0.32</v>
      </c>
      <c r="AB25">
        <f t="shared" si="8"/>
        <v>1.62</v>
      </c>
      <c r="AC25">
        <f t="shared" si="9"/>
        <v>0.16</v>
      </c>
      <c r="AD25">
        <f t="shared" si="10"/>
        <v>1.65</v>
      </c>
      <c r="AE25" s="2"/>
      <c r="AF25" s="2" t="s">
        <v>15</v>
      </c>
      <c r="AG25" s="2" t="s">
        <v>16</v>
      </c>
      <c r="AH25" s="2" t="s">
        <v>17</v>
      </c>
      <c r="AI25" s="2" t="s">
        <v>18</v>
      </c>
      <c r="AJ25" s="2" t="s">
        <v>19</v>
      </c>
      <c r="AK25" s="2"/>
      <c r="AL25" s="2"/>
      <c r="AM25" s="2"/>
      <c r="AN25" s="2"/>
      <c r="AO25" s="2"/>
      <c r="AP25" s="2"/>
    </row>
    <row r="26" spans="1:42" x14ac:dyDescent="0.2">
      <c r="A26" s="3">
        <v>42736</v>
      </c>
      <c r="B26" s="2">
        <v>0.85</v>
      </c>
      <c r="C26" s="2">
        <v>0.16</v>
      </c>
      <c r="D26" s="2">
        <v>0.95</v>
      </c>
      <c r="E26" s="2">
        <v>0</v>
      </c>
      <c r="F26" s="2">
        <v>0.6</v>
      </c>
      <c r="G26" s="3">
        <v>42736</v>
      </c>
      <c r="H26" s="4">
        <f t="shared" ref="H26:H57" si="15">AVERAGE(B15:B26)</f>
        <v>3.0800000000000005</v>
      </c>
      <c r="I26" s="4">
        <f t="shared" ref="I26:I57" si="16">AVERAGE(C15:C26)</f>
        <v>0.29750000000000004</v>
      </c>
      <c r="J26" s="4">
        <f t="shared" ref="J26:J57" si="17">AVERAGE(D15:D26)</f>
        <v>1.8049999999999999</v>
      </c>
      <c r="K26" s="4">
        <f t="shared" ref="K26:K57" si="18">AVERAGE(E15:E26)</f>
        <v>1.0833333333333334E-2</v>
      </c>
      <c r="L26" s="4">
        <f t="shared" ref="L26:L57" si="19">AVERAGE(F15:F26)</f>
        <v>1.0458333333333334</v>
      </c>
      <c r="M26" s="3">
        <v>42736</v>
      </c>
      <c r="N26" s="4">
        <f>MAX(B15:B26)</f>
        <v>5.27</v>
      </c>
      <c r="O26" s="4">
        <f t="shared" ref="O26:P26" si="20">MAX(C15:C26)</f>
        <v>0.43</v>
      </c>
      <c r="P26" s="4">
        <f t="shared" si="20"/>
        <v>2.79</v>
      </c>
      <c r="Q26" s="4">
        <f>MAX(E15:E26)</f>
        <v>0.02</v>
      </c>
      <c r="R26" s="4">
        <f t="shared" ref="R26:R57" si="21">AVERAGE(L15:L26)</f>
        <v>1.0458333333333334</v>
      </c>
      <c r="S26" s="1">
        <f t="shared" si="14"/>
        <v>44197</v>
      </c>
      <c r="T26">
        <f t="shared" si="0"/>
        <v>0.65</v>
      </c>
      <c r="U26">
        <f t="shared" si="1"/>
        <v>0.21</v>
      </c>
      <c r="V26">
        <f t="shared" si="2"/>
        <v>0.9</v>
      </c>
      <c r="W26">
        <f t="shared" si="3"/>
        <v>7.0000000000000007E-2</v>
      </c>
      <c r="X26">
        <f t="shared" si="4"/>
        <v>0.92</v>
      </c>
      <c r="Y26" s="1">
        <f t="shared" si="5"/>
        <v>44197</v>
      </c>
      <c r="Z26">
        <f t="shared" si="6"/>
        <v>0.65</v>
      </c>
      <c r="AA26">
        <f t="shared" si="7"/>
        <v>0.21</v>
      </c>
      <c r="AB26">
        <f t="shared" si="8"/>
        <v>0.9</v>
      </c>
      <c r="AC26">
        <f t="shared" si="9"/>
        <v>7.0000000000000007E-2</v>
      </c>
      <c r="AD26">
        <f t="shared" si="10"/>
        <v>0.92</v>
      </c>
      <c r="AE26" s="3">
        <v>42736</v>
      </c>
      <c r="AF26" s="5">
        <f>B26/(H26*12)</f>
        <v>2.2997835497835493E-2</v>
      </c>
      <c r="AG26" s="5">
        <f t="shared" ref="AG26:AJ26" si="22">C26/(I26*12)</f>
        <v>4.4817927170868348E-2</v>
      </c>
      <c r="AH26" s="5">
        <f t="shared" si="22"/>
        <v>4.3859649122807015E-2</v>
      </c>
      <c r="AI26" s="5">
        <f t="shared" si="22"/>
        <v>0</v>
      </c>
      <c r="AJ26" s="5">
        <f t="shared" si="22"/>
        <v>4.7808764940239036E-2</v>
      </c>
      <c r="AK26" s="5"/>
      <c r="AL26" s="5"/>
      <c r="AM26" s="5"/>
      <c r="AN26" s="5"/>
      <c r="AO26" s="5"/>
      <c r="AP26" s="5"/>
    </row>
    <row r="27" spans="1:42" x14ac:dyDescent="0.2">
      <c r="A27" s="3">
        <v>42767</v>
      </c>
      <c r="B27" s="2">
        <v>1.57</v>
      </c>
      <c r="C27" s="2">
        <v>0.2</v>
      </c>
      <c r="D27" s="2">
        <v>1.1299999999999999</v>
      </c>
      <c r="E27" s="2">
        <v>0.01</v>
      </c>
      <c r="F27" s="2">
        <v>0.5</v>
      </c>
      <c r="G27" s="3">
        <v>42767</v>
      </c>
      <c r="H27" s="4">
        <f t="shared" si="15"/>
        <v>3.0991666666666675</v>
      </c>
      <c r="I27" s="4">
        <f t="shared" si="16"/>
        <v>0.29500000000000004</v>
      </c>
      <c r="J27" s="4">
        <f t="shared" si="17"/>
        <v>1.8099999999999998</v>
      </c>
      <c r="K27" s="4">
        <f t="shared" si="18"/>
        <v>1.1666666666666667E-2</v>
      </c>
      <c r="L27" s="4">
        <f t="shared" si="19"/>
        <v>1.0391666666666668</v>
      </c>
      <c r="M27" s="3">
        <v>42767</v>
      </c>
      <c r="N27" s="4">
        <f t="shared" ref="N27:N90" si="23">MAX(B16:B27)</f>
        <v>5.27</v>
      </c>
      <c r="O27" s="4">
        <f t="shared" ref="O27:O90" si="24">MAX(C16:C27)</f>
        <v>0.43</v>
      </c>
      <c r="P27" s="4">
        <f t="shared" ref="P27:P90" si="25">MAX(D16:D27)</f>
        <v>2.79</v>
      </c>
      <c r="Q27" s="4">
        <f t="shared" ref="Q27:Q90" si="26">MAX(E16:E27)</f>
        <v>0.02</v>
      </c>
      <c r="R27" s="4">
        <f t="shared" si="21"/>
        <v>1.0425</v>
      </c>
      <c r="S27" s="1">
        <f>S26+90</f>
        <v>44287</v>
      </c>
      <c r="T27">
        <f t="shared" si="0"/>
        <v>5.83</v>
      </c>
      <c r="U27">
        <f t="shared" si="1"/>
        <v>0.41</v>
      </c>
      <c r="V27">
        <f t="shared" si="2"/>
        <v>2.37</v>
      </c>
      <c r="W27">
        <f t="shared" si="3"/>
        <v>0.45</v>
      </c>
      <c r="X27">
        <f t="shared" si="4"/>
        <v>1.89</v>
      </c>
      <c r="Y27" s="1">
        <f t="shared" si="5"/>
        <v>44287</v>
      </c>
      <c r="Z27">
        <f t="shared" si="6"/>
        <v>5.83</v>
      </c>
      <c r="AA27">
        <f t="shared" si="7"/>
        <v>0.41</v>
      </c>
      <c r="AB27">
        <f t="shared" si="8"/>
        <v>2.37</v>
      </c>
      <c r="AC27">
        <f t="shared" si="9"/>
        <v>0.45</v>
      </c>
      <c r="AD27">
        <f t="shared" si="10"/>
        <v>1.89</v>
      </c>
      <c r="AE27" s="3">
        <v>42767</v>
      </c>
      <c r="AF27" s="5">
        <f t="shared" ref="AF27:AF90" si="27">B27/(H27*12)</f>
        <v>4.2215649368109696E-2</v>
      </c>
      <c r="AG27" s="5">
        <f t="shared" ref="AG27:AG90" si="28">C27/(I27*12)</f>
        <v>5.6497175141242931E-2</v>
      </c>
      <c r="AH27" s="5">
        <f t="shared" ref="AH27:AH90" si="29">D27/(J27*12)</f>
        <v>5.2025782688766113E-2</v>
      </c>
      <c r="AI27" s="5">
        <f t="shared" ref="AI27:AI90" si="30">E27/(K27*12)</f>
        <v>7.1428571428571425E-2</v>
      </c>
      <c r="AJ27" s="5">
        <f t="shared" ref="AJ27:AJ90" si="31">F27/(L27*12)</f>
        <v>4.0096230954290289E-2</v>
      </c>
      <c r="AK27" s="5"/>
      <c r="AL27" s="5"/>
      <c r="AM27" s="5"/>
      <c r="AN27" s="5"/>
      <c r="AO27" s="5"/>
      <c r="AP27" s="5"/>
    </row>
    <row r="28" spans="1:42" x14ac:dyDescent="0.2">
      <c r="A28" s="3">
        <v>42795</v>
      </c>
      <c r="B28" s="2">
        <v>3.42</v>
      </c>
      <c r="C28" s="2">
        <v>0.31</v>
      </c>
      <c r="D28" s="2">
        <v>2.21</v>
      </c>
      <c r="E28" s="2">
        <v>0.01</v>
      </c>
      <c r="F28" s="2">
        <v>0.98</v>
      </c>
      <c r="G28" s="3">
        <v>42795</v>
      </c>
      <c r="H28" s="4">
        <f t="shared" si="15"/>
        <v>3.1700000000000004</v>
      </c>
      <c r="I28" s="4">
        <f t="shared" si="16"/>
        <v>0.29833333333333339</v>
      </c>
      <c r="J28" s="4">
        <f t="shared" si="17"/>
        <v>1.8499999999999999</v>
      </c>
      <c r="K28" s="4">
        <f t="shared" si="18"/>
        <v>1.1666666666666667E-2</v>
      </c>
      <c r="L28" s="4">
        <f t="shared" si="19"/>
        <v>1.0341666666666669</v>
      </c>
      <c r="M28" s="3">
        <v>42795</v>
      </c>
      <c r="N28" s="4">
        <f t="shared" si="23"/>
        <v>5.27</v>
      </c>
      <c r="O28" s="4">
        <f t="shared" si="24"/>
        <v>0.43</v>
      </c>
      <c r="P28" s="4">
        <f t="shared" si="25"/>
        <v>2.79</v>
      </c>
      <c r="Q28" s="4">
        <f t="shared" si="26"/>
        <v>0.02</v>
      </c>
      <c r="R28" s="4">
        <f t="shared" si="21"/>
        <v>1.0397222222222222</v>
      </c>
      <c r="S28" s="1">
        <f>S27+91</f>
        <v>44378</v>
      </c>
      <c r="T28">
        <f t="shared" si="0"/>
        <v>6.62</v>
      </c>
      <c r="U28">
        <f t="shared" si="1"/>
        <v>0.51</v>
      </c>
      <c r="V28">
        <f t="shared" si="2"/>
        <v>2.92</v>
      </c>
      <c r="W28">
        <f t="shared" si="3"/>
        <v>0.69</v>
      </c>
      <c r="X28">
        <f t="shared" si="4"/>
        <v>3.44</v>
      </c>
      <c r="Y28" s="1">
        <f t="shared" si="5"/>
        <v>44378</v>
      </c>
      <c r="Z28">
        <f t="shared" si="6"/>
        <v>6.62</v>
      </c>
      <c r="AA28">
        <f t="shared" si="7"/>
        <v>0.51</v>
      </c>
      <c r="AB28">
        <f t="shared" si="8"/>
        <v>2.92</v>
      </c>
      <c r="AC28">
        <f t="shared" si="9"/>
        <v>0.69</v>
      </c>
      <c r="AD28">
        <f t="shared" si="10"/>
        <v>3.44</v>
      </c>
      <c r="AE28" s="3">
        <v>42795</v>
      </c>
      <c r="AF28" s="5">
        <f t="shared" si="27"/>
        <v>8.9905362776025219E-2</v>
      </c>
      <c r="AG28" s="5">
        <f t="shared" si="28"/>
        <v>8.6592178770949699E-2</v>
      </c>
      <c r="AH28" s="5">
        <f t="shared" si="29"/>
        <v>9.9549549549549546E-2</v>
      </c>
      <c r="AI28" s="5">
        <f t="shared" si="30"/>
        <v>7.1428571428571425E-2</v>
      </c>
      <c r="AJ28" s="5">
        <f t="shared" si="31"/>
        <v>7.8968573730862177E-2</v>
      </c>
      <c r="AK28" s="5"/>
      <c r="AL28" s="5"/>
      <c r="AM28" s="5"/>
      <c r="AN28" s="5"/>
      <c r="AO28" s="5"/>
      <c r="AP28" s="5"/>
    </row>
    <row r="29" spans="1:42" x14ac:dyDescent="0.2">
      <c r="A29" s="3">
        <v>42826</v>
      </c>
      <c r="B29" s="2">
        <v>4.08</v>
      </c>
      <c r="C29" s="2">
        <v>0.36</v>
      </c>
      <c r="D29" s="2">
        <v>2.44</v>
      </c>
      <c r="E29" s="2">
        <v>0.01</v>
      </c>
      <c r="F29" s="2">
        <v>1.3</v>
      </c>
      <c r="G29" s="3">
        <v>42826</v>
      </c>
      <c r="H29" s="4">
        <f t="shared" si="15"/>
        <v>3.1766666666666663</v>
      </c>
      <c r="I29" s="4">
        <f t="shared" si="16"/>
        <v>0.29750000000000004</v>
      </c>
      <c r="J29" s="4">
        <f t="shared" si="17"/>
        <v>1.87</v>
      </c>
      <c r="K29" s="4">
        <f t="shared" si="18"/>
        <v>1.1666666666666667E-2</v>
      </c>
      <c r="L29" s="4">
        <f t="shared" si="19"/>
        <v>1.0525000000000002</v>
      </c>
      <c r="M29" s="3">
        <v>42826</v>
      </c>
      <c r="N29" s="4">
        <f t="shared" si="23"/>
        <v>5.27</v>
      </c>
      <c r="O29" s="4">
        <f t="shared" si="24"/>
        <v>0.43</v>
      </c>
      <c r="P29" s="4">
        <f t="shared" si="25"/>
        <v>2.79</v>
      </c>
      <c r="Q29" s="4">
        <f t="shared" si="26"/>
        <v>0.02</v>
      </c>
      <c r="R29" s="4">
        <f t="shared" si="21"/>
        <v>1.0429166666666667</v>
      </c>
      <c r="S29" s="1">
        <f t="shared" si="14"/>
        <v>44470</v>
      </c>
      <c r="T29">
        <f t="shared" si="0"/>
        <v>3.4</v>
      </c>
      <c r="U29">
        <f t="shared" si="1"/>
        <v>0.31</v>
      </c>
      <c r="V29">
        <f t="shared" si="2"/>
        <v>1.71</v>
      </c>
      <c r="W29">
        <f t="shared" si="3"/>
        <v>0.35</v>
      </c>
      <c r="X29">
        <f t="shared" si="4"/>
        <v>2.0699999999999998</v>
      </c>
      <c r="Y29" s="1">
        <f t="shared" si="5"/>
        <v>44470</v>
      </c>
      <c r="Z29">
        <f t="shared" si="6"/>
        <v>3.4</v>
      </c>
      <c r="AA29">
        <f t="shared" si="7"/>
        <v>0.31</v>
      </c>
      <c r="AB29">
        <f t="shared" si="8"/>
        <v>1.71</v>
      </c>
      <c r="AC29">
        <f t="shared" si="9"/>
        <v>0.35</v>
      </c>
      <c r="AD29">
        <f t="shared" si="10"/>
        <v>2.0699999999999998</v>
      </c>
      <c r="AE29" s="3">
        <v>42826</v>
      </c>
      <c r="AF29" s="5">
        <f t="shared" si="27"/>
        <v>0.10703043022035677</v>
      </c>
      <c r="AG29" s="5">
        <f t="shared" si="28"/>
        <v>0.10084033613445377</v>
      </c>
      <c r="AH29" s="5">
        <f t="shared" si="29"/>
        <v>0.1087344028520499</v>
      </c>
      <c r="AI29" s="5">
        <f t="shared" si="30"/>
        <v>7.1428571428571425E-2</v>
      </c>
      <c r="AJ29" s="5">
        <f t="shared" si="31"/>
        <v>0.10292953285827393</v>
      </c>
      <c r="AK29" s="5"/>
      <c r="AL29" s="5"/>
      <c r="AM29" s="5"/>
      <c r="AN29" s="5"/>
      <c r="AO29" s="5"/>
      <c r="AP29" s="5"/>
    </row>
    <row r="30" spans="1:42" x14ac:dyDescent="0.2">
      <c r="A30" s="3">
        <v>42856</v>
      </c>
      <c r="B30" s="2">
        <v>5.42</v>
      </c>
      <c r="C30" s="2">
        <v>0.37</v>
      </c>
      <c r="D30" s="2">
        <v>2.79</v>
      </c>
      <c r="E30" s="2">
        <v>0.02</v>
      </c>
      <c r="F30" s="2">
        <v>1.43</v>
      </c>
      <c r="G30" s="3">
        <v>42856</v>
      </c>
      <c r="H30" s="4">
        <f t="shared" si="15"/>
        <v>3.2091666666666669</v>
      </c>
      <c r="I30" s="4">
        <f t="shared" si="16"/>
        <v>0.29833333333333339</v>
      </c>
      <c r="J30" s="4">
        <f t="shared" si="17"/>
        <v>1.8958333333333333</v>
      </c>
      <c r="K30" s="4">
        <f t="shared" si="18"/>
        <v>1.1666666666666665E-2</v>
      </c>
      <c r="L30" s="4">
        <f t="shared" si="19"/>
        <v>1.0683333333333336</v>
      </c>
      <c r="M30" s="3">
        <v>42856</v>
      </c>
      <c r="N30" s="4">
        <f t="shared" si="23"/>
        <v>5.42</v>
      </c>
      <c r="O30" s="4">
        <f t="shared" si="24"/>
        <v>0.43</v>
      </c>
      <c r="P30" s="4">
        <f t="shared" si="25"/>
        <v>2.79</v>
      </c>
      <c r="Q30" s="4">
        <f t="shared" si="26"/>
        <v>0.02</v>
      </c>
      <c r="R30" s="4">
        <f t="shared" si="21"/>
        <v>1.048</v>
      </c>
      <c r="S30" s="1">
        <f t="shared" si="14"/>
        <v>44562</v>
      </c>
      <c r="T30">
        <f t="shared" si="0"/>
        <v>1.27</v>
      </c>
      <c r="U30">
        <f t="shared" si="1"/>
        <v>0.3</v>
      </c>
      <c r="V30">
        <f t="shared" si="2"/>
        <v>1.29</v>
      </c>
      <c r="W30">
        <f t="shared" si="3"/>
        <v>0.13</v>
      </c>
      <c r="X30">
        <f t="shared" si="4"/>
        <v>1.66</v>
      </c>
      <c r="Y30" s="1">
        <f t="shared" si="5"/>
        <v>44562</v>
      </c>
      <c r="Z30">
        <f t="shared" si="6"/>
        <v>1.27</v>
      </c>
      <c r="AA30">
        <f t="shared" si="7"/>
        <v>0.3</v>
      </c>
      <c r="AB30">
        <f t="shared" si="8"/>
        <v>1.29</v>
      </c>
      <c r="AC30">
        <f t="shared" si="9"/>
        <v>0.13</v>
      </c>
      <c r="AD30">
        <f t="shared" si="10"/>
        <v>1.66</v>
      </c>
      <c r="AE30" s="3">
        <v>42856</v>
      </c>
      <c r="AF30" s="5">
        <f t="shared" si="27"/>
        <v>0.14074266424305373</v>
      </c>
      <c r="AG30" s="5">
        <f t="shared" si="28"/>
        <v>0.10335195530726254</v>
      </c>
      <c r="AH30" s="5">
        <f t="shared" si="29"/>
        <v>0.12263736263736263</v>
      </c>
      <c r="AI30" s="5">
        <f t="shared" si="30"/>
        <v>0.14285714285714288</v>
      </c>
      <c r="AJ30" s="5">
        <f t="shared" si="31"/>
        <v>0.1115444617784711</v>
      </c>
      <c r="AK30" s="5"/>
      <c r="AL30" s="5"/>
      <c r="AM30" s="5"/>
      <c r="AN30" s="5"/>
      <c r="AO30" s="5"/>
      <c r="AP30" s="5"/>
    </row>
    <row r="31" spans="1:42" x14ac:dyDescent="0.2">
      <c r="A31" s="3">
        <v>42887</v>
      </c>
      <c r="B31" s="2">
        <v>5.68</v>
      </c>
      <c r="C31" s="2">
        <v>0.38</v>
      </c>
      <c r="D31" s="2">
        <v>2.87</v>
      </c>
      <c r="E31" s="2">
        <v>0.03</v>
      </c>
      <c r="F31" s="2">
        <v>1.56</v>
      </c>
      <c r="G31" s="3">
        <v>42887</v>
      </c>
      <c r="H31" s="4">
        <f t="shared" si="15"/>
        <v>3.2616666666666667</v>
      </c>
      <c r="I31" s="4">
        <f t="shared" si="16"/>
        <v>0.29749999999999999</v>
      </c>
      <c r="J31" s="4">
        <f t="shared" si="17"/>
        <v>1.9216666666666669</v>
      </c>
      <c r="K31" s="4">
        <f t="shared" si="18"/>
        <v>1.2499999999999997E-2</v>
      </c>
      <c r="L31" s="4">
        <f t="shared" si="19"/>
        <v>1.06</v>
      </c>
      <c r="M31" s="3">
        <v>42887</v>
      </c>
      <c r="N31" s="4">
        <f t="shared" si="23"/>
        <v>5.68</v>
      </c>
      <c r="O31" s="4">
        <f t="shared" si="24"/>
        <v>0.43</v>
      </c>
      <c r="P31" s="4">
        <f t="shared" si="25"/>
        <v>2.87</v>
      </c>
      <c r="Q31" s="4">
        <f t="shared" si="26"/>
        <v>0.03</v>
      </c>
      <c r="R31" s="4">
        <f t="shared" si="21"/>
        <v>1.05</v>
      </c>
      <c r="S31" s="1">
        <f>S30+90</f>
        <v>44652</v>
      </c>
      <c r="T31">
        <f t="shared" si="0"/>
        <v>6.17</v>
      </c>
      <c r="U31">
        <f t="shared" si="1"/>
        <v>0.52</v>
      </c>
      <c r="V31">
        <f t="shared" si="2"/>
        <v>2.81</v>
      </c>
      <c r="W31">
        <f t="shared" si="3"/>
        <v>0.85</v>
      </c>
      <c r="X31">
        <f t="shared" si="4"/>
        <v>2.89</v>
      </c>
      <c r="Y31" s="1">
        <f t="shared" si="5"/>
        <v>44652</v>
      </c>
      <c r="Z31">
        <f t="shared" si="6"/>
        <v>6.17</v>
      </c>
      <c r="AA31">
        <f t="shared" si="7"/>
        <v>0.52</v>
      </c>
      <c r="AB31">
        <f t="shared" si="8"/>
        <v>2.81</v>
      </c>
      <c r="AC31">
        <f t="shared" si="9"/>
        <v>0.85</v>
      </c>
      <c r="AD31">
        <f t="shared" si="10"/>
        <v>2.89</v>
      </c>
      <c r="AE31" s="3">
        <v>42887</v>
      </c>
      <c r="AF31" s="5">
        <f t="shared" si="27"/>
        <v>0.14512008175779254</v>
      </c>
      <c r="AG31" s="5">
        <f t="shared" si="28"/>
        <v>0.10644257703081234</v>
      </c>
      <c r="AH31" s="5">
        <f t="shared" si="29"/>
        <v>0.12445793581960103</v>
      </c>
      <c r="AI31" s="5">
        <f t="shared" si="30"/>
        <v>0.20000000000000004</v>
      </c>
      <c r="AJ31" s="5">
        <f t="shared" si="31"/>
        <v>0.12264150943396226</v>
      </c>
      <c r="AK31" s="5"/>
      <c r="AL31" s="5"/>
      <c r="AM31" s="5"/>
      <c r="AN31" s="5"/>
      <c r="AO31" s="5"/>
      <c r="AP31" s="5"/>
    </row>
    <row r="32" spans="1:42" x14ac:dyDescent="0.2">
      <c r="A32" s="3">
        <v>42917</v>
      </c>
      <c r="B32" s="2">
        <v>5.17</v>
      </c>
      <c r="C32" s="2">
        <v>0.43</v>
      </c>
      <c r="D32" s="2">
        <v>3.01</v>
      </c>
      <c r="E32" s="2">
        <v>0.02</v>
      </c>
      <c r="F32" s="2">
        <v>1.66</v>
      </c>
      <c r="G32" s="3">
        <v>42917</v>
      </c>
      <c r="H32" s="4">
        <f t="shared" si="15"/>
        <v>3.2533333333333334</v>
      </c>
      <c r="I32" s="4">
        <f t="shared" si="16"/>
        <v>0.29749999999999999</v>
      </c>
      <c r="J32" s="4">
        <f t="shared" si="17"/>
        <v>1.9400000000000002</v>
      </c>
      <c r="K32" s="4">
        <f t="shared" si="18"/>
        <v>1.2499999999999999E-2</v>
      </c>
      <c r="L32" s="4">
        <f t="shared" si="19"/>
        <v>1.0591666666666668</v>
      </c>
      <c r="M32" s="3">
        <v>42917</v>
      </c>
      <c r="N32" s="4">
        <f t="shared" si="23"/>
        <v>5.68</v>
      </c>
      <c r="O32" s="4">
        <f t="shared" si="24"/>
        <v>0.43</v>
      </c>
      <c r="P32" s="4">
        <f t="shared" si="25"/>
        <v>3.01</v>
      </c>
      <c r="Q32" s="4">
        <f t="shared" si="26"/>
        <v>0.03</v>
      </c>
      <c r="R32" s="4">
        <f t="shared" si="21"/>
        <v>1.051309523809524</v>
      </c>
      <c r="S32" s="1">
        <f>S31+91</f>
        <v>44743</v>
      </c>
      <c r="T32">
        <f t="shared" si="0"/>
        <v>8.2200000000000006</v>
      </c>
      <c r="U32">
        <f t="shared" si="1"/>
        <v>0.69</v>
      </c>
      <c r="V32">
        <f t="shared" si="2"/>
        <v>3.55</v>
      </c>
      <c r="W32">
        <f t="shared" si="3"/>
        <v>1.32</v>
      </c>
      <c r="X32">
        <f t="shared" si="4"/>
        <v>4</v>
      </c>
      <c r="Y32" s="1">
        <f t="shared" si="5"/>
        <v>44743</v>
      </c>
      <c r="Z32">
        <f t="shared" si="6"/>
        <v>8.2200000000000006</v>
      </c>
      <c r="AA32">
        <f t="shared" si="7"/>
        <v>0.69</v>
      </c>
      <c r="AB32">
        <f t="shared" si="8"/>
        <v>3.55</v>
      </c>
      <c r="AC32">
        <f t="shared" si="9"/>
        <v>1.32</v>
      </c>
      <c r="AD32">
        <f t="shared" si="10"/>
        <v>4</v>
      </c>
      <c r="AE32" s="3">
        <v>42917</v>
      </c>
      <c r="AF32" s="5">
        <f t="shared" si="27"/>
        <v>0.13242827868852458</v>
      </c>
      <c r="AG32" s="5">
        <f t="shared" si="28"/>
        <v>0.12044817927170869</v>
      </c>
      <c r="AH32" s="5">
        <f t="shared" si="29"/>
        <v>0.12929553264604809</v>
      </c>
      <c r="AI32" s="5">
        <f t="shared" si="30"/>
        <v>0.13333333333333333</v>
      </c>
      <c r="AJ32" s="5">
        <f t="shared" si="31"/>
        <v>0.13060582218725411</v>
      </c>
      <c r="AK32" s="5"/>
      <c r="AL32" s="5"/>
      <c r="AM32" s="5"/>
      <c r="AN32" s="5"/>
      <c r="AO32" s="5"/>
      <c r="AP32" s="5"/>
    </row>
    <row r="33" spans="1:42" x14ac:dyDescent="0.2">
      <c r="A33" s="3">
        <v>42948</v>
      </c>
      <c r="B33" s="2">
        <v>4.87</v>
      </c>
      <c r="C33" s="2">
        <v>0.43</v>
      </c>
      <c r="D33" s="2">
        <v>2.79</v>
      </c>
      <c r="E33" s="2">
        <v>0.02</v>
      </c>
      <c r="F33" s="2">
        <v>1.45</v>
      </c>
      <c r="G33" s="3">
        <v>42948</v>
      </c>
      <c r="H33" s="4">
        <f t="shared" si="15"/>
        <v>3.24</v>
      </c>
      <c r="I33" s="4">
        <f t="shared" si="16"/>
        <v>0.3</v>
      </c>
      <c r="J33" s="4">
        <f t="shared" si="17"/>
        <v>1.95</v>
      </c>
      <c r="K33" s="4">
        <f t="shared" si="18"/>
        <v>1.2499999999999999E-2</v>
      </c>
      <c r="L33" s="4">
        <f t="shared" si="19"/>
        <v>1.0458333333333332</v>
      </c>
      <c r="M33" s="3">
        <v>42948</v>
      </c>
      <c r="N33" s="4">
        <f t="shared" si="23"/>
        <v>5.68</v>
      </c>
      <c r="O33" s="4">
        <f t="shared" si="24"/>
        <v>0.43</v>
      </c>
      <c r="P33" s="4">
        <f t="shared" si="25"/>
        <v>3.01</v>
      </c>
      <c r="Q33" s="4">
        <f t="shared" si="26"/>
        <v>0.03</v>
      </c>
      <c r="R33" s="4">
        <f t="shared" si="21"/>
        <v>1.0506250000000001</v>
      </c>
      <c r="S33" s="1">
        <f t="shared" si="14"/>
        <v>44835</v>
      </c>
      <c r="T33">
        <f t="shared" si="0"/>
        <v>3.72</v>
      </c>
      <c r="U33">
        <f t="shared" si="1"/>
        <v>0.51</v>
      </c>
      <c r="V33">
        <f t="shared" si="2"/>
        <v>2.1</v>
      </c>
      <c r="W33">
        <f t="shared" si="3"/>
        <v>0.75</v>
      </c>
      <c r="X33">
        <f t="shared" si="4"/>
        <v>2.11</v>
      </c>
      <c r="Y33" s="1">
        <f t="shared" si="5"/>
        <v>44835</v>
      </c>
      <c r="Z33">
        <f t="shared" si="6"/>
        <v>3.72</v>
      </c>
      <c r="AA33">
        <f t="shared" si="7"/>
        <v>0.51</v>
      </c>
      <c r="AB33">
        <f t="shared" si="8"/>
        <v>2.1</v>
      </c>
      <c r="AC33">
        <f t="shared" si="9"/>
        <v>0.75</v>
      </c>
      <c r="AD33">
        <f t="shared" si="10"/>
        <v>2.11</v>
      </c>
      <c r="AE33" s="3">
        <v>42948</v>
      </c>
      <c r="AF33" s="5">
        <f t="shared" si="27"/>
        <v>0.12525720164609053</v>
      </c>
      <c r="AG33" s="5">
        <f t="shared" si="28"/>
        <v>0.11944444444444445</v>
      </c>
      <c r="AH33" s="5">
        <f t="shared" si="29"/>
        <v>0.11923076923076924</v>
      </c>
      <c r="AI33" s="5">
        <f t="shared" si="30"/>
        <v>0.13333333333333333</v>
      </c>
      <c r="AJ33" s="5">
        <f t="shared" si="31"/>
        <v>0.11553784860557771</v>
      </c>
      <c r="AK33" s="5"/>
      <c r="AL33" s="5"/>
      <c r="AM33" s="5"/>
      <c r="AN33" s="5"/>
      <c r="AO33" s="5"/>
      <c r="AP33" s="5"/>
    </row>
    <row r="34" spans="1:42" x14ac:dyDescent="0.2">
      <c r="A34" s="3">
        <v>42979</v>
      </c>
      <c r="B34" s="2">
        <v>3.26</v>
      </c>
      <c r="C34" s="2">
        <v>0.36</v>
      </c>
      <c r="D34" s="2">
        <v>2.04</v>
      </c>
      <c r="E34" s="2">
        <v>0.01</v>
      </c>
      <c r="F34" s="2">
        <v>1.35</v>
      </c>
      <c r="G34" s="3">
        <v>42979</v>
      </c>
      <c r="H34" s="4">
        <f t="shared" si="15"/>
        <v>3.1699999999999995</v>
      </c>
      <c r="I34" s="4">
        <f t="shared" si="16"/>
        <v>0.30333333333333334</v>
      </c>
      <c r="J34" s="4">
        <f t="shared" si="17"/>
        <v>1.9541666666666664</v>
      </c>
      <c r="K34" s="4">
        <f t="shared" si="18"/>
        <v>1.1666666666666667E-2</v>
      </c>
      <c r="L34" s="4">
        <f t="shared" si="19"/>
        <v>1.0516666666666665</v>
      </c>
      <c r="M34" s="3">
        <v>42979</v>
      </c>
      <c r="N34" s="4">
        <f t="shared" si="23"/>
        <v>5.68</v>
      </c>
      <c r="O34" s="4">
        <f t="shared" si="24"/>
        <v>0.43</v>
      </c>
      <c r="P34" s="4">
        <f t="shared" si="25"/>
        <v>3.01</v>
      </c>
      <c r="Q34" s="4">
        <f t="shared" si="26"/>
        <v>0.03</v>
      </c>
      <c r="R34" s="4">
        <f t="shared" si="21"/>
        <v>1.0507407407407408</v>
      </c>
      <c r="S34" s="1">
        <f t="shared" si="14"/>
        <v>44927</v>
      </c>
      <c r="T34">
        <f t="shared" si="0"/>
        <v>1.47</v>
      </c>
      <c r="U34">
        <f t="shared" si="1"/>
        <v>0.33</v>
      </c>
      <c r="V34">
        <f t="shared" si="2"/>
        <v>1.0900000000000001</v>
      </c>
      <c r="W34">
        <f t="shared" si="3"/>
        <v>0.2</v>
      </c>
      <c r="X34">
        <f t="shared" si="4"/>
        <v>1.72</v>
      </c>
      <c r="Y34" s="1">
        <f t="shared" si="5"/>
        <v>44927</v>
      </c>
      <c r="Z34">
        <f t="shared" si="6"/>
        <v>1.47</v>
      </c>
      <c r="AA34">
        <f t="shared" si="7"/>
        <v>0.33</v>
      </c>
      <c r="AB34">
        <f t="shared" si="8"/>
        <v>1.0900000000000001</v>
      </c>
      <c r="AC34">
        <f t="shared" si="9"/>
        <v>0.2</v>
      </c>
      <c r="AD34">
        <f t="shared" si="10"/>
        <v>1.72</v>
      </c>
      <c r="AE34" s="3">
        <v>42979</v>
      </c>
      <c r="AF34" s="5">
        <f t="shared" si="27"/>
        <v>8.5699263932702427E-2</v>
      </c>
      <c r="AG34" s="5">
        <f t="shared" si="28"/>
        <v>9.8901098901098897E-2</v>
      </c>
      <c r="AH34" s="5">
        <f t="shared" si="29"/>
        <v>8.6993603411513881E-2</v>
      </c>
      <c r="AI34" s="5">
        <f t="shared" si="30"/>
        <v>7.1428571428571425E-2</v>
      </c>
      <c r="AJ34" s="5">
        <f t="shared" si="31"/>
        <v>0.10697305863708402</v>
      </c>
      <c r="AK34" s="5"/>
      <c r="AL34" s="5"/>
      <c r="AM34" s="5"/>
      <c r="AN34" s="5"/>
      <c r="AO34" s="5"/>
      <c r="AP34" s="5"/>
    </row>
    <row r="35" spans="1:42" x14ac:dyDescent="0.2">
      <c r="A35" s="3">
        <v>43009</v>
      </c>
      <c r="B35" s="2">
        <v>2.2599999999999998</v>
      </c>
      <c r="C35" s="2">
        <v>0.3</v>
      </c>
      <c r="D35" s="2">
        <v>1.78</v>
      </c>
      <c r="E35" s="2">
        <v>0.01</v>
      </c>
      <c r="F35" s="2">
        <v>1.02</v>
      </c>
      <c r="G35" s="3">
        <v>43009</v>
      </c>
      <c r="H35" s="4">
        <f t="shared" si="15"/>
        <v>3.2091666666666665</v>
      </c>
      <c r="I35" s="4">
        <f t="shared" si="16"/>
        <v>0.3075</v>
      </c>
      <c r="J35" s="4">
        <f t="shared" si="17"/>
        <v>1.9858333333333331</v>
      </c>
      <c r="K35" s="4">
        <f t="shared" si="18"/>
        <v>1.1666666666666667E-2</v>
      </c>
      <c r="L35" s="4">
        <f t="shared" si="19"/>
        <v>1.0699999999999998</v>
      </c>
      <c r="M35" s="3">
        <v>43009</v>
      </c>
      <c r="N35" s="4">
        <f t="shared" si="23"/>
        <v>5.68</v>
      </c>
      <c r="O35" s="4">
        <f t="shared" si="24"/>
        <v>0.43</v>
      </c>
      <c r="P35" s="4">
        <f t="shared" si="25"/>
        <v>3.01</v>
      </c>
      <c r="Q35" s="4">
        <f t="shared" si="26"/>
        <v>0.03</v>
      </c>
      <c r="R35" s="4">
        <f t="shared" si="21"/>
        <v>1.0526666666666666</v>
      </c>
      <c r="S35" s="1">
        <f>S34+90</f>
        <v>45017</v>
      </c>
      <c r="T35">
        <f t="shared" si="0"/>
        <v>5.78</v>
      </c>
      <c r="U35">
        <f t="shared" si="1"/>
        <v>0.56000000000000005</v>
      </c>
      <c r="V35">
        <f t="shared" si="2"/>
        <v>3.1</v>
      </c>
      <c r="W35">
        <f t="shared" si="3"/>
        <v>1.23</v>
      </c>
      <c r="X35">
        <f t="shared" si="4"/>
        <v>4.2</v>
      </c>
      <c r="Y35" s="1">
        <f t="shared" si="5"/>
        <v>45017</v>
      </c>
      <c r="Z35">
        <f t="shared" si="6"/>
        <v>5.78</v>
      </c>
      <c r="AA35">
        <f t="shared" si="7"/>
        <v>0.56000000000000005</v>
      </c>
      <c r="AB35">
        <f t="shared" si="8"/>
        <v>3.1</v>
      </c>
      <c r="AC35">
        <f t="shared" si="9"/>
        <v>1.23</v>
      </c>
      <c r="AD35">
        <f t="shared" si="10"/>
        <v>4.2</v>
      </c>
      <c r="AE35" s="3">
        <v>43009</v>
      </c>
      <c r="AF35" s="5">
        <f t="shared" si="27"/>
        <v>5.868605556998182E-2</v>
      </c>
      <c r="AG35" s="5">
        <f t="shared" si="28"/>
        <v>8.1300813008130079E-2</v>
      </c>
      <c r="AH35" s="5">
        <f t="shared" si="29"/>
        <v>7.4695761644985315E-2</v>
      </c>
      <c r="AI35" s="5">
        <f t="shared" si="30"/>
        <v>7.1428571428571425E-2</v>
      </c>
      <c r="AJ35" s="5">
        <f t="shared" si="31"/>
        <v>7.9439252336448607E-2</v>
      </c>
      <c r="AK35" s="5"/>
      <c r="AL35" s="5"/>
      <c r="AM35" s="5"/>
      <c r="AN35" s="5"/>
      <c r="AO35" s="5"/>
      <c r="AP35" s="5"/>
    </row>
    <row r="36" spans="1:42" x14ac:dyDescent="0.2">
      <c r="A36" s="3">
        <v>43040</v>
      </c>
      <c r="B36" s="2">
        <v>0.88</v>
      </c>
      <c r="C36" s="2">
        <v>0.17</v>
      </c>
      <c r="D36" s="2">
        <v>0.99</v>
      </c>
      <c r="E36" s="2">
        <v>0</v>
      </c>
      <c r="F36" s="2">
        <v>0.7</v>
      </c>
      <c r="G36" s="3">
        <v>43040</v>
      </c>
      <c r="H36" s="4">
        <f t="shared" si="15"/>
        <v>3.1916666666666669</v>
      </c>
      <c r="I36" s="4">
        <f t="shared" si="16"/>
        <v>0.30583333333333335</v>
      </c>
      <c r="J36" s="4">
        <f t="shared" si="17"/>
        <v>1.9924999999999999</v>
      </c>
      <c r="K36" s="4">
        <f t="shared" si="18"/>
        <v>1.1666666666666667E-2</v>
      </c>
      <c r="L36" s="4">
        <f t="shared" si="19"/>
        <v>1.0849999999999997</v>
      </c>
      <c r="M36" s="3">
        <v>43040</v>
      </c>
      <c r="N36" s="4">
        <f t="shared" si="23"/>
        <v>5.68</v>
      </c>
      <c r="O36" s="4">
        <f t="shared" si="24"/>
        <v>0.43</v>
      </c>
      <c r="P36" s="4">
        <f t="shared" si="25"/>
        <v>3.01</v>
      </c>
      <c r="Q36" s="4">
        <f t="shared" si="26"/>
        <v>0.03</v>
      </c>
      <c r="R36" s="4">
        <f t="shared" si="21"/>
        <v>1.0556060606060607</v>
      </c>
      <c r="S36" s="1">
        <f>S35+91</f>
        <v>45108</v>
      </c>
      <c r="T36">
        <f t="shared" si="0"/>
        <v>7.93</v>
      </c>
      <c r="U36">
        <f t="shared" si="1"/>
        <v>1.1000000000000001</v>
      </c>
      <c r="V36">
        <f t="shared" si="2"/>
        <v>3.87</v>
      </c>
      <c r="W36">
        <f t="shared" si="3"/>
        <v>1.94</v>
      </c>
      <c r="X36">
        <f t="shared" si="4"/>
        <v>5.2</v>
      </c>
      <c r="Y36" s="1">
        <f t="shared" si="5"/>
        <v>45108</v>
      </c>
      <c r="Z36">
        <f t="shared" si="6"/>
        <v>7.93</v>
      </c>
      <c r="AA36">
        <f t="shared" si="7"/>
        <v>1.1000000000000001</v>
      </c>
      <c r="AB36">
        <f t="shared" si="8"/>
        <v>3.87</v>
      </c>
      <c r="AC36">
        <f t="shared" si="9"/>
        <v>1.94</v>
      </c>
      <c r="AD36">
        <f t="shared" si="10"/>
        <v>5.2</v>
      </c>
      <c r="AE36" s="3">
        <v>43040</v>
      </c>
      <c r="AF36" s="5">
        <f t="shared" si="27"/>
        <v>2.2976501305483028E-2</v>
      </c>
      <c r="AG36" s="5">
        <f t="shared" si="28"/>
        <v>4.6321525885558587E-2</v>
      </c>
      <c r="AH36" s="5">
        <f t="shared" si="29"/>
        <v>4.1405269761606023E-2</v>
      </c>
      <c r="AI36" s="5">
        <f t="shared" si="30"/>
        <v>0</v>
      </c>
      <c r="AJ36" s="5">
        <f t="shared" si="31"/>
        <v>5.3763440860215068E-2</v>
      </c>
      <c r="AK36" s="5"/>
      <c r="AL36" s="5"/>
      <c r="AM36" s="5"/>
      <c r="AN36" s="5"/>
      <c r="AO36" s="5"/>
      <c r="AP36" s="5"/>
    </row>
    <row r="37" spans="1:42" x14ac:dyDescent="0.2">
      <c r="A37" s="3">
        <v>43070</v>
      </c>
      <c r="B37" s="2">
        <v>0.52</v>
      </c>
      <c r="C37" s="2">
        <v>0.18</v>
      </c>
      <c r="D37" s="2">
        <v>0.86</v>
      </c>
      <c r="E37" s="2">
        <v>0</v>
      </c>
      <c r="F37" s="2">
        <v>0.54</v>
      </c>
      <c r="G37" s="3">
        <v>43070</v>
      </c>
      <c r="H37" s="4">
        <f t="shared" si="15"/>
        <v>3.1650000000000005</v>
      </c>
      <c r="I37" s="4">
        <f t="shared" si="16"/>
        <v>0.30416666666666664</v>
      </c>
      <c r="J37" s="4">
        <f t="shared" si="17"/>
        <v>1.9883333333333333</v>
      </c>
      <c r="K37" s="4">
        <f t="shared" si="18"/>
        <v>1.1666666666666667E-2</v>
      </c>
      <c r="L37" s="4">
        <f t="shared" si="19"/>
        <v>1.0908333333333331</v>
      </c>
      <c r="M37" s="3">
        <v>43070</v>
      </c>
      <c r="N37" s="4">
        <f t="shared" si="23"/>
        <v>5.68</v>
      </c>
      <c r="O37" s="4">
        <f t="shared" si="24"/>
        <v>0.43</v>
      </c>
      <c r="P37" s="4">
        <f t="shared" si="25"/>
        <v>3.01</v>
      </c>
      <c r="Q37" s="4">
        <f t="shared" si="26"/>
        <v>0.03</v>
      </c>
      <c r="R37" s="4">
        <f t="shared" si="21"/>
        <v>1.0585416666666665</v>
      </c>
      <c r="S37" s="1">
        <f t="shared" si="14"/>
        <v>45200</v>
      </c>
      <c r="T37">
        <f t="shared" si="0"/>
        <v>3.82</v>
      </c>
      <c r="U37">
        <f t="shared" si="1"/>
        <v>0.79</v>
      </c>
      <c r="V37">
        <f t="shared" si="2"/>
        <v>2.2799999999999998</v>
      </c>
      <c r="W37">
        <f t="shared" si="3"/>
        <v>0.83</v>
      </c>
      <c r="X37">
        <f t="shared" si="4"/>
        <v>2.69</v>
      </c>
      <c r="Y37" s="1">
        <f t="shared" si="5"/>
        <v>45200</v>
      </c>
      <c r="Z37">
        <f t="shared" si="6"/>
        <v>3.82</v>
      </c>
      <c r="AA37">
        <f t="shared" si="7"/>
        <v>0.79</v>
      </c>
      <c r="AB37">
        <f t="shared" si="8"/>
        <v>2.2799999999999998</v>
      </c>
      <c r="AC37">
        <f t="shared" si="9"/>
        <v>0.83</v>
      </c>
      <c r="AD37">
        <f t="shared" si="10"/>
        <v>2.69</v>
      </c>
      <c r="AE37" s="3">
        <v>43070</v>
      </c>
      <c r="AF37" s="5">
        <f t="shared" si="27"/>
        <v>1.369141653501843E-2</v>
      </c>
      <c r="AG37" s="5">
        <f t="shared" si="28"/>
        <v>4.9315068493150691E-2</v>
      </c>
      <c r="AH37" s="5">
        <f t="shared" si="29"/>
        <v>3.6043587594300083E-2</v>
      </c>
      <c r="AI37" s="5">
        <f t="shared" si="30"/>
        <v>0</v>
      </c>
      <c r="AJ37" s="5">
        <f t="shared" si="31"/>
        <v>4.1252864782276563E-2</v>
      </c>
      <c r="AK37" s="5"/>
      <c r="AL37" s="5"/>
      <c r="AM37" s="5"/>
      <c r="AN37" s="5"/>
      <c r="AO37" s="5"/>
      <c r="AP37" s="5"/>
    </row>
    <row r="38" spans="1:42" x14ac:dyDescent="0.2">
      <c r="A38" s="3">
        <v>43101</v>
      </c>
      <c r="B38" s="2">
        <v>0.77</v>
      </c>
      <c r="C38" s="2">
        <v>0.2</v>
      </c>
      <c r="D38" s="2">
        <v>0.97</v>
      </c>
      <c r="E38" s="2">
        <v>0</v>
      </c>
      <c r="F38" s="2">
        <v>0.53</v>
      </c>
      <c r="G38" s="3">
        <v>43101</v>
      </c>
      <c r="H38" s="4">
        <f t="shared" si="15"/>
        <v>3.1583333333333345</v>
      </c>
      <c r="I38" s="4">
        <f t="shared" si="16"/>
        <v>0.30750000000000005</v>
      </c>
      <c r="J38" s="4">
        <f t="shared" si="17"/>
        <v>1.99</v>
      </c>
      <c r="K38" s="4">
        <f t="shared" si="18"/>
        <v>1.1666666666666667E-2</v>
      </c>
      <c r="L38" s="4">
        <f t="shared" si="19"/>
        <v>1.0849999999999997</v>
      </c>
      <c r="M38" s="3">
        <v>43101</v>
      </c>
      <c r="N38" s="4">
        <f t="shared" si="23"/>
        <v>5.68</v>
      </c>
      <c r="O38" s="4">
        <f t="shared" si="24"/>
        <v>0.43</v>
      </c>
      <c r="P38" s="4">
        <f t="shared" si="25"/>
        <v>3.01</v>
      </c>
      <c r="Q38" s="4">
        <f t="shared" si="26"/>
        <v>0.03</v>
      </c>
      <c r="R38" s="4">
        <f t="shared" si="21"/>
        <v>1.0618055555555554</v>
      </c>
      <c r="S38" s="1">
        <f t="shared" si="14"/>
        <v>45292</v>
      </c>
      <c r="T38">
        <f t="shared" si="0"/>
        <v>1.97</v>
      </c>
      <c r="U38">
        <f t="shared" si="1"/>
        <v>0.53</v>
      </c>
      <c r="V38">
        <f t="shared" si="2"/>
        <v>1.34</v>
      </c>
      <c r="W38">
        <f t="shared" si="3"/>
        <v>0.35</v>
      </c>
      <c r="X38">
        <f t="shared" si="4"/>
        <v>1.93</v>
      </c>
      <c r="Y38" s="1">
        <f t="shared" si="5"/>
        <v>45292</v>
      </c>
      <c r="Z38">
        <f t="shared" si="6"/>
        <v>1.97</v>
      </c>
      <c r="AA38">
        <f t="shared" si="7"/>
        <v>0.53</v>
      </c>
      <c r="AB38">
        <f t="shared" si="8"/>
        <v>1.34</v>
      </c>
      <c r="AC38">
        <f t="shared" si="9"/>
        <v>0.35</v>
      </c>
      <c r="AD38">
        <f t="shared" si="10"/>
        <v>1.93</v>
      </c>
      <c r="AE38" s="3">
        <v>43101</v>
      </c>
      <c r="AF38" s="5">
        <f t="shared" si="27"/>
        <v>2.031662269129287E-2</v>
      </c>
      <c r="AG38" s="5">
        <f t="shared" si="28"/>
        <v>5.4200542005420051E-2</v>
      </c>
      <c r="AH38" s="5">
        <f t="shared" si="29"/>
        <v>4.0619765494137351E-2</v>
      </c>
      <c r="AI38" s="5">
        <f t="shared" si="30"/>
        <v>0</v>
      </c>
      <c r="AJ38" s="5">
        <f t="shared" si="31"/>
        <v>4.0706605222734268E-2</v>
      </c>
      <c r="AK38" s="5"/>
      <c r="AL38" s="5"/>
      <c r="AM38" s="5"/>
      <c r="AN38" s="5"/>
      <c r="AO38" s="5"/>
      <c r="AP38" s="5"/>
    </row>
    <row r="39" spans="1:42" x14ac:dyDescent="0.2">
      <c r="A39" s="3">
        <v>43132</v>
      </c>
      <c r="B39" s="2">
        <v>1.93</v>
      </c>
      <c r="C39" s="2">
        <v>0.17</v>
      </c>
      <c r="D39" s="2">
        <v>0.99</v>
      </c>
      <c r="E39" s="2">
        <v>0.01</v>
      </c>
      <c r="F39" s="2">
        <v>0.72</v>
      </c>
      <c r="G39" s="3">
        <v>43132</v>
      </c>
      <c r="H39" s="4">
        <f t="shared" si="15"/>
        <v>3.1883333333333344</v>
      </c>
      <c r="I39" s="4">
        <f t="shared" si="16"/>
        <v>0.30499999999999999</v>
      </c>
      <c r="J39" s="4">
        <f t="shared" si="17"/>
        <v>1.9783333333333328</v>
      </c>
      <c r="K39" s="4">
        <f t="shared" si="18"/>
        <v>1.1666666666666667E-2</v>
      </c>
      <c r="L39" s="4">
        <f t="shared" si="19"/>
        <v>1.1033333333333333</v>
      </c>
      <c r="M39" s="3">
        <v>43132</v>
      </c>
      <c r="N39" s="4">
        <f t="shared" si="23"/>
        <v>5.68</v>
      </c>
      <c r="O39" s="4">
        <f t="shared" si="24"/>
        <v>0.43</v>
      </c>
      <c r="P39" s="4">
        <f t="shared" si="25"/>
        <v>3.01</v>
      </c>
      <c r="Q39" s="4">
        <f t="shared" si="26"/>
        <v>0.03</v>
      </c>
      <c r="R39" s="4">
        <f t="shared" si="21"/>
        <v>1.0671527777777776</v>
      </c>
      <c r="S39" s="1">
        <f>S38+91</f>
        <v>45383</v>
      </c>
      <c r="T39">
        <f t="shared" si="0"/>
        <v>6.68</v>
      </c>
      <c r="U39">
        <f t="shared" si="1"/>
        <v>0.95</v>
      </c>
      <c r="V39">
        <f t="shared" si="2"/>
        <v>3.68</v>
      </c>
      <c r="W39">
        <f t="shared" si="3"/>
        <v>1.71</v>
      </c>
      <c r="X39">
        <f t="shared" si="4"/>
        <v>4.29</v>
      </c>
      <c r="Y39" s="1">
        <f t="shared" si="5"/>
        <v>45383</v>
      </c>
      <c r="Z39">
        <f t="shared" si="6"/>
        <v>6.68</v>
      </c>
      <c r="AA39">
        <f t="shared" si="7"/>
        <v>0.95</v>
      </c>
      <c r="AB39">
        <f t="shared" si="8"/>
        <v>3.68</v>
      </c>
      <c r="AC39">
        <f t="shared" si="9"/>
        <v>1.71</v>
      </c>
      <c r="AD39">
        <f t="shared" si="10"/>
        <v>4.29</v>
      </c>
      <c r="AE39" s="3">
        <v>43132</v>
      </c>
      <c r="AF39" s="5">
        <f t="shared" si="27"/>
        <v>5.0444328280188168E-2</v>
      </c>
      <c r="AG39" s="5">
        <f t="shared" si="28"/>
        <v>4.6448087431693992E-2</v>
      </c>
      <c r="AH39" s="5">
        <f t="shared" si="29"/>
        <v>4.1701769165964624E-2</v>
      </c>
      <c r="AI39" s="5">
        <f t="shared" si="30"/>
        <v>7.1428571428571425E-2</v>
      </c>
      <c r="AJ39" s="5">
        <f t="shared" si="31"/>
        <v>5.4380664652567981E-2</v>
      </c>
      <c r="AK39" s="5"/>
      <c r="AL39" s="5"/>
      <c r="AM39" s="5"/>
      <c r="AN39" s="5"/>
      <c r="AO39" s="5"/>
      <c r="AP39" s="5"/>
    </row>
    <row r="40" spans="1:42" x14ac:dyDescent="0.2">
      <c r="A40" s="3">
        <v>43160</v>
      </c>
      <c r="B40" s="2">
        <v>2.85</v>
      </c>
      <c r="C40" s="2">
        <v>0.28999999999999998</v>
      </c>
      <c r="D40" s="2">
        <v>1.57</v>
      </c>
      <c r="E40" s="2">
        <v>0.02</v>
      </c>
      <c r="F40" s="2">
        <v>0.81</v>
      </c>
      <c r="G40" s="3">
        <v>43160</v>
      </c>
      <c r="H40" s="4">
        <f t="shared" si="15"/>
        <v>3.1408333333333336</v>
      </c>
      <c r="I40" s="4">
        <f t="shared" si="16"/>
        <v>0.30333333333333329</v>
      </c>
      <c r="J40" s="4">
        <f t="shared" si="17"/>
        <v>1.9249999999999998</v>
      </c>
      <c r="K40" s="4">
        <f t="shared" si="18"/>
        <v>1.2499999999999999E-2</v>
      </c>
      <c r="L40" s="4">
        <f t="shared" si="19"/>
        <v>1.0891666666666666</v>
      </c>
      <c r="M40" s="3">
        <v>43160</v>
      </c>
      <c r="N40" s="4">
        <f t="shared" si="23"/>
        <v>5.68</v>
      </c>
      <c r="O40" s="4">
        <f t="shared" si="24"/>
        <v>0.43</v>
      </c>
      <c r="P40" s="4">
        <f t="shared" si="25"/>
        <v>3.01</v>
      </c>
      <c r="Q40" s="4">
        <f t="shared" si="26"/>
        <v>0.03</v>
      </c>
      <c r="R40" s="4">
        <f t="shared" si="21"/>
        <v>1.071736111111111</v>
      </c>
      <c r="S40" s="1">
        <f t="shared" ref="S40" si="32">S39+91</f>
        <v>45474</v>
      </c>
      <c r="T40">
        <f t="shared" si="0"/>
        <v>10.27</v>
      </c>
      <c r="U40">
        <f t="shared" si="1"/>
        <v>1.37</v>
      </c>
      <c r="V40">
        <f t="shared" si="2"/>
        <v>4.72</v>
      </c>
      <c r="W40">
        <f t="shared" si="3"/>
        <v>2.48</v>
      </c>
      <c r="X40">
        <f t="shared" si="4"/>
        <v>6.42</v>
      </c>
      <c r="Y40" s="1">
        <f t="shared" si="5"/>
        <v>45474</v>
      </c>
      <c r="Z40">
        <f t="shared" si="6"/>
        <v>10.27</v>
      </c>
      <c r="AA40">
        <f t="shared" si="7"/>
        <v>1.37</v>
      </c>
      <c r="AB40">
        <f t="shared" si="8"/>
        <v>4.72</v>
      </c>
      <c r="AC40">
        <f t="shared" si="9"/>
        <v>2.48</v>
      </c>
      <c r="AD40">
        <f t="shared" si="10"/>
        <v>6.42</v>
      </c>
      <c r="AE40" s="3">
        <v>43160</v>
      </c>
      <c r="AF40" s="5">
        <f t="shared" si="27"/>
        <v>7.5616874502520554E-2</v>
      </c>
      <c r="AG40" s="5">
        <f t="shared" si="28"/>
        <v>7.9670329670329679E-2</v>
      </c>
      <c r="AH40" s="5">
        <f t="shared" si="29"/>
        <v>6.7965367965367979E-2</v>
      </c>
      <c r="AI40" s="5">
        <f t="shared" si="30"/>
        <v>0.13333333333333333</v>
      </c>
      <c r="AJ40" s="5">
        <f t="shared" si="31"/>
        <v>6.1973986228003063E-2</v>
      </c>
      <c r="AK40" s="5"/>
      <c r="AL40" s="5"/>
      <c r="AM40" s="5"/>
      <c r="AN40" s="5"/>
      <c r="AO40" s="5"/>
      <c r="AP40" s="5"/>
    </row>
    <row r="41" spans="1:42" x14ac:dyDescent="0.2">
      <c r="A41" s="3">
        <v>43191</v>
      </c>
      <c r="B41" s="2">
        <v>5.0999999999999996</v>
      </c>
      <c r="C41" s="2">
        <v>0.36</v>
      </c>
      <c r="D41" s="2">
        <v>2.37</v>
      </c>
      <c r="E41" s="2">
        <v>0.03</v>
      </c>
      <c r="F41" s="2">
        <v>1.02</v>
      </c>
      <c r="G41" s="3">
        <v>43191</v>
      </c>
      <c r="H41" s="4">
        <f t="shared" si="15"/>
        <v>3.2258333333333327</v>
      </c>
      <c r="I41" s="4">
        <f t="shared" si="16"/>
        <v>0.30333333333333329</v>
      </c>
      <c r="J41" s="4">
        <f t="shared" si="17"/>
        <v>1.9191666666666665</v>
      </c>
      <c r="K41" s="4">
        <f t="shared" si="18"/>
        <v>1.4166666666666666E-2</v>
      </c>
      <c r="L41" s="4">
        <f t="shared" si="19"/>
        <v>1.0658333333333334</v>
      </c>
      <c r="M41" s="3">
        <v>43191</v>
      </c>
      <c r="N41" s="4">
        <f t="shared" si="23"/>
        <v>5.68</v>
      </c>
      <c r="O41" s="4">
        <f t="shared" si="24"/>
        <v>0.43</v>
      </c>
      <c r="P41" s="4">
        <f t="shared" si="25"/>
        <v>3.01</v>
      </c>
      <c r="Q41" s="4">
        <f t="shared" si="26"/>
        <v>0.03</v>
      </c>
      <c r="R41" s="4">
        <f t="shared" si="21"/>
        <v>1.0728472222222223</v>
      </c>
      <c r="S41" s="1">
        <f>S40+92</f>
        <v>45566</v>
      </c>
      <c r="T41">
        <f t="shared" si="0"/>
        <v>4</v>
      </c>
      <c r="U41">
        <f t="shared" si="1"/>
        <v>1.08</v>
      </c>
      <c r="V41">
        <f t="shared" si="2"/>
        <v>2.23</v>
      </c>
      <c r="W41">
        <f t="shared" si="3"/>
        <v>1.21</v>
      </c>
      <c r="X41">
        <f t="shared" si="4"/>
        <v>2.84</v>
      </c>
      <c r="Y41" s="1">
        <f t="shared" si="5"/>
        <v>45566</v>
      </c>
      <c r="Z41">
        <f t="shared" si="6"/>
        <v>4</v>
      </c>
      <c r="AA41">
        <f t="shared" si="7"/>
        <v>1.08</v>
      </c>
      <c r="AB41">
        <f t="shared" si="8"/>
        <v>2.23</v>
      </c>
      <c r="AC41">
        <f t="shared" si="9"/>
        <v>1.21</v>
      </c>
      <c r="AD41">
        <f t="shared" si="10"/>
        <v>2.84</v>
      </c>
      <c r="AE41" s="3">
        <v>43191</v>
      </c>
      <c r="AF41" s="5">
        <f t="shared" si="27"/>
        <v>0.13174890209248258</v>
      </c>
      <c r="AG41" s="5">
        <f t="shared" si="28"/>
        <v>9.8901098901098911E-2</v>
      </c>
      <c r="AH41" s="5">
        <f t="shared" si="29"/>
        <v>0.10290924880590535</v>
      </c>
      <c r="AI41" s="5">
        <f t="shared" si="30"/>
        <v>0.17647058823529413</v>
      </c>
      <c r="AJ41" s="5">
        <f t="shared" si="31"/>
        <v>7.9749804534792801E-2</v>
      </c>
      <c r="AK41" s="5"/>
      <c r="AL41" s="5"/>
      <c r="AM41" s="5"/>
      <c r="AN41" s="5"/>
      <c r="AO41" s="5"/>
      <c r="AP41" s="5"/>
    </row>
    <row r="42" spans="1:42" x14ac:dyDescent="0.2">
      <c r="A42" s="3">
        <v>43221</v>
      </c>
      <c r="B42" s="2">
        <v>6.25</v>
      </c>
      <c r="C42" s="2">
        <v>0.35</v>
      </c>
      <c r="D42" s="2">
        <v>2.4500000000000002</v>
      </c>
      <c r="E42" s="2">
        <v>0.04</v>
      </c>
      <c r="F42" s="2">
        <v>1.29</v>
      </c>
      <c r="G42" s="3">
        <v>43221</v>
      </c>
      <c r="H42" s="4">
        <f t="shared" si="15"/>
        <v>3.2949999999999995</v>
      </c>
      <c r="I42" s="4">
        <f t="shared" si="16"/>
        <v>0.30166666666666669</v>
      </c>
      <c r="J42" s="4">
        <f t="shared" si="17"/>
        <v>1.8908333333333334</v>
      </c>
      <c r="K42" s="4">
        <f t="shared" si="18"/>
        <v>1.5833333333333335E-2</v>
      </c>
      <c r="L42" s="4">
        <f t="shared" si="19"/>
        <v>1.0541666666666665</v>
      </c>
      <c r="M42" s="3">
        <v>43221</v>
      </c>
      <c r="N42" s="4">
        <f t="shared" si="23"/>
        <v>6.25</v>
      </c>
      <c r="O42" s="4">
        <f t="shared" si="24"/>
        <v>0.43</v>
      </c>
      <c r="P42" s="4">
        <f t="shared" si="25"/>
        <v>3.01</v>
      </c>
      <c r="Q42" s="4">
        <f t="shared" si="26"/>
        <v>0.04</v>
      </c>
      <c r="R42" s="4">
        <f t="shared" si="21"/>
        <v>1.0716666666666668</v>
      </c>
      <c r="S42" s="1"/>
      <c r="T42" s="2" t="s">
        <v>15</v>
      </c>
      <c r="U42" s="2" t="s">
        <v>16</v>
      </c>
      <c r="V42" s="2" t="s">
        <v>17</v>
      </c>
      <c r="W42" s="2" t="s">
        <v>18</v>
      </c>
      <c r="X42" s="2" t="s">
        <v>19</v>
      </c>
      <c r="AE42" s="3">
        <v>43221</v>
      </c>
      <c r="AF42" s="5">
        <f t="shared" si="27"/>
        <v>0.15806777946383413</v>
      </c>
      <c r="AG42" s="5">
        <f t="shared" si="28"/>
        <v>9.6685082872928166E-2</v>
      </c>
      <c r="AH42" s="5">
        <f t="shared" si="29"/>
        <v>0.10797708241516087</v>
      </c>
      <c r="AI42" s="5">
        <f t="shared" si="30"/>
        <v>0.21052631578947367</v>
      </c>
      <c r="AJ42" s="5">
        <f t="shared" si="31"/>
        <v>0.10197628458498025</v>
      </c>
      <c r="AK42" s="5"/>
      <c r="AL42" s="5"/>
      <c r="AM42" s="5"/>
      <c r="AN42" s="5"/>
      <c r="AO42" s="5"/>
      <c r="AP42" s="5"/>
    </row>
    <row r="43" spans="1:42" x14ac:dyDescent="0.2">
      <c r="A43" s="3">
        <v>43252</v>
      </c>
      <c r="B43" s="2">
        <v>5.62</v>
      </c>
      <c r="C43" s="2">
        <v>0.35</v>
      </c>
      <c r="D43" s="2">
        <v>2.76</v>
      </c>
      <c r="E43" s="2">
        <v>0.04</v>
      </c>
      <c r="F43" s="2">
        <v>1.35</v>
      </c>
      <c r="G43" s="3">
        <v>43252</v>
      </c>
      <c r="H43" s="4">
        <f t="shared" si="15"/>
        <v>3.2899999999999996</v>
      </c>
      <c r="I43" s="4">
        <f t="shared" si="16"/>
        <v>0.29916666666666664</v>
      </c>
      <c r="J43" s="4">
        <f t="shared" si="17"/>
        <v>1.8816666666666666</v>
      </c>
      <c r="K43" s="4">
        <f t="shared" si="18"/>
        <v>1.6666666666666666E-2</v>
      </c>
      <c r="L43" s="4">
        <f t="shared" si="19"/>
        <v>1.0366666666666666</v>
      </c>
      <c r="M43" s="3">
        <v>43252</v>
      </c>
      <c r="N43" s="4">
        <f t="shared" si="23"/>
        <v>6.25</v>
      </c>
      <c r="O43" s="4">
        <f t="shared" si="24"/>
        <v>0.43</v>
      </c>
      <c r="P43" s="4">
        <f t="shared" si="25"/>
        <v>3.01</v>
      </c>
      <c r="Q43" s="4">
        <f t="shared" si="26"/>
        <v>0.04</v>
      </c>
      <c r="R43" s="4">
        <f t="shared" si="21"/>
        <v>1.0697222222222222</v>
      </c>
      <c r="S43" s="1">
        <v>45292</v>
      </c>
      <c r="T43">
        <v>1.97</v>
      </c>
      <c r="U43">
        <v>0.53</v>
      </c>
      <c r="V43">
        <v>1.34</v>
      </c>
      <c r="W43">
        <v>0.35</v>
      </c>
      <c r="X43">
        <v>1.93</v>
      </c>
      <c r="AE43" s="3">
        <v>43252</v>
      </c>
      <c r="AF43" s="5">
        <f t="shared" si="27"/>
        <v>0.14235055724417428</v>
      </c>
      <c r="AG43" s="5">
        <f t="shared" si="28"/>
        <v>9.7493036211699163E-2</v>
      </c>
      <c r="AH43" s="5">
        <f t="shared" si="29"/>
        <v>0.12223206377325066</v>
      </c>
      <c r="AI43" s="5">
        <f t="shared" si="30"/>
        <v>0.19999999999999998</v>
      </c>
      <c r="AJ43" s="5">
        <f t="shared" si="31"/>
        <v>0.10852090032154342</v>
      </c>
      <c r="AK43" s="5"/>
      <c r="AL43" s="5"/>
      <c r="AM43" s="5"/>
      <c r="AN43" s="5"/>
      <c r="AO43" s="5"/>
      <c r="AP43" s="5"/>
    </row>
    <row r="44" spans="1:42" x14ac:dyDescent="0.2">
      <c r="A44" s="3">
        <v>43282</v>
      </c>
      <c r="B44" s="2">
        <v>6.5</v>
      </c>
      <c r="C44" s="2">
        <v>0.4</v>
      </c>
      <c r="D44" s="2">
        <v>2.95</v>
      </c>
      <c r="E44" s="2">
        <v>0.04</v>
      </c>
      <c r="F44" s="2">
        <v>1.78</v>
      </c>
      <c r="G44" s="3">
        <v>43282</v>
      </c>
      <c r="H44" s="4">
        <f t="shared" si="15"/>
        <v>3.4008333333333329</v>
      </c>
      <c r="I44" s="4">
        <f t="shared" si="16"/>
        <v>0.29666666666666663</v>
      </c>
      <c r="J44" s="4">
        <f t="shared" si="17"/>
        <v>1.8766666666666667</v>
      </c>
      <c r="K44" s="4">
        <f t="shared" si="18"/>
        <v>1.8333333333333337E-2</v>
      </c>
      <c r="L44" s="4">
        <f t="shared" si="19"/>
        <v>1.0466666666666666</v>
      </c>
      <c r="M44" s="3">
        <v>43282</v>
      </c>
      <c r="N44" s="4">
        <f t="shared" si="23"/>
        <v>6.5</v>
      </c>
      <c r="O44" s="4">
        <f t="shared" si="24"/>
        <v>0.43</v>
      </c>
      <c r="P44" s="4">
        <f t="shared" si="25"/>
        <v>2.95</v>
      </c>
      <c r="Q44" s="4">
        <f t="shared" si="26"/>
        <v>0.04</v>
      </c>
      <c r="R44" s="4">
        <f t="shared" si="21"/>
        <v>1.0686805555555556</v>
      </c>
      <c r="S44" s="1">
        <v>45383</v>
      </c>
      <c r="T44">
        <v>6.68</v>
      </c>
      <c r="U44">
        <v>0.95</v>
      </c>
      <c r="V44">
        <v>3.68</v>
      </c>
      <c r="W44">
        <v>1.71</v>
      </c>
      <c r="X44">
        <v>4.29</v>
      </c>
      <c r="AE44" s="3">
        <v>43282</v>
      </c>
      <c r="AF44" s="5">
        <f t="shared" si="27"/>
        <v>0.1592746875765744</v>
      </c>
      <c r="AG44" s="5">
        <f t="shared" si="28"/>
        <v>0.11235955056179778</v>
      </c>
      <c r="AH44" s="5">
        <f t="shared" si="29"/>
        <v>0.13099467140319718</v>
      </c>
      <c r="AI44" s="5">
        <f t="shared" si="30"/>
        <v>0.1818181818181818</v>
      </c>
      <c r="AJ44" s="5">
        <f t="shared" si="31"/>
        <v>0.14171974522292996</v>
      </c>
      <c r="AK44" s="5"/>
      <c r="AL44" s="5"/>
      <c r="AM44" s="5"/>
      <c r="AN44" s="5"/>
      <c r="AO44" s="5"/>
      <c r="AP44" s="5"/>
    </row>
    <row r="45" spans="1:42" x14ac:dyDescent="0.2">
      <c r="A45" s="3">
        <v>43313</v>
      </c>
      <c r="B45" s="2">
        <v>5.46</v>
      </c>
      <c r="C45" s="2">
        <v>0.39</v>
      </c>
      <c r="D45" s="2">
        <v>2.59</v>
      </c>
      <c r="E45" s="2">
        <v>0.04</v>
      </c>
      <c r="F45" s="2">
        <v>1.52</v>
      </c>
      <c r="G45" s="3">
        <v>43313</v>
      </c>
      <c r="H45" s="4">
        <f t="shared" si="15"/>
        <v>3.4499999999999997</v>
      </c>
      <c r="I45" s="4">
        <f t="shared" si="16"/>
        <v>0.29333333333333333</v>
      </c>
      <c r="J45" s="4">
        <f t="shared" si="17"/>
        <v>1.86</v>
      </c>
      <c r="K45" s="4">
        <f t="shared" si="18"/>
        <v>0.02</v>
      </c>
      <c r="L45" s="4">
        <f t="shared" si="19"/>
        <v>1.0525</v>
      </c>
      <c r="M45" s="3">
        <v>43313</v>
      </c>
      <c r="N45" s="4">
        <f t="shared" si="23"/>
        <v>6.5</v>
      </c>
      <c r="O45" s="4">
        <f t="shared" si="24"/>
        <v>0.4</v>
      </c>
      <c r="P45" s="4">
        <f t="shared" si="25"/>
        <v>2.95</v>
      </c>
      <c r="Q45" s="4">
        <f t="shared" si="26"/>
        <v>0.04</v>
      </c>
      <c r="R45" s="4">
        <f t="shared" si="21"/>
        <v>1.0692361111111113</v>
      </c>
      <c r="S45" s="1">
        <v>45474</v>
      </c>
      <c r="T45">
        <v>10.27</v>
      </c>
      <c r="U45">
        <v>1.37</v>
      </c>
      <c r="V45">
        <v>4.72</v>
      </c>
      <c r="W45">
        <v>2.48</v>
      </c>
      <c r="X45">
        <v>6.42</v>
      </c>
      <c r="AE45" s="3">
        <v>43313</v>
      </c>
      <c r="AF45" s="5">
        <f t="shared" si="27"/>
        <v>0.13188405797101449</v>
      </c>
      <c r="AG45" s="5">
        <f t="shared" si="28"/>
        <v>0.11079545454545454</v>
      </c>
      <c r="AH45" s="5">
        <f t="shared" si="29"/>
        <v>0.11603942652329749</v>
      </c>
      <c r="AI45" s="5">
        <f t="shared" si="30"/>
        <v>0.16666666666666669</v>
      </c>
      <c r="AJ45" s="5">
        <f t="shared" si="31"/>
        <v>0.12034837688044341</v>
      </c>
      <c r="AK45" s="5"/>
      <c r="AL45" s="5"/>
      <c r="AM45" s="5"/>
      <c r="AN45" s="5"/>
      <c r="AO45" s="5"/>
      <c r="AP45" s="5"/>
    </row>
    <row r="46" spans="1:42" x14ac:dyDescent="0.2">
      <c r="A46" s="3">
        <v>43344</v>
      </c>
      <c r="B46" s="2">
        <v>4.29</v>
      </c>
      <c r="C46" s="2">
        <v>0.32</v>
      </c>
      <c r="D46" s="2">
        <v>2.25</v>
      </c>
      <c r="E46" s="2">
        <v>0.04</v>
      </c>
      <c r="F46" s="2">
        <v>1.18</v>
      </c>
      <c r="G46" s="3">
        <v>43344</v>
      </c>
      <c r="H46" s="4">
        <f t="shared" si="15"/>
        <v>3.5358333333333332</v>
      </c>
      <c r="I46" s="4">
        <f t="shared" si="16"/>
        <v>0.28999999999999998</v>
      </c>
      <c r="J46" s="4">
        <f t="shared" si="17"/>
        <v>1.8775000000000002</v>
      </c>
      <c r="K46" s="4">
        <f t="shared" si="18"/>
        <v>2.2500000000000003E-2</v>
      </c>
      <c r="L46" s="4">
        <f t="shared" si="19"/>
        <v>1.0383333333333333</v>
      </c>
      <c r="M46" s="3">
        <v>43344</v>
      </c>
      <c r="N46" s="4">
        <f t="shared" si="23"/>
        <v>6.5</v>
      </c>
      <c r="O46" s="4">
        <f t="shared" si="24"/>
        <v>0.4</v>
      </c>
      <c r="P46" s="4">
        <f t="shared" si="25"/>
        <v>2.95</v>
      </c>
      <c r="Q46" s="4">
        <f t="shared" si="26"/>
        <v>0.04</v>
      </c>
      <c r="R46" s="4">
        <f t="shared" si="21"/>
        <v>1.068125</v>
      </c>
      <c r="S46" s="1">
        <v>45566</v>
      </c>
      <c r="T46">
        <v>4</v>
      </c>
      <c r="U46">
        <v>1.08</v>
      </c>
      <c r="V46">
        <v>2.23</v>
      </c>
      <c r="W46">
        <v>1.21</v>
      </c>
      <c r="X46">
        <v>2.84</v>
      </c>
      <c r="AE46" s="3">
        <v>43344</v>
      </c>
      <c r="AF46" s="5">
        <f t="shared" si="27"/>
        <v>0.10110770681121847</v>
      </c>
      <c r="AG46" s="5">
        <f t="shared" si="28"/>
        <v>9.195402298850576E-2</v>
      </c>
      <c r="AH46" s="5">
        <f t="shared" si="29"/>
        <v>9.986684420772303E-2</v>
      </c>
      <c r="AI46" s="5">
        <f t="shared" si="30"/>
        <v>0.14814814814814814</v>
      </c>
      <c r="AJ46" s="5">
        <f t="shared" si="31"/>
        <v>9.4703049759229524E-2</v>
      </c>
      <c r="AK46" s="5"/>
      <c r="AL46" s="5"/>
      <c r="AM46" s="5"/>
      <c r="AN46" s="5"/>
      <c r="AO46" s="5"/>
      <c r="AP46" s="5"/>
    </row>
    <row r="47" spans="1:42" x14ac:dyDescent="0.2">
      <c r="A47" s="3">
        <v>43374</v>
      </c>
      <c r="B47" s="2">
        <v>2.9</v>
      </c>
      <c r="C47" s="2">
        <v>0.26</v>
      </c>
      <c r="D47" s="2">
        <v>1.48</v>
      </c>
      <c r="E47" s="2">
        <v>0.02</v>
      </c>
      <c r="F47" s="2">
        <v>0.85</v>
      </c>
      <c r="G47" s="3">
        <v>43374</v>
      </c>
      <c r="H47" s="4">
        <f t="shared" si="15"/>
        <v>3.589166666666666</v>
      </c>
      <c r="I47" s="4">
        <f t="shared" si="16"/>
        <v>0.28666666666666668</v>
      </c>
      <c r="J47" s="4">
        <f t="shared" si="17"/>
        <v>1.8525</v>
      </c>
      <c r="K47" s="4">
        <f t="shared" si="18"/>
        <v>2.3333333333333334E-2</v>
      </c>
      <c r="L47" s="4">
        <f t="shared" si="19"/>
        <v>1.0241666666666667</v>
      </c>
      <c r="M47" s="3">
        <v>43374</v>
      </c>
      <c r="N47" s="4">
        <f t="shared" si="23"/>
        <v>6.5</v>
      </c>
      <c r="O47" s="4">
        <f t="shared" si="24"/>
        <v>0.4</v>
      </c>
      <c r="P47" s="4">
        <f t="shared" si="25"/>
        <v>2.95</v>
      </c>
      <c r="Q47" s="4">
        <f t="shared" si="26"/>
        <v>0.04</v>
      </c>
      <c r="R47" s="4">
        <f t="shared" si="21"/>
        <v>1.0643055555555554</v>
      </c>
      <c r="S47" s="3"/>
      <c r="T47" s="2" t="s">
        <v>15</v>
      </c>
      <c r="U47" s="2" t="s">
        <v>16</v>
      </c>
      <c r="V47" s="2" t="s">
        <v>17</v>
      </c>
      <c r="W47" s="2" t="s">
        <v>18</v>
      </c>
      <c r="X47" s="2" t="s">
        <v>19</v>
      </c>
      <c r="AE47" s="3">
        <v>43374</v>
      </c>
      <c r="AF47" s="5">
        <f t="shared" si="27"/>
        <v>6.7332249825864873E-2</v>
      </c>
      <c r="AG47" s="5">
        <f t="shared" si="28"/>
        <v>7.5581395348837205E-2</v>
      </c>
      <c r="AH47" s="5">
        <f t="shared" si="29"/>
        <v>6.6576698155645528E-2</v>
      </c>
      <c r="AI47" s="5">
        <f t="shared" si="30"/>
        <v>7.1428571428571425E-2</v>
      </c>
      <c r="AJ47" s="5">
        <f t="shared" si="31"/>
        <v>6.9161920260374293E-2</v>
      </c>
      <c r="AK47" s="5"/>
      <c r="AL47" s="5"/>
      <c r="AM47" s="5"/>
      <c r="AN47" s="5"/>
      <c r="AO47" s="5"/>
      <c r="AP47" s="5"/>
    </row>
    <row r="48" spans="1:42" x14ac:dyDescent="0.2">
      <c r="A48" s="3">
        <v>43405</v>
      </c>
      <c r="B48" s="2">
        <v>1.23</v>
      </c>
      <c r="C48" s="2">
        <v>0.17</v>
      </c>
      <c r="D48" s="2">
        <v>0.86</v>
      </c>
      <c r="E48" s="2">
        <v>0.01</v>
      </c>
      <c r="F48" s="2">
        <v>0.44</v>
      </c>
      <c r="G48" s="3">
        <v>43405</v>
      </c>
      <c r="H48" s="4">
        <f t="shared" si="15"/>
        <v>3.6183333333333327</v>
      </c>
      <c r="I48" s="4">
        <f t="shared" si="16"/>
        <v>0.28666666666666668</v>
      </c>
      <c r="J48" s="4">
        <f t="shared" si="17"/>
        <v>1.8416666666666668</v>
      </c>
      <c r="K48" s="4">
        <f t="shared" si="18"/>
        <v>2.416666666666667E-2</v>
      </c>
      <c r="L48" s="4">
        <f t="shared" si="19"/>
        <v>1.0024999999999997</v>
      </c>
      <c r="M48" s="3">
        <v>43405</v>
      </c>
      <c r="N48" s="4">
        <f t="shared" si="23"/>
        <v>6.5</v>
      </c>
      <c r="O48" s="4">
        <f t="shared" si="24"/>
        <v>0.4</v>
      </c>
      <c r="P48" s="4">
        <f t="shared" si="25"/>
        <v>2.95</v>
      </c>
      <c r="Q48" s="4">
        <f t="shared" si="26"/>
        <v>0.04</v>
      </c>
      <c r="R48" s="4">
        <f t="shared" si="21"/>
        <v>1.0574305555555554</v>
      </c>
      <c r="S48" s="1">
        <v>45200</v>
      </c>
      <c r="T48">
        <v>3.82</v>
      </c>
      <c r="U48">
        <v>0.79</v>
      </c>
      <c r="V48">
        <v>2.2799999999999998</v>
      </c>
      <c r="W48">
        <v>0.83</v>
      </c>
      <c r="X48">
        <v>2.69</v>
      </c>
      <c r="AE48" s="3">
        <v>43405</v>
      </c>
      <c r="AF48" s="5">
        <f t="shared" si="27"/>
        <v>2.8327959465684019E-2</v>
      </c>
      <c r="AG48" s="5">
        <f t="shared" si="28"/>
        <v>4.9418604651162788E-2</v>
      </c>
      <c r="AH48" s="5">
        <f t="shared" si="29"/>
        <v>3.8914027149321261E-2</v>
      </c>
      <c r="AI48" s="5">
        <f t="shared" si="30"/>
        <v>3.4482758620689655E-2</v>
      </c>
      <c r="AJ48" s="5">
        <f t="shared" si="31"/>
        <v>3.6575228595178727E-2</v>
      </c>
      <c r="AK48" s="5"/>
      <c r="AL48" s="5"/>
      <c r="AM48" s="5"/>
      <c r="AN48" s="5"/>
      <c r="AO48" s="5"/>
      <c r="AP48" s="5"/>
    </row>
    <row r="49" spans="1:42" x14ac:dyDescent="0.2">
      <c r="A49" s="3">
        <v>43435</v>
      </c>
      <c r="B49" s="2">
        <v>0.55000000000000004</v>
      </c>
      <c r="C49" s="2">
        <v>0.17</v>
      </c>
      <c r="D49" s="2">
        <v>0.89</v>
      </c>
      <c r="E49" s="2">
        <v>0</v>
      </c>
      <c r="F49" s="2">
        <v>0.53</v>
      </c>
      <c r="G49" s="3">
        <v>43435</v>
      </c>
      <c r="H49" s="4">
        <f t="shared" si="15"/>
        <v>3.6208333333333322</v>
      </c>
      <c r="I49" s="4">
        <f t="shared" si="16"/>
        <v>0.28583333333333333</v>
      </c>
      <c r="J49" s="4">
        <f t="shared" si="17"/>
        <v>1.844166666666667</v>
      </c>
      <c r="K49" s="4">
        <f t="shared" si="18"/>
        <v>2.416666666666667E-2</v>
      </c>
      <c r="L49" s="4">
        <f t="shared" si="19"/>
        <v>1.0016666666666667</v>
      </c>
      <c r="M49" s="3">
        <v>43435</v>
      </c>
      <c r="N49" s="4">
        <f t="shared" si="23"/>
        <v>6.5</v>
      </c>
      <c r="O49" s="4">
        <f t="shared" si="24"/>
        <v>0.4</v>
      </c>
      <c r="P49" s="4">
        <f t="shared" si="25"/>
        <v>2.95</v>
      </c>
      <c r="Q49" s="4">
        <f t="shared" si="26"/>
        <v>0.04</v>
      </c>
      <c r="R49" s="4">
        <f t="shared" si="21"/>
        <v>1.05</v>
      </c>
      <c r="S49" s="1">
        <v>45292</v>
      </c>
      <c r="T49">
        <v>1.97</v>
      </c>
      <c r="U49">
        <v>0.53</v>
      </c>
      <c r="V49">
        <v>1.34</v>
      </c>
      <c r="W49">
        <v>0.35</v>
      </c>
      <c r="X49">
        <v>1.93</v>
      </c>
      <c r="AE49" s="3">
        <v>43435</v>
      </c>
      <c r="AF49" s="5">
        <f t="shared" si="27"/>
        <v>1.2658227848101271E-2</v>
      </c>
      <c r="AG49" s="5">
        <f t="shared" si="28"/>
        <v>4.9562682215743448E-2</v>
      </c>
      <c r="AH49" s="5">
        <f t="shared" si="29"/>
        <v>4.0216900135562582E-2</v>
      </c>
      <c r="AI49" s="5">
        <f t="shared" si="30"/>
        <v>0</v>
      </c>
      <c r="AJ49" s="5">
        <f t="shared" si="31"/>
        <v>4.409317803660566E-2</v>
      </c>
      <c r="AK49" s="5"/>
      <c r="AL49" s="5"/>
      <c r="AM49" s="5"/>
      <c r="AN49" s="5"/>
      <c r="AO49" s="5"/>
      <c r="AP49" s="5"/>
    </row>
    <row r="50" spans="1:42" x14ac:dyDescent="0.2">
      <c r="A50" s="3">
        <v>43466</v>
      </c>
      <c r="B50" s="2">
        <v>0.79</v>
      </c>
      <c r="C50" s="2">
        <v>0.17</v>
      </c>
      <c r="D50" s="2">
        <v>1.02</v>
      </c>
      <c r="E50" s="2">
        <v>0.01</v>
      </c>
      <c r="F50" s="2">
        <v>0.66</v>
      </c>
      <c r="G50" s="3">
        <v>43466</v>
      </c>
      <c r="H50" s="4">
        <f t="shared" si="15"/>
        <v>3.6224999999999992</v>
      </c>
      <c r="I50" s="4">
        <f t="shared" si="16"/>
        <v>0.28333333333333327</v>
      </c>
      <c r="J50" s="4">
        <f t="shared" si="17"/>
        <v>1.8483333333333334</v>
      </c>
      <c r="K50" s="4">
        <f t="shared" si="18"/>
        <v>2.5000000000000005E-2</v>
      </c>
      <c r="L50" s="4">
        <f t="shared" si="19"/>
        <v>1.0125</v>
      </c>
      <c r="M50" s="3">
        <v>43466</v>
      </c>
      <c r="N50" s="4">
        <f t="shared" si="23"/>
        <v>6.5</v>
      </c>
      <c r="O50" s="4">
        <f t="shared" si="24"/>
        <v>0.4</v>
      </c>
      <c r="P50" s="4">
        <f t="shared" si="25"/>
        <v>2.95</v>
      </c>
      <c r="Q50" s="4">
        <f t="shared" si="26"/>
        <v>0.04</v>
      </c>
      <c r="R50" s="4">
        <f t="shared" si="21"/>
        <v>1.0439583333333333</v>
      </c>
      <c r="S50" s="1">
        <v>45383</v>
      </c>
      <c r="T50">
        <v>6.68</v>
      </c>
      <c r="U50">
        <v>0.95</v>
      </c>
      <c r="V50">
        <v>3.68</v>
      </c>
      <c r="W50">
        <v>1.71</v>
      </c>
      <c r="X50">
        <v>4.29</v>
      </c>
      <c r="AE50" s="3">
        <v>43466</v>
      </c>
      <c r="AF50" s="5">
        <f t="shared" si="27"/>
        <v>1.8173452956061657E-2</v>
      </c>
      <c r="AG50" s="5">
        <f t="shared" si="28"/>
        <v>5.000000000000001E-2</v>
      </c>
      <c r="AH50" s="5">
        <f t="shared" si="29"/>
        <v>4.5987376014427414E-2</v>
      </c>
      <c r="AI50" s="5">
        <f t="shared" si="30"/>
        <v>3.3333333333333326E-2</v>
      </c>
      <c r="AJ50" s="5">
        <f t="shared" si="31"/>
        <v>5.4320987654320994E-2</v>
      </c>
      <c r="AK50" s="5"/>
      <c r="AL50" s="5"/>
      <c r="AM50" s="5"/>
      <c r="AN50" s="5"/>
      <c r="AO50" s="5"/>
      <c r="AP50" s="5"/>
    </row>
    <row r="51" spans="1:42" x14ac:dyDescent="0.2">
      <c r="A51" s="3">
        <v>43497</v>
      </c>
      <c r="B51" s="2">
        <v>2.3199999999999998</v>
      </c>
      <c r="C51" s="2">
        <v>0.22</v>
      </c>
      <c r="D51" s="2">
        <v>1.55</v>
      </c>
      <c r="E51" s="2">
        <v>0.02</v>
      </c>
      <c r="F51" s="2">
        <v>0.89</v>
      </c>
      <c r="G51" s="3">
        <v>43497</v>
      </c>
      <c r="H51" s="4">
        <f t="shared" si="15"/>
        <v>3.6549999999999994</v>
      </c>
      <c r="I51" s="4">
        <f t="shared" si="16"/>
        <v>0.28749999999999998</v>
      </c>
      <c r="J51" s="4">
        <f t="shared" si="17"/>
        <v>1.8950000000000002</v>
      </c>
      <c r="K51" s="4">
        <f t="shared" si="18"/>
        <v>2.5833333333333337E-2</v>
      </c>
      <c r="L51" s="4">
        <f t="shared" si="19"/>
        <v>1.0266666666666666</v>
      </c>
      <c r="M51" s="3">
        <v>43497</v>
      </c>
      <c r="N51" s="4">
        <f t="shared" si="23"/>
        <v>6.5</v>
      </c>
      <c r="O51" s="4">
        <f t="shared" si="24"/>
        <v>0.4</v>
      </c>
      <c r="P51" s="4">
        <f t="shared" si="25"/>
        <v>2.95</v>
      </c>
      <c r="Q51" s="4">
        <f t="shared" si="26"/>
        <v>0.04</v>
      </c>
      <c r="R51" s="4">
        <f t="shared" si="21"/>
        <v>1.0375694444444445</v>
      </c>
      <c r="S51" s="1">
        <v>45474</v>
      </c>
      <c r="T51">
        <v>10.27</v>
      </c>
      <c r="U51">
        <v>1.37</v>
      </c>
      <c r="V51">
        <v>4.72</v>
      </c>
      <c r="W51">
        <v>2.48</v>
      </c>
      <c r="X51">
        <v>6.42</v>
      </c>
      <c r="AE51" s="3">
        <v>43497</v>
      </c>
      <c r="AF51" s="5">
        <f t="shared" si="27"/>
        <v>5.2895576835385323E-2</v>
      </c>
      <c r="AG51" s="5">
        <f t="shared" si="28"/>
        <v>6.3768115942028997E-2</v>
      </c>
      <c r="AH51" s="5">
        <f t="shared" si="29"/>
        <v>6.8161829375549682E-2</v>
      </c>
      <c r="AI51" s="5">
        <f t="shared" si="30"/>
        <v>6.4516129032258049E-2</v>
      </c>
      <c r="AJ51" s="5">
        <f t="shared" si="31"/>
        <v>7.2240259740259744E-2</v>
      </c>
      <c r="AK51" s="5"/>
      <c r="AL51" s="5"/>
      <c r="AM51" s="5"/>
      <c r="AN51" s="5"/>
      <c r="AO51" s="5"/>
      <c r="AP51" s="5"/>
    </row>
    <row r="52" spans="1:42" x14ac:dyDescent="0.2">
      <c r="A52" s="3">
        <v>43525</v>
      </c>
      <c r="B52" s="2">
        <v>3.23</v>
      </c>
      <c r="C52" s="2">
        <v>0.35</v>
      </c>
      <c r="D52" s="2">
        <v>2.2799999999999998</v>
      </c>
      <c r="E52" s="2">
        <v>0.04</v>
      </c>
      <c r="F52" s="2">
        <v>1.27</v>
      </c>
      <c r="G52" s="3">
        <v>43525</v>
      </c>
      <c r="H52" s="4">
        <f t="shared" si="15"/>
        <v>3.6866666666666656</v>
      </c>
      <c r="I52" s="4">
        <f t="shared" si="16"/>
        <v>0.29249999999999998</v>
      </c>
      <c r="J52" s="4">
        <f t="shared" si="17"/>
        <v>1.9541666666666668</v>
      </c>
      <c r="K52" s="4">
        <f t="shared" si="18"/>
        <v>2.7500000000000007E-2</v>
      </c>
      <c r="L52" s="4">
        <f t="shared" si="19"/>
        <v>1.0649999999999999</v>
      </c>
      <c r="M52" s="3">
        <v>43525</v>
      </c>
      <c r="N52" s="4">
        <f t="shared" si="23"/>
        <v>6.5</v>
      </c>
      <c r="O52" s="4">
        <f t="shared" si="24"/>
        <v>0.4</v>
      </c>
      <c r="P52" s="4">
        <f t="shared" si="25"/>
        <v>2.95</v>
      </c>
      <c r="Q52" s="4">
        <f t="shared" si="26"/>
        <v>0.04</v>
      </c>
      <c r="R52" s="4">
        <f t="shared" si="21"/>
        <v>1.0355555555555556</v>
      </c>
      <c r="S52" s="1">
        <v>45566</v>
      </c>
      <c r="T52">
        <v>4</v>
      </c>
      <c r="U52">
        <v>1.08</v>
      </c>
      <c r="V52">
        <v>2.23</v>
      </c>
      <c r="W52">
        <v>1.21</v>
      </c>
      <c r="X52">
        <v>2.84</v>
      </c>
      <c r="AE52" s="3">
        <v>43525</v>
      </c>
      <c r="AF52" s="5">
        <f t="shared" si="27"/>
        <v>7.3010849909584105E-2</v>
      </c>
      <c r="AG52" s="5">
        <f t="shared" si="28"/>
        <v>9.9715099715099717E-2</v>
      </c>
      <c r="AH52" s="5">
        <f t="shared" si="29"/>
        <v>9.7228144989339002E-2</v>
      </c>
      <c r="AI52" s="5">
        <f t="shared" si="30"/>
        <v>0.12121212121212119</v>
      </c>
      <c r="AJ52" s="5">
        <f t="shared" si="31"/>
        <v>9.9374021909233182E-2</v>
      </c>
      <c r="AK52" s="5"/>
      <c r="AL52" s="5"/>
      <c r="AM52" s="5"/>
      <c r="AN52" s="5"/>
      <c r="AO52" s="5"/>
      <c r="AP52" s="5"/>
    </row>
    <row r="53" spans="1:42" x14ac:dyDescent="0.2">
      <c r="A53" s="3">
        <v>43556</v>
      </c>
      <c r="B53" s="2">
        <v>5.41</v>
      </c>
      <c r="C53" s="2">
        <v>0.31</v>
      </c>
      <c r="D53" s="2">
        <v>2.14</v>
      </c>
      <c r="E53" s="2">
        <v>7.0000000000000007E-2</v>
      </c>
      <c r="F53" s="2">
        <v>1.02</v>
      </c>
      <c r="G53" s="3">
        <v>43556</v>
      </c>
      <c r="H53" s="4">
        <f t="shared" si="15"/>
        <v>3.7124999999999999</v>
      </c>
      <c r="I53" s="4">
        <f t="shared" si="16"/>
        <v>0.28833333333333339</v>
      </c>
      <c r="J53" s="4">
        <f t="shared" si="17"/>
        <v>1.9350000000000003</v>
      </c>
      <c r="K53" s="4">
        <f t="shared" si="18"/>
        <v>3.0833333333333334E-2</v>
      </c>
      <c r="L53" s="4">
        <f t="shared" si="19"/>
        <v>1.0649999999999997</v>
      </c>
      <c r="M53" s="3">
        <v>43556</v>
      </c>
      <c r="N53" s="4">
        <f t="shared" si="23"/>
        <v>6.5</v>
      </c>
      <c r="O53" s="4">
        <f t="shared" si="24"/>
        <v>0.4</v>
      </c>
      <c r="P53" s="4">
        <f t="shared" si="25"/>
        <v>2.95</v>
      </c>
      <c r="Q53" s="4">
        <f t="shared" si="26"/>
        <v>7.0000000000000007E-2</v>
      </c>
      <c r="R53" s="4">
        <f t="shared" si="21"/>
        <v>1.0354861111111109</v>
      </c>
      <c r="S53" s="3"/>
      <c r="AE53" s="3">
        <v>43556</v>
      </c>
      <c r="AF53" s="5">
        <f t="shared" si="27"/>
        <v>0.12143658810325478</v>
      </c>
      <c r="AG53" s="5">
        <f t="shared" si="28"/>
        <v>8.9595375722543336E-2</v>
      </c>
      <c r="AH53" s="5">
        <f t="shared" si="29"/>
        <v>9.2161929371231688E-2</v>
      </c>
      <c r="AI53" s="5">
        <f t="shared" si="30"/>
        <v>0.1891891891891892</v>
      </c>
      <c r="AJ53" s="5">
        <f t="shared" si="31"/>
        <v>7.9812206572769967E-2</v>
      </c>
      <c r="AK53" s="5"/>
      <c r="AL53" s="5"/>
      <c r="AM53" s="5"/>
      <c r="AN53" s="5"/>
      <c r="AO53" s="5"/>
      <c r="AP53" s="5"/>
    </row>
    <row r="54" spans="1:42" x14ac:dyDescent="0.2">
      <c r="A54" s="3">
        <v>43586</v>
      </c>
      <c r="B54" s="2">
        <v>5.31</v>
      </c>
      <c r="C54" s="2">
        <v>0.36</v>
      </c>
      <c r="D54" s="2">
        <v>2.2999999999999998</v>
      </c>
      <c r="E54" s="2">
        <v>7.0000000000000007E-2</v>
      </c>
      <c r="F54" s="2">
        <v>1.64</v>
      </c>
      <c r="G54" s="3">
        <v>43586</v>
      </c>
      <c r="H54" s="4">
        <f t="shared" si="15"/>
        <v>3.6341666666666668</v>
      </c>
      <c r="I54" s="4">
        <f t="shared" si="16"/>
        <v>0.28916666666666668</v>
      </c>
      <c r="J54" s="4">
        <f t="shared" si="17"/>
        <v>1.9225000000000003</v>
      </c>
      <c r="K54" s="4">
        <f t="shared" si="18"/>
        <v>3.3333333333333333E-2</v>
      </c>
      <c r="L54" s="4">
        <f t="shared" si="19"/>
        <v>1.0941666666666667</v>
      </c>
      <c r="M54" s="3">
        <v>43586</v>
      </c>
      <c r="N54" s="4">
        <f t="shared" si="23"/>
        <v>6.5</v>
      </c>
      <c r="O54" s="4">
        <f t="shared" si="24"/>
        <v>0.4</v>
      </c>
      <c r="P54" s="4">
        <f t="shared" si="25"/>
        <v>2.95</v>
      </c>
      <c r="Q54" s="4">
        <f t="shared" si="26"/>
        <v>7.0000000000000007E-2</v>
      </c>
      <c r="R54" s="4">
        <f t="shared" si="21"/>
        <v>1.0388194444444443</v>
      </c>
      <c r="S54" s="3"/>
      <c r="AE54" s="3">
        <v>43586</v>
      </c>
      <c r="AF54" s="5">
        <f t="shared" si="27"/>
        <v>0.12176106397615225</v>
      </c>
      <c r="AG54" s="5">
        <f t="shared" si="28"/>
        <v>0.10374639769452448</v>
      </c>
      <c r="AH54" s="5">
        <f t="shared" si="29"/>
        <v>9.9696575639358451E-2</v>
      </c>
      <c r="AI54" s="5">
        <f t="shared" si="30"/>
        <v>0.17500000000000002</v>
      </c>
      <c r="AJ54" s="5">
        <f t="shared" si="31"/>
        <v>0.1249047981721249</v>
      </c>
      <c r="AK54" s="5"/>
      <c r="AL54" s="5"/>
      <c r="AM54" s="5"/>
      <c r="AN54" s="5"/>
      <c r="AO54" s="5"/>
      <c r="AP54" s="5"/>
    </row>
    <row r="55" spans="1:42" x14ac:dyDescent="0.2">
      <c r="A55" s="3">
        <v>43617</v>
      </c>
      <c r="B55" s="2">
        <v>6.83</v>
      </c>
      <c r="C55" s="2">
        <v>0.39</v>
      </c>
      <c r="D55" s="2">
        <v>2.93</v>
      </c>
      <c r="E55" s="2">
        <v>0.12</v>
      </c>
      <c r="F55" s="2">
        <v>1.7</v>
      </c>
      <c r="G55" s="3">
        <v>43617</v>
      </c>
      <c r="H55" s="4">
        <f t="shared" si="15"/>
        <v>3.7349999999999999</v>
      </c>
      <c r="I55" s="4">
        <f t="shared" si="16"/>
        <v>0.29250000000000004</v>
      </c>
      <c r="J55" s="4">
        <f t="shared" si="17"/>
        <v>1.9366666666666665</v>
      </c>
      <c r="K55" s="4">
        <f t="shared" si="18"/>
        <v>0.04</v>
      </c>
      <c r="L55" s="4">
        <f t="shared" si="19"/>
        <v>1.1233333333333333</v>
      </c>
      <c r="M55" s="3">
        <v>43617</v>
      </c>
      <c r="N55" s="4">
        <f t="shared" si="23"/>
        <v>6.83</v>
      </c>
      <c r="O55" s="4">
        <f t="shared" si="24"/>
        <v>0.4</v>
      </c>
      <c r="P55" s="4">
        <f t="shared" si="25"/>
        <v>2.95</v>
      </c>
      <c r="Q55" s="4">
        <f t="shared" si="26"/>
        <v>0.12</v>
      </c>
      <c r="R55" s="4">
        <f t="shared" si="21"/>
        <v>1.0460416666666665</v>
      </c>
      <c r="S55" s="3"/>
      <c r="AE55" s="3">
        <v>43617</v>
      </c>
      <c r="AF55" s="5">
        <f t="shared" si="27"/>
        <v>0.15238732708612227</v>
      </c>
      <c r="AG55" s="5">
        <f t="shared" si="28"/>
        <v>0.11111111111111109</v>
      </c>
      <c r="AH55" s="5">
        <f t="shared" si="29"/>
        <v>0.12607573149741827</v>
      </c>
      <c r="AI55" s="5">
        <f t="shared" si="30"/>
        <v>0.25</v>
      </c>
      <c r="AJ55" s="5">
        <f t="shared" si="31"/>
        <v>0.12611275964391691</v>
      </c>
      <c r="AK55" s="5"/>
      <c r="AL55" s="5"/>
      <c r="AM55" s="5"/>
      <c r="AN55" s="5"/>
      <c r="AO55" s="5"/>
      <c r="AP55" s="5"/>
    </row>
    <row r="56" spans="1:42" x14ac:dyDescent="0.2">
      <c r="A56" s="3">
        <v>43647</v>
      </c>
      <c r="B56" s="2">
        <v>6.07</v>
      </c>
      <c r="C56" s="2">
        <v>0.41</v>
      </c>
      <c r="D56" s="2">
        <v>2.86</v>
      </c>
      <c r="E56" s="2">
        <v>0.09</v>
      </c>
      <c r="F56" s="2">
        <v>1.76</v>
      </c>
      <c r="G56" s="3">
        <v>43647</v>
      </c>
      <c r="H56" s="4">
        <f t="shared" si="15"/>
        <v>3.6991666666666667</v>
      </c>
      <c r="I56" s="4">
        <f t="shared" si="16"/>
        <v>0.29333333333333333</v>
      </c>
      <c r="J56" s="4">
        <f t="shared" si="17"/>
        <v>1.9291666666666665</v>
      </c>
      <c r="K56" s="4">
        <f t="shared" si="18"/>
        <v>4.4166666666666667E-2</v>
      </c>
      <c r="L56" s="4">
        <f t="shared" si="19"/>
        <v>1.1216666666666666</v>
      </c>
      <c r="M56" s="3">
        <v>43647</v>
      </c>
      <c r="N56" s="4">
        <f t="shared" si="23"/>
        <v>6.83</v>
      </c>
      <c r="O56" s="4">
        <f t="shared" si="24"/>
        <v>0.41</v>
      </c>
      <c r="P56" s="4">
        <f t="shared" si="25"/>
        <v>2.93</v>
      </c>
      <c r="Q56" s="4">
        <f t="shared" si="26"/>
        <v>0.12</v>
      </c>
      <c r="R56" s="4">
        <f t="shared" si="21"/>
        <v>1.0522916666666664</v>
      </c>
      <c r="S56" s="3"/>
      <c r="AE56" s="3">
        <v>43647</v>
      </c>
      <c r="AF56" s="5">
        <f t="shared" si="27"/>
        <v>0.13674250957422843</v>
      </c>
      <c r="AG56" s="5">
        <f t="shared" si="28"/>
        <v>0.11647727272727272</v>
      </c>
      <c r="AH56" s="5">
        <f t="shared" si="29"/>
        <v>0.12354211663066955</v>
      </c>
      <c r="AI56" s="5">
        <f t="shared" si="30"/>
        <v>0.16981132075471697</v>
      </c>
      <c r="AJ56" s="5">
        <f t="shared" si="31"/>
        <v>0.13075780089153047</v>
      </c>
      <c r="AK56" s="5"/>
      <c r="AL56" s="5"/>
      <c r="AM56" s="5"/>
      <c r="AN56" s="5"/>
      <c r="AO56" s="5"/>
      <c r="AP56" s="5"/>
    </row>
    <row r="57" spans="1:42" x14ac:dyDescent="0.2">
      <c r="A57" s="3">
        <v>43678</v>
      </c>
      <c r="B57" s="2">
        <v>5.58</v>
      </c>
      <c r="C57" s="2">
        <v>0.42</v>
      </c>
      <c r="D57" s="2">
        <v>2.68</v>
      </c>
      <c r="E57" s="2">
        <v>0.1</v>
      </c>
      <c r="F57" s="2">
        <v>1.85</v>
      </c>
      <c r="G57" s="3">
        <v>43678</v>
      </c>
      <c r="H57" s="4">
        <f t="shared" si="15"/>
        <v>3.7091666666666665</v>
      </c>
      <c r="I57" s="4">
        <f t="shared" si="16"/>
        <v>0.29583333333333334</v>
      </c>
      <c r="J57" s="4">
        <f t="shared" si="17"/>
        <v>1.9366666666666665</v>
      </c>
      <c r="K57" s="4">
        <f t="shared" si="18"/>
        <v>4.9166666666666664E-2</v>
      </c>
      <c r="L57" s="4">
        <f t="shared" si="19"/>
        <v>1.1491666666666667</v>
      </c>
      <c r="M57" s="3">
        <v>43678</v>
      </c>
      <c r="N57" s="4">
        <f t="shared" si="23"/>
        <v>6.83</v>
      </c>
      <c r="O57" s="4">
        <f t="shared" si="24"/>
        <v>0.42</v>
      </c>
      <c r="P57" s="4">
        <f t="shared" si="25"/>
        <v>2.93</v>
      </c>
      <c r="Q57" s="4">
        <f t="shared" si="26"/>
        <v>0.12</v>
      </c>
      <c r="R57" s="4">
        <f t="shared" si="21"/>
        <v>1.0603472222222219</v>
      </c>
      <c r="S57" s="3"/>
      <c r="AE57" s="3">
        <v>43678</v>
      </c>
      <c r="AF57" s="5">
        <f t="shared" si="27"/>
        <v>0.12536508649741632</v>
      </c>
      <c r="AG57" s="5">
        <f t="shared" si="28"/>
        <v>0.11830985915492957</v>
      </c>
      <c r="AH57" s="5">
        <f t="shared" si="29"/>
        <v>0.11531841652323581</v>
      </c>
      <c r="AI57" s="5">
        <f t="shared" si="30"/>
        <v>0.16949152542372883</v>
      </c>
      <c r="AJ57" s="5">
        <f t="shared" si="31"/>
        <v>0.13415518491660625</v>
      </c>
      <c r="AK57" s="5"/>
      <c r="AL57" s="5"/>
      <c r="AM57" s="5"/>
      <c r="AN57" s="5"/>
      <c r="AO57" s="5"/>
      <c r="AP57" s="5"/>
    </row>
    <row r="58" spans="1:42" x14ac:dyDescent="0.2">
      <c r="A58" s="3">
        <v>43709</v>
      </c>
      <c r="B58" s="2">
        <v>4.1399999999999997</v>
      </c>
      <c r="C58" s="2">
        <v>0.36</v>
      </c>
      <c r="D58" s="2">
        <v>2.16</v>
      </c>
      <c r="E58" s="2">
        <v>0.08</v>
      </c>
      <c r="F58" s="2">
        <v>1.33</v>
      </c>
      <c r="G58" s="3">
        <v>43709</v>
      </c>
      <c r="H58" s="4">
        <f t="shared" ref="H58:H89" si="33">AVERAGE(B47:B58)</f>
        <v>3.6966666666666668</v>
      </c>
      <c r="I58" s="4">
        <f t="shared" ref="I58:I89" si="34">AVERAGE(C47:C58)</f>
        <v>0.29916666666666669</v>
      </c>
      <c r="J58" s="4">
        <f t="shared" ref="J58:J89" si="35">AVERAGE(D47:D58)</f>
        <v>1.9291666666666665</v>
      </c>
      <c r="K58" s="4">
        <f t="shared" ref="K58:K89" si="36">AVERAGE(E47:E58)</f>
        <v>5.2499999999999991E-2</v>
      </c>
      <c r="L58" s="4">
        <f t="shared" ref="L58:L89" si="37">AVERAGE(F47:F58)</f>
        <v>1.1616666666666666</v>
      </c>
      <c r="M58" s="3">
        <v>43709</v>
      </c>
      <c r="N58" s="4">
        <f t="shared" si="23"/>
        <v>6.83</v>
      </c>
      <c r="O58" s="4">
        <f t="shared" si="24"/>
        <v>0.42</v>
      </c>
      <c r="P58" s="4">
        <f t="shared" si="25"/>
        <v>2.93</v>
      </c>
      <c r="Q58" s="4">
        <f t="shared" si="26"/>
        <v>0.12</v>
      </c>
      <c r="R58" s="4">
        <f t="shared" ref="R58:R89" si="38">AVERAGE(L47:L58)</f>
        <v>1.0706249999999999</v>
      </c>
      <c r="S58" s="3"/>
      <c r="AE58" s="3">
        <v>43709</v>
      </c>
      <c r="AF58" s="5">
        <f t="shared" si="27"/>
        <v>9.3327321911632094E-2</v>
      </c>
      <c r="AG58" s="5">
        <f t="shared" si="28"/>
        <v>0.10027855153203341</v>
      </c>
      <c r="AH58" s="5">
        <f t="shared" si="29"/>
        <v>9.3304535637149036E-2</v>
      </c>
      <c r="AI58" s="5">
        <f t="shared" si="30"/>
        <v>0.126984126984127</v>
      </c>
      <c r="AJ58" s="5">
        <f t="shared" si="31"/>
        <v>9.5408895265423246E-2</v>
      </c>
      <c r="AK58" s="5"/>
      <c r="AL58" s="5"/>
      <c r="AM58" s="5"/>
      <c r="AN58" s="5"/>
      <c r="AO58" s="5"/>
      <c r="AP58" s="5"/>
    </row>
    <row r="59" spans="1:42" x14ac:dyDescent="0.2">
      <c r="A59" s="3">
        <v>43739</v>
      </c>
      <c r="B59" s="2">
        <v>2.57</v>
      </c>
      <c r="C59" s="2">
        <v>0.3</v>
      </c>
      <c r="D59" s="2">
        <v>1.67</v>
      </c>
      <c r="E59" s="2">
        <v>0.06</v>
      </c>
      <c r="F59" s="2">
        <v>1.1100000000000001</v>
      </c>
      <c r="G59" s="3">
        <v>43739</v>
      </c>
      <c r="H59" s="4">
        <f t="shared" si="33"/>
        <v>3.6691666666666669</v>
      </c>
      <c r="I59" s="4">
        <f t="shared" si="34"/>
        <v>0.30249999999999999</v>
      </c>
      <c r="J59" s="4">
        <f t="shared" si="35"/>
        <v>1.9449999999999996</v>
      </c>
      <c r="K59" s="4">
        <f t="shared" si="36"/>
        <v>5.5833333333333325E-2</v>
      </c>
      <c r="L59" s="4">
        <f t="shared" si="37"/>
        <v>1.1833333333333333</v>
      </c>
      <c r="M59" s="3">
        <v>43739</v>
      </c>
      <c r="N59" s="4">
        <f t="shared" si="23"/>
        <v>6.83</v>
      </c>
      <c r="O59" s="4">
        <f t="shared" si="24"/>
        <v>0.42</v>
      </c>
      <c r="P59" s="4">
        <f t="shared" si="25"/>
        <v>2.93</v>
      </c>
      <c r="Q59" s="4">
        <f t="shared" si="26"/>
        <v>0.12</v>
      </c>
      <c r="R59" s="4">
        <f t="shared" si="38"/>
        <v>1.0838888888888887</v>
      </c>
      <c r="S59" s="3"/>
      <c r="AE59" s="3">
        <v>43739</v>
      </c>
      <c r="AF59" s="5">
        <f t="shared" si="27"/>
        <v>5.8369293663411308E-2</v>
      </c>
      <c r="AG59" s="5">
        <f t="shared" si="28"/>
        <v>8.2644628099173556E-2</v>
      </c>
      <c r="AH59" s="5">
        <f t="shared" si="29"/>
        <v>7.1550985432733513E-2</v>
      </c>
      <c r="AI59" s="5">
        <f t="shared" si="30"/>
        <v>8.9552238805970158E-2</v>
      </c>
      <c r="AJ59" s="5">
        <f t="shared" si="31"/>
        <v>7.8169014084507049E-2</v>
      </c>
      <c r="AK59" s="5"/>
      <c r="AL59" s="5"/>
      <c r="AM59" s="5"/>
      <c r="AN59" s="5"/>
      <c r="AO59" s="5"/>
      <c r="AP59" s="5"/>
    </row>
    <row r="60" spans="1:42" x14ac:dyDescent="0.2">
      <c r="A60" s="3">
        <v>43770</v>
      </c>
      <c r="B60" s="2">
        <v>1.1100000000000001</v>
      </c>
      <c r="C60" s="2">
        <v>0.17</v>
      </c>
      <c r="D60" s="2">
        <v>0.87</v>
      </c>
      <c r="E60" s="2">
        <v>0.03</v>
      </c>
      <c r="F60" s="2">
        <v>0.6</v>
      </c>
      <c r="G60" s="3">
        <v>43770</v>
      </c>
      <c r="H60" s="4">
        <f t="shared" si="33"/>
        <v>3.6591666666666662</v>
      </c>
      <c r="I60" s="4">
        <f t="shared" si="34"/>
        <v>0.30249999999999999</v>
      </c>
      <c r="J60" s="4">
        <f t="shared" si="35"/>
        <v>1.9458333333333331</v>
      </c>
      <c r="K60" s="4">
        <f t="shared" si="36"/>
        <v>5.7499999999999996E-2</v>
      </c>
      <c r="L60" s="4">
        <f t="shared" si="37"/>
        <v>1.1966666666666665</v>
      </c>
      <c r="M60" s="3">
        <v>43770</v>
      </c>
      <c r="N60" s="4">
        <f t="shared" si="23"/>
        <v>6.83</v>
      </c>
      <c r="O60" s="4">
        <f t="shared" si="24"/>
        <v>0.42</v>
      </c>
      <c r="P60" s="4">
        <f t="shared" si="25"/>
        <v>2.93</v>
      </c>
      <c r="Q60" s="4">
        <f t="shared" si="26"/>
        <v>0.12</v>
      </c>
      <c r="R60" s="4">
        <f t="shared" si="38"/>
        <v>1.1000694444444443</v>
      </c>
      <c r="S60" s="3"/>
      <c r="AE60" s="3">
        <v>43770</v>
      </c>
      <c r="AF60" s="5">
        <f t="shared" si="27"/>
        <v>2.5278979731268508E-2</v>
      </c>
      <c r="AG60" s="5">
        <f t="shared" si="28"/>
        <v>4.6831955922865015E-2</v>
      </c>
      <c r="AH60" s="5">
        <f t="shared" si="29"/>
        <v>3.7259100642398291E-2</v>
      </c>
      <c r="AI60" s="5">
        <f t="shared" si="30"/>
        <v>4.3478260869565216E-2</v>
      </c>
      <c r="AJ60" s="5">
        <f t="shared" si="31"/>
        <v>4.1782729805013928E-2</v>
      </c>
      <c r="AK60" s="5"/>
      <c r="AL60" s="5"/>
      <c r="AM60" s="5"/>
      <c r="AN60" s="5"/>
      <c r="AO60" s="5"/>
      <c r="AP60" s="5"/>
    </row>
    <row r="61" spans="1:42" x14ac:dyDescent="0.2">
      <c r="A61" s="3">
        <v>43800</v>
      </c>
      <c r="B61" s="2">
        <v>0.99</v>
      </c>
      <c r="C61" s="2">
        <v>0.15</v>
      </c>
      <c r="D61" s="2">
        <v>0.88</v>
      </c>
      <c r="E61" s="2">
        <v>0.03</v>
      </c>
      <c r="F61" s="2">
        <v>0.59</v>
      </c>
      <c r="G61" s="3">
        <v>43800</v>
      </c>
      <c r="H61" s="4">
        <f t="shared" si="33"/>
        <v>3.6958333333333333</v>
      </c>
      <c r="I61" s="4">
        <f t="shared" si="34"/>
        <v>0.30083333333333334</v>
      </c>
      <c r="J61" s="4">
        <f t="shared" si="35"/>
        <v>1.9449999999999996</v>
      </c>
      <c r="K61" s="4">
        <f t="shared" si="36"/>
        <v>0.06</v>
      </c>
      <c r="L61" s="4">
        <f t="shared" si="37"/>
        <v>1.2016666666666667</v>
      </c>
      <c r="M61" s="3">
        <v>43800</v>
      </c>
      <c r="N61" s="4">
        <f t="shared" si="23"/>
        <v>6.83</v>
      </c>
      <c r="O61" s="4">
        <f t="shared" si="24"/>
        <v>0.42</v>
      </c>
      <c r="P61" s="4">
        <f t="shared" si="25"/>
        <v>2.93</v>
      </c>
      <c r="Q61" s="4">
        <f t="shared" si="26"/>
        <v>0.12</v>
      </c>
      <c r="R61" s="4">
        <f t="shared" si="38"/>
        <v>1.1167361111111112</v>
      </c>
      <c r="S61" s="3"/>
      <c r="T61" s="2" t="s">
        <v>15</v>
      </c>
      <c r="U61" s="2" t="s">
        <v>16</v>
      </c>
      <c r="V61" s="2" t="s">
        <v>17</v>
      </c>
      <c r="W61" s="2" t="s">
        <v>18</v>
      </c>
      <c r="X61" s="2" t="s">
        <v>19</v>
      </c>
      <c r="Y61" s="2"/>
      <c r="Z61" s="2"/>
      <c r="AA61" s="2"/>
      <c r="AB61" s="2"/>
      <c r="AC61" s="2"/>
      <c r="AD61" s="2"/>
      <c r="AE61" s="3">
        <v>43800</v>
      </c>
      <c r="AF61" s="5">
        <f t="shared" si="27"/>
        <v>2.2322435174746334E-2</v>
      </c>
      <c r="AG61" s="5">
        <f t="shared" si="28"/>
        <v>4.1551246537396114E-2</v>
      </c>
      <c r="AH61" s="5">
        <f t="shared" si="29"/>
        <v>3.7703513281919461E-2</v>
      </c>
      <c r="AI61" s="5">
        <f t="shared" si="30"/>
        <v>4.1666666666666664E-2</v>
      </c>
      <c r="AJ61" s="5">
        <f t="shared" si="31"/>
        <v>4.0915395284327319E-2</v>
      </c>
      <c r="AK61" s="5"/>
      <c r="AL61" s="5"/>
      <c r="AM61" s="5"/>
      <c r="AN61" s="5"/>
      <c r="AO61" s="5"/>
      <c r="AP61" s="5"/>
    </row>
    <row r="62" spans="1:42" x14ac:dyDescent="0.2">
      <c r="A62" s="3">
        <v>43831</v>
      </c>
      <c r="B62" s="2">
        <v>1.1399999999999999</v>
      </c>
      <c r="C62" s="2">
        <v>0.22</v>
      </c>
      <c r="D62" s="2">
        <v>1.22</v>
      </c>
      <c r="E62" s="2">
        <v>0.02</v>
      </c>
      <c r="F62" s="2">
        <v>0.73</v>
      </c>
      <c r="G62" s="3">
        <v>43831</v>
      </c>
      <c r="H62" s="4">
        <f t="shared" si="33"/>
        <v>3.7250000000000001</v>
      </c>
      <c r="I62" s="4">
        <f t="shared" si="34"/>
        <v>0.30499999999999999</v>
      </c>
      <c r="J62" s="4">
        <f t="shared" si="35"/>
        <v>1.9616666666666667</v>
      </c>
      <c r="K62" s="4">
        <f t="shared" si="36"/>
        <v>6.083333333333333E-2</v>
      </c>
      <c r="L62" s="4">
        <f t="shared" si="37"/>
        <v>1.2075</v>
      </c>
      <c r="M62" s="3">
        <v>43831</v>
      </c>
      <c r="N62" s="4">
        <f t="shared" si="23"/>
        <v>6.83</v>
      </c>
      <c r="O62" s="4">
        <f t="shared" si="24"/>
        <v>0.42</v>
      </c>
      <c r="P62" s="4">
        <f t="shared" si="25"/>
        <v>2.93</v>
      </c>
      <c r="Q62" s="4">
        <f t="shared" si="26"/>
        <v>0.12</v>
      </c>
      <c r="R62" s="4">
        <f t="shared" si="38"/>
        <v>1.132986111111111</v>
      </c>
      <c r="S62" s="3">
        <v>43831</v>
      </c>
      <c r="T62" s="6">
        <f t="shared" ref="T62:T90" si="39">MAX(B51:B62)/MIN(B51:B62)</f>
        <v>6.8989898989898988</v>
      </c>
      <c r="U62" s="6">
        <f t="shared" ref="U62:U90" si="40">MAX(C51:C62)/MIN(C51:C62)</f>
        <v>2.8</v>
      </c>
      <c r="V62" s="6">
        <f t="shared" ref="V62:V90" si="41">MAX(D51:D62)/MIN(D51:D62)</f>
        <v>3.367816091954023</v>
      </c>
      <c r="W62" s="6">
        <f t="shared" ref="W62:W90" si="42">MAX(E51:E62)/MIN(E51:E62)</f>
        <v>6</v>
      </c>
      <c r="X62" s="6">
        <f t="shared" ref="X62:X90" si="43">MAX(F51:F62)/MIN(F51:F62)</f>
        <v>3.1355932203389836</v>
      </c>
      <c r="Y62" s="6"/>
      <c r="Z62" s="6"/>
      <c r="AA62" s="6"/>
      <c r="AB62" s="6"/>
      <c r="AC62" s="6"/>
      <c r="AD62" s="6"/>
      <c r="AE62" s="3">
        <v>43831</v>
      </c>
      <c r="AF62" s="5">
        <f t="shared" si="27"/>
        <v>2.5503355704697982E-2</v>
      </c>
      <c r="AG62" s="5">
        <f t="shared" si="28"/>
        <v>6.0109289617486336E-2</v>
      </c>
      <c r="AH62" s="5">
        <f t="shared" si="29"/>
        <v>5.1826677994902294E-2</v>
      </c>
      <c r="AI62" s="5">
        <f t="shared" si="30"/>
        <v>2.7397260273972605E-2</v>
      </c>
      <c r="AJ62" s="5">
        <f t="shared" si="31"/>
        <v>5.0379572118702552E-2</v>
      </c>
      <c r="AK62" s="5"/>
      <c r="AL62" s="5"/>
      <c r="AM62" s="5"/>
      <c r="AN62" s="5"/>
      <c r="AO62" s="5"/>
      <c r="AP62" s="5"/>
    </row>
    <row r="63" spans="1:42" x14ac:dyDescent="0.2">
      <c r="A63" s="3">
        <v>43862</v>
      </c>
      <c r="B63" s="2">
        <v>1.76</v>
      </c>
      <c r="C63" s="2">
        <v>0.27</v>
      </c>
      <c r="D63" s="2">
        <v>1.66</v>
      </c>
      <c r="E63" s="2">
        <v>0.05</v>
      </c>
      <c r="F63" s="2">
        <v>1.2</v>
      </c>
      <c r="G63" s="3">
        <v>43862</v>
      </c>
      <c r="H63" s="4">
        <f t="shared" si="33"/>
        <v>3.6783333333333332</v>
      </c>
      <c r="I63" s="4">
        <f t="shared" si="34"/>
        <v>0.30916666666666665</v>
      </c>
      <c r="J63" s="4">
        <f t="shared" si="35"/>
        <v>1.9708333333333334</v>
      </c>
      <c r="K63" s="4">
        <f t="shared" si="36"/>
        <v>6.3333333333333339E-2</v>
      </c>
      <c r="L63" s="4">
        <f t="shared" si="37"/>
        <v>1.2333333333333332</v>
      </c>
      <c r="M63" s="3">
        <v>43862</v>
      </c>
      <c r="N63" s="4">
        <f t="shared" si="23"/>
        <v>6.83</v>
      </c>
      <c r="O63" s="4">
        <f t="shared" si="24"/>
        <v>0.42</v>
      </c>
      <c r="P63" s="4">
        <f t="shared" si="25"/>
        <v>2.93</v>
      </c>
      <c r="Q63" s="4">
        <f t="shared" si="26"/>
        <v>0.12</v>
      </c>
      <c r="R63" s="4">
        <f t="shared" si="38"/>
        <v>1.1502083333333333</v>
      </c>
      <c r="S63" s="3">
        <v>43862</v>
      </c>
      <c r="T63" s="6">
        <f t="shared" si="39"/>
        <v>6.8989898989898988</v>
      </c>
      <c r="U63" s="6">
        <f t="shared" si="40"/>
        <v>2.8</v>
      </c>
      <c r="V63" s="6">
        <f t="shared" si="41"/>
        <v>3.367816091954023</v>
      </c>
      <c r="W63" s="6">
        <f t="shared" si="42"/>
        <v>6</v>
      </c>
      <c r="X63" s="6">
        <f t="shared" si="43"/>
        <v>3.1355932203389836</v>
      </c>
      <c r="Y63" s="6"/>
      <c r="Z63" s="6"/>
      <c r="AA63" s="6"/>
      <c r="AB63" s="6"/>
      <c r="AC63" s="6"/>
      <c r="AD63" s="6"/>
      <c r="AE63" s="3">
        <v>43862</v>
      </c>
      <c r="AF63" s="5">
        <f t="shared" si="27"/>
        <v>3.9873130946986857E-2</v>
      </c>
      <c r="AG63" s="5">
        <f t="shared" si="28"/>
        <v>7.277628032345014E-2</v>
      </c>
      <c r="AH63" s="5">
        <f t="shared" si="29"/>
        <v>7.0190274841437625E-2</v>
      </c>
      <c r="AI63" s="5">
        <f t="shared" si="30"/>
        <v>6.5789473684210523E-2</v>
      </c>
      <c r="AJ63" s="5">
        <f t="shared" si="31"/>
        <v>8.1081081081081099E-2</v>
      </c>
      <c r="AK63" s="5"/>
      <c r="AL63" s="5"/>
      <c r="AM63" s="5"/>
      <c r="AN63" s="5"/>
      <c r="AO63" s="5"/>
      <c r="AP63" s="5"/>
    </row>
    <row r="64" spans="1:42" x14ac:dyDescent="0.2">
      <c r="A64" s="3">
        <v>43891</v>
      </c>
      <c r="B64" s="2">
        <v>4.34</v>
      </c>
      <c r="C64" s="2">
        <v>0.32</v>
      </c>
      <c r="D64" s="2">
        <v>1.95</v>
      </c>
      <c r="E64" s="2">
        <v>0.18</v>
      </c>
      <c r="F64" s="2">
        <v>1.3</v>
      </c>
      <c r="G64" s="3">
        <v>43891</v>
      </c>
      <c r="H64" s="4">
        <f t="shared" si="33"/>
        <v>3.7708333333333335</v>
      </c>
      <c r="I64" s="4">
        <f t="shared" si="34"/>
        <v>0.30666666666666664</v>
      </c>
      <c r="J64" s="4">
        <f t="shared" si="35"/>
        <v>1.9433333333333331</v>
      </c>
      <c r="K64" s="4">
        <f t="shared" si="36"/>
        <v>7.4999999999999997E-2</v>
      </c>
      <c r="L64" s="4">
        <f t="shared" si="37"/>
        <v>1.2358333333333333</v>
      </c>
      <c r="M64" s="3">
        <v>43891</v>
      </c>
      <c r="N64" s="4">
        <f t="shared" si="23"/>
        <v>6.83</v>
      </c>
      <c r="O64" s="4">
        <f t="shared" si="24"/>
        <v>0.42</v>
      </c>
      <c r="P64" s="4">
        <f t="shared" si="25"/>
        <v>2.93</v>
      </c>
      <c r="Q64" s="4">
        <f t="shared" si="26"/>
        <v>0.18</v>
      </c>
      <c r="R64" s="4">
        <f t="shared" si="38"/>
        <v>1.1644444444444444</v>
      </c>
      <c r="S64" s="3">
        <v>43891</v>
      </c>
      <c r="T64" s="6">
        <f t="shared" si="39"/>
        <v>6.8989898989898988</v>
      </c>
      <c r="U64" s="6">
        <f t="shared" si="40"/>
        <v>2.8</v>
      </c>
      <c r="V64" s="6">
        <f t="shared" si="41"/>
        <v>3.367816091954023</v>
      </c>
      <c r="W64" s="6">
        <f t="shared" si="42"/>
        <v>9</v>
      </c>
      <c r="X64" s="6">
        <f t="shared" si="43"/>
        <v>3.1355932203389836</v>
      </c>
      <c r="Y64" s="6"/>
      <c r="Z64" s="6"/>
      <c r="AA64" s="6"/>
      <c r="AB64" s="6"/>
      <c r="AC64" s="6"/>
      <c r="AD64" s="6"/>
      <c r="AE64" s="3">
        <v>43891</v>
      </c>
      <c r="AF64" s="5">
        <f t="shared" si="27"/>
        <v>9.5911602209944755E-2</v>
      </c>
      <c r="AG64" s="5">
        <f t="shared" si="28"/>
        <v>8.6956521739130446E-2</v>
      </c>
      <c r="AH64" s="5">
        <f t="shared" si="29"/>
        <v>8.3619210977701558E-2</v>
      </c>
      <c r="AI64" s="5">
        <f t="shared" si="30"/>
        <v>0.2</v>
      </c>
      <c r="AJ64" s="5">
        <f t="shared" si="31"/>
        <v>8.7660148347943362E-2</v>
      </c>
      <c r="AK64" s="5"/>
      <c r="AL64" s="5"/>
      <c r="AM64" s="5"/>
      <c r="AN64" s="5"/>
      <c r="AO64" s="5"/>
      <c r="AP64" s="5"/>
    </row>
    <row r="65" spans="1:42" x14ac:dyDescent="0.2">
      <c r="A65" s="3">
        <v>43922</v>
      </c>
      <c r="B65" s="2">
        <v>6.71</v>
      </c>
      <c r="C65" s="2">
        <v>0.35</v>
      </c>
      <c r="D65" s="2">
        <v>2.6</v>
      </c>
      <c r="E65" s="2">
        <v>0.25</v>
      </c>
      <c r="F65" s="2">
        <v>1.39</v>
      </c>
      <c r="G65" s="3">
        <v>43922</v>
      </c>
      <c r="H65" s="4">
        <f t="shared" si="33"/>
        <v>3.8791666666666669</v>
      </c>
      <c r="I65" s="4">
        <f t="shared" si="34"/>
        <v>0.31</v>
      </c>
      <c r="J65" s="4">
        <f t="shared" si="35"/>
        <v>1.9816666666666665</v>
      </c>
      <c r="K65" s="4">
        <f t="shared" si="36"/>
        <v>9.0000000000000011E-2</v>
      </c>
      <c r="L65" s="4">
        <f t="shared" si="37"/>
        <v>1.2666666666666666</v>
      </c>
      <c r="M65" s="3">
        <v>43922</v>
      </c>
      <c r="N65" s="4">
        <f t="shared" si="23"/>
        <v>6.83</v>
      </c>
      <c r="O65" s="4">
        <f t="shared" si="24"/>
        <v>0.42</v>
      </c>
      <c r="P65" s="4">
        <f t="shared" si="25"/>
        <v>2.93</v>
      </c>
      <c r="Q65" s="4">
        <f t="shared" si="26"/>
        <v>0.25</v>
      </c>
      <c r="R65" s="4">
        <f t="shared" si="38"/>
        <v>1.1812500000000001</v>
      </c>
      <c r="S65" s="3">
        <v>43922</v>
      </c>
      <c r="T65" s="6">
        <f t="shared" si="39"/>
        <v>6.8989898989898988</v>
      </c>
      <c r="U65" s="6">
        <f t="shared" si="40"/>
        <v>2.8</v>
      </c>
      <c r="V65" s="6">
        <f t="shared" si="41"/>
        <v>3.367816091954023</v>
      </c>
      <c r="W65" s="6">
        <f t="shared" si="42"/>
        <v>12.5</v>
      </c>
      <c r="X65" s="6">
        <f t="shared" si="43"/>
        <v>3.1355932203389836</v>
      </c>
      <c r="Y65" s="6"/>
      <c r="Z65" s="6"/>
      <c r="AA65" s="6"/>
      <c r="AB65" s="6"/>
      <c r="AC65" s="6"/>
      <c r="AD65" s="6"/>
      <c r="AE65" s="3">
        <v>43922</v>
      </c>
      <c r="AF65" s="5">
        <f t="shared" si="27"/>
        <v>0.14414607948442534</v>
      </c>
      <c r="AG65" s="5">
        <f t="shared" si="28"/>
        <v>9.4086021505376344E-2</v>
      </c>
      <c r="AH65" s="5">
        <f t="shared" si="29"/>
        <v>0.10933557611438185</v>
      </c>
      <c r="AI65" s="5">
        <f t="shared" si="30"/>
        <v>0.23148148148148145</v>
      </c>
      <c r="AJ65" s="5">
        <f t="shared" si="31"/>
        <v>9.1447368421052624E-2</v>
      </c>
      <c r="AK65" s="5"/>
      <c r="AL65" s="5"/>
      <c r="AM65" s="5"/>
      <c r="AN65" s="5"/>
      <c r="AO65" s="5"/>
      <c r="AP65" s="5"/>
    </row>
    <row r="66" spans="1:42" x14ac:dyDescent="0.2">
      <c r="A66" s="3">
        <v>43952</v>
      </c>
      <c r="B66" s="2">
        <v>6.6</v>
      </c>
      <c r="C66" s="2">
        <v>0.41</v>
      </c>
      <c r="D66" s="2">
        <v>2.77</v>
      </c>
      <c r="E66" s="2">
        <v>0.21</v>
      </c>
      <c r="F66" s="2">
        <v>2.2599999999999998</v>
      </c>
      <c r="G66" s="3">
        <v>43952</v>
      </c>
      <c r="H66" s="4">
        <f t="shared" si="33"/>
        <v>3.9866666666666668</v>
      </c>
      <c r="I66" s="4">
        <f t="shared" si="34"/>
        <v>0.31416666666666671</v>
      </c>
      <c r="J66" s="4">
        <f t="shared" si="35"/>
        <v>2.0208333333333335</v>
      </c>
      <c r="K66" s="4">
        <f t="shared" si="36"/>
        <v>0.10166666666666667</v>
      </c>
      <c r="L66" s="4">
        <f t="shared" si="37"/>
        <v>1.3183333333333336</v>
      </c>
      <c r="M66" s="3">
        <v>43952</v>
      </c>
      <c r="N66" s="4">
        <f t="shared" si="23"/>
        <v>6.83</v>
      </c>
      <c r="O66" s="4">
        <f t="shared" si="24"/>
        <v>0.42</v>
      </c>
      <c r="P66" s="4">
        <f t="shared" si="25"/>
        <v>2.93</v>
      </c>
      <c r="Q66" s="4">
        <f t="shared" si="26"/>
        <v>0.25</v>
      </c>
      <c r="R66" s="4">
        <f t="shared" si="38"/>
        <v>1.1999305555555557</v>
      </c>
      <c r="S66" s="3">
        <v>43952</v>
      </c>
      <c r="T66" s="6">
        <f t="shared" si="39"/>
        <v>6.8989898989898988</v>
      </c>
      <c r="U66" s="6">
        <f t="shared" si="40"/>
        <v>2.8</v>
      </c>
      <c r="V66" s="6">
        <f t="shared" si="41"/>
        <v>3.367816091954023</v>
      </c>
      <c r="W66" s="6">
        <f t="shared" si="42"/>
        <v>12.5</v>
      </c>
      <c r="X66" s="6">
        <f t="shared" si="43"/>
        <v>3.8305084745762712</v>
      </c>
      <c r="Y66" s="6"/>
      <c r="Z66" s="6"/>
      <c r="AA66" s="6"/>
      <c r="AB66" s="6"/>
      <c r="AC66" s="6"/>
      <c r="AD66" s="6"/>
      <c r="AE66" s="3">
        <v>43952</v>
      </c>
      <c r="AF66" s="5">
        <f t="shared" si="27"/>
        <v>0.13795986622073578</v>
      </c>
      <c r="AG66" s="5">
        <f t="shared" si="28"/>
        <v>0.10875331564986736</v>
      </c>
      <c r="AH66" s="5">
        <f t="shared" si="29"/>
        <v>0.11422680412371133</v>
      </c>
      <c r="AI66" s="5">
        <f t="shared" si="30"/>
        <v>0.1721311475409836</v>
      </c>
      <c r="AJ66" s="5">
        <f t="shared" si="31"/>
        <v>0.14285714285714282</v>
      </c>
      <c r="AK66" s="5"/>
      <c r="AL66" s="5"/>
      <c r="AM66" s="5"/>
      <c r="AN66" s="5"/>
      <c r="AO66" s="5"/>
      <c r="AP66" s="5"/>
    </row>
    <row r="67" spans="1:42" x14ac:dyDescent="0.2">
      <c r="A67" s="3">
        <v>43983</v>
      </c>
      <c r="B67" s="2">
        <v>6.08</v>
      </c>
      <c r="C67" s="2">
        <v>0.43</v>
      </c>
      <c r="D67" s="2">
        <v>2.78</v>
      </c>
      <c r="E67" s="2">
        <v>0.23</v>
      </c>
      <c r="F67" s="2">
        <v>2.54</v>
      </c>
      <c r="G67" s="3">
        <v>43983</v>
      </c>
      <c r="H67" s="4">
        <f t="shared" si="33"/>
        <v>3.9241666666666664</v>
      </c>
      <c r="I67" s="4">
        <f t="shared" si="34"/>
        <v>0.3175</v>
      </c>
      <c r="J67" s="4">
        <f t="shared" si="35"/>
        <v>2.0083333333333333</v>
      </c>
      <c r="K67" s="4">
        <f t="shared" si="36"/>
        <v>0.11083333333333334</v>
      </c>
      <c r="L67" s="4">
        <f t="shared" si="37"/>
        <v>1.3883333333333334</v>
      </c>
      <c r="M67" s="3">
        <v>43983</v>
      </c>
      <c r="N67" s="4">
        <f t="shared" si="23"/>
        <v>6.71</v>
      </c>
      <c r="O67" s="4">
        <f t="shared" si="24"/>
        <v>0.43</v>
      </c>
      <c r="P67" s="4">
        <f t="shared" si="25"/>
        <v>2.86</v>
      </c>
      <c r="Q67" s="4">
        <f t="shared" si="26"/>
        <v>0.25</v>
      </c>
      <c r="R67" s="4">
        <f t="shared" si="38"/>
        <v>1.222013888888889</v>
      </c>
      <c r="S67" s="3">
        <v>43983</v>
      </c>
      <c r="T67" s="6">
        <f t="shared" si="39"/>
        <v>6.7777777777777777</v>
      </c>
      <c r="U67" s="6">
        <f t="shared" si="40"/>
        <v>2.8666666666666667</v>
      </c>
      <c r="V67" s="6">
        <f t="shared" si="41"/>
        <v>3.2873563218390802</v>
      </c>
      <c r="W67" s="6">
        <f t="shared" si="42"/>
        <v>12.5</v>
      </c>
      <c r="X67" s="6">
        <f t="shared" si="43"/>
        <v>4.3050847457627119</v>
      </c>
      <c r="Y67" s="6"/>
      <c r="Z67" s="6"/>
      <c r="AA67" s="6"/>
      <c r="AB67" s="6"/>
      <c r="AC67" s="6"/>
      <c r="AD67" s="6"/>
      <c r="AE67" s="3">
        <v>43983</v>
      </c>
      <c r="AF67" s="5">
        <f t="shared" si="27"/>
        <v>0.1291144616691442</v>
      </c>
      <c r="AG67" s="5">
        <f t="shared" si="28"/>
        <v>0.11286089238845144</v>
      </c>
      <c r="AH67" s="5">
        <f t="shared" si="29"/>
        <v>0.11535269709543566</v>
      </c>
      <c r="AI67" s="5">
        <f t="shared" si="30"/>
        <v>0.17293233082706766</v>
      </c>
      <c r="AJ67" s="5">
        <f t="shared" si="31"/>
        <v>0.15246098439375749</v>
      </c>
      <c r="AK67" s="5"/>
      <c r="AL67" s="5"/>
      <c r="AM67" s="5"/>
      <c r="AN67" s="5"/>
      <c r="AO67" s="5"/>
      <c r="AP67" s="5"/>
    </row>
    <row r="68" spans="1:42" x14ac:dyDescent="0.2">
      <c r="A68" s="3">
        <v>44013</v>
      </c>
      <c r="B68" s="2">
        <v>6.66</v>
      </c>
      <c r="C68" s="2">
        <v>0.46</v>
      </c>
      <c r="D68" s="2">
        <v>3.07</v>
      </c>
      <c r="E68" s="2">
        <v>0.26</v>
      </c>
      <c r="F68" s="2">
        <v>2.74</v>
      </c>
      <c r="G68" s="3">
        <v>44013</v>
      </c>
      <c r="H68" s="4">
        <f t="shared" si="33"/>
        <v>3.9733333333333327</v>
      </c>
      <c r="I68" s="4">
        <f t="shared" si="34"/>
        <v>0.32166666666666671</v>
      </c>
      <c r="J68" s="4">
        <f t="shared" si="35"/>
        <v>2.0258333333333334</v>
      </c>
      <c r="K68" s="4">
        <f t="shared" si="36"/>
        <v>0.125</v>
      </c>
      <c r="L68" s="4">
        <f t="shared" si="37"/>
        <v>1.47</v>
      </c>
      <c r="M68" s="3">
        <v>44013</v>
      </c>
      <c r="N68" s="4">
        <f t="shared" si="23"/>
        <v>6.71</v>
      </c>
      <c r="O68" s="4">
        <f t="shared" si="24"/>
        <v>0.46</v>
      </c>
      <c r="P68" s="4">
        <f t="shared" si="25"/>
        <v>3.07</v>
      </c>
      <c r="Q68" s="4">
        <f t="shared" si="26"/>
        <v>0.26</v>
      </c>
      <c r="R68" s="4">
        <f t="shared" si="38"/>
        <v>1.2510416666666668</v>
      </c>
      <c r="S68" s="3">
        <v>44013</v>
      </c>
      <c r="T68" s="6">
        <f t="shared" si="39"/>
        <v>6.7777777777777777</v>
      </c>
      <c r="U68" s="6">
        <f t="shared" si="40"/>
        <v>3.0666666666666669</v>
      </c>
      <c r="V68" s="6">
        <f t="shared" si="41"/>
        <v>3.5287356321839081</v>
      </c>
      <c r="W68" s="6">
        <f t="shared" si="42"/>
        <v>13</v>
      </c>
      <c r="X68" s="6">
        <f t="shared" si="43"/>
        <v>4.6440677966101704</v>
      </c>
      <c r="Y68" s="6"/>
      <c r="Z68" s="6"/>
      <c r="AA68" s="6"/>
      <c r="AB68" s="6"/>
      <c r="AC68" s="6"/>
      <c r="AD68" s="6"/>
      <c r="AE68" s="3">
        <v>44013</v>
      </c>
      <c r="AF68" s="5">
        <f t="shared" si="27"/>
        <v>0.1396812080536913</v>
      </c>
      <c r="AG68" s="5">
        <f t="shared" si="28"/>
        <v>0.11917098445595854</v>
      </c>
      <c r="AH68" s="5">
        <f t="shared" si="29"/>
        <v>0.12628547922665567</v>
      </c>
      <c r="AI68" s="5">
        <f t="shared" si="30"/>
        <v>0.17333333333333334</v>
      </c>
      <c r="AJ68" s="5">
        <f t="shared" si="31"/>
        <v>0.15532879818594106</v>
      </c>
      <c r="AK68" s="5"/>
      <c r="AL68" s="5"/>
      <c r="AM68" s="5"/>
      <c r="AN68" s="5"/>
      <c r="AO68" s="5"/>
      <c r="AP68" s="5"/>
    </row>
    <row r="69" spans="1:42" x14ac:dyDescent="0.2">
      <c r="A69" s="3">
        <v>44044</v>
      </c>
      <c r="B69" s="2">
        <v>5.77</v>
      </c>
      <c r="C69" s="2">
        <v>0.44</v>
      </c>
      <c r="D69" s="2">
        <v>2.72</v>
      </c>
      <c r="E69" s="2">
        <v>0.28000000000000003</v>
      </c>
      <c r="F69" s="2">
        <v>2.6</v>
      </c>
      <c r="G69" s="3">
        <v>44044</v>
      </c>
      <c r="H69" s="4">
        <f t="shared" si="33"/>
        <v>3.9891666666666659</v>
      </c>
      <c r="I69" s="4">
        <f t="shared" si="34"/>
        <v>0.32333333333333336</v>
      </c>
      <c r="J69" s="4">
        <f t="shared" si="35"/>
        <v>2.0291666666666663</v>
      </c>
      <c r="K69" s="4">
        <f t="shared" si="36"/>
        <v>0.13999999999999999</v>
      </c>
      <c r="L69" s="4">
        <f t="shared" si="37"/>
        <v>1.5325</v>
      </c>
      <c r="M69" s="3">
        <v>44044</v>
      </c>
      <c r="N69" s="4">
        <f t="shared" si="23"/>
        <v>6.71</v>
      </c>
      <c r="O69" s="4">
        <f t="shared" si="24"/>
        <v>0.46</v>
      </c>
      <c r="P69" s="4">
        <f t="shared" si="25"/>
        <v>3.07</v>
      </c>
      <c r="Q69" s="4">
        <f t="shared" si="26"/>
        <v>0.28000000000000003</v>
      </c>
      <c r="R69" s="4">
        <f t="shared" si="38"/>
        <v>1.2829861111111109</v>
      </c>
      <c r="S69" s="3">
        <v>44044</v>
      </c>
      <c r="T69" s="6">
        <f t="shared" si="39"/>
        <v>6.7777777777777777</v>
      </c>
      <c r="U69" s="6">
        <f t="shared" si="40"/>
        <v>3.0666666666666669</v>
      </c>
      <c r="V69" s="6">
        <f t="shared" si="41"/>
        <v>3.5287356321839081</v>
      </c>
      <c r="W69" s="6">
        <f t="shared" si="42"/>
        <v>14.000000000000002</v>
      </c>
      <c r="X69" s="6">
        <f t="shared" si="43"/>
        <v>4.6440677966101704</v>
      </c>
      <c r="Y69" s="6"/>
      <c r="Z69" s="6"/>
      <c r="AA69" s="6"/>
      <c r="AB69" s="6"/>
      <c r="AC69" s="6"/>
      <c r="AD69" s="6"/>
      <c r="AE69" s="3">
        <v>44044</v>
      </c>
      <c r="AF69" s="5">
        <f t="shared" si="27"/>
        <v>0.1205347817004387</v>
      </c>
      <c r="AG69" s="5">
        <f t="shared" si="28"/>
        <v>0.11340206185567009</v>
      </c>
      <c r="AH69" s="5">
        <f t="shared" si="29"/>
        <v>0.11170431211498977</v>
      </c>
      <c r="AI69" s="5">
        <f t="shared" si="30"/>
        <v>0.16666666666666671</v>
      </c>
      <c r="AJ69" s="5">
        <f t="shared" si="31"/>
        <v>0.14138118542686243</v>
      </c>
      <c r="AK69" s="5"/>
      <c r="AL69" s="5"/>
      <c r="AM69" s="5"/>
      <c r="AN69" s="5"/>
      <c r="AO69" s="5"/>
      <c r="AP69" s="5"/>
    </row>
    <row r="70" spans="1:42" x14ac:dyDescent="0.2">
      <c r="A70" s="3">
        <v>44075</v>
      </c>
      <c r="B70" s="2">
        <v>4.8899999999999997</v>
      </c>
      <c r="C70" s="2">
        <v>0.37</v>
      </c>
      <c r="D70" s="2">
        <v>2.2400000000000002</v>
      </c>
      <c r="E70" s="2">
        <v>0.24</v>
      </c>
      <c r="F70" s="2">
        <v>1.93</v>
      </c>
      <c r="G70" s="3">
        <v>44075</v>
      </c>
      <c r="H70" s="4">
        <f t="shared" si="33"/>
        <v>4.0516666666666659</v>
      </c>
      <c r="I70" s="4">
        <f t="shared" si="34"/>
        <v>0.32416666666666666</v>
      </c>
      <c r="J70" s="4">
        <f t="shared" si="35"/>
        <v>2.0358333333333332</v>
      </c>
      <c r="K70" s="4">
        <f t="shared" si="36"/>
        <v>0.15333333333333335</v>
      </c>
      <c r="L70" s="4">
        <f t="shared" si="37"/>
        <v>1.5824999999999998</v>
      </c>
      <c r="M70" s="3">
        <v>44075</v>
      </c>
      <c r="N70" s="4">
        <f t="shared" si="23"/>
        <v>6.71</v>
      </c>
      <c r="O70" s="4">
        <f t="shared" si="24"/>
        <v>0.46</v>
      </c>
      <c r="P70" s="4">
        <f t="shared" si="25"/>
        <v>3.07</v>
      </c>
      <c r="Q70" s="4">
        <f t="shared" si="26"/>
        <v>0.28000000000000003</v>
      </c>
      <c r="R70" s="4">
        <f t="shared" si="38"/>
        <v>1.3180555555555555</v>
      </c>
      <c r="S70" s="3">
        <v>44075</v>
      </c>
      <c r="T70" s="6">
        <f t="shared" si="39"/>
        <v>6.7777777777777777</v>
      </c>
      <c r="U70" s="6">
        <f t="shared" si="40"/>
        <v>3.0666666666666669</v>
      </c>
      <c r="V70" s="6">
        <f t="shared" si="41"/>
        <v>3.5287356321839081</v>
      </c>
      <c r="W70" s="6">
        <f t="shared" si="42"/>
        <v>14.000000000000002</v>
      </c>
      <c r="X70" s="6">
        <f t="shared" si="43"/>
        <v>4.6440677966101704</v>
      </c>
      <c r="Y70" s="6"/>
      <c r="Z70" s="6"/>
      <c r="AA70" s="6"/>
      <c r="AB70" s="6"/>
      <c r="AC70" s="6"/>
      <c r="AD70" s="6"/>
      <c r="AE70" s="3">
        <v>44075</v>
      </c>
      <c r="AF70" s="5">
        <f t="shared" si="27"/>
        <v>0.10057589469354176</v>
      </c>
      <c r="AG70" s="5">
        <f t="shared" si="28"/>
        <v>9.5115681233933172E-2</v>
      </c>
      <c r="AH70" s="5">
        <f t="shared" si="29"/>
        <v>9.1690544412607461E-2</v>
      </c>
      <c r="AI70" s="5">
        <f t="shared" si="30"/>
        <v>0.13043478260869562</v>
      </c>
      <c r="AJ70" s="5">
        <f t="shared" si="31"/>
        <v>0.10163243812532913</v>
      </c>
      <c r="AK70" s="5"/>
      <c r="AL70" s="5"/>
      <c r="AM70" s="5"/>
      <c r="AN70" s="5"/>
      <c r="AO70" s="5"/>
      <c r="AP70" s="5"/>
    </row>
    <row r="71" spans="1:42" x14ac:dyDescent="0.2">
      <c r="A71" s="3">
        <v>44105</v>
      </c>
      <c r="B71" s="2">
        <v>2.27</v>
      </c>
      <c r="C71" s="2">
        <v>0.32</v>
      </c>
      <c r="D71" s="2">
        <v>1.62</v>
      </c>
      <c r="E71" s="2">
        <v>0.16</v>
      </c>
      <c r="F71" s="2">
        <v>1.65</v>
      </c>
      <c r="G71" s="3">
        <v>44105</v>
      </c>
      <c r="H71" s="4">
        <f t="shared" si="33"/>
        <v>4.0266666666666664</v>
      </c>
      <c r="I71" s="4">
        <f t="shared" si="34"/>
        <v>0.32583333333333331</v>
      </c>
      <c r="J71" s="4">
        <f t="shared" si="35"/>
        <v>2.0316666666666667</v>
      </c>
      <c r="K71" s="4">
        <f t="shared" si="36"/>
        <v>0.16166666666666665</v>
      </c>
      <c r="L71" s="4">
        <f t="shared" si="37"/>
        <v>1.6274999999999997</v>
      </c>
      <c r="M71" s="3">
        <v>44105</v>
      </c>
      <c r="N71" s="4">
        <f t="shared" si="23"/>
        <v>6.71</v>
      </c>
      <c r="O71" s="4">
        <f t="shared" si="24"/>
        <v>0.46</v>
      </c>
      <c r="P71" s="4">
        <f t="shared" si="25"/>
        <v>3.07</v>
      </c>
      <c r="Q71" s="4">
        <f t="shared" si="26"/>
        <v>0.28000000000000003</v>
      </c>
      <c r="R71" s="4">
        <f t="shared" si="38"/>
        <v>1.3550694444444444</v>
      </c>
      <c r="S71" s="3">
        <v>44105</v>
      </c>
      <c r="T71" s="6">
        <f t="shared" si="39"/>
        <v>6.7777777777777777</v>
      </c>
      <c r="U71" s="6">
        <f t="shared" si="40"/>
        <v>3.0666666666666669</v>
      </c>
      <c r="V71" s="6">
        <f t="shared" si="41"/>
        <v>3.5287356321839081</v>
      </c>
      <c r="W71" s="6">
        <f t="shared" si="42"/>
        <v>14.000000000000002</v>
      </c>
      <c r="X71" s="6">
        <f t="shared" si="43"/>
        <v>4.6440677966101704</v>
      </c>
      <c r="Y71" s="6"/>
      <c r="Z71" s="6"/>
      <c r="AA71" s="6"/>
      <c r="AB71" s="6"/>
      <c r="AC71" s="6"/>
      <c r="AD71" s="6"/>
      <c r="AE71" s="3">
        <v>44105</v>
      </c>
      <c r="AF71" s="5">
        <f t="shared" si="27"/>
        <v>4.6978476821192057E-2</v>
      </c>
      <c r="AG71" s="5">
        <f t="shared" si="28"/>
        <v>8.1841432225063945E-2</v>
      </c>
      <c r="AH71" s="5">
        <f t="shared" si="29"/>
        <v>6.6447908121410992E-2</v>
      </c>
      <c r="AI71" s="5">
        <f t="shared" si="30"/>
        <v>8.247422680412371E-2</v>
      </c>
      <c r="AJ71" s="5">
        <f t="shared" si="31"/>
        <v>8.4485407066052232E-2</v>
      </c>
      <c r="AK71" s="5"/>
      <c r="AL71" s="5"/>
      <c r="AM71" s="5"/>
      <c r="AN71" s="5"/>
      <c r="AO71" s="5"/>
      <c r="AP71" s="5"/>
    </row>
    <row r="72" spans="1:42" x14ac:dyDescent="0.2">
      <c r="A72" s="3">
        <v>44136</v>
      </c>
      <c r="B72" s="2">
        <v>1.59</v>
      </c>
      <c r="C72" s="2">
        <v>0.23</v>
      </c>
      <c r="D72" s="2">
        <v>1.19</v>
      </c>
      <c r="E72" s="2">
        <v>0.12</v>
      </c>
      <c r="F72" s="2">
        <v>0.9</v>
      </c>
      <c r="G72" s="3">
        <v>44136</v>
      </c>
      <c r="H72" s="4">
        <f t="shared" si="33"/>
        <v>4.0666666666666673</v>
      </c>
      <c r="I72" s="4">
        <f t="shared" si="34"/>
        <v>0.33083333333333331</v>
      </c>
      <c r="J72" s="4">
        <f t="shared" si="35"/>
        <v>2.0583333333333336</v>
      </c>
      <c r="K72" s="4">
        <f t="shared" si="36"/>
        <v>0.16916666666666666</v>
      </c>
      <c r="L72" s="4">
        <f t="shared" si="37"/>
        <v>1.6524999999999996</v>
      </c>
      <c r="M72" s="3">
        <v>44136</v>
      </c>
      <c r="N72" s="4">
        <f t="shared" si="23"/>
        <v>6.71</v>
      </c>
      <c r="O72" s="4">
        <f t="shared" si="24"/>
        <v>0.46</v>
      </c>
      <c r="P72" s="4">
        <f t="shared" si="25"/>
        <v>3.07</v>
      </c>
      <c r="Q72" s="4">
        <f t="shared" si="26"/>
        <v>0.28000000000000003</v>
      </c>
      <c r="R72" s="4">
        <f t="shared" si="38"/>
        <v>1.3930555555555555</v>
      </c>
      <c r="S72" s="3">
        <v>44136</v>
      </c>
      <c r="T72" s="6">
        <f t="shared" si="39"/>
        <v>6.7777777777777777</v>
      </c>
      <c r="U72" s="6">
        <f t="shared" si="40"/>
        <v>3.0666666666666669</v>
      </c>
      <c r="V72" s="6">
        <f t="shared" si="41"/>
        <v>3.4886363636363633</v>
      </c>
      <c r="W72" s="6">
        <f t="shared" si="42"/>
        <v>14.000000000000002</v>
      </c>
      <c r="X72" s="6">
        <f t="shared" si="43"/>
        <v>4.6440677966101704</v>
      </c>
      <c r="Y72" s="6"/>
      <c r="Z72" s="6"/>
      <c r="AA72" s="6"/>
      <c r="AB72" s="6"/>
      <c r="AC72" s="6"/>
      <c r="AD72" s="6"/>
      <c r="AE72" s="3">
        <v>44136</v>
      </c>
      <c r="AF72" s="5">
        <f t="shared" si="27"/>
        <v>3.2581967213114751E-2</v>
      </c>
      <c r="AG72" s="5">
        <f t="shared" si="28"/>
        <v>5.793450881612091E-2</v>
      </c>
      <c r="AH72" s="5">
        <f t="shared" si="29"/>
        <v>4.8178137651821856E-2</v>
      </c>
      <c r="AI72" s="5">
        <f t="shared" si="30"/>
        <v>5.9113300492610842E-2</v>
      </c>
      <c r="AJ72" s="5">
        <f t="shared" si="31"/>
        <v>4.5385779122541617E-2</v>
      </c>
      <c r="AK72" s="5"/>
      <c r="AL72" s="5"/>
      <c r="AM72" s="5"/>
      <c r="AN72" s="5"/>
      <c r="AO72" s="5"/>
      <c r="AP72" s="5"/>
    </row>
    <row r="73" spans="1:42" x14ac:dyDescent="0.2">
      <c r="A73" s="3">
        <v>44166</v>
      </c>
      <c r="B73" s="2">
        <v>0.71</v>
      </c>
      <c r="C73" s="2">
        <v>0.15</v>
      </c>
      <c r="D73" s="2">
        <v>0.74</v>
      </c>
      <c r="E73" s="2">
        <v>0.1</v>
      </c>
      <c r="F73" s="2">
        <v>0.8</v>
      </c>
      <c r="G73" s="3">
        <v>44166</v>
      </c>
      <c r="H73" s="4">
        <f t="shared" si="33"/>
        <v>4.043333333333333</v>
      </c>
      <c r="I73" s="4">
        <f t="shared" si="34"/>
        <v>0.33083333333333331</v>
      </c>
      <c r="J73" s="4">
        <f t="shared" si="35"/>
        <v>2.0466666666666664</v>
      </c>
      <c r="K73" s="4">
        <f t="shared" si="36"/>
        <v>0.17500000000000002</v>
      </c>
      <c r="L73" s="4">
        <f t="shared" si="37"/>
        <v>1.67</v>
      </c>
      <c r="M73" s="3">
        <v>44166</v>
      </c>
      <c r="N73" s="4">
        <f t="shared" si="23"/>
        <v>6.71</v>
      </c>
      <c r="O73" s="4">
        <f t="shared" si="24"/>
        <v>0.46</v>
      </c>
      <c r="P73" s="4">
        <f t="shared" si="25"/>
        <v>3.07</v>
      </c>
      <c r="Q73" s="4">
        <f t="shared" si="26"/>
        <v>0.28000000000000003</v>
      </c>
      <c r="R73" s="4">
        <f t="shared" si="38"/>
        <v>1.4320833333333336</v>
      </c>
      <c r="S73" s="3">
        <v>44166</v>
      </c>
      <c r="T73" s="6">
        <f t="shared" si="39"/>
        <v>9.4507042253521139</v>
      </c>
      <c r="U73" s="6">
        <f t="shared" si="40"/>
        <v>3.0666666666666669</v>
      </c>
      <c r="V73" s="6">
        <f t="shared" si="41"/>
        <v>4.1486486486486482</v>
      </c>
      <c r="W73" s="6">
        <f t="shared" si="42"/>
        <v>14.000000000000002</v>
      </c>
      <c r="X73" s="6">
        <f t="shared" si="43"/>
        <v>3.7534246575342469</v>
      </c>
      <c r="Y73" s="6"/>
      <c r="Z73" s="6"/>
      <c r="AA73" s="6"/>
      <c r="AB73" s="6"/>
      <c r="AC73" s="6"/>
      <c r="AD73" s="6"/>
      <c r="AE73" s="3">
        <v>44166</v>
      </c>
      <c r="AF73" s="5">
        <f t="shared" si="27"/>
        <v>1.4633140972794724E-2</v>
      </c>
      <c r="AG73" s="5">
        <f t="shared" si="28"/>
        <v>3.7783375314861464E-2</v>
      </c>
      <c r="AH73" s="5">
        <f t="shared" si="29"/>
        <v>3.0130293159609127E-2</v>
      </c>
      <c r="AI73" s="5">
        <f t="shared" si="30"/>
        <v>4.7619047619047616E-2</v>
      </c>
      <c r="AJ73" s="5">
        <f t="shared" si="31"/>
        <v>3.992015968063873E-2</v>
      </c>
      <c r="AK73" s="5"/>
      <c r="AL73" s="5"/>
      <c r="AM73" s="5"/>
      <c r="AN73" s="5"/>
      <c r="AO73" s="5"/>
      <c r="AP73" s="5"/>
    </row>
    <row r="74" spans="1:42" x14ac:dyDescent="0.2">
      <c r="A74" s="3">
        <v>44197</v>
      </c>
      <c r="B74" s="2">
        <v>0.65</v>
      </c>
      <c r="C74" s="2">
        <v>0.21</v>
      </c>
      <c r="D74" s="2">
        <v>0.9</v>
      </c>
      <c r="E74" s="2">
        <v>7.0000000000000007E-2</v>
      </c>
      <c r="F74" s="2">
        <v>0.92</v>
      </c>
      <c r="G74" s="3">
        <v>44197</v>
      </c>
      <c r="H74" s="4">
        <f t="shared" si="33"/>
        <v>4.0024999999999995</v>
      </c>
      <c r="I74" s="4">
        <f t="shared" si="34"/>
        <v>0.33</v>
      </c>
      <c r="J74" s="4">
        <f t="shared" si="35"/>
        <v>2.02</v>
      </c>
      <c r="K74" s="4">
        <f t="shared" si="36"/>
        <v>0.17916666666666667</v>
      </c>
      <c r="L74" s="4">
        <f t="shared" si="37"/>
        <v>1.6858333333333333</v>
      </c>
      <c r="M74" s="3">
        <v>44197</v>
      </c>
      <c r="N74" s="4">
        <f t="shared" si="23"/>
        <v>6.71</v>
      </c>
      <c r="O74" s="4">
        <f t="shared" si="24"/>
        <v>0.46</v>
      </c>
      <c r="P74" s="4">
        <f t="shared" si="25"/>
        <v>3.07</v>
      </c>
      <c r="Q74" s="4">
        <f t="shared" si="26"/>
        <v>0.28000000000000003</v>
      </c>
      <c r="R74" s="4">
        <f t="shared" si="38"/>
        <v>1.4719444444444445</v>
      </c>
      <c r="S74" s="3">
        <v>44197</v>
      </c>
      <c r="T74" s="6">
        <f t="shared" si="39"/>
        <v>10.323076923076922</v>
      </c>
      <c r="U74" s="6">
        <f t="shared" si="40"/>
        <v>3.0666666666666669</v>
      </c>
      <c r="V74" s="6">
        <f t="shared" si="41"/>
        <v>4.1486486486486482</v>
      </c>
      <c r="W74" s="6">
        <f t="shared" si="42"/>
        <v>5.6000000000000005</v>
      </c>
      <c r="X74" s="6">
        <f t="shared" si="43"/>
        <v>3.4250000000000003</v>
      </c>
      <c r="Y74" s="6"/>
      <c r="Z74" s="6"/>
      <c r="AA74" s="6"/>
      <c r="AB74" s="6"/>
      <c r="AC74" s="6"/>
      <c r="AD74" s="6"/>
      <c r="AE74" s="3">
        <v>44197</v>
      </c>
      <c r="AF74" s="5">
        <f t="shared" si="27"/>
        <v>1.3533208411409538E-2</v>
      </c>
      <c r="AG74" s="5">
        <f t="shared" si="28"/>
        <v>5.3030303030303032E-2</v>
      </c>
      <c r="AH74" s="5">
        <f t="shared" si="29"/>
        <v>3.7128712871287127E-2</v>
      </c>
      <c r="AI74" s="5">
        <f t="shared" si="30"/>
        <v>3.2558139534883727E-2</v>
      </c>
      <c r="AJ74" s="5">
        <f t="shared" si="31"/>
        <v>4.5477014335145824E-2</v>
      </c>
      <c r="AK74" s="5"/>
      <c r="AL74" s="5"/>
      <c r="AM74" s="5"/>
      <c r="AN74" s="5"/>
      <c r="AO74" s="5"/>
      <c r="AP74" s="5"/>
    </row>
    <row r="75" spans="1:42" x14ac:dyDescent="0.2">
      <c r="A75" s="3">
        <v>44228</v>
      </c>
      <c r="B75" s="2">
        <v>2.11</v>
      </c>
      <c r="C75" s="2">
        <v>0.28999999999999998</v>
      </c>
      <c r="D75" s="2">
        <v>1.42</v>
      </c>
      <c r="E75" s="2">
        <v>0.14000000000000001</v>
      </c>
      <c r="F75" s="2">
        <v>1.07</v>
      </c>
      <c r="G75" s="3">
        <v>44228</v>
      </c>
      <c r="H75" s="4">
        <f t="shared" si="33"/>
        <v>4.0316666666666672</v>
      </c>
      <c r="I75" s="4">
        <f t="shared" si="34"/>
        <v>0.33166666666666661</v>
      </c>
      <c r="J75" s="4">
        <f t="shared" si="35"/>
        <v>2</v>
      </c>
      <c r="K75" s="4">
        <f t="shared" si="36"/>
        <v>0.18666666666666665</v>
      </c>
      <c r="L75" s="4">
        <f t="shared" si="37"/>
        <v>1.675</v>
      </c>
      <c r="M75" s="3">
        <v>44228</v>
      </c>
      <c r="N75" s="4">
        <f t="shared" si="23"/>
        <v>6.71</v>
      </c>
      <c r="O75" s="4">
        <f t="shared" si="24"/>
        <v>0.46</v>
      </c>
      <c r="P75" s="4">
        <f t="shared" si="25"/>
        <v>3.07</v>
      </c>
      <c r="Q75" s="4">
        <f t="shared" si="26"/>
        <v>0.28000000000000003</v>
      </c>
      <c r="R75" s="4">
        <f t="shared" si="38"/>
        <v>1.50875</v>
      </c>
      <c r="S75" s="3">
        <v>44228</v>
      </c>
      <c r="T75" s="6">
        <f t="shared" si="39"/>
        <v>10.323076923076922</v>
      </c>
      <c r="U75" s="6">
        <f t="shared" si="40"/>
        <v>3.0666666666666669</v>
      </c>
      <c r="V75" s="6">
        <f t="shared" si="41"/>
        <v>4.1486486486486482</v>
      </c>
      <c r="W75" s="6">
        <f t="shared" si="42"/>
        <v>4</v>
      </c>
      <c r="X75" s="6">
        <f t="shared" si="43"/>
        <v>3.4250000000000003</v>
      </c>
      <c r="Y75" s="6"/>
      <c r="Z75" s="6"/>
      <c r="AA75" s="6"/>
      <c r="AB75" s="6"/>
      <c r="AC75" s="6"/>
      <c r="AD75" s="6"/>
      <c r="AE75" s="3">
        <v>44228</v>
      </c>
      <c r="AF75" s="5">
        <f t="shared" si="27"/>
        <v>4.3613063249276551E-2</v>
      </c>
      <c r="AG75" s="5">
        <f t="shared" si="28"/>
        <v>7.2864321608040211E-2</v>
      </c>
      <c r="AH75" s="5">
        <f t="shared" si="29"/>
        <v>5.9166666666666666E-2</v>
      </c>
      <c r="AI75" s="5">
        <f t="shared" si="30"/>
        <v>6.2500000000000014E-2</v>
      </c>
      <c r="AJ75" s="5">
        <f t="shared" si="31"/>
        <v>5.3233830845771143E-2</v>
      </c>
      <c r="AK75" s="5"/>
      <c r="AL75" s="5"/>
      <c r="AM75" s="5"/>
      <c r="AN75" s="5"/>
      <c r="AO75" s="5"/>
      <c r="AP75" s="5"/>
    </row>
    <row r="76" spans="1:42" x14ac:dyDescent="0.2">
      <c r="A76" s="3">
        <v>44256</v>
      </c>
      <c r="B76" s="2">
        <v>4.4000000000000004</v>
      </c>
      <c r="C76" s="2">
        <v>0.38</v>
      </c>
      <c r="D76" s="2">
        <v>2.3199999999999998</v>
      </c>
      <c r="E76" s="2">
        <v>0.3</v>
      </c>
      <c r="F76" s="2">
        <v>2.02</v>
      </c>
      <c r="G76" s="3">
        <v>44256</v>
      </c>
      <c r="H76" s="4">
        <f t="shared" si="33"/>
        <v>4.0366666666666671</v>
      </c>
      <c r="I76" s="4">
        <f t="shared" si="34"/>
        <v>0.33666666666666667</v>
      </c>
      <c r="J76" s="4">
        <f t="shared" si="35"/>
        <v>2.0308333333333333</v>
      </c>
      <c r="K76" s="4">
        <f t="shared" si="36"/>
        <v>0.19666666666666666</v>
      </c>
      <c r="L76" s="4">
        <f t="shared" si="37"/>
        <v>1.7350000000000001</v>
      </c>
      <c r="M76" s="3">
        <v>44256</v>
      </c>
      <c r="N76" s="4">
        <f t="shared" si="23"/>
        <v>6.71</v>
      </c>
      <c r="O76" s="4">
        <f t="shared" si="24"/>
        <v>0.46</v>
      </c>
      <c r="P76" s="4">
        <f t="shared" si="25"/>
        <v>3.07</v>
      </c>
      <c r="Q76" s="4">
        <f t="shared" si="26"/>
        <v>0.3</v>
      </c>
      <c r="R76" s="4">
        <f t="shared" si="38"/>
        <v>1.5503472222222221</v>
      </c>
      <c r="S76" s="3">
        <v>44256</v>
      </c>
      <c r="T76" s="6">
        <f t="shared" si="39"/>
        <v>10.323076923076922</v>
      </c>
      <c r="U76" s="6">
        <f t="shared" si="40"/>
        <v>3.0666666666666669</v>
      </c>
      <c r="V76" s="6">
        <f t="shared" si="41"/>
        <v>4.1486486486486482</v>
      </c>
      <c r="W76" s="6">
        <f t="shared" si="42"/>
        <v>4.2857142857142856</v>
      </c>
      <c r="X76" s="6">
        <f t="shared" si="43"/>
        <v>3.4250000000000003</v>
      </c>
      <c r="Y76" s="6"/>
      <c r="Z76" s="6"/>
      <c r="AA76" s="6"/>
      <c r="AB76" s="6"/>
      <c r="AC76" s="6"/>
      <c r="AD76" s="6"/>
      <c r="AE76" s="3">
        <v>44256</v>
      </c>
      <c r="AF76" s="5">
        <f t="shared" si="27"/>
        <v>9.0834021469859624E-2</v>
      </c>
      <c r="AG76" s="5">
        <f t="shared" si="28"/>
        <v>9.405940594059406E-2</v>
      </c>
      <c r="AH76" s="5">
        <f t="shared" si="29"/>
        <v>9.5199015182601557E-2</v>
      </c>
      <c r="AI76" s="5">
        <f t="shared" si="30"/>
        <v>0.1271186440677966</v>
      </c>
      <c r="AJ76" s="5">
        <f t="shared" si="31"/>
        <v>9.7022094140249759E-2</v>
      </c>
      <c r="AK76" s="5"/>
      <c r="AL76" s="5"/>
      <c r="AM76" s="5"/>
      <c r="AN76" s="5"/>
      <c r="AO76" s="5"/>
      <c r="AP76" s="5"/>
    </row>
    <row r="77" spans="1:42" x14ac:dyDescent="0.2">
      <c r="A77" s="3">
        <v>44287</v>
      </c>
      <c r="B77" s="2">
        <v>5.83</v>
      </c>
      <c r="C77" s="2">
        <v>0.41</v>
      </c>
      <c r="D77" s="2">
        <v>2.37</v>
      </c>
      <c r="E77" s="2">
        <v>0.45</v>
      </c>
      <c r="F77" s="2">
        <v>1.89</v>
      </c>
      <c r="G77" s="3">
        <v>44287</v>
      </c>
      <c r="H77" s="4">
        <f t="shared" si="33"/>
        <v>3.9633333333333334</v>
      </c>
      <c r="I77" s="4">
        <f t="shared" si="34"/>
        <v>0.34166666666666662</v>
      </c>
      <c r="J77" s="4">
        <f t="shared" si="35"/>
        <v>2.0116666666666663</v>
      </c>
      <c r="K77" s="4">
        <f t="shared" si="36"/>
        <v>0.21333333333333335</v>
      </c>
      <c r="L77" s="4">
        <f t="shared" si="37"/>
        <v>1.7766666666666671</v>
      </c>
      <c r="M77" s="3">
        <v>44287</v>
      </c>
      <c r="N77" s="4">
        <f t="shared" si="23"/>
        <v>6.66</v>
      </c>
      <c r="O77" s="4">
        <f t="shared" si="24"/>
        <v>0.46</v>
      </c>
      <c r="P77" s="4">
        <f t="shared" si="25"/>
        <v>3.07</v>
      </c>
      <c r="Q77" s="4">
        <f t="shared" si="26"/>
        <v>0.45</v>
      </c>
      <c r="R77" s="4">
        <f t="shared" si="38"/>
        <v>1.5928472222222221</v>
      </c>
      <c r="S77" s="3">
        <v>44287</v>
      </c>
      <c r="T77" s="6">
        <f t="shared" si="39"/>
        <v>10.246153846153845</v>
      </c>
      <c r="U77" s="6">
        <f t="shared" si="40"/>
        <v>3.0666666666666669</v>
      </c>
      <c r="V77" s="6">
        <f t="shared" si="41"/>
        <v>4.1486486486486482</v>
      </c>
      <c r="W77" s="6">
        <f t="shared" si="42"/>
        <v>6.4285714285714279</v>
      </c>
      <c r="X77" s="6">
        <f t="shared" si="43"/>
        <v>3.4250000000000003</v>
      </c>
      <c r="Y77" s="6"/>
      <c r="Z77" s="6"/>
      <c r="AA77" s="6"/>
      <c r="AB77" s="6"/>
      <c r="AC77" s="6"/>
      <c r="AD77" s="6"/>
      <c r="AE77" s="3">
        <v>44287</v>
      </c>
      <c r="AF77" s="5">
        <f t="shared" si="27"/>
        <v>0.12258200168208579</v>
      </c>
      <c r="AG77" s="5">
        <f t="shared" si="28"/>
        <v>0.1</v>
      </c>
      <c r="AH77" s="5">
        <f t="shared" si="29"/>
        <v>9.8177299088649569E-2</v>
      </c>
      <c r="AI77" s="5">
        <f t="shared" si="30"/>
        <v>0.17578125</v>
      </c>
      <c r="AJ77" s="5">
        <f t="shared" si="31"/>
        <v>8.8649155722326428E-2</v>
      </c>
      <c r="AK77" s="5"/>
      <c r="AL77" s="5"/>
      <c r="AM77" s="5"/>
      <c r="AN77" s="5"/>
      <c r="AO77" s="5"/>
      <c r="AP77" s="5"/>
    </row>
    <row r="78" spans="1:42" x14ac:dyDescent="0.2">
      <c r="A78" s="3">
        <v>44317</v>
      </c>
      <c r="B78" s="2">
        <v>6.28</v>
      </c>
      <c r="C78" s="2">
        <v>0.49</v>
      </c>
      <c r="D78" s="2">
        <v>2.94</v>
      </c>
      <c r="E78" s="2">
        <v>0.61</v>
      </c>
      <c r="F78" s="2">
        <v>2.99</v>
      </c>
      <c r="G78" s="3">
        <v>44317</v>
      </c>
      <c r="H78" s="4">
        <f t="shared" ref="H78:H119" si="44">AVERAGE(B67:B78)</f>
        <v>3.9366666666666661</v>
      </c>
      <c r="I78" s="4">
        <f t="shared" ref="I78:I119" si="45">AVERAGE(C67:C78)</f>
        <v>0.34833333333333333</v>
      </c>
      <c r="J78" s="4">
        <f t="shared" ref="J78:J119" si="46">AVERAGE(D67:D78)</f>
        <v>2.0258333333333334</v>
      </c>
      <c r="K78" s="4">
        <f t="shared" ref="K78:K119" si="47">AVERAGE(E67:E78)</f>
        <v>0.24666666666666667</v>
      </c>
      <c r="L78" s="4">
        <f t="shared" ref="L78:L119" si="48">AVERAGE(F67:F78)</f>
        <v>1.8375000000000004</v>
      </c>
      <c r="M78" s="3">
        <v>44317</v>
      </c>
      <c r="N78" s="4">
        <f t="shared" si="23"/>
        <v>6.66</v>
      </c>
      <c r="O78" s="4">
        <f t="shared" si="24"/>
        <v>0.49</v>
      </c>
      <c r="P78" s="4">
        <f t="shared" si="25"/>
        <v>3.07</v>
      </c>
      <c r="Q78" s="4">
        <f t="shared" si="26"/>
        <v>0.61</v>
      </c>
      <c r="R78" s="4">
        <f t="shared" ref="R78:R119" si="49">AVERAGE(L67:L78)</f>
        <v>1.6361111111111111</v>
      </c>
      <c r="S78" s="3">
        <v>44317</v>
      </c>
      <c r="T78" s="6">
        <f t="shared" si="39"/>
        <v>10.246153846153845</v>
      </c>
      <c r="U78" s="6">
        <f t="shared" si="40"/>
        <v>3.2666666666666666</v>
      </c>
      <c r="V78" s="6">
        <f t="shared" si="41"/>
        <v>4.1486486486486482</v>
      </c>
      <c r="W78" s="6">
        <f t="shared" si="42"/>
        <v>8.7142857142857135</v>
      </c>
      <c r="X78" s="6">
        <f t="shared" si="43"/>
        <v>3.7375000000000003</v>
      </c>
      <c r="Y78" s="6"/>
      <c r="Z78" s="6"/>
      <c r="AA78" s="6"/>
      <c r="AB78" s="6"/>
      <c r="AC78" s="6"/>
      <c r="AD78" s="6"/>
      <c r="AE78" s="3">
        <v>44317</v>
      </c>
      <c r="AF78" s="5">
        <f t="shared" si="27"/>
        <v>0.13293818797629131</v>
      </c>
      <c r="AG78" s="5">
        <f t="shared" si="28"/>
        <v>0.11722488038277512</v>
      </c>
      <c r="AH78" s="5">
        <f t="shared" si="29"/>
        <v>0.12093788564376798</v>
      </c>
      <c r="AI78" s="5">
        <f t="shared" si="30"/>
        <v>0.20608108108108109</v>
      </c>
      <c r="AJ78" s="5">
        <f t="shared" si="31"/>
        <v>0.13560090702947844</v>
      </c>
      <c r="AK78" s="5"/>
      <c r="AL78" s="5"/>
      <c r="AM78" s="5"/>
      <c r="AN78" s="5"/>
      <c r="AO78" s="5"/>
      <c r="AP78" s="5"/>
    </row>
    <row r="79" spans="1:42" x14ac:dyDescent="0.2">
      <c r="A79" s="3">
        <v>44348</v>
      </c>
      <c r="B79" s="2">
        <v>7.56</v>
      </c>
      <c r="C79" s="2">
        <v>0.47</v>
      </c>
      <c r="D79" s="2">
        <v>3</v>
      </c>
      <c r="E79" s="2">
        <v>0.77</v>
      </c>
      <c r="F79" s="2">
        <v>2.98</v>
      </c>
      <c r="G79" s="3">
        <v>44348</v>
      </c>
      <c r="H79" s="4">
        <f t="shared" si="44"/>
        <v>4.0599999999999996</v>
      </c>
      <c r="I79" s="4">
        <f t="shared" si="45"/>
        <v>0.35166666666666663</v>
      </c>
      <c r="J79" s="4">
        <f t="shared" si="46"/>
        <v>2.0441666666666669</v>
      </c>
      <c r="K79" s="4">
        <f t="shared" si="47"/>
        <v>0.29166666666666669</v>
      </c>
      <c r="L79" s="4">
        <f t="shared" si="48"/>
        <v>1.8741666666666665</v>
      </c>
      <c r="M79" s="3">
        <v>44348</v>
      </c>
      <c r="N79" s="4">
        <f t="shared" si="23"/>
        <v>7.56</v>
      </c>
      <c r="O79" s="4">
        <f t="shared" si="24"/>
        <v>0.49</v>
      </c>
      <c r="P79" s="4">
        <f t="shared" si="25"/>
        <v>3.07</v>
      </c>
      <c r="Q79" s="4">
        <f t="shared" si="26"/>
        <v>0.77</v>
      </c>
      <c r="R79" s="4">
        <f t="shared" si="49"/>
        <v>1.6765972222222221</v>
      </c>
      <c r="S79" s="3">
        <v>44348</v>
      </c>
      <c r="T79" s="6">
        <f t="shared" si="39"/>
        <v>11.63076923076923</v>
      </c>
      <c r="U79" s="6">
        <f t="shared" si="40"/>
        <v>3.2666666666666666</v>
      </c>
      <c r="V79" s="6">
        <f t="shared" si="41"/>
        <v>4.1486486486486482</v>
      </c>
      <c r="W79" s="6">
        <f t="shared" si="42"/>
        <v>11</v>
      </c>
      <c r="X79" s="6">
        <f t="shared" si="43"/>
        <v>3.7375000000000003</v>
      </c>
      <c r="Y79" s="6"/>
      <c r="Z79" s="6"/>
      <c r="AA79" s="6"/>
      <c r="AB79" s="6"/>
      <c r="AC79" s="6"/>
      <c r="AD79" s="6"/>
      <c r="AE79" s="3">
        <v>44348</v>
      </c>
      <c r="AF79" s="5">
        <f t="shared" si="27"/>
        <v>0.15517241379310345</v>
      </c>
      <c r="AG79" s="5">
        <f t="shared" si="28"/>
        <v>0.11137440758293839</v>
      </c>
      <c r="AH79" s="5">
        <f t="shared" si="29"/>
        <v>0.12229922543823889</v>
      </c>
      <c r="AI79" s="5">
        <f t="shared" si="30"/>
        <v>0.22</v>
      </c>
      <c r="AJ79" s="5">
        <f t="shared" si="31"/>
        <v>0.13250333481547355</v>
      </c>
      <c r="AK79" s="5"/>
      <c r="AL79" s="5"/>
      <c r="AM79" s="5"/>
      <c r="AN79" s="5"/>
      <c r="AO79" s="5"/>
      <c r="AP79" s="5"/>
    </row>
    <row r="80" spans="1:42" x14ac:dyDescent="0.2">
      <c r="A80" s="3">
        <v>44378</v>
      </c>
      <c r="B80" s="2">
        <v>6.62</v>
      </c>
      <c r="C80" s="2">
        <v>0.51</v>
      </c>
      <c r="D80" s="2">
        <v>2.92</v>
      </c>
      <c r="E80" s="2">
        <v>0.69</v>
      </c>
      <c r="F80" s="2">
        <v>3.44</v>
      </c>
      <c r="G80" s="3">
        <v>44378</v>
      </c>
      <c r="H80" s="4">
        <f t="shared" si="44"/>
        <v>4.0566666666666666</v>
      </c>
      <c r="I80" s="4">
        <f t="shared" si="45"/>
        <v>0.35583333333333328</v>
      </c>
      <c r="J80" s="4">
        <f t="shared" si="46"/>
        <v>2.0316666666666667</v>
      </c>
      <c r="K80" s="4">
        <f t="shared" si="47"/>
        <v>0.32749999999999996</v>
      </c>
      <c r="L80" s="4">
        <f t="shared" si="48"/>
        <v>1.9325000000000003</v>
      </c>
      <c r="M80" s="3">
        <v>44378</v>
      </c>
      <c r="N80" s="4">
        <f t="shared" si="23"/>
        <v>7.56</v>
      </c>
      <c r="O80" s="4">
        <f t="shared" si="24"/>
        <v>0.51</v>
      </c>
      <c r="P80" s="4">
        <f t="shared" si="25"/>
        <v>3</v>
      </c>
      <c r="Q80" s="4">
        <f t="shared" si="26"/>
        <v>0.77</v>
      </c>
      <c r="R80" s="4">
        <f t="shared" si="49"/>
        <v>1.715138888888889</v>
      </c>
      <c r="S80" s="3">
        <v>44378</v>
      </c>
      <c r="T80" s="6">
        <f t="shared" si="39"/>
        <v>11.63076923076923</v>
      </c>
      <c r="U80" s="6">
        <f t="shared" si="40"/>
        <v>3.4000000000000004</v>
      </c>
      <c r="V80" s="6">
        <f t="shared" si="41"/>
        <v>4.0540540540540544</v>
      </c>
      <c r="W80" s="6">
        <f t="shared" si="42"/>
        <v>11</v>
      </c>
      <c r="X80" s="6">
        <f t="shared" si="43"/>
        <v>4.3</v>
      </c>
      <c r="Y80" s="6"/>
      <c r="Z80" s="6"/>
      <c r="AA80" s="6"/>
      <c r="AB80" s="6"/>
      <c r="AC80" s="6"/>
      <c r="AD80" s="6"/>
      <c r="AE80" s="3">
        <v>44378</v>
      </c>
      <c r="AF80" s="5">
        <f t="shared" si="27"/>
        <v>0.13599013968775678</v>
      </c>
      <c r="AG80" s="5">
        <f t="shared" si="28"/>
        <v>0.11943793911007027</v>
      </c>
      <c r="AH80" s="5">
        <f t="shared" si="29"/>
        <v>0.11977030352748153</v>
      </c>
      <c r="AI80" s="5">
        <f t="shared" si="30"/>
        <v>0.17557251908396945</v>
      </c>
      <c r="AJ80" s="5">
        <f t="shared" si="31"/>
        <v>0.1483398016386373</v>
      </c>
      <c r="AK80" s="5"/>
      <c r="AL80" s="5"/>
      <c r="AM80" s="5"/>
      <c r="AN80" s="5"/>
      <c r="AO80" s="5"/>
      <c r="AP80" s="5"/>
    </row>
    <row r="81" spans="1:42" x14ac:dyDescent="0.2">
      <c r="A81" s="3">
        <v>44409</v>
      </c>
      <c r="B81" s="2">
        <v>5.62</v>
      </c>
      <c r="C81" s="2">
        <v>0.49</v>
      </c>
      <c r="D81" s="2">
        <v>2.83</v>
      </c>
      <c r="E81" s="2">
        <v>0.55000000000000004</v>
      </c>
      <c r="F81" s="2">
        <v>3.07</v>
      </c>
      <c r="G81" s="3">
        <v>44409</v>
      </c>
      <c r="H81" s="4">
        <f t="shared" si="44"/>
        <v>4.0441666666666665</v>
      </c>
      <c r="I81" s="4">
        <f t="shared" si="45"/>
        <v>0.35999999999999993</v>
      </c>
      <c r="J81" s="4">
        <f t="shared" si="46"/>
        <v>2.0408333333333335</v>
      </c>
      <c r="K81" s="4">
        <f t="shared" si="47"/>
        <v>0.35000000000000003</v>
      </c>
      <c r="L81" s="4">
        <f t="shared" si="48"/>
        <v>1.9716666666666669</v>
      </c>
      <c r="M81" s="3">
        <v>44409</v>
      </c>
      <c r="N81" s="4">
        <f t="shared" si="23"/>
        <v>7.56</v>
      </c>
      <c r="O81" s="4">
        <f t="shared" si="24"/>
        <v>0.51</v>
      </c>
      <c r="P81" s="4">
        <f t="shared" si="25"/>
        <v>3</v>
      </c>
      <c r="Q81" s="4">
        <f t="shared" si="26"/>
        <v>0.77</v>
      </c>
      <c r="R81" s="4">
        <f t="shared" si="49"/>
        <v>1.7517361111111114</v>
      </c>
      <c r="S81" s="3">
        <v>44409</v>
      </c>
      <c r="T81" s="6">
        <f t="shared" si="39"/>
        <v>11.63076923076923</v>
      </c>
      <c r="U81" s="6">
        <f t="shared" si="40"/>
        <v>3.4000000000000004</v>
      </c>
      <c r="V81" s="6">
        <f t="shared" si="41"/>
        <v>4.0540540540540544</v>
      </c>
      <c r="W81" s="6">
        <f t="shared" si="42"/>
        <v>11</v>
      </c>
      <c r="X81" s="6">
        <f t="shared" si="43"/>
        <v>4.3</v>
      </c>
      <c r="Y81" s="6"/>
      <c r="Z81" s="6"/>
      <c r="AA81" s="6"/>
      <c r="AB81" s="6"/>
      <c r="AC81" s="6"/>
      <c r="AD81" s="6"/>
      <c r="AE81" s="3">
        <v>44409</v>
      </c>
      <c r="AF81" s="5">
        <f t="shared" si="27"/>
        <v>0.11580465691324954</v>
      </c>
      <c r="AG81" s="5">
        <f t="shared" si="28"/>
        <v>0.11342592592592594</v>
      </c>
      <c r="AH81" s="5">
        <f t="shared" si="29"/>
        <v>0.11555737035524703</v>
      </c>
      <c r="AI81" s="5">
        <f t="shared" si="30"/>
        <v>0.13095238095238096</v>
      </c>
      <c r="AJ81" s="5">
        <f t="shared" si="31"/>
        <v>0.12975486052409127</v>
      </c>
      <c r="AK81" s="5"/>
      <c r="AL81" s="5"/>
      <c r="AM81" s="5"/>
      <c r="AN81" s="5"/>
      <c r="AO81" s="5"/>
      <c r="AP81" s="5"/>
    </row>
    <row r="82" spans="1:42" x14ac:dyDescent="0.2">
      <c r="A82" s="3">
        <v>44440</v>
      </c>
      <c r="B82" s="2">
        <v>5.09</v>
      </c>
      <c r="C82" s="2">
        <v>0.4</v>
      </c>
      <c r="D82" s="2">
        <v>2.2799999999999998</v>
      </c>
      <c r="E82" s="2">
        <v>0.47</v>
      </c>
      <c r="F82" s="2">
        <v>2.33</v>
      </c>
      <c r="G82" s="3">
        <v>44440</v>
      </c>
      <c r="H82" s="4">
        <f t="shared" si="44"/>
        <v>4.060833333333334</v>
      </c>
      <c r="I82" s="4">
        <f t="shared" si="45"/>
        <v>0.36250000000000004</v>
      </c>
      <c r="J82" s="4">
        <f t="shared" si="46"/>
        <v>2.0441666666666669</v>
      </c>
      <c r="K82" s="4">
        <f t="shared" si="47"/>
        <v>0.36916666666666664</v>
      </c>
      <c r="L82" s="4">
        <f t="shared" si="48"/>
        <v>2.0050000000000003</v>
      </c>
      <c r="M82" s="3">
        <v>44440</v>
      </c>
      <c r="N82" s="4">
        <f t="shared" si="23"/>
        <v>7.56</v>
      </c>
      <c r="O82" s="4">
        <f t="shared" si="24"/>
        <v>0.51</v>
      </c>
      <c r="P82" s="4">
        <f t="shared" si="25"/>
        <v>3</v>
      </c>
      <c r="Q82" s="4">
        <f t="shared" si="26"/>
        <v>0.77</v>
      </c>
      <c r="R82" s="4">
        <f t="shared" si="49"/>
        <v>1.7869444444444447</v>
      </c>
      <c r="S82" s="3">
        <v>44440</v>
      </c>
      <c r="T82" s="6">
        <f t="shared" si="39"/>
        <v>11.63076923076923</v>
      </c>
      <c r="U82" s="6">
        <f t="shared" si="40"/>
        <v>3.4000000000000004</v>
      </c>
      <c r="V82" s="6">
        <f t="shared" si="41"/>
        <v>4.0540540540540544</v>
      </c>
      <c r="W82" s="6">
        <f t="shared" si="42"/>
        <v>11</v>
      </c>
      <c r="X82" s="6">
        <f t="shared" si="43"/>
        <v>4.3</v>
      </c>
      <c r="Y82" s="6"/>
      <c r="Z82" s="6"/>
      <c r="AA82" s="6"/>
      <c r="AB82" s="6"/>
      <c r="AC82" s="6"/>
      <c r="AD82" s="6"/>
      <c r="AE82" s="3">
        <v>44440</v>
      </c>
      <c r="AF82" s="5">
        <f t="shared" si="27"/>
        <v>0.10445310896778165</v>
      </c>
      <c r="AG82" s="5">
        <f t="shared" si="28"/>
        <v>9.1954022988505746E-2</v>
      </c>
      <c r="AH82" s="5">
        <f t="shared" si="29"/>
        <v>9.2947411333061544E-2</v>
      </c>
      <c r="AI82" s="5">
        <f t="shared" si="30"/>
        <v>0.10609480812641084</v>
      </c>
      <c r="AJ82" s="5">
        <f t="shared" si="31"/>
        <v>9.6841230257689107E-2</v>
      </c>
      <c r="AK82" s="5"/>
      <c r="AL82" s="5"/>
      <c r="AM82" s="5"/>
      <c r="AN82" s="5"/>
      <c r="AO82" s="5"/>
      <c r="AP82" s="5"/>
    </row>
    <row r="83" spans="1:42" x14ac:dyDescent="0.2">
      <c r="A83" s="3">
        <v>44470</v>
      </c>
      <c r="B83" s="2">
        <v>3.4</v>
      </c>
      <c r="C83" s="2">
        <v>0.31</v>
      </c>
      <c r="D83" s="2">
        <v>1.71</v>
      </c>
      <c r="E83" s="2">
        <v>0.35</v>
      </c>
      <c r="F83" s="2">
        <v>2.0699999999999998</v>
      </c>
      <c r="G83" s="3">
        <v>44470</v>
      </c>
      <c r="H83" s="4">
        <f t="shared" si="44"/>
        <v>4.1549999999999994</v>
      </c>
      <c r="I83" s="4">
        <f t="shared" si="45"/>
        <v>0.36166666666666664</v>
      </c>
      <c r="J83" s="4">
        <f t="shared" si="46"/>
        <v>2.0516666666666672</v>
      </c>
      <c r="K83" s="4">
        <f t="shared" si="47"/>
        <v>0.38499999999999995</v>
      </c>
      <c r="L83" s="4">
        <f t="shared" si="48"/>
        <v>2.0400000000000005</v>
      </c>
      <c r="M83" s="3">
        <v>44470</v>
      </c>
      <c r="N83" s="4">
        <f t="shared" si="23"/>
        <v>7.56</v>
      </c>
      <c r="O83" s="4">
        <f t="shared" si="24"/>
        <v>0.51</v>
      </c>
      <c r="P83" s="4">
        <f t="shared" si="25"/>
        <v>3</v>
      </c>
      <c r="Q83" s="4">
        <f t="shared" si="26"/>
        <v>0.77</v>
      </c>
      <c r="R83" s="4">
        <f t="shared" si="49"/>
        <v>1.8213194444444445</v>
      </c>
      <c r="S83" s="3">
        <v>44470</v>
      </c>
      <c r="T83" s="6">
        <f t="shared" si="39"/>
        <v>11.63076923076923</v>
      </c>
      <c r="U83" s="6">
        <f t="shared" si="40"/>
        <v>3.4000000000000004</v>
      </c>
      <c r="V83" s="6">
        <f t="shared" si="41"/>
        <v>4.0540540540540544</v>
      </c>
      <c r="W83" s="6">
        <f t="shared" si="42"/>
        <v>11</v>
      </c>
      <c r="X83" s="6">
        <f t="shared" si="43"/>
        <v>4.3</v>
      </c>
      <c r="Y83" s="6"/>
      <c r="Z83" s="6"/>
      <c r="AA83" s="6"/>
      <c r="AB83" s="6"/>
      <c r="AC83" s="6"/>
      <c r="AD83" s="6"/>
      <c r="AE83" s="3">
        <v>44470</v>
      </c>
      <c r="AF83" s="5">
        <f t="shared" si="27"/>
        <v>6.8190934616927407E-2</v>
      </c>
      <c r="AG83" s="5">
        <f t="shared" si="28"/>
        <v>7.1428571428571425E-2</v>
      </c>
      <c r="AH83" s="5">
        <f t="shared" si="29"/>
        <v>6.945572705117789E-2</v>
      </c>
      <c r="AI83" s="5">
        <f t="shared" si="30"/>
        <v>7.575757575757576E-2</v>
      </c>
      <c r="AJ83" s="5">
        <f t="shared" si="31"/>
        <v>8.4558823529411742E-2</v>
      </c>
      <c r="AK83" s="5"/>
      <c r="AL83" s="5"/>
      <c r="AM83" s="5"/>
      <c r="AN83" s="5"/>
      <c r="AO83" s="5"/>
      <c r="AP83" s="5"/>
    </row>
    <row r="84" spans="1:42" x14ac:dyDescent="0.2">
      <c r="A84" s="3">
        <v>44501</v>
      </c>
      <c r="B84" s="2">
        <v>1.17</v>
      </c>
      <c r="C84" s="2">
        <v>0.21</v>
      </c>
      <c r="D84" s="2">
        <v>0.94</v>
      </c>
      <c r="E84" s="2">
        <v>0.13</v>
      </c>
      <c r="F84" s="2">
        <v>1.49</v>
      </c>
      <c r="G84" s="3">
        <v>44501</v>
      </c>
      <c r="H84" s="4">
        <f t="shared" si="44"/>
        <v>4.1199999999999992</v>
      </c>
      <c r="I84" s="4">
        <f t="shared" si="45"/>
        <v>0.35999999999999993</v>
      </c>
      <c r="J84" s="4">
        <f t="shared" si="46"/>
        <v>2.0308333333333333</v>
      </c>
      <c r="K84" s="4">
        <f t="shared" si="47"/>
        <v>0.38583333333333325</v>
      </c>
      <c r="L84" s="4">
        <f t="shared" si="48"/>
        <v>2.0891666666666668</v>
      </c>
      <c r="M84" s="3">
        <v>44501</v>
      </c>
      <c r="N84" s="4">
        <f t="shared" si="23"/>
        <v>7.56</v>
      </c>
      <c r="O84" s="4">
        <f t="shared" si="24"/>
        <v>0.51</v>
      </c>
      <c r="P84" s="4">
        <f t="shared" si="25"/>
        <v>3</v>
      </c>
      <c r="Q84" s="4">
        <f t="shared" si="26"/>
        <v>0.77</v>
      </c>
      <c r="R84" s="4">
        <f t="shared" si="49"/>
        <v>1.8577083333333333</v>
      </c>
      <c r="S84" s="3">
        <v>44501</v>
      </c>
      <c r="T84" s="6">
        <f t="shared" si="39"/>
        <v>11.63076923076923</v>
      </c>
      <c r="U84" s="6">
        <f t="shared" si="40"/>
        <v>3.4000000000000004</v>
      </c>
      <c r="V84" s="6">
        <f t="shared" si="41"/>
        <v>4.0540540540540544</v>
      </c>
      <c r="W84" s="6">
        <f t="shared" si="42"/>
        <v>11</v>
      </c>
      <c r="X84" s="6">
        <f t="shared" si="43"/>
        <v>4.3</v>
      </c>
      <c r="Y84" s="6"/>
      <c r="Z84" s="6"/>
      <c r="AA84" s="6"/>
      <c r="AB84" s="6"/>
      <c r="AC84" s="6"/>
      <c r="AD84" s="6"/>
      <c r="AE84" s="3">
        <v>44501</v>
      </c>
      <c r="AF84" s="5">
        <f t="shared" si="27"/>
        <v>2.3665048543689324E-2</v>
      </c>
      <c r="AG84" s="5">
        <f t="shared" si="28"/>
        <v>4.8611111111111119E-2</v>
      </c>
      <c r="AH84" s="5">
        <f t="shared" si="29"/>
        <v>3.8572014772260979E-2</v>
      </c>
      <c r="AI84" s="5">
        <f t="shared" si="30"/>
        <v>2.807775377969763E-2</v>
      </c>
      <c r="AJ84" s="5">
        <f t="shared" si="31"/>
        <v>5.9433585959313917E-2</v>
      </c>
      <c r="AK84" s="5"/>
      <c r="AL84" s="5"/>
      <c r="AM84" s="5"/>
      <c r="AN84" s="5"/>
      <c r="AO84" s="5"/>
      <c r="AP84" s="5"/>
    </row>
    <row r="85" spans="1:42" x14ac:dyDescent="0.2">
      <c r="A85" s="3">
        <v>44531</v>
      </c>
      <c r="B85" s="2">
        <v>0.75</v>
      </c>
      <c r="C85" s="2">
        <v>0.23</v>
      </c>
      <c r="D85" s="2">
        <v>0.99</v>
      </c>
      <c r="E85" s="2">
        <v>0.1</v>
      </c>
      <c r="F85" s="2">
        <v>1.08</v>
      </c>
      <c r="G85" s="3">
        <v>44531</v>
      </c>
      <c r="H85" s="4">
        <f t="shared" si="44"/>
        <v>4.1233333333333331</v>
      </c>
      <c r="I85" s="4">
        <f t="shared" si="45"/>
        <v>0.3666666666666667</v>
      </c>
      <c r="J85" s="4">
        <f t="shared" si="46"/>
        <v>2.0516666666666667</v>
      </c>
      <c r="K85" s="4">
        <f t="shared" si="47"/>
        <v>0.38583333333333325</v>
      </c>
      <c r="L85" s="4">
        <f t="shared" si="48"/>
        <v>2.1125000000000003</v>
      </c>
      <c r="M85" s="3">
        <v>44531</v>
      </c>
      <c r="N85" s="4">
        <f t="shared" si="23"/>
        <v>7.56</v>
      </c>
      <c r="O85" s="4">
        <f t="shared" si="24"/>
        <v>0.51</v>
      </c>
      <c r="P85" s="4">
        <f t="shared" si="25"/>
        <v>3</v>
      </c>
      <c r="Q85" s="4">
        <f t="shared" si="26"/>
        <v>0.77</v>
      </c>
      <c r="R85" s="4">
        <f t="shared" si="49"/>
        <v>1.8945833333333335</v>
      </c>
      <c r="S85" s="3">
        <v>44531</v>
      </c>
      <c r="T85" s="6">
        <f t="shared" si="39"/>
        <v>11.63076923076923</v>
      </c>
      <c r="U85" s="6">
        <f t="shared" si="40"/>
        <v>2.4285714285714288</v>
      </c>
      <c r="V85" s="6">
        <f t="shared" si="41"/>
        <v>3.333333333333333</v>
      </c>
      <c r="W85" s="6">
        <f t="shared" si="42"/>
        <v>11</v>
      </c>
      <c r="X85" s="6">
        <f t="shared" si="43"/>
        <v>3.7391304347826084</v>
      </c>
      <c r="Y85" s="6"/>
      <c r="Z85" s="6"/>
      <c r="AA85" s="6"/>
      <c r="AB85" s="6"/>
      <c r="AC85" s="6"/>
      <c r="AD85" s="6"/>
      <c r="AE85" s="3">
        <v>44531</v>
      </c>
      <c r="AF85" s="5">
        <f t="shared" si="27"/>
        <v>1.5157639450282943E-2</v>
      </c>
      <c r="AG85" s="5">
        <f t="shared" si="28"/>
        <v>5.2272727272727269E-2</v>
      </c>
      <c r="AH85" s="5">
        <f t="shared" si="29"/>
        <v>4.0211210398050361E-2</v>
      </c>
      <c r="AI85" s="5">
        <f t="shared" si="30"/>
        <v>2.1598272138228947E-2</v>
      </c>
      <c r="AJ85" s="5">
        <f t="shared" si="31"/>
        <v>4.2603550295857988E-2</v>
      </c>
      <c r="AK85" s="5"/>
      <c r="AL85" s="5"/>
      <c r="AM85" s="5"/>
      <c r="AN85" s="5"/>
      <c r="AO85" s="5"/>
      <c r="AP85" s="5"/>
    </row>
    <row r="86" spans="1:42" x14ac:dyDescent="0.2">
      <c r="A86" s="3">
        <v>44562</v>
      </c>
      <c r="B86" s="2">
        <v>1.27</v>
      </c>
      <c r="C86" s="2">
        <v>0.3</v>
      </c>
      <c r="D86" s="2">
        <v>1.29</v>
      </c>
      <c r="E86" s="2">
        <v>0.13</v>
      </c>
      <c r="F86" s="2">
        <v>1.66</v>
      </c>
      <c r="G86" s="3">
        <v>44562</v>
      </c>
      <c r="H86" s="4">
        <f t="shared" si="44"/>
        <v>4.1749999999999998</v>
      </c>
      <c r="I86" s="4">
        <f t="shared" si="45"/>
        <v>0.3741666666666667</v>
      </c>
      <c r="J86" s="4">
        <f t="shared" si="46"/>
        <v>2.0841666666666665</v>
      </c>
      <c r="K86" s="4">
        <f t="shared" si="47"/>
        <v>0.3908333333333332</v>
      </c>
      <c r="L86" s="4">
        <f t="shared" si="48"/>
        <v>2.1741666666666668</v>
      </c>
      <c r="M86" s="3">
        <v>44562</v>
      </c>
      <c r="N86" s="4">
        <f t="shared" si="23"/>
        <v>7.56</v>
      </c>
      <c r="O86" s="4">
        <f t="shared" si="24"/>
        <v>0.51</v>
      </c>
      <c r="P86" s="4">
        <f t="shared" si="25"/>
        <v>3</v>
      </c>
      <c r="Q86" s="4">
        <f t="shared" si="26"/>
        <v>0.77</v>
      </c>
      <c r="R86" s="4">
        <f t="shared" si="49"/>
        <v>1.9352777777777783</v>
      </c>
      <c r="S86" s="3">
        <v>44562</v>
      </c>
      <c r="T86" s="6">
        <f t="shared" si="39"/>
        <v>10.08</v>
      </c>
      <c r="U86" s="6">
        <f t="shared" si="40"/>
        <v>2.4285714285714288</v>
      </c>
      <c r="V86" s="6">
        <f t="shared" si="41"/>
        <v>3.191489361702128</v>
      </c>
      <c r="W86" s="6">
        <f t="shared" si="42"/>
        <v>7.7</v>
      </c>
      <c r="X86" s="6">
        <f t="shared" si="43"/>
        <v>3.2149532710280373</v>
      </c>
      <c r="Y86" s="6"/>
      <c r="Z86" s="6"/>
      <c r="AA86" s="6"/>
      <c r="AB86" s="6"/>
      <c r="AC86" s="6"/>
      <c r="AD86" s="6"/>
      <c r="AE86" s="3">
        <v>44562</v>
      </c>
      <c r="AF86" s="5">
        <f t="shared" si="27"/>
        <v>2.5349301397205593E-2</v>
      </c>
      <c r="AG86" s="5">
        <f t="shared" si="28"/>
        <v>6.6815144766146986E-2</v>
      </c>
      <c r="AH86" s="5">
        <f t="shared" si="29"/>
        <v>5.1579368252698925E-2</v>
      </c>
      <c r="AI86" s="5">
        <f t="shared" si="30"/>
        <v>2.7718550106609816E-2</v>
      </c>
      <c r="AJ86" s="5">
        <f t="shared" si="31"/>
        <v>6.3625910310463774E-2</v>
      </c>
      <c r="AK86" s="5"/>
      <c r="AL86" s="5"/>
      <c r="AM86" s="5"/>
      <c r="AN86" s="5"/>
      <c r="AO86" s="5"/>
      <c r="AP86" s="5"/>
    </row>
    <row r="87" spans="1:42" x14ac:dyDescent="0.2">
      <c r="A87" s="3">
        <v>44593</v>
      </c>
      <c r="B87" s="2">
        <v>2.64</v>
      </c>
      <c r="C87" s="2">
        <v>0.33</v>
      </c>
      <c r="D87" s="2">
        <v>1.67</v>
      </c>
      <c r="E87" s="2">
        <v>0.28000000000000003</v>
      </c>
      <c r="F87" s="2">
        <v>1.83</v>
      </c>
      <c r="G87" s="3">
        <v>44593</v>
      </c>
      <c r="H87" s="4">
        <f t="shared" si="44"/>
        <v>4.2191666666666672</v>
      </c>
      <c r="I87" s="4">
        <f t="shared" si="45"/>
        <v>0.3775</v>
      </c>
      <c r="J87" s="4">
        <f t="shared" si="46"/>
        <v>2.105</v>
      </c>
      <c r="K87" s="4">
        <f t="shared" si="47"/>
        <v>0.40249999999999991</v>
      </c>
      <c r="L87" s="4">
        <f t="shared" si="48"/>
        <v>2.2375000000000003</v>
      </c>
      <c r="M87" s="3">
        <v>44593</v>
      </c>
      <c r="N87" s="4">
        <f t="shared" si="23"/>
        <v>7.56</v>
      </c>
      <c r="O87" s="4">
        <f t="shared" si="24"/>
        <v>0.51</v>
      </c>
      <c r="P87" s="4">
        <f t="shared" si="25"/>
        <v>3</v>
      </c>
      <c r="Q87" s="4">
        <f t="shared" si="26"/>
        <v>0.77</v>
      </c>
      <c r="R87" s="4">
        <f t="shared" si="49"/>
        <v>1.9821527777777783</v>
      </c>
      <c r="S87" s="3">
        <v>44593</v>
      </c>
      <c r="T87" s="6">
        <f t="shared" si="39"/>
        <v>10.08</v>
      </c>
      <c r="U87" s="6">
        <f t="shared" si="40"/>
        <v>2.4285714285714288</v>
      </c>
      <c r="V87" s="6">
        <f t="shared" si="41"/>
        <v>3.191489361702128</v>
      </c>
      <c r="W87" s="6">
        <f t="shared" si="42"/>
        <v>7.7</v>
      </c>
      <c r="X87" s="6">
        <f t="shared" si="43"/>
        <v>3.1851851851851851</v>
      </c>
      <c r="Y87" s="6"/>
      <c r="Z87" s="6"/>
      <c r="AA87" s="6"/>
      <c r="AB87" s="6"/>
      <c r="AC87" s="6"/>
      <c r="AD87" s="6"/>
      <c r="AE87" s="3">
        <v>44593</v>
      </c>
      <c r="AF87" s="5">
        <f t="shared" si="27"/>
        <v>5.2142998222397784E-2</v>
      </c>
      <c r="AG87" s="5">
        <f t="shared" si="28"/>
        <v>7.2847682119205295E-2</v>
      </c>
      <c r="AH87" s="5">
        <f t="shared" si="29"/>
        <v>6.6112430720506737E-2</v>
      </c>
      <c r="AI87" s="5">
        <f t="shared" si="30"/>
        <v>5.7971014492753638E-2</v>
      </c>
      <c r="AJ87" s="5">
        <f t="shared" si="31"/>
        <v>6.8156424581005584E-2</v>
      </c>
      <c r="AK87" s="5"/>
      <c r="AL87" s="5"/>
      <c r="AM87" s="5"/>
      <c r="AN87" s="5"/>
      <c r="AO87" s="5"/>
      <c r="AP87" s="5"/>
    </row>
    <row r="88" spans="1:42" x14ac:dyDescent="0.2">
      <c r="A88" s="3">
        <v>44621</v>
      </c>
      <c r="B88" s="2">
        <v>5.78</v>
      </c>
      <c r="C88" s="2">
        <v>0.44</v>
      </c>
      <c r="D88" s="2">
        <v>2.31</v>
      </c>
      <c r="E88" s="2">
        <v>0.8</v>
      </c>
      <c r="F88" s="2">
        <v>1.51</v>
      </c>
      <c r="G88" s="3">
        <v>44621</v>
      </c>
      <c r="H88" s="4">
        <f t="shared" si="44"/>
        <v>4.3341666666666674</v>
      </c>
      <c r="I88" s="4">
        <f t="shared" si="45"/>
        <v>0.38250000000000001</v>
      </c>
      <c r="J88" s="4">
        <f t="shared" si="46"/>
        <v>2.1041666666666665</v>
      </c>
      <c r="K88" s="4">
        <f t="shared" si="47"/>
        <v>0.44416666666666665</v>
      </c>
      <c r="L88" s="4">
        <f t="shared" si="48"/>
        <v>2.1949999999999998</v>
      </c>
      <c r="M88" s="3">
        <v>44621</v>
      </c>
      <c r="N88" s="4">
        <f t="shared" si="23"/>
        <v>7.56</v>
      </c>
      <c r="O88" s="4">
        <f t="shared" si="24"/>
        <v>0.51</v>
      </c>
      <c r="P88" s="4">
        <f t="shared" si="25"/>
        <v>3</v>
      </c>
      <c r="Q88" s="4">
        <f t="shared" si="26"/>
        <v>0.8</v>
      </c>
      <c r="R88" s="4">
        <f t="shared" si="49"/>
        <v>2.0204861111111119</v>
      </c>
      <c r="S88" s="3">
        <v>44621</v>
      </c>
      <c r="T88" s="6">
        <f t="shared" si="39"/>
        <v>10.08</v>
      </c>
      <c r="U88" s="6">
        <f t="shared" si="40"/>
        <v>2.4285714285714288</v>
      </c>
      <c r="V88" s="6">
        <f t="shared" si="41"/>
        <v>3.191489361702128</v>
      </c>
      <c r="W88" s="6">
        <f t="shared" si="42"/>
        <v>8</v>
      </c>
      <c r="X88" s="6">
        <f t="shared" si="43"/>
        <v>3.1851851851851851</v>
      </c>
      <c r="Y88" s="6"/>
      <c r="Z88" s="6"/>
      <c r="AA88" s="6"/>
      <c r="AB88" s="6"/>
      <c r="AC88" s="6"/>
      <c r="AD88" s="6"/>
      <c r="AE88" s="3">
        <v>44621</v>
      </c>
      <c r="AF88" s="5">
        <f t="shared" si="27"/>
        <v>0.11113247452412997</v>
      </c>
      <c r="AG88" s="5">
        <f t="shared" si="28"/>
        <v>9.586056644880174E-2</v>
      </c>
      <c r="AH88" s="5">
        <f t="shared" si="29"/>
        <v>9.1485148514851483E-2</v>
      </c>
      <c r="AI88" s="5">
        <f t="shared" si="30"/>
        <v>0.15009380863039401</v>
      </c>
      <c r="AJ88" s="5">
        <f t="shared" si="31"/>
        <v>5.7327258921791961E-2</v>
      </c>
      <c r="AK88" s="5"/>
      <c r="AL88" s="5"/>
      <c r="AM88" s="5"/>
      <c r="AN88" s="5"/>
      <c r="AO88" s="5"/>
      <c r="AP88" s="5"/>
    </row>
    <row r="89" spans="1:42" x14ac:dyDescent="0.2">
      <c r="A89" s="3">
        <v>44652</v>
      </c>
      <c r="B89" s="2">
        <v>6.17</v>
      </c>
      <c r="C89" s="2">
        <v>0.52</v>
      </c>
      <c r="D89" s="2">
        <v>2.81</v>
      </c>
      <c r="E89" s="2">
        <v>0.85</v>
      </c>
      <c r="F89" s="2">
        <v>2.89</v>
      </c>
      <c r="G89" s="3">
        <v>44652</v>
      </c>
      <c r="H89" s="4">
        <f t="shared" si="44"/>
        <v>4.3625000000000007</v>
      </c>
      <c r="I89" s="4">
        <f t="shared" si="45"/>
        <v>0.39166666666666661</v>
      </c>
      <c r="J89" s="4">
        <f t="shared" si="46"/>
        <v>2.1408333333333331</v>
      </c>
      <c r="K89" s="4">
        <f t="shared" si="47"/>
        <v>0.47749999999999998</v>
      </c>
      <c r="L89" s="4">
        <f t="shared" si="48"/>
        <v>2.2783333333333333</v>
      </c>
      <c r="M89" s="3">
        <v>44652</v>
      </c>
      <c r="N89" s="4">
        <f t="shared" si="23"/>
        <v>7.56</v>
      </c>
      <c r="O89" s="4">
        <f t="shared" si="24"/>
        <v>0.52</v>
      </c>
      <c r="P89" s="4">
        <f t="shared" si="25"/>
        <v>3</v>
      </c>
      <c r="Q89" s="4">
        <f t="shared" si="26"/>
        <v>0.85</v>
      </c>
      <c r="R89" s="4">
        <f t="shared" si="49"/>
        <v>2.0622916666666669</v>
      </c>
      <c r="S89" s="3">
        <v>44652</v>
      </c>
      <c r="T89" s="6">
        <f t="shared" si="39"/>
        <v>10.08</v>
      </c>
      <c r="U89" s="6">
        <f t="shared" si="40"/>
        <v>2.4761904761904763</v>
      </c>
      <c r="V89" s="6">
        <f t="shared" si="41"/>
        <v>3.191489361702128</v>
      </c>
      <c r="W89" s="6">
        <f t="shared" si="42"/>
        <v>8.5</v>
      </c>
      <c r="X89" s="6">
        <f t="shared" si="43"/>
        <v>3.1851851851851851</v>
      </c>
      <c r="Y89" s="6"/>
      <c r="Z89" s="6"/>
      <c r="AA89" s="6"/>
      <c r="AB89" s="6"/>
      <c r="AC89" s="6"/>
      <c r="AD89" s="6"/>
      <c r="AE89" s="3">
        <v>44652</v>
      </c>
      <c r="AF89" s="5">
        <f t="shared" si="27"/>
        <v>0.1178605539637058</v>
      </c>
      <c r="AG89" s="5">
        <f t="shared" si="28"/>
        <v>0.11063829787234045</v>
      </c>
      <c r="AH89" s="5">
        <f t="shared" si="29"/>
        <v>0.10938108213312574</v>
      </c>
      <c r="AI89" s="5">
        <f t="shared" si="30"/>
        <v>0.14834205933682373</v>
      </c>
      <c r="AJ89" s="5">
        <f t="shared" si="31"/>
        <v>0.10570592538405267</v>
      </c>
      <c r="AK89" s="5"/>
      <c r="AL89" s="5"/>
      <c r="AM89" s="5"/>
      <c r="AN89" s="5"/>
      <c r="AO89" s="5"/>
      <c r="AP89" s="5"/>
    </row>
    <row r="90" spans="1:42" x14ac:dyDescent="0.2">
      <c r="A90" s="3">
        <v>44682</v>
      </c>
      <c r="B90" s="2">
        <v>7.93</v>
      </c>
      <c r="C90" s="2">
        <v>0.6</v>
      </c>
      <c r="D90" s="2">
        <v>3.13</v>
      </c>
      <c r="E90" s="2">
        <v>1.21</v>
      </c>
      <c r="F90" s="2">
        <v>3.91</v>
      </c>
      <c r="G90" s="3">
        <v>44682</v>
      </c>
      <c r="H90" s="4">
        <f t="shared" si="44"/>
        <v>4.5</v>
      </c>
      <c r="I90" s="4">
        <f t="shared" si="45"/>
        <v>0.40083333333333332</v>
      </c>
      <c r="J90" s="4">
        <f t="shared" si="46"/>
        <v>2.1566666666666658</v>
      </c>
      <c r="K90" s="4">
        <f t="shared" si="47"/>
        <v>0.52749999999999997</v>
      </c>
      <c r="L90" s="4">
        <f t="shared" si="48"/>
        <v>2.3550000000000004</v>
      </c>
      <c r="M90" s="3">
        <v>44682</v>
      </c>
      <c r="N90" s="4">
        <f t="shared" si="23"/>
        <v>7.93</v>
      </c>
      <c r="O90" s="4">
        <f t="shared" si="24"/>
        <v>0.6</v>
      </c>
      <c r="P90" s="4">
        <f t="shared" si="25"/>
        <v>3.13</v>
      </c>
      <c r="Q90" s="4">
        <f t="shared" si="26"/>
        <v>1.21</v>
      </c>
      <c r="R90" s="4">
        <f t="shared" si="49"/>
        <v>2.1054166666666672</v>
      </c>
      <c r="S90" s="3">
        <v>44682</v>
      </c>
      <c r="T90" s="6">
        <f t="shared" si="39"/>
        <v>10.573333333333332</v>
      </c>
      <c r="U90" s="6">
        <f t="shared" si="40"/>
        <v>2.8571428571428572</v>
      </c>
      <c r="V90" s="6">
        <f t="shared" si="41"/>
        <v>3.3297872340425534</v>
      </c>
      <c r="W90" s="6">
        <f t="shared" si="42"/>
        <v>12.1</v>
      </c>
      <c r="X90" s="6">
        <f t="shared" si="43"/>
        <v>3.6203703703703702</v>
      </c>
      <c r="Y90" s="6"/>
      <c r="Z90" s="6"/>
      <c r="AA90" s="6"/>
      <c r="AB90" s="6"/>
      <c r="AC90" s="6"/>
      <c r="AD90" s="6"/>
      <c r="AE90" s="3">
        <v>44682</v>
      </c>
      <c r="AF90" s="5">
        <f t="shared" si="27"/>
        <v>0.14685185185185184</v>
      </c>
      <c r="AG90" s="5">
        <f t="shared" si="28"/>
        <v>0.12474012474012475</v>
      </c>
      <c r="AH90" s="5">
        <f t="shared" si="29"/>
        <v>0.1209428129829985</v>
      </c>
      <c r="AI90" s="5">
        <f t="shared" si="30"/>
        <v>0.19115323854660346</v>
      </c>
      <c r="AJ90" s="5">
        <f t="shared" si="31"/>
        <v>0.13835810332625617</v>
      </c>
      <c r="AK90" s="5"/>
      <c r="AL90" s="5"/>
      <c r="AM90" s="5"/>
      <c r="AN90" s="5"/>
      <c r="AO90" s="5"/>
      <c r="AP90" s="5"/>
    </row>
    <row r="91" spans="1:42" x14ac:dyDescent="0.2">
      <c r="A91" s="3">
        <v>44713</v>
      </c>
      <c r="B91" s="2">
        <v>8.32</v>
      </c>
      <c r="C91" s="2">
        <v>0.57999999999999996</v>
      </c>
      <c r="D91" s="2">
        <v>3.27</v>
      </c>
      <c r="E91" s="2">
        <v>1.33</v>
      </c>
      <c r="F91" s="2">
        <v>3.69</v>
      </c>
      <c r="G91" s="3">
        <v>44713</v>
      </c>
      <c r="H91" s="4">
        <f t="shared" si="44"/>
        <v>4.5633333333333335</v>
      </c>
      <c r="I91" s="4">
        <f t="shared" si="45"/>
        <v>0.41</v>
      </c>
      <c r="J91" s="4">
        <f t="shared" si="46"/>
        <v>2.1791666666666663</v>
      </c>
      <c r="K91" s="4">
        <f t="shared" si="47"/>
        <v>0.5741666666666666</v>
      </c>
      <c r="L91" s="4">
        <f t="shared" si="48"/>
        <v>2.414166666666667</v>
      </c>
      <c r="M91" s="3">
        <v>44713</v>
      </c>
      <c r="N91" s="4">
        <f t="shared" ref="N91:N119" si="50">MAX(B80:B91)</f>
        <v>8.32</v>
      </c>
      <c r="O91" s="4">
        <f t="shared" ref="O91:O119" si="51">MAX(C80:C91)</f>
        <v>0.6</v>
      </c>
      <c r="P91" s="4">
        <f t="shared" ref="P91:P119" si="52">MAX(D80:D91)</f>
        <v>3.27</v>
      </c>
      <c r="Q91" s="4">
        <f t="shared" ref="Q91:Q119" si="53">MAX(E80:E91)</f>
        <v>1.33</v>
      </c>
      <c r="R91" s="4">
        <f t="shared" si="49"/>
        <v>2.1504166666666671</v>
      </c>
      <c r="S91" s="3">
        <v>44713</v>
      </c>
      <c r="T91" s="6">
        <f t="shared" ref="T91:T119" si="54">MAX(B80:B91)/MIN(B80:B91)</f>
        <v>11.093333333333334</v>
      </c>
      <c r="U91" s="6">
        <f t="shared" ref="U91:U119" si="55">MAX(C80:C91)/MIN(C80:C91)</f>
        <v>2.8571428571428572</v>
      </c>
      <c r="V91" s="6">
        <f t="shared" ref="V91:V119" si="56">MAX(D80:D91)/MIN(D80:D91)</f>
        <v>3.4787234042553195</v>
      </c>
      <c r="W91" s="6">
        <f t="shared" ref="W91:W119" si="57">MAX(E80:E91)/MIN(E80:E91)</f>
        <v>13.3</v>
      </c>
      <c r="X91" s="6">
        <f t="shared" ref="X91:X119" si="58">MAX(F80:F91)/MIN(F80:F91)</f>
        <v>3.6203703703703702</v>
      </c>
      <c r="Y91" s="6"/>
      <c r="Z91" s="6"/>
      <c r="AA91" s="6"/>
      <c r="AB91" s="6"/>
      <c r="AC91" s="6"/>
      <c r="AD91" s="6"/>
      <c r="AE91" s="3">
        <v>44713</v>
      </c>
      <c r="AF91" s="5">
        <f t="shared" ref="AF91:AF119" si="59">B91/(H91*12)</f>
        <v>0.15193571950328708</v>
      </c>
      <c r="AG91" s="5">
        <f t="shared" ref="AG91:AG119" si="60">C91/(I91*12)</f>
        <v>0.11788617886178861</v>
      </c>
      <c r="AH91" s="5">
        <f t="shared" ref="AH91:AH119" si="61">D91/(J91*12)</f>
        <v>0.12504780114722755</v>
      </c>
      <c r="AI91" s="5">
        <f t="shared" ref="AI91:AI119" si="62">E91/(K91*12)</f>
        <v>0.19303338171262704</v>
      </c>
      <c r="AJ91" s="5">
        <f t="shared" ref="AJ91:AJ119" si="63">F91/(L91*12)</f>
        <v>0.12737314463237828</v>
      </c>
      <c r="AK91" s="5"/>
      <c r="AL91" s="5"/>
      <c r="AM91" s="5"/>
      <c r="AN91" s="5"/>
      <c r="AO91" s="5"/>
      <c r="AP91" s="5"/>
    </row>
    <row r="92" spans="1:42" x14ac:dyDescent="0.2">
      <c r="A92" s="3">
        <v>44743</v>
      </c>
      <c r="B92" s="2">
        <v>8.2200000000000006</v>
      </c>
      <c r="C92" s="2">
        <v>0.69</v>
      </c>
      <c r="D92" s="2">
        <v>3.55</v>
      </c>
      <c r="E92" s="2">
        <v>1.32</v>
      </c>
      <c r="F92" s="2">
        <v>4</v>
      </c>
      <c r="G92" s="3">
        <v>44743</v>
      </c>
      <c r="H92" s="4">
        <f t="shared" si="44"/>
        <v>4.6966666666666663</v>
      </c>
      <c r="I92" s="4">
        <f t="shared" si="45"/>
        <v>0.42499999999999999</v>
      </c>
      <c r="J92" s="4">
        <f t="shared" si="46"/>
        <v>2.2316666666666665</v>
      </c>
      <c r="K92" s="4">
        <f t="shared" si="47"/>
        <v>0.62666666666666659</v>
      </c>
      <c r="L92" s="4">
        <f t="shared" si="48"/>
        <v>2.4608333333333334</v>
      </c>
      <c r="M92" s="3">
        <v>44743</v>
      </c>
      <c r="N92" s="4">
        <f t="shared" si="50"/>
        <v>8.32</v>
      </c>
      <c r="O92" s="4">
        <f t="shared" si="51"/>
        <v>0.69</v>
      </c>
      <c r="P92" s="4">
        <f t="shared" si="52"/>
        <v>3.55</v>
      </c>
      <c r="Q92" s="4">
        <f t="shared" si="53"/>
        <v>1.33</v>
      </c>
      <c r="R92" s="4">
        <f t="shared" si="49"/>
        <v>2.1944444444444446</v>
      </c>
      <c r="S92" s="3">
        <v>44743</v>
      </c>
      <c r="T92" s="6">
        <f t="shared" si="54"/>
        <v>11.093333333333334</v>
      </c>
      <c r="U92" s="6">
        <f t="shared" si="55"/>
        <v>3.2857142857142856</v>
      </c>
      <c r="V92" s="6">
        <f t="shared" si="56"/>
        <v>3.7765957446808511</v>
      </c>
      <c r="W92" s="6">
        <f t="shared" si="57"/>
        <v>13.3</v>
      </c>
      <c r="X92" s="6">
        <f t="shared" si="58"/>
        <v>3.7037037037037033</v>
      </c>
      <c r="Y92" s="6"/>
      <c r="Z92" s="6"/>
      <c r="AA92" s="6"/>
      <c r="AB92" s="6"/>
      <c r="AC92" s="6"/>
      <c r="AD92" s="6"/>
      <c r="AE92" s="3">
        <v>44743</v>
      </c>
      <c r="AF92" s="5">
        <f t="shared" si="59"/>
        <v>0.14584811923349894</v>
      </c>
      <c r="AG92" s="5">
        <f t="shared" si="60"/>
        <v>0.13529411764705881</v>
      </c>
      <c r="AH92" s="5">
        <f t="shared" si="61"/>
        <v>0.13256161314413742</v>
      </c>
      <c r="AI92" s="5">
        <f t="shared" si="62"/>
        <v>0.17553191489361705</v>
      </c>
      <c r="AJ92" s="5">
        <f t="shared" si="63"/>
        <v>0.13545546901456146</v>
      </c>
      <c r="AK92" s="5"/>
      <c r="AL92" s="5"/>
      <c r="AM92" s="5"/>
      <c r="AN92" s="5"/>
      <c r="AO92" s="5"/>
      <c r="AP92" s="5"/>
    </row>
    <row r="93" spans="1:42" x14ac:dyDescent="0.2">
      <c r="A93" s="3">
        <v>44774</v>
      </c>
      <c r="B93" s="2">
        <v>7.54</v>
      </c>
      <c r="C93" s="2">
        <v>0.57999999999999996</v>
      </c>
      <c r="D93" s="2">
        <v>3.06</v>
      </c>
      <c r="E93" s="2">
        <v>1.26</v>
      </c>
      <c r="F93" s="2">
        <v>3.77</v>
      </c>
      <c r="G93" s="3">
        <v>44774</v>
      </c>
      <c r="H93" s="4">
        <f t="shared" si="44"/>
        <v>4.8566666666666665</v>
      </c>
      <c r="I93" s="4">
        <f t="shared" si="45"/>
        <v>0.43250000000000005</v>
      </c>
      <c r="J93" s="4">
        <f t="shared" si="46"/>
        <v>2.250833333333333</v>
      </c>
      <c r="K93" s="4">
        <f t="shared" si="47"/>
        <v>0.68583333333333341</v>
      </c>
      <c r="L93" s="4">
        <f t="shared" si="48"/>
        <v>2.519166666666667</v>
      </c>
      <c r="M93" s="3">
        <v>44774</v>
      </c>
      <c r="N93" s="4">
        <f t="shared" si="50"/>
        <v>8.32</v>
      </c>
      <c r="O93" s="4">
        <f t="shared" si="51"/>
        <v>0.69</v>
      </c>
      <c r="P93" s="4">
        <f t="shared" si="52"/>
        <v>3.55</v>
      </c>
      <c r="Q93" s="4">
        <f t="shared" si="53"/>
        <v>1.33</v>
      </c>
      <c r="R93" s="4">
        <f t="shared" si="49"/>
        <v>2.2400694444444444</v>
      </c>
      <c r="S93" s="3">
        <v>44774</v>
      </c>
      <c r="T93" s="6">
        <f t="shared" si="54"/>
        <v>11.093333333333334</v>
      </c>
      <c r="U93" s="6">
        <f t="shared" si="55"/>
        <v>3.2857142857142856</v>
      </c>
      <c r="V93" s="6">
        <f t="shared" si="56"/>
        <v>3.7765957446808511</v>
      </c>
      <c r="W93" s="6">
        <f t="shared" si="57"/>
        <v>13.3</v>
      </c>
      <c r="X93" s="6">
        <f t="shared" si="58"/>
        <v>3.7037037037037033</v>
      </c>
      <c r="Y93" s="6"/>
      <c r="Z93" s="6"/>
      <c r="AA93" s="6"/>
      <c r="AB93" s="6"/>
      <c r="AC93" s="6"/>
      <c r="AD93" s="6"/>
      <c r="AE93" s="3">
        <v>44774</v>
      </c>
      <c r="AF93" s="5">
        <f t="shared" si="59"/>
        <v>0.12937542896362389</v>
      </c>
      <c r="AG93" s="5">
        <f t="shared" si="60"/>
        <v>0.1117533718689788</v>
      </c>
      <c r="AH93" s="5">
        <f t="shared" si="61"/>
        <v>0.11329137356534617</v>
      </c>
      <c r="AI93" s="5">
        <f t="shared" si="62"/>
        <v>0.15309842041312272</v>
      </c>
      <c r="AJ93" s="5">
        <f t="shared" si="63"/>
        <v>0.12471055243135956</v>
      </c>
      <c r="AK93" s="5"/>
      <c r="AL93" s="5"/>
      <c r="AM93" s="5"/>
      <c r="AN93" s="5"/>
      <c r="AO93" s="5"/>
      <c r="AP93" s="5"/>
    </row>
    <row r="94" spans="1:42" x14ac:dyDescent="0.2">
      <c r="A94" s="3">
        <v>44805</v>
      </c>
      <c r="B94" s="2">
        <v>4.8899999999999997</v>
      </c>
      <c r="C94" s="2">
        <v>0.55000000000000004</v>
      </c>
      <c r="D94" s="2">
        <v>2.44</v>
      </c>
      <c r="E94" s="2">
        <v>0.92</v>
      </c>
      <c r="F94" s="2">
        <v>3.02</v>
      </c>
      <c r="G94" s="3">
        <v>44805</v>
      </c>
      <c r="H94" s="4">
        <f t="shared" si="44"/>
        <v>4.84</v>
      </c>
      <c r="I94" s="4">
        <f t="shared" si="45"/>
        <v>0.44500000000000001</v>
      </c>
      <c r="J94" s="4">
        <f t="shared" si="46"/>
        <v>2.2641666666666667</v>
      </c>
      <c r="K94" s="4">
        <f t="shared" si="47"/>
        <v>0.72333333333333327</v>
      </c>
      <c r="L94" s="4">
        <f t="shared" si="48"/>
        <v>2.5766666666666667</v>
      </c>
      <c r="M94" s="3">
        <v>44805</v>
      </c>
      <c r="N94" s="4">
        <f t="shared" si="50"/>
        <v>8.32</v>
      </c>
      <c r="O94" s="4">
        <f t="shared" si="51"/>
        <v>0.69</v>
      </c>
      <c r="P94" s="4">
        <f t="shared" si="52"/>
        <v>3.55</v>
      </c>
      <c r="Q94" s="4">
        <f t="shared" si="53"/>
        <v>1.33</v>
      </c>
      <c r="R94" s="4">
        <f t="shared" si="49"/>
        <v>2.2877083333333337</v>
      </c>
      <c r="S94" s="3">
        <v>44805</v>
      </c>
      <c r="T94" s="6">
        <f t="shared" si="54"/>
        <v>11.093333333333334</v>
      </c>
      <c r="U94" s="6">
        <f t="shared" si="55"/>
        <v>3.2857142857142856</v>
      </c>
      <c r="V94" s="6">
        <f t="shared" si="56"/>
        <v>3.7765957446808511</v>
      </c>
      <c r="W94" s="6">
        <f t="shared" si="57"/>
        <v>13.3</v>
      </c>
      <c r="X94" s="6">
        <f t="shared" si="58"/>
        <v>3.7037037037037033</v>
      </c>
      <c r="Y94" s="6"/>
      <c r="Z94" s="6"/>
      <c r="AA94" s="6"/>
      <c r="AB94" s="6"/>
      <c r="AC94" s="6"/>
      <c r="AD94" s="6"/>
      <c r="AE94" s="3">
        <v>44805</v>
      </c>
      <c r="AF94" s="5">
        <f t="shared" si="59"/>
        <v>8.4194214876033055E-2</v>
      </c>
      <c r="AG94" s="5">
        <f t="shared" si="60"/>
        <v>0.10299625468164796</v>
      </c>
      <c r="AH94" s="5">
        <f t="shared" si="61"/>
        <v>8.9804931910195063E-2</v>
      </c>
      <c r="AI94" s="5">
        <f t="shared" si="62"/>
        <v>0.10599078341013826</v>
      </c>
      <c r="AJ94" s="5">
        <f t="shared" si="63"/>
        <v>9.7671410090556271E-2</v>
      </c>
      <c r="AK94" s="5"/>
      <c r="AL94" s="5"/>
      <c r="AM94" s="5"/>
      <c r="AN94" s="5"/>
      <c r="AO94" s="5"/>
      <c r="AP94" s="5"/>
    </row>
    <row r="95" spans="1:42" x14ac:dyDescent="0.2">
      <c r="A95" s="3">
        <v>44835</v>
      </c>
      <c r="B95" s="2">
        <v>3.72</v>
      </c>
      <c r="C95" s="2">
        <v>0.51</v>
      </c>
      <c r="D95" s="2">
        <v>2.1</v>
      </c>
      <c r="E95" s="2">
        <v>0.75</v>
      </c>
      <c r="F95" s="2">
        <v>2.11</v>
      </c>
      <c r="G95" s="3">
        <v>44835</v>
      </c>
      <c r="H95" s="4">
        <f t="shared" si="44"/>
        <v>4.8666666666666663</v>
      </c>
      <c r="I95" s="4">
        <f t="shared" si="45"/>
        <v>0.46166666666666667</v>
      </c>
      <c r="J95" s="4">
        <f t="shared" si="46"/>
        <v>2.2966666666666669</v>
      </c>
      <c r="K95" s="4">
        <f t="shared" si="47"/>
        <v>0.75666666666666671</v>
      </c>
      <c r="L95" s="4">
        <f t="shared" si="48"/>
        <v>2.58</v>
      </c>
      <c r="M95" s="3">
        <v>44835</v>
      </c>
      <c r="N95" s="4">
        <f t="shared" si="50"/>
        <v>8.32</v>
      </c>
      <c r="O95" s="4">
        <f t="shared" si="51"/>
        <v>0.69</v>
      </c>
      <c r="P95" s="4">
        <f t="shared" si="52"/>
        <v>3.55</v>
      </c>
      <c r="Q95" s="4">
        <f t="shared" si="53"/>
        <v>1.33</v>
      </c>
      <c r="R95" s="4">
        <f t="shared" si="49"/>
        <v>2.332708333333334</v>
      </c>
      <c r="S95" s="3">
        <v>44835</v>
      </c>
      <c r="T95" s="6">
        <f t="shared" si="54"/>
        <v>11.093333333333334</v>
      </c>
      <c r="U95" s="6">
        <f t="shared" si="55"/>
        <v>3.2857142857142856</v>
      </c>
      <c r="V95" s="6">
        <f t="shared" si="56"/>
        <v>3.7765957446808511</v>
      </c>
      <c r="W95" s="6">
        <f t="shared" si="57"/>
        <v>13.3</v>
      </c>
      <c r="X95" s="6">
        <f t="shared" si="58"/>
        <v>3.7037037037037033</v>
      </c>
      <c r="Y95" s="6"/>
      <c r="Z95" s="6"/>
      <c r="AA95" s="6"/>
      <c r="AB95" s="6"/>
      <c r="AC95" s="6"/>
      <c r="AD95" s="6"/>
      <c r="AE95" s="3">
        <v>44835</v>
      </c>
      <c r="AF95" s="5">
        <f t="shared" si="59"/>
        <v>6.3698630136986317E-2</v>
      </c>
      <c r="AG95" s="5">
        <f t="shared" si="60"/>
        <v>9.2057761732851989E-2</v>
      </c>
      <c r="AH95" s="5">
        <f t="shared" si="61"/>
        <v>7.6197387518142229E-2</v>
      </c>
      <c r="AI95" s="5">
        <f t="shared" si="62"/>
        <v>8.2599118942731281E-2</v>
      </c>
      <c r="AJ95" s="5">
        <f t="shared" si="63"/>
        <v>6.8152454780361749E-2</v>
      </c>
      <c r="AK95" s="5"/>
      <c r="AL95" s="5"/>
      <c r="AM95" s="5"/>
      <c r="AN95" s="5"/>
      <c r="AO95" s="5"/>
      <c r="AP95" s="5"/>
    </row>
    <row r="96" spans="1:42" x14ac:dyDescent="0.2">
      <c r="A96" s="3">
        <v>44866</v>
      </c>
      <c r="B96" s="2">
        <v>1.86</v>
      </c>
      <c r="C96" s="2">
        <v>0.3</v>
      </c>
      <c r="D96" s="2">
        <v>1.2</v>
      </c>
      <c r="E96" s="2">
        <v>0.3</v>
      </c>
      <c r="F96" s="2">
        <v>1.58</v>
      </c>
      <c r="G96" s="3">
        <v>44866</v>
      </c>
      <c r="H96" s="4">
        <f t="shared" si="44"/>
        <v>4.9241666666666664</v>
      </c>
      <c r="I96" s="4">
        <f t="shared" si="45"/>
        <v>0.46916666666666657</v>
      </c>
      <c r="J96" s="4">
        <f t="shared" si="46"/>
        <v>2.3183333333333334</v>
      </c>
      <c r="K96" s="4">
        <f t="shared" si="47"/>
        <v>0.77083333333333348</v>
      </c>
      <c r="L96" s="4">
        <f t="shared" si="48"/>
        <v>2.5874999999999999</v>
      </c>
      <c r="M96" s="3">
        <v>44866</v>
      </c>
      <c r="N96" s="4">
        <f t="shared" si="50"/>
        <v>8.32</v>
      </c>
      <c r="O96" s="4">
        <f t="shared" si="51"/>
        <v>0.69</v>
      </c>
      <c r="P96" s="4">
        <f t="shared" si="52"/>
        <v>3.55</v>
      </c>
      <c r="Q96" s="4">
        <f t="shared" si="53"/>
        <v>1.33</v>
      </c>
      <c r="R96" s="4">
        <f t="shared" si="49"/>
        <v>2.3742361111111112</v>
      </c>
      <c r="S96" s="3">
        <v>44866</v>
      </c>
      <c r="T96" s="6">
        <f t="shared" si="54"/>
        <v>11.093333333333334</v>
      </c>
      <c r="U96" s="6">
        <f t="shared" si="55"/>
        <v>2.9999999999999996</v>
      </c>
      <c r="V96" s="6">
        <f t="shared" si="56"/>
        <v>3.5858585858585856</v>
      </c>
      <c r="W96" s="6">
        <f t="shared" si="57"/>
        <v>13.3</v>
      </c>
      <c r="X96" s="6">
        <f t="shared" si="58"/>
        <v>3.7037037037037033</v>
      </c>
      <c r="Y96" s="6"/>
      <c r="Z96" s="6"/>
      <c r="AA96" s="6"/>
      <c r="AB96" s="6"/>
      <c r="AC96" s="6"/>
      <c r="AD96" s="6"/>
      <c r="AE96" s="3">
        <v>44866</v>
      </c>
      <c r="AF96" s="5">
        <f t="shared" si="59"/>
        <v>3.1477407344728384E-2</v>
      </c>
      <c r="AG96" s="5">
        <f t="shared" si="60"/>
        <v>5.3285968028419194E-2</v>
      </c>
      <c r="AH96" s="5">
        <f t="shared" si="61"/>
        <v>4.3134435657800139E-2</v>
      </c>
      <c r="AI96" s="5">
        <f t="shared" si="62"/>
        <v>3.2432432432432427E-2</v>
      </c>
      <c r="AJ96" s="5">
        <f t="shared" si="63"/>
        <v>5.0885668276972634E-2</v>
      </c>
      <c r="AK96" s="5"/>
      <c r="AL96" s="5"/>
      <c r="AM96" s="5"/>
      <c r="AN96" s="5"/>
      <c r="AO96" s="5"/>
      <c r="AP96" s="5"/>
    </row>
    <row r="97" spans="1:42" x14ac:dyDescent="0.2">
      <c r="A97" s="3">
        <v>44896</v>
      </c>
      <c r="B97" s="2">
        <v>0.78</v>
      </c>
      <c r="C97" s="2">
        <v>0.25</v>
      </c>
      <c r="D97" s="2">
        <v>0.85</v>
      </c>
      <c r="E97" s="2">
        <v>0.15</v>
      </c>
      <c r="F97" s="2">
        <v>1.1100000000000001</v>
      </c>
      <c r="G97" s="3">
        <v>44896</v>
      </c>
      <c r="H97" s="4">
        <f t="shared" si="44"/>
        <v>4.9266666666666667</v>
      </c>
      <c r="I97" s="4">
        <f t="shared" si="45"/>
        <v>0.47083333333333327</v>
      </c>
      <c r="J97" s="4">
        <f t="shared" si="46"/>
        <v>2.3066666666666671</v>
      </c>
      <c r="K97" s="4">
        <f t="shared" si="47"/>
        <v>0.77500000000000002</v>
      </c>
      <c r="L97" s="4">
        <f t="shared" si="48"/>
        <v>2.59</v>
      </c>
      <c r="M97" s="3">
        <v>44896</v>
      </c>
      <c r="N97" s="4">
        <f t="shared" si="50"/>
        <v>8.32</v>
      </c>
      <c r="O97" s="4">
        <f t="shared" si="51"/>
        <v>0.69</v>
      </c>
      <c r="P97" s="4">
        <f t="shared" si="52"/>
        <v>3.55</v>
      </c>
      <c r="Q97" s="4">
        <f t="shared" si="53"/>
        <v>1.33</v>
      </c>
      <c r="R97" s="4">
        <f t="shared" si="49"/>
        <v>2.4140277777777781</v>
      </c>
      <c r="S97" s="3">
        <v>44896</v>
      </c>
      <c r="T97" s="6">
        <f t="shared" si="54"/>
        <v>10.666666666666666</v>
      </c>
      <c r="U97" s="6">
        <f t="shared" si="55"/>
        <v>2.76</v>
      </c>
      <c r="V97" s="6">
        <f t="shared" si="56"/>
        <v>4.1764705882352944</v>
      </c>
      <c r="W97" s="6">
        <f t="shared" si="57"/>
        <v>10.230769230769232</v>
      </c>
      <c r="X97" s="6">
        <f t="shared" si="58"/>
        <v>3.6036036036036032</v>
      </c>
      <c r="Y97" s="6"/>
      <c r="Z97" s="6"/>
      <c r="AA97" s="6"/>
      <c r="AB97" s="6"/>
      <c r="AC97" s="6"/>
      <c r="AD97" s="6"/>
      <c r="AE97" s="3">
        <v>44896</v>
      </c>
      <c r="AF97" s="5">
        <f t="shared" si="59"/>
        <v>1.3193504736129905E-2</v>
      </c>
      <c r="AG97" s="5">
        <f t="shared" si="60"/>
        <v>4.4247787610619475E-2</v>
      </c>
      <c r="AH97" s="5">
        <f t="shared" si="61"/>
        <v>3.0708092485549125E-2</v>
      </c>
      <c r="AI97" s="5">
        <f t="shared" si="62"/>
        <v>1.6129032258064516E-2</v>
      </c>
      <c r="AJ97" s="5">
        <f t="shared" si="63"/>
        <v>3.5714285714285719E-2</v>
      </c>
      <c r="AK97" s="5"/>
      <c r="AL97" s="5"/>
      <c r="AM97" s="5"/>
      <c r="AN97" s="5"/>
      <c r="AO97" s="5"/>
      <c r="AP97" s="5"/>
    </row>
    <row r="98" spans="1:42" x14ac:dyDescent="0.2">
      <c r="A98" s="3">
        <v>44927</v>
      </c>
      <c r="B98" s="2">
        <v>1.47</v>
      </c>
      <c r="C98" s="2">
        <v>0.33</v>
      </c>
      <c r="D98" s="2">
        <v>1.0900000000000001</v>
      </c>
      <c r="E98" s="2">
        <v>0.2</v>
      </c>
      <c r="F98" s="2">
        <v>1.72</v>
      </c>
      <c r="G98" s="3">
        <v>44927</v>
      </c>
      <c r="H98" s="4">
        <f t="shared" si="44"/>
        <v>4.9433333333333334</v>
      </c>
      <c r="I98" s="4">
        <f t="shared" si="45"/>
        <v>0.47333333333333333</v>
      </c>
      <c r="J98" s="4">
        <f t="shared" si="46"/>
        <v>2.29</v>
      </c>
      <c r="K98" s="4">
        <f t="shared" si="47"/>
        <v>0.78083333333333338</v>
      </c>
      <c r="L98" s="4">
        <f t="shared" si="48"/>
        <v>2.5949999999999993</v>
      </c>
      <c r="M98" s="3">
        <v>44927</v>
      </c>
      <c r="N98" s="4">
        <f t="shared" si="50"/>
        <v>8.32</v>
      </c>
      <c r="O98" s="4">
        <f t="shared" si="51"/>
        <v>0.69</v>
      </c>
      <c r="P98" s="4">
        <f t="shared" si="52"/>
        <v>3.55</v>
      </c>
      <c r="Q98" s="4">
        <f t="shared" si="53"/>
        <v>1.33</v>
      </c>
      <c r="R98" s="4">
        <f t="shared" si="49"/>
        <v>2.449097222222222</v>
      </c>
      <c r="S98" s="3">
        <v>44927</v>
      </c>
      <c r="T98" s="6">
        <f t="shared" si="54"/>
        <v>10.666666666666666</v>
      </c>
      <c r="U98" s="6">
        <f t="shared" si="55"/>
        <v>2.76</v>
      </c>
      <c r="V98" s="6">
        <f t="shared" si="56"/>
        <v>4.1764705882352944</v>
      </c>
      <c r="W98" s="6">
        <f t="shared" si="57"/>
        <v>8.8666666666666671</v>
      </c>
      <c r="X98" s="6">
        <f t="shared" si="58"/>
        <v>3.6036036036036032</v>
      </c>
      <c r="Y98" s="6"/>
      <c r="Z98" s="6"/>
      <c r="AA98" s="6"/>
      <c r="AB98" s="6"/>
      <c r="AC98" s="6"/>
      <c r="AD98" s="6"/>
      <c r="AE98" s="3">
        <v>44927</v>
      </c>
      <c r="AF98" s="5">
        <f t="shared" si="59"/>
        <v>2.4780849629130141E-2</v>
      </c>
      <c r="AG98" s="5">
        <f t="shared" si="60"/>
        <v>5.8098591549295781E-2</v>
      </c>
      <c r="AH98" s="5">
        <f t="shared" si="61"/>
        <v>3.966521106259098E-2</v>
      </c>
      <c r="AI98" s="5">
        <f t="shared" si="62"/>
        <v>2.1344717182497332E-2</v>
      </c>
      <c r="AJ98" s="5">
        <f t="shared" si="63"/>
        <v>5.5234425176621721E-2</v>
      </c>
      <c r="AK98" s="5"/>
      <c r="AL98" s="5"/>
      <c r="AM98" s="5"/>
      <c r="AN98" s="5"/>
      <c r="AO98" s="5"/>
      <c r="AP98" s="5"/>
    </row>
    <row r="99" spans="1:42" x14ac:dyDescent="0.2">
      <c r="A99" s="3">
        <v>44958</v>
      </c>
      <c r="B99" s="2">
        <v>2.74</v>
      </c>
      <c r="C99" s="2">
        <v>0.44</v>
      </c>
      <c r="D99" s="2">
        <v>1.72</v>
      </c>
      <c r="E99" s="2">
        <v>0.45</v>
      </c>
      <c r="F99" s="2">
        <v>2.19</v>
      </c>
      <c r="G99" s="3">
        <v>44958</v>
      </c>
      <c r="H99" s="4">
        <f t="shared" si="44"/>
        <v>4.9516666666666671</v>
      </c>
      <c r="I99" s="4">
        <f t="shared" si="45"/>
        <v>0.48249999999999998</v>
      </c>
      <c r="J99" s="4">
        <f t="shared" si="46"/>
        <v>2.2941666666666669</v>
      </c>
      <c r="K99" s="4">
        <f t="shared" si="47"/>
        <v>0.79499999999999993</v>
      </c>
      <c r="L99" s="4">
        <f t="shared" si="48"/>
        <v>2.6249999999999996</v>
      </c>
      <c r="M99" s="3">
        <v>44958</v>
      </c>
      <c r="N99" s="4">
        <f t="shared" si="50"/>
        <v>8.32</v>
      </c>
      <c r="O99" s="4">
        <f t="shared" si="51"/>
        <v>0.69</v>
      </c>
      <c r="P99" s="4">
        <f t="shared" si="52"/>
        <v>3.55</v>
      </c>
      <c r="Q99" s="4">
        <f t="shared" si="53"/>
        <v>1.33</v>
      </c>
      <c r="R99" s="4">
        <f t="shared" si="49"/>
        <v>2.4813888888888891</v>
      </c>
      <c r="S99" s="3">
        <v>44958</v>
      </c>
      <c r="T99" s="6">
        <f t="shared" si="54"/>
        <v>10.666666666666666</v>
      </c>
      <c r="U99" s="6">
        <f t="shared" si="55"/>
        <v>2.76</v>
      </c>
      <c r="V99" s="6">
        <f t="shared" si="56"/>
        <v>4.1764705882352944</v>
      </c>
      <c r="W99" s="6">
        <f t="shared" si="57"/>
        <v>8.8666666666666671</v>
      </c>
      <c r="X99" s="6">
        <f t="shared" si="58"/>
        <v>3.6036036036036032</v>
      </c>
      <c r="Y99" s="6"/>
      <c r="Z99" s="6"/>
      <c r="AA99" s="6"/>
      <c r="AB99" s="6"/>
      <c r="AC99" s="6"/>
      <c r="AD99" s="6"/>
      <c r="AE99" s="3">
        <v>44958</v>
      </c>
      <c r="AF99" s="5">
        <f t="shared" si="59"/>
        <v>4.6112420060585663E-2</v>
      </c>
      <c r="AG99" s="5">
        <f t="shared" si="60"/>
        <v>7.599309153713299E-2</v>
      </c>
      <c r="AH99" s="5">
        <f t="shared" si="61"/>
        <v>6.2477297493643294E-2</v>
      </c>
      <c r="AI99" s="5">
        <f t="shared" si="62"/>
        <v>4.716981132075472E-2</v>
      </c>
      <c r="AJ99" s="5">
        <f t="shared" si="63"/>
        <v>6.9523809523809543E-2</v>
      </c>
      <c r="AK99" s="5"/>
      <c r="AL99" s="5"/>
      <c r="AM99" s="5"/>
      <c r="AN99" s="5"/>
      <c r="AO99" s="5"/>
      <c r="AP99" s="5"/>
    </row>
    <row r="100" spans="1:42" x14ac:dyDescent="0.2">
      <c r="A100" s="3">
        <v>44986</v>
      </c>
      <c r="B100" s="2">
        <v>4.1100000000000003</v>
      </c>
      <c r="C100" s="2">
        <v>0.56000000000000005</v>
      </c>
      <c r="D100" s="2">
        <v>2.63</v>
      </c>
      <c r="E100" s="2">
        <v>0.9</v>
      </c>
      <c r="F100" s="2">
        <v>3.36</v>
      </c>
      <c r="G100" s="3">
        <v>44986</v>
      </c>
      <c r="H100" s="4">
        <f t="shared" si="44"/>
        <v>4.8125</v>
      </c>
      <c r="I100" s="4">
        <f t="shared" si="45"/>
        <v>0.49249999999999999</v>
      </c>
      <c r="J100" s="4">
        <f t="shared" si="46"/>
        <v>2.3208333333333333</v>
      </c>
      <c r="K100" s="4">
        <f t="shared" si="47"/>
        <v>0.80333333333333323</v>
      </c>
      <c r="L100" s="4">
        <f t="shared" si="48"/>
        <v>2.7791666666666668</v>
      </c>
      <c r="M100" s="3">
        <v>44986</v>
      </c>
      <c r="N100" s="4">
        <f t="shared" si="50"/>
        <v>8.32</v>
      </c>
      <c r="O100" s="4">
        <f t="shared" si="51"/>
        <v>0.69</v>
      </c>
      <c r="P100" s="4">
        <f t="shared" si="52"/>
        <v>3.55</v>
      </c>
      <c r="Q100" s="4">
        <f t="shared" si="53"/>
        <v>1.33</v>
      </c>
      <c r="R100" s="4">
        <f t="shared" si="49"/>
        <v>2.5300694444444445</v>
      </c>
      <c r="S100" s="3">
        <v>44986</v>
      </c>
      <c r="T100" s="6">
        <f t="shared" si="54"/>
        <v>10.666666666666666</v>
      </c>
      <c r="U100" s="6">
        <f t="shared" si="55"/>
        <v>2.76</v>
      </c>
      <c r="V100" s="6">
        <f t="shared" si="56"/>
        <v>4.1764705882352944</v>
      </c>
      <c r="W100" s="6">
        <f t="shared" si="57"/>
        <v>8.8666666666666671</v>
      </c>
      <c r="X100" s="6">
        <f t="shared" si="58"/>
        <v>3.6036036036036032</v>
      </c>
      <c r="Y100" s="6"/>
      <c r="Z100" s="6"/>
      <c r="AA100" s="6"/>
      <c r="AB100" s="6"/>
      <c r="AC100" s="6"/>
      <c r="AD100" s="6"/>
      <c r="AE100" s="3">
        <v>44986</v>
      </c>
      <c r="AF100" s="5">
        <f t="shared" si="59"/>
        <v>7.1168831168831173E-2</v>
      </c>
      <c r="AG100" s="5">
        <f t="shared" si="60"/>
        <v>9.475465313028765E-2</v>
      </c>
      <c r="AH100" s="5">
        <f t="shared" si="61"/>
        <v>9.4434470377019741E-2</v>
      </c>
      <c r="AI100" s="5">
        <f t="shared" si="62"/>
        <v>9.3360995850622422E-2</v>
      </c>
      <c r="AJ100" s="5">
        <f t="shared" si="63"/>
        <v>0.10074962518740629</v>
      </c>
      <c r="AK100" s="5"/>
      <c r="AL100" s="5"/>
      <c r="AM100" s="5"/>
      <c r="AN100" s="5"/>
      <c r="AO100" s="5"/>
      <c r="AP100" s="5"/>
    </row>
    <row r="101" spans="1:42" x14ac:dyDescent="0.2">
      <c r="A101" s="3">
        <v>45017</v>
      </c>
      <c r="B101" s="2">
        <v>5.78</v>
      </c>
      <c r="C101" s="2">
        <v>0.56000000000000005</v>
      </c>
      <c r="D101" s="2">
        <v>3.1</v>
      </c>
      <c r="E101" s="2">
        <v>1.23</v>
      </c>
      <c r="F101" s="2">
        <v>4.2</v>
      </c>
      <c r="G101" s="3">
        <v>45017</v>
      </c>
      <c r="H101" s="4">
        <f t="shared" si="44"/>
        <v>4.78</v>
      </c>
      <c r="I101" s="4">
        <f t="shared" si="45"/>
        <v>0.4958333333333334</v>
      </c>
      <c r="J101" s="4">
        <f t="shared" si="46"/>
        <v>2.3450000000000002</v>
      </c>
      <c r="K101" s="4">
        <f t="shared" si="47"/>
        <v>0.83500000000000008</v>
      </c>
      <c r="L101" s="4">
        <f t="shared" si="48"/>
        <v>2.8883333333333332</v>
      </c>
      <c r="M101" s="3">
        <v>45017</v>
      </c>
      <c r="N101" s="4">
        <f t="shared" si="50"/>
        <v>8.32</v>
      </c>
      <c r="O101" s="4">
        <f t="shared" si="51"/>
        <v>0.69</v>
      </c>
      <c r="P101" s="4">
        <f t="shared" si="52"/>
        <v>3.55</v>
      </c>
      <c r="Q101" s="4">
        <f t="shared" si="53"/>
        <v>1.33</v>
      </c>
      <c r="R101" s="4">
        <f t="shared" si="49"/>
        <v>2.5809027777777773</v>
      </c>
      <c r="S101" s="3">
        <v>45017</v>
      </c>
      <c r="T101" s="6">
        <f t="shared" si="54"/>
        <v>10.666666666666666</v>
      </c>
      <c r="U101" s="6">
        <f t="shared" si="55"/>
        <v>2.76</v>
      </c>
      <c r="V101" s="6">
        <f t="shared" si="56"/>
        <v>4.1764705882352944</v>
      </c>
      <c r="W101" s="6">
        <f t="shared" si="57"/>
        <v>8.8666666666666671</v>
      </c>
      <c r="X101" s="6">
        <f t="shared" si="58"/>
        <v>3.7837837837837838</v>
      </c>
      <c r="Y101" s="6"/>
      <c r="Z101" s="6"/>
      <c r="AA101" s="6"/>
      <c r="AB101" s="6"/>
      <c r="AC101" s="6"/>
      <c r="AD101" s="6"/>
      <c r="AE101" s="3">
        <v>45017</v>
      </c>
      <c r="AF101" s="5">
        <f t="shared" si="59"/>
        <v>0.10076708507670851</v>
      </c>
      <c r="AG101" s="5">
        <f t="shared" si="60"/>
        <v>9.4117647058823528E-2</v>
      </c>
      <c r="AH101" s="5">
        <f t="shared" si="61"/>
        <v>0.11016346837242359</v>
      </c>
      <c r="AI101" s="5">
        <f t="shared" si="62"/>
        <v>0.12275449101796405</v>
      </c>
      <c r="AJ101" s="5">
        <f t="shared" si="63"/>
        <v>0.12117714945181768</v>
      </c>
      <c r="AK101" s="5"/>
      <c r="AL101" s="5"/>
      <c r="AM101" s="5"/>
      <c r="AN101" s="5"/>
      <c r="AO101" s="5"/>
      <c r="AP101" s="5"/>
    </row>
    <row r="102" spans="1:42" x14ac:dyDescent="0.2">
      <c r="A102" s="3">
        <v>45047</v>
      </c>
      <c r="B102" s="2">
        <v>8.1300000000000008</v>
      </c>
      <c r="C102" s="2">
        <v>0.57999999999999996</v>
      </c>
      <c r="D102" s="2">
        <v>2.93</v>
      </c>
      <c r="E102" s="2">
        <v>1.88</v>
      </c>
      <c r="F102" s="2">
        <v>4.2300000000000004</v>
      </c>
      <c r="G102" s="3">
        <v>45047</v>
      </c>
      <c r="H102" s="4">
        <f t="shared" si="44"/>
        <v>4.7966666666666669</v>
      </c>
      <c r="I102" s="4">
        <f t="shared" si="45"/>
        <v>0.49416666666666681</v>
      </c>
      <c r="J102" s="4">
        <f t="shared" si="46"/>
        <v>2.3283333333333331</v>
      </c>
      <c r="K102" s="4">
        <f t="shared" si="47"/>
        <v>0.89083333333333348</v>
      </c>
      <c r="L102" s="4">
        <f t="shared" si="48"/>
        <v>2.9150000000000005</v>
      </c>
      <c r="M102" s="3">
        <v>45047</v>
      </c>
      <c r="N102" s="4">
        <f t="shared" si="50"/>
        <v>8.32</v>
      </c>
      <c r="O102" s="4">
        <f t="shared" si="51"/>
        <v>0.69</v>
      </c>
      <c r="P102" s="4">
        <f t="shared" si="52"/>
        <v>3.55</v>
      </c>
      <c r="Q102" s="4">
        <f t="shared" si="53"/>
        <v>1.88</v>
      </c>
      <c r="R102" s="4">
        <f t="shared" si="49"/>
        <v>2.6275694444444442</v>
      </c>
      <c r="S102" s="3">
        <v>45047</v>
      </c>
      <c r="T102" s="6">
        <f t="shared" si="54"/>
        <v>10.666666666666666</v>
      </c>
      <c r="U102" s="6">
        <f t="shared" si="55"/>
        <v>2.76</v>
      </c>
      <c r="V102" s="6">
        <f t="shared" si="56"/>
        <v>4.1764705882352944</v>
      </c>
      <c r="W102" s="6">
        <f t="shared" si="57"/>
        <v>12.533333333333333</v>
      </c>
      <c r="X102" s="6">
        <f t="shared" si="58"/>
        <v>3.810810810810811</v>
      </c>
      <c r="Y102" s="6"/>
      <c r="Z102" s="6"/>
      <c r="AA102" s="6"/>
      <c r="AB102" s="6"/>
      <c r="AC102" s="6"/>
      <c r="AD102" s="6"/>
      <c r="AE102" s="3">
        <v>45047</v>
      </c>
      <c r="AF102" s="5">
        <f t="shared" si="59"/>
        <v>0.14124391938846423</v>
      </c>
      <c r="AG102" s="5">
        <f t="shared" si="60"/>
        <v>9.7807757166947687E-2</v>
      </c>
      <c r="AH102" s="5">
        <f t="shared" si="61"/>
        <v>0.1048675733715104</v>
      </c>
      <c r="AI102" s="5">
        <f t="shared" si="62"/>
        <v>0.1758652946679139</v>
      </c>
      <c r="AJ102" s="5">
        <f t="shared" si="63"/>
        <v>0.120926243567753</v>
      </c>
      <c r="AK102" s="5"/>
      <c r="AL102" s="5"/>
      <c r="AM102" s="5"/>
      <c r="AN102" s="5"/>
      <c r="AO102" s="5"/>
      <c r="AP102" s="5"/>
    </row>
    <row r="103" spans="1:42" x14ac:dyDescent="0.2">
      <c r="A103" s="3">
        <v>45078</v>
      </c>
      <c r="B103" s="2">
        <v>8.91</v>
      </c>
      <c r="C103" s="2">
        <v>0.81</v>
      </c>
      <c r="D103" s="2">
        <v>3.51</v>
      </c>
      <c r="E103" s="2">
        <v>1.87</v>
      </c>
      <c r="F103" s="2">
        <v>4.32</v>
      </c>
      <c r="G103" s="3">
        <v>45078</v>
      </c>
      <c r="H103" s="4">
        <f t="shared" si="44"/>
        <v>4.8458333333333341</v>
      </c>
      <c r="I103" s="4">
        <f t="shared" si="45"/>
        <v>0.51333333333333331</v>
      </c>
      <c r="J103" s="4">
        <f t="shared" si="46"/>
        <v>2.3483333333333332</v>
      </c>
      <c r="K103" s="4">
        <f t="shared" si="47"/>
        <v>0.93583333333333341</v>
      </c>
      <c r="L103" s="4">
        <f t="shared" si="48"/>
        <v>2.9674999999999998</v>
      </c>
      <c r="M103" s="3">
        <v>45078</v>
      </c>
      <c r="N103" s="4">
        <f t="shared" si="50"/>
        <v>8.91</v>
      </c>
      <c r="O103" s="4">
        <f t="shared" si="51"/>
        <v>0.81</v>
      </c>
      <c r="P103" s="4">
        <f t="shared" si="52"/>
        <v>3.55</v>
      </c>
      <c r="Q103" s="4">
        <f t="shared" si="53"/>
        <v>1.88</v>
      </c>
      <c r="R103" s="4">
        <f t="shared" si="49"/>
        <v>2.6736805555555549</v>
      </c>
      <c r="S103" s="3">
        <v>45078</v>
      </c>
      <c r="T103" s="6">
        <f t="shared" si="54"/>
        <v>11.423076923076923</v>
      </c>
      <c r="U103" s="6">
        <f t="shared" si="55"/>
        <v>3.24</v>
      </c>
      <c r="V103" s="6">
        <f t="shared" si="56"/>
        <v>4.1764705882352944</v>
      </c>
      <c r="W103" s="6">
        <f t="shared" si="57"/>
        <v>12.533333333333333</v>
      </c>
      <c r="X103" s="6">
        <f t="shared" si="58"/>
        <v>3.8918918918918917</v>
      </c>
      <c r="Y103" s="6"/>
      <c r="Z103" s="6"/>
      <c r="AA103" s="6"/>
      <c r="AB103" s="6"/>
      <c r="AC103" s="6"/>
      <c r="AD103" s="6"/>
      <c r="AE103" s="3">
        <v>45078</v>
      </c>
      <c r="AF103" s="5">
        <f t="shared" si="59"/>
        <v>0.1532244196044712</v>
      </c>
      <c r="AG103" s="5">
        <f t="shared" si="60"/>
        <v>0.1314935064935065</v>
      </c>
      <c r="AH103" s="5">
        <f t="shared" si="61"/>
        <v>0.12455642299503193</v>
      </c>
      <c r="AI103" s="5">
        <f t="shared" si="62"/>
        <v>0.16651825467497774</v>
      </c>
      <c r="AJ103" s="5">
        <f t="shared" si="63"/>
        <v>0.12131423757371526</v>
      </c>
      <c r="AK103" s="5"/>
      <c r="AL103" s="5"/>
      <c r="AM103" s="5"/>
      <c r="AN103" s="5"/>
      <c r="AO103" s="5"/>
      <c r="AP103" s="5"/>
    </row>
    <row r="104" spans="1:42" x14ac:dyDescent="0.2">
      <c r="A104" s="3">
        <v>45108</v>
      </c>
      <c r="B104" s="2">
        <v>7.93</v>
      </c>
      <c r="C104" s="2">
        <v>1.1000000000000001</v>
      </c>
      <c r="D104" s="2">
        <v>3.87</v>
      </c>
      <c r="E104" s="2">
        <v>1.94</v>
      </c>
      <c r="F104" s="2">
        <v>5.2</v>
      </c>
      <c r="G104" s="3">
        <v>45108</v>
      </c>
      <c r="H104" s="4">
        <f t="shared" si="44"/>
        <v>4.8216666666666672</v>
      </c>
      <c r="I104" s="4">
        <f t="shared" si="45"/>
        <v>0.54749999999999999</v>
      </c>
      <c r="J104" s="4">
        <f t="shared" si="46"/>
        <v>2.3750000000000004</v>
      </c>
      <c r="K104" s="4">
        <f t="shared" si="47"/>
        <v>0.98749999999999993</v>
      </c>
      <c r="L104" s="4">
        <f t="shared" si="48"/>
        <v>3.0675000000000003</v>
      </c>
      <c r="M104" s="3">
        <v>45108</v>
      </c>
      <c r="N104" s="4">
        <f t="shared" si="50"/>
        <v>8.91</v>
      </c>
      <c r="O104" s="4">
        <f t="shared" si="51"/>
        <v>1.1000000000000001</v>
      </c>
      <c r="P104" s="4">
        <f t="shared" si="52"/>
        <v>3.87</v>
      </c>
      <c r="Q104" s="4">
        <f t="shared" si="53"/>
        <v>1.94</v>
      </c>
      <c r="R104" s="4">
        <f t="shared" si="49"/>
        <v>2.7242361111111109</v>
      </c>
      <c r="S104" s="3">
        <v>45108</v>
      </c>
      <c r="T104" s="6">
        <f t="shared" si="54"/>
        <v>11.423076923076923</v>
      </c>
      <c r="U104" s="6">
        <f t="shared" si="55"/>
        <v>4.4000000000000004</v>
      </c>
      <c r="V104" s="6">
        <f t="shared" si="56"/>
        <v>4.552941176470588</v>
      </c>
      <c r="W104" s="6">
        <f t="shared" si="57"/>
        <v>12.933333333333334</v>
      </c>
      <c r="X104" s="6">
        <f t="shared" si="58"/>
        <v>4.6846846846846848</v>
      </c>
      <c r="Y104" s="6"/>
      <c r="Z104" s="6"/>
      <c r="AA104" s="6"/>
      <c r="AB104" s="6"/>
      <c r="AC104" s="6"/>
      <c r="AD104" s="6"/>
      <c r="AE104" s="3">
        <v>45108</v>
      </c>
      <c r="AF104" s="5">
        <f t="shared" si="59"/>
        <v>0.13705496024887659</v>
      </c>
      <c r="AG104" s="5">
        <f t="shared" si="60"/>
        <v>0.16742770167427704</v>
      </c>
      <c r="AH104" s="5">
        <f t="shared" si="61"/>
        <v>0.13578947368421049</v>
      </c>
      <c r="AI104" s="5">
        <f t="shared" si="62"/>
        <v>0.16371308016877636</v>
      </c>
      <c r="AJ104" s="5">
        <f t="shared" si="63"/>
        <v>0.14126596033686498</v>
      </c>
      <c r="AK104" s="5"/>
      <c r="AL104" s="5"/>
      <c r="AM104" s="5"/>
      <c r="AN104" s="5"/>
      <c r="AO104" s="5"/>
      <c r="AP104" s="5"/>
    </row>
    <row r="105" spans="1:42" x14ac:dyDescent="0.2">
      <c r="A105" s="3">
        <v>45139</v>
      </c>
      <c r="B105" s="2">
        <v>6.85</v>
      </c>
      <c r="C105" s="2">
        <v>0.88</v>
      </c>
      <c r="D105" s="2">
        <v>3.74</v>
      </c>
      <c r="E105" s="2">
        <v>1.61</v>
      </c>
      <c r="F105" s="2">
        <v>5.04</v>
      </c>
      <c r="G105" s="3">
        <v>45139</v>
      </c>
      <c r="H105" s="4">
        <f t="shared" si="44"/>
        <v>4.7641666666666671</v>
      </c>
      <c r="I105" s="4">
        <f t="shared" si="45"/>
        <v>0.57250000000000001</v>
      </c>
      <c r="J105" s="4">
        <f t="shared" si="46"/>
        <v>2.4316666666666666</v>
      </c>
      <c r="K105" s="4">
        <f t="shared" si="47"/>
        <v>1.0166666666666666</v>
      </c>
      <c r="L105" s="4">
        <f t="shared" si="48"/>
        <v>3.1733333333333333</v>
      </c>
      <c r="M105" s="3">
        <v>45139</v>
      </c>
      <c r="N105" s="4">
        <f t="shared" si="50"/>
        <v>8.91</v>
      </c>
      <c r="O105" s="4">
        <f t="shared" si="51"/>
        <v>1.1000000000000001</v>
      </c>
      <c r="P105" s="4">
        <f t="shared" si="52"/>
        <v>3.87</v>
      </c>
      <c r="Q105" s="4">
        <f t="shared" si="53"/>
        <v>1.94</v>
      </c>
      <c r="R105" s="4">
        <f t="shared" si="49"/>
        <v>2.7787500000000001</v>
      </c>
      <c r="S105" s="3">
        <v>45139</v>
      </c>
      <c r="T105" s="6">
        <f t="shared" si="54"/>
        <v>11.423076923076923</v>
      </c>
      <c r="U105" s="6">
        <f t="shared" si="55"/>
        <v>4.4000000000000004</v>
      </c>
      <c r="V105" s="6">
        <f t="shared" si="56"/>
        <v>4.552941176470588</v>
      </c>
      <c r="W105" s="6">
        <f t="shared" si="57"/>
        <v>12.933333333333334</v>
      </c>
      <c r="X105" s="6">
        <f t="shared" si="58"/>
        <v>4.6846846846846848</v>
      </c>
      <c r="Y105" s="6"/>
      <c r="Z105" s="6"/>
      <c r="AA105" s="6"/>
      <c r="AB105" s="6"/>
      <c r="AC105" s="6"/>
      <c r="AD105" s="6"/>
      <c r="AE105" s="3">
        <v>45139</v>
      </c>
      <c r="AF105" s="5">
        <f t="shared" si="59"/>
        <v>0.11981808640895573</v>
      </c>
      <c r="AG105" s="5">
        <f t="shared" si="60"/>
        <v>0.12809315866084425</v>
      </c>
      <c r="AH105" s="5">
        <f t="shared" si="61"/>
        <v>0.12816997943797123</v>
      </c>
      <c r="AI105" s="5">
        <f t="shared" si="62"/>
        <v>0.13196721311475412</v>
      </c>
      <c r="AJ105" s="5">
        <f t="shared" si="63"/>
        <v>0.13235294117647059</v>
      </c>
      <c r="AK105" s="5"/>
      <c r="AL105" s="5"/>
      <c r="AM105" s="5"/>
      <c r="AN105" s="5"/>
      <c r="AO105" s="5"/>
      <c r="AP105" s="5"/>
    </row>
    <row r="106" spans="1:42" x14ac:dyDescent="0.2">
      <c r="A106" s="3">
        <v>45170</v>
      </c>
      <c r="B106" s="2">
        <v>6.85</v>
      </c>
      <c r="C106" s="2">
        <v>0.88</v>
      </c>
      <c r="D106" s="2">
        <v>2.99</v>
      </c>
      <c r="E106" s="2">
        <v>1.71</v>
      </c>
      <c r="F106" s="2">
        <v>3.63</v>
      </c>
      <c r="G106" s="3">
        <v>45170</v>
      </c>
      <c r="H106" s="4">
        <f t="shared" si="44"/>
        <v>4.9275000000000002</v>
      </c>
      <c r="I106" s="4">
        <f t="shared" si="45"/>
        <v>0.6</v>
      </c>
      <c r="J106" s="4">
        <f t="shared" si="46"/>
        <v>2.4775000000000005</v>
      </c>
      <c r="K106" s="4">
        <f t="shared" si="47"/>
        <v>1.0824999999999998</v>
      </c>
      <c r="L106" s="4">
        <f t="shared" si="48"/>
        <v>3.2241666666666671</v>
      </c>
      <c r="M106" s="3">
        <v>45170</v>
      </c>
      <c r="N106" s="4">
        <f t="shared" si="50"/>
        <v>8.91</v>
      </c>
      <c r="O106" s="4">
        <f t="shared" si="51"/>
        <v>1.1000000000000001</v>
      </c>
      <c r="P106" s="4">
        <f t="shared" si="52"/>
        <v>3.87</v>
      </c>
      <c r="Q106" s="4">
        <f t="shared" si="53"/>
        <v>1.94</v>
      </c>
      <c r="R106" s="4">
        <f t="shared" si="49"/>
        <v>2.8327083333333332</v>
      </c>
      <c r="S106" s="3">
        <v>45170</v>
      </c>
      <c r="T106" s="6">
        <f t="shared" si="54"/>
        <v>11.423076923076923</v>
      </c>
      <c r="U106" s="6">
        <f t="shared" si="55"/>
        <v>4.4000000000000004</v>
      </c>
      <c r="V106" s="6">
        <f t="shared" si="56"/>
        <v>4.552941176470588</v>
      </c>
      <c r="W106" s="6">
        <f t="shared" si="57"/>
        <v>12.933333333333334</v>
      </c>
      <c r="X106" s="6">
        <f t="shared" si="58"/>
        <v>4.6846846846846848</v>
      </c>
      <c r="Y106" s="6"/>
      <c r="Z106" s="6"/>
      <c r="AA106" s="6"/>
      <c r="AB106" s="6"/>
      <c r="AC106" s="6"/>
      <c r="AD106" s="6"/>
      <c r="AE106" s="3">
        <v>45170</v>
      </c>
      <c r="AF106" s="5">
        <f t="shared" si="59"/>
        <v>0.11584644004735328</v>
      </c>
      <c r="AG106" s="5">
        <f t="shared" si="60"/>
        <v>0.12222222222222223</v>
      </c>
      <c r="AH106" s="5">
        <f t="shared" si="61"/>
        <v>0.10057181298351832</v>
      </c>
      <c r="AI106" s="5">
        <f t="shared" si="62"/>
        <v>0.13163972286374134</v>
      </c>
      <c r="AJ106" s="5">
        <f t="shared" si="63"/>
        <v>9.3822693202377863E-2</v>
      </c>
      <c r="AK106" s="5"/>
      <c r="AL106" s="5"/>
      <c r="AM106" s="5"/>
      <c r="AN106" s="5"/>
      <c r="AO106" s="5"/>
      <c r="AP106" s="5"/>
    </row>
    <row r="107" spans="1:42" x14ac:dyDescent="0.2">
      <c r="A107" s="3">
        <v>45200</v>
      </c>
      <c r="B107" s="2">
        <v>3.82</v>
      </c>
      <c r="C107" s="2">
        <v>0.79</v>
      </c>
      <c r="D107" s="2">
        <v>2.2799999999999998</v>
      </c>
      <c r="E107" s="2">
        <v>0.83</v>
      </c>
      <c r="F107" s="2">
        <v>2.69</v>
      </c>
      <c r="G107" s="3">
        <v>45200</v>
      </c>
      <c r="H107" s="4">
        <f t="shared" si="44"/>
        <v>4.935833333333334</v>
      </c>
      <c r="I107" s="4">
        <f t="shared" si="45"/>
        <v>0.62333333333333341</v>
      </c>
      <c r="J107" s="4">
        <f t="shared" si="46"/>
        <v>2.4925000000000002</v>
      </c>
      <c r="K107" s="4">
        <f t="shared" si="47"/>
        <v>1.0891666666666666</v>
      </c>
      <c r="L107" s="4">
        <f t="shared" si="48"/>
        <v>3.2725000000000004</v>
      </c>
      <c r="M107" s="3">
        <v>45200</v>
      </c>
      <c r="N107" s="4">
        <f t="shared" si="50"/>
        <v>8.91</v>
      </c>
      <c r="O107" s="4">
        <f t="shared" si="51"/>
        <v>1.1000000000000001</v>
      </c>
      <c r="P107" s="4">
        <f t="shared" si="52"/>
        <v>3.87</v>
      </c>
      <c r="Q107" s="4">
        <f t="shared" si="53"/>
        <v>1.94</v>
      </c>
      <c r="R107" s="4">
        <f t="shared" si="49"/>
        <v>2.8904166666666664</v>
      </c>
      <c r="S107" s="3">
        <v>45200</v>
      </c>
      <c r="T107" s="6">
        <f t="shared" si="54"/>
        <v>11.423076923076923</v>
      </c>
      <c r="U107" s="6">
        <f t="shared" si="55"/>
        <v>4.4000000000000004</v>
      </c>
      <c r="V107" s="6">
        <f t="shared" si="56"/>
        <v>4.552941176470588</v>
      </c>
      <c r="W107" s="6">
        <f t="shared" si="57"/>
        <v>12.933333333333334</v>
      </c>
      <c r="X107" s="6">
        <f t="shared" si="58"/>
        <v>4.6846846846846848</v>
      </c>
      <c r="Y107" s="6"/>
      <c r="Z107" s="6"/>
      <c r="AA107" s="6"/>
      <c r="AB107" s="6"/>
      <c r="AC107" s="6"/>
      <c r="AD107" s="6"/>
      <c r="AE107" s="3">
        <v>45200</v>
      </c>
      <c r="AF107" s="5">
        <f t="shared" si="59"/>
        <v>6.4494344082390673E-2</v>
      </c>
      <c r="AG107" s="5">
        <f t="shared" si="60"/>
        <v>0.10561497326203208</v>
      </c>
      <c r="AH107" s="5">
        <f t="shared" si="61"/>
        <v>7.6228686058174511E-2</v>
      </c>
      <c r="AI107" s="5">
        <f t="shared" si="62"/>
        <v>6.3504208110175972E-2</v>
      </c>
      <c r="AJ107" s="5">
        <f t="shared" si="63"/>
        <v>6.8500127323656734E-2</v>
      </c>
      <c r="AK107" s="5"/>
      <c r="AL107" s="5"/>
      <c r="AM107" s="5"/>
      <c r="AN107" s="5"/>
      <c r="AO107" s="5"/>
      <c r="AP107" s="5"/>
    </row>
    <row r="108" spans="1:42" x14ac:dyDescent="0.2">
      <c r="A108" s="3">
        <v>45231</v>
      </c>
      <c r="B108" s="2">
        <v>2.06</v>
      </c>
      <c r="C108" s="2">
        <v>0.5</v>
      </c>
      <c r="D108" s="2">
        <v>1.53</v>
      </c>
      <c r="E108" s="2">
        <v>0.4</v>
      </c>
      <c r="F108" s="2">
        <v>2</v>
      </c>
      <c r="G108" s="3">
        <v>45231</v>
      </c>
      <c r="H108" s="4">
        <f t="shared" si="44"/>
        <v>4.9525000000000015</v>
      </c>
      <c r="I108" s="4">
        <f t="shared" si="45"/>
        <v>0.64</v>
      </c>
      <c r="J108" s="4">
        <f t="shared" si="46"/>
        <v>2.52</v>
      </c>
      <c r="K108" s="4">
        <f t="shared" si="47"/>
        <v>1.0975000000000001</v>
      </c>
      <c r="L108" s="4">
        <f t="shared" si="48"/>
        <v>3.3074999999999997</v>
      </c>
      <c r="M108" s="3">
        <v>45231</v>
      </c>
      <c r="N108" s="4">
        <f t="shared" si="50"/>
        <v>8.91</v>
      </c>
      <c r="O108" s="4">
        <f t="shared" si="51"/>
        <v>1.1000000000000001</v>
      </c>
      <c r="P108" s="4">
        <f t="shared" si="52"/>
        <v>3.87</v>
      </c>
      <c r="Q108" s="4">
        <f t="shared" si="53"/>
        <v>1.94</v>
      </c>
      <c r="R108" s="4">
        <f t="shared" si="49"/>
        <v>2.950416666666666</v>
      </c>
      <c r="S108" s="3">
        <v>45231</v>
      </c>
      <c r="T108" s="6">
        <f t="shared" si="54"/>
        <v>11.423076923076923</v>
      </c>
      <c r="U108" s="6">
        <f t="shared" si="55"/>
        <v>4.4000000000000004</v>
      </c>
      <c r="V108" s="6">
        <f t="shared" si="56"/>
        <v>4.552941176470588</v>
      </c>
      <c r="W108" s="6">
        <f t="shared" si="57"/>
        <v>12.933333333333334</v>
      </c>
      <c r="X108" s="6">
        <f t="shared" si="58"/>
        <v>4.6846846846846848</v>
      </c>
      <c r="Y108" s="6"/>
      <c r="Z108" s="6"/>
      <c r="AA108" s="6"/>
      <c r="AB108" s="6"/>
      <c r="AC108" s="6"/>
      <c r="AD108" s="6"/>
      <c r="AE108" s="3">
        <v>45231</v>
      </c>
      <c r="AF108" s="5">
        <f t="shared" si="59"/>
        <v>3.4662628302204262E-2</v>
      </c>
      <c r="AG108" s="5">
        <f t="shared" si="60"/>
        <v>6.5104166666666671E-2</v>
      </c>
      <c r="AH108" s="5">
        <f t="shared" si="61"/>
        <v>5.0595238095238096E-2</v>
      </c>
      <c r="AI108" s="5">
        <f t="shared" si="62"/>
        <v>3.0372057706909639E-2</v>
      </c>
      <c r="AJ108" s="5">
        <f t="shared" si="63"/>
        <v>5.0390526581002772E-2</v>
      </c>
      <c r="AK108" s="5"/>
      <c r="AL108" s="5"/>
      <c r="AM108" s="5"/>
      <c r="AN108" s="5"/>
      <c r="AO108" s="5"/>
      <c r="AP108" s="5"/>
    </row>
    <row r="109" spans="1:42" x14ac:dyDescent="0.2">
      <c r="A109" s="3">
        <v>45261</v>
      </c>
      <c r="B109" s="2">
        <v>1.37</v>
      </c>
      <c r="C109" s="2">
        <v>0.47</v>
      </c>
      <c r="D109" s="2">
        <v>1.18</v>
      </c>
      <c r="E109" s="2">
        <v>0.21</v>
      </c>
      <c r="F109" s="2">
        <v>1.86</v>
      </c>
      <c r="G109" s="3">
        <v>45261</v>
      </c>
      <c r="H109" s="4">
        <f t="shared" si="44"/>
        <v>5.0016666666666678</v>
      </c>
      <c r="I109" s="4">
        <f t="shared" si="45"/>
        <v>0.65833333333333333</v>
      </c>
      <c r="J109" s="4">
        <f t="shared" si="46"/>
        <v>2.5474999999999999</v>
      </c>
      <c r="K109" s="4">
        <f t="shared" si="47"/>
        <v>1.1025</v>
      </c>
      <c r="L109" s="4">
        <f t="shared" si="48"/>
        <v>3.3699999999999997</v>
      </c>
      <c r="M109" s="3">
        <v>45261</v>
      </c>
      <c r="N109" s="4">
        <f t="shared" si="50"/>
        <v>8.91</v>
      </c>
      <c r="O109" s="4">
        <f t="shared" si="51"/>
        <v>1.1000000000000001</v>
      </c>
      <c r="P109" s="4">
        <f t="shared" si="52"/>
        <v>3.87</v>
      </c>
      <c r="Q109" s="4">
        <f t="shared" si="53"/>
        <v>1.94</v>
      </c>
      <c r="R109" s="4">
        <f t="shared" si="49"/>
        <v>3.0154166666666664</v>
      </c>
      <c r="S109" s="3">
        <v>45261</v>
      </c>
      <c r="T109" s="6">
        <f t="shared" si="54"/>
        <v>6.5036496350364956</v>
      </c>
      <c r="U109" s="6">
        <f t="shared" si="55"/>
        <v>3.3333333333333335</v>
      </c>
      <c r="V109" s="6">
        <f t="shared" si="56"/>
        <v>3.5504587155963301</v>
      </c>
      <c r="W109" s="6">
        <f t="shared" si="57"/>
        <v>9.6999999999999993</v>
      </c>
      <c r="X109" s="6">
        <f t="shared" si="58"/>
        <v>3.0232558139534884</v>
      </c>
      <c r="Y109" s="6"/>
      <c r="Z109" s="6"/>
      <c r="AA109" s="6"/>
      <c r="AB109" s="6"/>
      <c r="AC109" s="6"/>
      <c r="AD109" s="6"/>
      <c r="AE109" s="3">
        <v>45261</v>
      </c>
      <c r="AF109" s="5">
        <f t="shared" si="59"/>
        <v>2.2825724758413862E-2</v>
      </c>
      <c r="AG109" s="5">
        <f t="shared" si="60"/>
        <v>5.949367088607594E-2</v>
      </c>
      <c r="AH109" s="5">
        <f t="shared" si="61"/>
        <v>3.8599934576382069E-2</v>
      </c>
      <c r="AI109" s="5">
        <f t="shared" si="62"/>
        <v>1.5873015873015872E-2</v>
      </c>
      <c r="AJ109" s="5">
        <f t="shared" si="63"/>
        <v>4.5994065281899116E-2</v>
      </c>
      <c r="AK109" s="5"/>
      <c r="AL109" s="5"/>
      <c r="AM109" s="5"/>
      <c r="AN109" s="5"/>
      <c r="AO109" s="5"/>
      <c r="AP109" s="5"/>
    </row>
    <row r="110" spans="1:42" x14ac:dyDescent="0.2">
      <c r="A110" s="3">
        <v>45292</v>
      </c>
      <c r="B110" s="2">
        <v>1.97</v>
      </c>
      <c r="C110" s="2">
        <v>0.53</v>
      </c>
      <c r="D110" s="2">
        <v>1.34</v>
      </c>
      <c r="E110" s="2">
        <v>0.35</v>
      </c>
      <c r="F110" s="2">
        <v>1.93</v>
      </c>
      <c r="G110" s="3">
        <v>45292</v>
      </c>
      <c r="H110" s="4">
        <f t="shared" si="44"/>
        <v>5.0433333333333339</v>
      </c>
      <c r="I110" s="4">
        <f t="shared" si="45"/>
        <v>0.67499999999999993</v>
      </c>
      <c r="J110" s="4">
        <f t="shared" si="46"/>
        <v>2.5683333333333338</v>
      </c>
      <c r="K110" s="4">
        <f t="shared" si="47"/>
        <v>1.115</v>
      </c>
      <c r="L110" s="4">
        <f t="shared" si="48"/>
        <v>3.3874999999999997</v>
      </c>
      <c r="M110" s="3">
        <v>45292</v>
      </c>
      <c r="N110" s="4">
        <f t="shared" si="50"/>
        <v>8.91</v>
      </c>
      <c r="O110" s="4">
        <f t="shared" si="51"/>
        <v>1.1000000000000001</v>
      </c>
      <c r="P110" s="4">
        <f t="shared" si="52"/>
        <v>3.87</v>
      </c>
      <c r="Q110" s="4">
        <f t="shared" si="53"/>
        <v>1.94</v>
      </c>
      <c r="R110" s="4">
        <f t="shared" si="49"/>
        <v>3.0814583333333339</v>
      </c>
      <c r="S110" s="3">
        <v>45292</v>
      </c>
      <c r="T110" s="6">
        <f t="shared" si="54"/>
        <v>6.5036496350364956</v>
      </c>
      <c r="U110" s="6">
        <f t="shared" si="55"/>
        <v>2.5</v>
      </c>
      <c r="V110" s="6">
        <f t="shared" si="56"/>
        <v>3.2796610169491527</v>
      </c>
      <c r="W110" s="6">
        <f t="shared" si="57"/>
        <v>9.238095238095239</v>
      </c>
      <c r="X110" s="6">
        <f t="shared" si="58"/>
        <v>2.7956989247311825</v>
      </c>
      <c r="Y110" s="6"/>
      <c r="Z110" s="6"/>
      <c r="AA110" s="6"/>
      <c r="AB110" s="6"/>
      <c r="AC110" s="6"/>
      <c r="AD110" s="6"/>
      <c r="AE110" s="3">
        <v>45292</v>
      </c>
      <c r="AF110" s="5">
        <f t="shared" si="59"/>
        <v>3.2551222736285516E-2</v>
      </c>
      <c r="AG110" s="5">
        <f t="shared" si="60"/>
        <v>6.5432098765432101E-2</v>
      </c>
      <c r="AH110" s="5">
        <f t="shared" si="61"/>
        <v>4.3478260869565209E-2</v>
      </c>
      <c r="AI110" s="5">
        <f t="shared" si="62"/>
        <v>2.6158445440956652E-2</v>
      </c>
      <c r="AJ110" s="5">
        <f t="shared" si="63"/>
        <v>4.747847478474785E-2</v>
      </c>
      <c r="AK110" s="5"/>
      <c r="AL110" s="5"/>
      <c r="AM110" s="5"/>
      <c r="AN110" s="5"/>
      <c r="AO110" s="5"/>
      <c r="AP110" s="5"/>
    </row>
    <row r="111" spans="1:42" x14ac:dyDescent="0.2">
      <c r="A111" s="3">
        <v>45323</v>
      </c>
      <c r="B111" s="2">
        <v>2.75</v>
      </c>
      <c r="C111" s="2">
        <v>0.6</v>
      </c>
      <c r="D111" s="2">
        <v>1.71</v>
      </c>
      <c r="E111" s="2">
        <v>0.55000000000000004</v>
      </c>
      <c r="F111" s="2">
        <v>2.62</v>
      </c>
      <c r="G111" s="3">
        <v>45323</v>
      </c>
      <c r="H111" s="4">
        <f t="shared" si="44"/>
        <v>5.0441666666666665</v>
      </c>
      <c r="I111" s="4">
        <f t="shared" si="45"/>
        <v>0.68833333333333335</v>
      </c>
      <c r="J111" s="4">
        <f t="shared" si="46"/>
        <v>2.5675000000000003</v>
      </c>
      <c r="K111" s="4">
        <f t="shared" si="47"/>
        <v>1.1233333333333335</v>
      </c>
      <c r="L111" s="4">
        <f t="shared" si="48"/>
        <v>3.4233333333333325</v>
      </c>
      <c r="M111" s="3">
        <v>45323</v>
      </c>
      <c r="N111" s="4">
        <f t="shared" si="50"/>
        <v>8.91</v>
      </c>
      <c r="O111" s="4">
        <f t="shared" si="51"/>
        <v>1.1000000000000001</v>
      </c>
      <c r="P111" s="4">
        <f t="shared" si="52"/>
        <v>3.87</v>
      </c>
      <c r="Q111" s="4">
        <f t="shared" si="53"/>
        <v>1.94</v>
      </c>
      <c r="R111" s="4">
        <f t="shared" si="49"/>
        <v>3.1479861111111114</v>
      </c>
      <c r="S111" s="3">
        <v>45323</v>
      </c>
      <c r="T111" s="6">
        <f t="shared" si="54"/>
        <v>6.5036496350364956</v>
      </c>
      <c r="U111" s="6">
        <f t="shared" si="55"/>
        <v>2.3404255319148941</v>
      </c>
      <c r="V111" s="6">
        <f t="shared" si="56"/>
        <v>3.2796610169491527</v>
      </c>
      <c r="W111" s="6">
        <f t="shared" si="57"/>
        <v>9.238095238095239</v>
      </c>
      <c r="X111" s="6">
        <f t="shared" si="58"/>
        <v>2.7956989247311825</v>
      </c>
      <c r="Y111" s="6"/>
      <c r="Z111" s="6"/>
      <c r="AA111" s="6"/>
      <c r="AB111" s="6"/>
      <c r="AC111" s="6"/>
      <c r="AD111" s="6"/>
      <c r="AE111" s="3">
        <v>45323</v>
      </c>
      <c r="AF111" s="5">
        <f t="shared" si="59"/>
        <v>4.543201718156286E-2</v>
      </c>
      <c r="AG111" s="5">
        <f t="shared" si="60"/>
        <v>7.2639225181598058E-2</v>
      </c>
      <c r="AH111" s="5">
        <f t="shared" si="61"/>
        <v>5.5501460564751699E-2</v>
      </c>
      <c r="AI111" s="5">
        <f t="shared" si="62"/>
        <v>4.0801186943620171E-2</v>
      </c>
      <c r="AJ111" s="5">
        <f t="shared" si="63"/>
        <v>6.3777994157741005E-2</v>
      </c>
      <c r="AK111" s="5"/>
      <c r="AL111" s="5"/>
      <c r="AM111" s="5"/>
      <c r="AN111" s="5"/>
      <c r="AO111" s="5"/>
      <c r="AP111" s="5"/>
    </row>
    <row r="112" spans="1:42" x14ac:dyDescent="0.2">
      <c r="A112" s="3">
        <v>45352</v>
      </c>
      <c r="B112" s="2">
        <v>5.1100000000000003</v>
      </c>
      <c r="C112" s="2">
        <v>0.81</v>
      </c>
      <c r="D112" s="2">
        <v>2.67</v>
      </c>
      <c r="E112" s="2">
        <v>1.26</v>
      </c>
      <c r="F112" s="2">
        <v>3.08</v>
      </c>
      <c r="G112" s="3">
        <v>45352</v>
      </c>
      <c r="H112" s="4">
        <f t="shared" si="44"/>
        <v>5.1275000000000004</v>
      </c>
      <c r="I112" s="4">
        <f t="shared" si="45"/>
        <v>0.70916666666666661</v>
      </c>
      <c r="J112" s="4">
        <f t="shared" si="46"/>
        <v>2.5708333333333333</v>
      </c>
      <c r="K112" s="4">
        <f t="shared" si="47"/>
        <v>1.1533333333333333</v>
      </c>
      <c r="L112" s="4">
        <f t="shared" si="48"/>
        <v>3.4</v>
      </c>
      <c r="M112" s="3">
        <v>45352</v>
      </c>
      <c r="N112" s="4">
        <f t="shared" si="50"/>
        <v>8.91</v>
      </c>
      <c r="O112" s="4">
        <f t="shared" si="51"/>
        <v>1.1000000000000001</v>
      </c>
      <c r="P112" s="4">
        <f t="shared" si="52"/>
        <v>3.87</v>
      </c>
      <c r="Q112" s="4">
        <f t="shared" si="53"/>
        <v>1.94</v>
      </c>
      <c r="R112" s="4">
        <f t="shared" si="49"/>
        <v>3.1997222222222224</v>
      </c>
      <c r="S112" s="3">
        <v>45352</v>
      </c>
      <c r="T112" s="6">
        <f t="shared" si="54"/>
        <v>6.5036496350364956</v>
      </c>
      <c r="U112" s="6">
        <f t="shared" si="55"/>
        <v>2.3404255319148941</v>
      </c>
      <c r="V112" s="6">
        <f t="shared" si="56"/>
        <v>3.2796610169491527</v>
      </c>
      <c r="W112" s="6">
        <f t="shared" si="57"/>
        <v>9.238095238095239</v>
      </c>
      <c r="X112" s="6">
        <f t="shared" si="58"/>
        <v>2.7956989247311825</v>
      </c>
      <c r="Y112" s="6"/>
      <c r="Z112" s="6"/>
      <c r="AA112" s="6"/>
      <c r="AB112" s="6"/>
      <c r="AC112" s="6"/>
      <c r="AD112" s="6"/>
      <c r="AE112" s="3">
        <v>45352</v>
      </c>
      <c r="AF112" s="5">
        <f t="shared" si="59"/>
        <v>8.3048919226393639E-2</v>
      </c>
      <c r="AG112" s="5">
        <f t="shared" si="60"/>
        <v>9.518213866039954E-2</v>
      </c>
      <c r="AH112" s="5">
        <f t="shared" si="61"/>
        <v>8.6547811993517007E-2</v>
      </c>
      <c r="AI112" s="5">
        <f t="shared" si="62"/>
        <v>9.1040462427745661E-2</v>
      </c>
      <c r="AJ112" s="5">
        <f t="shared" si="63"/>
        <v>7.5490196078431382E-2</v>
      </c>
      <c r="AK112" s="5"/>
      <c r="AL112" s="5"/>
      <c r="AM112" s="5"/>
      <c r="AN112" s="5"/>
      <c r="AO112" s="5"/>
      <c r="AP112" s="5"/>
    </row>
    <row r="113" spans="1:42" x14ac:dyDescent="0.2">
      <c r="A113" s="3">
        <v>45383</v>
      </c>
      <c r="B113" s="2">
        <v>6.68</v>
      </c>
      <c r="C113" s="2">
        <v>0.95</v>
      </c>
      <c r="D113" s="2">
        <v>3.68</v>
      </c>
      <c r="E113" s="2">
        <v>1.71</v>
      </c>
      <c r="F113" s="2">
        <v>4.29</v>
      </c>
      <c r="G113" s="3">
        <v>45383</v>
      </c>
      <c r="H113" s="4">
        <f t="shared" si="44"/>
        <v>5.2024999999999997</v>
      </c>
      <c r="I113" s="4">
        <f t="shared" si="45"/>
        <v>0.74166666666666659</v>
      </c>
      <c r="J113" s="4">
        <f t="shared" si="46"/>
        <v>2.6191666666666666</v>
      </c>
      <c r="K113" s="4">
        <f t="shared" si="47"/>
        <v>1.1933333333333334</v>
      </c>
      <c r="L113" s="4">
        <f t="shared" si="48"/>
        <v>3.4074999999999993</v>
      </c>
      <c r="M113" s="3">
        <v>45383</v>
      </c>
      <c r="N113" s="4">
        <f t="shared" si="50"/>
        <v>8.91</v>
      </c>
      <c r="O113" s="4">
        <f t="shared" si="51"/>
        <v>1.1000000000000001</v>
      </c>
      <c r="P113" s="4">
        <f t="shared" si="52"/>
        <v>3.87</v>
      </c>
      <c r="Q113" s="4">
        <f t="shared" si="53"/>
        <v>1.94</v>
      </c>
      <c r="R113" s="4">
        <f t="shared" si="49"/>
        <v>3.2429861111111111</v>
      </c>
      <c r="S113" s="3">
        <v>45383</v>
      </c>
      <c r="T113" s="6">
        <f t="shared" si="54"/>
        <v>6.5036496350364956</v>
      </c>
      <c r="U113" s="6">
        <f t="shared" si="55"/>
        <v>2.3404255319148941</v>
      </c>
      <c r="V113" s="6">
        <f t="shared" si="56"/>
        <v>3.2796610169491527</v>
      </c>
      <c r="W113" s="6">
        <f t="shared" si="57"/>
        <v>9.238095238095239</v>
      </c>
      <c r="X113" s="6">
        <f t="shared" si="58"/>
        <v>2.7956989247311825</v>
      </c>
      <c r="Y113" s="6"/>
      <c r="Z113" s="6"/>
      <c r="AA113" s="6"/>
      <c r="AB113" s="6"/>
      <c r="AC113" s="6"/>
      <c r="AD113" s="6"/>
      <c r="AE113" s="3">
        <v>45383</v>
      </c>
      <c r="AF113" s="5">
        <f t="shared" si="59"/>
        <v>0.10699983982059907</v>
      </c>
      <c r="AG113" s="5">
        <f t="shared" si="60"/>
        <v>0.10674157303370788</v>
      </c>
      <c r="AH113" s="5">
        <f t="shared" si="61"/>
        <v>0.11708558701877188</v>
      </c>
      <c r="AI113" s="5">
        <f t="shared" si="62"/>
        <v>0.11941340782122904</v>
      </c>
      <c r="AJ113" s="5">
        <f t="shared" si="63"/>
        <v>0.10491562729273662</v>
      </c>
      <c r="AK113" s="5"/>
      <c r="AL113" s="5"/>
      <c r="AM113" s="5"/>
      <c r="AN113" s="5"/>
      <c r="AO113" s="5"/>
      <c r="AP113" s="5"/>
    </row>
    <row r="114" spans="1:42" x14ac:dyDescent="0.2">
      <c r="A114" s="3">
        <v>45413</v>
      </c>
      <c r="B114" s="2">
        <v>9.14</v>
      </c>
      <c r="C114" s="2">
        <v>0.96</v>
      </c>
      <c r="D114" s="2">
        <v>3.99</v>
      </c>
      <c r="E114" s="2">
        <v>2.57</v>
      </c>
      <c r="F114" s="2">
        <v>5.63</v>
      </c>
      <c r="G114" s="3">
        <v>45413</v>
      </c>
      <c r="H114" s="4">
        <f t="shared" si="44"/>
        <v>5.2866666666666662</v>
      </c>
      <c r="I114" s="4">
        <f t="shared" si="45"/>
        <v>0.7733333333333331</v>
      </c>
      <c r="J114" s="4">
        <f t="shared" si="46"/>
        <v>2.7075</v>
      </c>
      <c r="K114" s="4">
        <f t="shared" si="47"/>
        <v>1.2508333333333335</v>
      </c>
      <c r="L114" s="4">
        <f t="shared" si="48"/>
        <v>3.5241666666666664</v>
      </c>
      <c r="M114" s="3">
        <v>45413</v>
      </c>
      <c r="N114" s="4">
        <f t="shared" si="50"/>
        <v>9.14</v>
      </c>
      <c r="O114" s="4">
        <f t="shared" si="51"/>
        <v>1.1000000000000001</v>
      </c>
      <c r="P114" s="4">
        <f t="shared" si="52"/>
        <v>3.99</v>
      </c>
      <c r="Q114" s="4">
        <f t="shared" si="53"/>
        <v>2.57</v>
      </c>
      <c r="R114" s="4">
        <f t="shared" si="49"/>
        <v>3.2937499999999997</v>
      </c>
      <c r="S114" s="3">
        <v>45413</v>
      </c>
      <c r="T114" s="6">
        <f t="shared" si="54"/>
        <v>6.6715328467153281</v>
      </c>
      <c r="U114" s="6">
        <f t="shared" si="55"/>
        <v>2.3404255319148941</v>
      </c>
      <c r="V114" s="6">
        <f t="shared" si="56"/>
        <v>3.3813559322033901</v>
      </c>
      <c r="W114" s="6">
        <f t="shared" si="57"/>
        <v>12.238095238095237</v>
      </c>
      <c r="X114" s="6">
        <f t="shared" si="58"/>
        <v>3.0268817204301075</v>
      </c>
      <c r="Y114" s="6"/>
      <c r="Z114" s="6"/>
      <c r="AA114" s="6"/>
      <c r="AB114" s="6"/>
      <c r="AC114" s="6"/>
      <c r="AD114" s="6"/>
      <c r="AE114" s="3">
        <v>45413</v>
      </c>
      <c r="AF114" s="5">
        <f t="shared" si="59"/>
        <v>0.14407313997477933</v>
      </c>
      <c r="AG114" s="5">
        <f t="shared" si="60"/>
        <v>0.10344827586206899</v>
      </c>
      <c r="AH114" s="5">
        <f t="shared" si="61"/>
        <v>0.12280701754385964</v>
      </c>
      <c r="AI114" s="5">
        <f t="shared" si="62"/>
        <v>0.17121918720852761</v>
      </c>
      <c r="AJ114" s="5">
        <f t="shared" si="63"/>
        <v>0.13312839914873492</v>
      </c>
      <c r="AK114" s="5"/>
      <c r="AL114" s="5"/>
      <c r="AM114" s="5"/>
      <c r="AN114" s="5"/>
      <c r="AO114" s="5"/>
      <c r="AP114" s="5"/>
    </row>
    <row r="115" spans="1:42" x14ac:dyDescent="0.2">
      <c r="A115" s="3">
        <v>45444</v>
      </c>
      <c r="B115" s="2">
        <v>9.43</v>
      </c>
      <c r="C115" s="2">
        <v>1.23</v>
      </c>
      <c r="D115" s="2">
        <v>4.1399999999999997</v>
      </c>
      <c r="E115" s="2">
        <v>2.37</v>
      </c>
      <c r="F115" s="2">
        <v>5.15</v>
      </c>
      <c r="G115" s="3">
        <v>45444</v>
      </c>
      <c r="H115" s="4">
        <f t="shared" si="44"/>
        <v>5.3299999999999992</v>
      </c>
      <c r="I115" s="4">
        <f t="shared" si="45"/>
        <v>0.80833333333333346</v>
      </c>
      <c r="J115" s="4">
        <f t="shared" si="46"/>
        <v>2.7600000000000002</v>
      </c>
      <c r="K115" s="4">
        <f t="shared" si="47"/>
        <v>1.2925000000000002</v>
      </c>
      <c r="L115" s="4">
        <f t="shared" si="48"/>
        <v>3.5933333333333337</v>
      </c>
      <c r="M115" s="3">
        <v>45444</v>
      </c>
      <c r="N115" s="4">
        <f t="shared" si="50"/>
        <v>9.43</v>
      </c>
      <c r="O115" s="4">
        <f t="shared" si="51"/>
        <v>1.23</v>
      </c>
      <c r="P115" s="4">
        <f t="shared" si="52"/>
        <v>4.1399999999999997</v>
      </c>
      <c r="Q115" s="4">
        <f t="shared" si="53"/>
        <v>2.57</v>
      </c>
      <c r="R115" s="4">
        <f t="shared" si="49"/>
        <v>3.3459027777777774</v>
      </c>
      <c r="S115" s="3">
        <v>45444</v>
      </c>
      <c r="T115" s="6">
        <f t="shared" si="54"/>
        <v>6.883211678832116</v>
      </c>
      <c r="U115" s="6">
        <f t="shared" si="55"/>
        <v>2.6170212765957448</v>
      </c>
      <c r="V115" s="6">
        <f t="shared" si="56"/>
        <v>3.5084745762711864</v>
      </c>
      <c r="W115" s="6">
        <f t="shared" si="57"/>
        <v>12.238095238095237</v>
      </c>
      <c r="X115" s="6">
        <f t="shared" si="58"/>
        <v>3.0268817204301075</v>
      </c>
      <c r="Y115" s="6"/>
      <c r="Z115" s="6"/>
      <c r="AA115" s="6"/>
      <c r="AB115" s="6"/>
      <c r="AC115" s="6"/>
      <c r="AD115" s="6"/>
      <c r="AE115" s="3">
        <v>45444</v>
      </c>
      <c r="AF115" s="5">
        <f t="shared" si="59"/>
        <v>0.14743589743589744</v>
      </c>
      <c r="AG115" s="5">
        <f t="shared" si="60"/>
        <v>0.1268041237113402</v>
      </c>
      <c r="AH115" s="5">
        <f t="shared" si="61"/>
        <v>0.12499999999999997</v>
      </c>
      <c r="AI115" s="5">
        <f t="shared" si="62"/>
        <v>0.15280464216634429</v>
      </c>
      <c r="AJ115" s="5">
        <f t="shared" si="63"/>
        <v>0.11943413729128015</v>
      </c>
      <c r="AK115" s="5"/>
      <c r="AL115" s="5"/>
      <c r="AM115" s="5"/>
      <c r="AN115" s="5"/>
      <c r="AO115" s="5"/>
      <c r="AP115" s="5"/>
    </row>
    <row r="116" spans="1:42" x14ac:dyDescent="0.2">
      <c r="A116" s="3">
        <v>45474</v>
      </c>
      <c r="B116" s="2">
        <v>10.27</v>
      </c>
      <c r="C116" s="2">
        <v>1.37</v>
      </c>
      <c r="D116" s="2">
        <v>4.72</v>
      </c>
      <c r="E116" s="2">
        <v>2.48</v>
      </c>
      <c r="F116" s="2">
        <v>6.42</v>
      </c>
      <c r="G116" s="3">
        <v>45474</v>
      </c>
      <c r="H116" s="4">
        <f t="shared" si="44"/>
        <v>5.5249999999999995</v>
      </c>
      <c r="I116" s="4">
        <f t="shared" si="45"/>
        <v>0.8308333333333332</v>
      </c>
      <c r="J116" s="4">
        <f t="shared" si="46"/>
        <v>2.8308333333333331</v>
      </c>
      <c r="K116" s="4">
        <f t="shared" si="47"/>
        <v>1.3375000000000001</v>
      </c>
      <c r="L116" s="4">
        <f t="shared" si="48"/>
        <v>3.6950000000000003</v>
      </c>
      <c r="M116" s="3">
        <v>45474</v>
      </c>
      <c r="N116" s="4">
        <f t="shared" si="50"/>
        <v>10.27</v>
      </c>
      <c r="O116" s="4">
        <f t="shared" si="51"/>
        <v>1.37</v>
      </c>
      <c r="P116" s="4">
        <f t="shared" si="52"/>
        <v>4.72</v>
      </c>
      <c r="Q116" s="4">
        <f t="shared" si="53"/>
        <v>2.57</v>
      </c>
      <c r="R116" s="4">
        <f t="shared" si="49"/>
        <v>3.3981944444444441</v>
      </c>
      <c r="S116" s="3">
        <v>45474</v>
      </c>
      <c r="T116" s="6">
        <f t="shared" si="54"/>
        <v>7.4963503649635026</v>
      </c>
      <c r="U116" s="6">
        <f t="shared" si="55"/>
        <v>2.9148936170212769</v>
      </c>
      <c r="V116" s="6">
        <f t="shared" si="56"/>
        <v>4</v>
      </c>
      <c r="W116" s="6">
        <f t="shared" si="57"/>
        <v>12.238095238095237</v>
      </c>
      <c r="X116" s="6">
        <f t="shared" si="58"/>
        <v>3.4516129032258061</v>
      </c>
      <c r="Y116" s="6"/>
      <c r="Z116" s="6"/>
      <c r="AA116" s="6"/>
      <c r="AB116" s="6"/>
      <c r="AC116" s="6"/>
      <c r="AD116" s="6"/>
      <c r="AE116" s="3">
        <v>45474</v>
      </c>
      <c r="AF116" s="5">
        <f t="shared" si="59"/>
        <v>0.15490196078431373</v>
      </c>
      <c r="AG116" s="5">
        <f t="shared" si="60"/>
        <v>0.13741223671013042</v>
      </c>
      <c r="AH116" s="5">
        <f t="shared" si="61"/>
        <v>0.1389461289372976</v>
      </c>
      <c r="AI116" s="5">
        <f t="shared" si="62"/>
        <v>0.15451713395638628</v>
      </c>
      <c r="AJ116" s="5">
        <f t="shared" si="63"/>
        <v>0.14479025710419485</v>
      </c>
      <c r="AK116" s="5"/>
      <c r="AL116" s="5"/>
      <c r="AM116" s="5"/>
      <c r="AN116" s="5"/>
      <c r="AO116" s="5"/>
      <c r="AP116" s="5"/>
    </row>
    <row r="117" spans="1:42" x14ac:dyDescent="0.2">
      <c r="A117" s="3">
        <v>45505</v>
      </c>
      <c r="B117" s="2">
        <v>9.74</v>
      </c>
      <c r="C117" s="2">
        <v>1.34</v>
      </c>
      <c r="D117" s="2">
        <v>4.3</v>
      </c>
      <c r="E117" s="2">
        <v>2.38</v>
      </c>
      <c r="F117" s="2">
        <v>5.95</v>
      </c>
      <c r="G117" s="3">
        <v>45505</v>
      </c>
      <c r="H117" s="4">
        <f t="shared" si="44"/>
        <v>5.7658333333333331</v>
      </c>
      <c r="I117" s="4">
        <f t="shared" si="45"/>
        <v>0.86916666666666664</v>
      </c>
      <c r="J117" s="4">
        <f t="shared" si="46"/>
        <v>2.8774999999999999</v>
      </c>
      <c r="K117" s="4">
        <f t="shared" si="47"/>
        <v>1.4016666666666666</v>
      </c>
      <c r="L117" s="4">
        <f t="shared" si="48"/>
        <v>3.7708333333333339</v>
      </c>
      <c r="M117" s="3">
        <v>45505</v>
      </c>
      <c r="N117" s="4">
        <f t="shared" si="50"/>
        <v>10.27</v>
      </c>
      <c r="O117" s="4">
        <f t="shared" si="51"/>
        <v>1.37</v>
      </c>
      <c r="P117" s="4">
        <f t="shared" si="52"/>
        <v>4.72</v>
      </c>
      <c r="Q117" s="4">
        <f t="shared" si="53"/>
        <v>2.57</v>
      </c>
      <c r="R117" s="4">
        <f t="shared" si="49"/>
        <v>3.4479861111111112</v>
      </c>
      <c r="S117" s="3">
        <v>45505</v>
      </c>
      <c r="T117" s="6">
        <f t="shared" si="54"/>
        <v>7.4963503649635026</v>
      </c>
      <c r="U117" s="6">
        <f t="shared" si="55"/>
        <v>2.9148936170212769</v>
      </c>
      <c r="V117" s="6">
        <f t="shared" si="56"/>
        <v>4</v>
      </c>
      <c r="W117" s="6">
        <f t="shared" si="57"/>
        <v>12.238095238095237</v>
      </c>
      <c r="X117" s="6">
        <f t="shared" si="58"/>
        <v>3.4516129032258061</v>
      </c>
      <c r="Y117" s="6"/>
      <c r="Z117" s="6"/>
      <c r="AA117" s="6"/>
      <c r="AB117" s="6"/>
      <c r="AC117" s="6"/>
      <c r="AD117" s="6"/>
      <c r="AE117" s="3">
        <v>45505</v>
      </c>
      <c r="AF117" s="5">
        <f t="shared" si="59"/>
        <v>0.14077178783061137</v>
      </c>
      <c r="AG117" s="5">
        <f t="shared" si="60"/>
        <v>0.12847555129434327</v>
      </c>
      <c r="AH117" s="5">
        <f t="shared" si="61"/>
        <v>0.12452939472922096</v>
      </c>
      <c r="AI117" s="5">
        <f t="shared" si="62"/>
        <v>0.14149821640903684</v>
      </c>
      <c r="AJ117" s="5">
        <f t="shared" si="63"/>
        <v>0.1314917127071823</v>
      </c>
      <c r="AK117" s="5"/>
      <c r="AL117" s="5"/>
      <c r="AM117" s="5"/>
      <c r="AN117" s="5"/>
      <c r="AO117" s="5"/>
      <c r="AP117" s="5"/>
    </row>
    <row r="118" spans="1:42" x14ac:dyDescent="0.2">
      <c r="A118" s="3">
        <v>45536</v>
      </c>
      <c r="B118" s="2">
        <v>6.99</v>
      </c>
      <c r="C118" s="2">
        <v>1.1299999999999999</v>
      </c>
      <c r="D118" s="2">
        <v>3.2</v>
      </c>
      <c r="E118" s="2">
        <v>1.76</v>
      </c>
      <c r="F118" s="2">
        <v>4.57</v>
      </c>
      <c r="G118" s="3">
        <v>45536</v>
      </c>
      <c r="H118" s="4">
        <f t="shared" si="44"/>
        <v>5.7775000000000007</v>
      </c>
      <c r="I118" s="4">
        <f t="shared" si="45"/>
        <v>0.89</v>
      </c>
      <c r="J118" s="4">
        <f t="shared" si="46"/>
        <v>2.895</v>
      </c>
      <c r="K118" s="4">
        <f t="shared" si="47"/>
        <v>1.4058333333333335</v>
      </c>
      <c r="L118" s="4">
        <f t="shared" si="48"/>
        <v>3.8491666666666671</v>
      </c>
      <c r="M118" s="3">
        <v>45536</v>
      </c>
      <c r="N118" s="4">
        <f t="shared" si="50"/>
        <v>10.27</v>
      </c>
      <c r="O118" s="4">
        <f t="shared" si="51"/>
        <v>1.37</v>
      </c>
      <c r="P118" s="4">
        <f t="shared" si="52"/>
        <v>4.72</v>
      </c>
      <c r="Q118" s="4">
        <f t="shared" si="53"/>
        <v>2.57</v>
      </c>
      <c r="R118" s="4">
        <f t="shared" si="49"/>
        <v>3.5000694444444442</v>
      </c>
      <c r="S118" s="3">
        <v>45536</v>
      </c>
      <c r="T118" s="6">
        <f t="shared" si="54"/>
        <v>7.4963503649635026</v>
      </c>
      <c r="U118" s="6">
        <f t="shared" si="55"/>
        <v>2.9148936170212769</v>
      </c>
      <c r="V118" s="6">
        <f t="shared" si="56"/>
        <v>4</v>
      </c>
      <c r="W118" s="6">
        <f t="shared" si="57"/>
        <v>12.238095238095237</v>
      </c>
      <c r="X118" s="6">
        <f t="shared" si="58"/>
        <v>3.4516129032258061</v>
      </c>
      <c r="Y118" s="6"/>
      <c r="Z118" s="6"/>
      <c r="AA118" s="6"/>
      <c r="AB118" s="6"/>
      <c r="AC118" s="6"/>
      <c r="AD118" s="6"/>
      <c r="AE118" s="3">
        <v>45536</v>
      </c>
      <c r="AF118" s="5">
        <f t="shared" si="59"/>
        <v>0.1008221549112938</v>
      </c>
      <c r="AG118" s="5">
        <f t="shared" si="60"/>
        <v>0.10580524344569288</v>
      </c>
      <c r="AH118" s="5">
        <f t="shared" si="61"/>
        <v>9.2112838226827864E-2</v>
      </c>
      <c r="AI118" s="5">
        <f t="shared" si="62"/>
        <v>0.10432720806164789</v>
      </c>
      <c r="AJ118" s="5">
        <f t="shared" si="63"/>
        <v>9.8939164321281664E-2</v>
      </c>
      <c r="AK118" s="5"/>
      <c r="AL118" s="5"/>
      <c r="AM118" s="5"/>
      <c r="AN118" s="5"/>
      <c r="AO118" s="5"/>
      <c r="AP118" s="5"/>
    </row>
    <row r="119" spans="1:42" x14ac:dyDescent="0.2">
      <c r="A119" s="3">
        <v>45566</v>
      </c>
      <c r="B119" s="2">
        <v>4</v>
      </c>
      <c r="C119" s="2">
        <v>1.08</v>
      </c>
      <c r="D119" s="2">
        <v>2.23</v>
      </c>
      <c r="E119" s="2">
        <v>1.21</v>
      </c>
      <c r="F119" s="2">
        <v>2.84</v>
      </c>
      <c r="G119" s="3">
        <v>45566</v>
      </c>
      <c r="H119" s="4">
        <f t="shared" si="44"/>
        <v>5.7925000000000004</v>
      </c>
      <c r="I119" s="4">
        <f t="shared" si="45"/>
        <v>0.91416666666666668</v>
      </c>
      <c r="J119" s="4">
        <f t="shared" si="46"/>
        <v>2.8908333333333331</v>
      </c>
      <c r="K119" s="4">
        <f t="shared" si="47"/>
        <v>1.4375000000000002</v>
      </c>
      <c r="L119" s="4">
        <f t="shared" si="48"/>
        <v>3.8616666666666668</v>
      </c>
      <c r="M119" s="3">
        <v>45566</v>
      </c>
      <c r="N119" s="4">
        <f t="shared" si="50"/>
        <v>10.27</v>
      </c>
      <c r="O119" s="4">
        <f t="shared" si="51"/>
        <v>1.37</v>
      </c>
      <c r="P119" s="4">
        <f t="shared" si="52"/>
        <v>4.72</v>
      </c>
      <c r="Q119" s="4">
        <f t="shared" si="53"/>
        <v>2.57</v>
      </c>
      <c r="R119" s="4">
        <f t="shared" si="49"/>
        <v>3.5491666666666664</v>
      </c>
      <c r="S119" s="3">
        <v>45566</v>
      </c>
      <c r="T119" s="6">
        <f t="shared" si="54"/>
        <v>7.4963503649635026</v>
      </c>
      <c r="U119" s="6">
        <f t="shared" si="55"/>
        <v>2.9148936170212769</v>
      </c>
      <c r="V119" s="6">
        <f t="shared" si="56"/>
        <v>4</v>
      </c>
      <c r="W119" s="6">
        <f t="shared" si="57"/>
        <v>12.238095238095237</v>
      </c>
      <c r="X119" s="6">
        <f t="shared" si="58"/>
        <v>3.4516129032258061</v>
      </c>
      <c r="Y119" s="6"/>
      <c r="Z119" s="6"/>
      <c r="AA119" s="6"/>
      <c r="AB119" s="6"/>
      <c r="AC119" s="6"/>
      <c r="AD119" s="6"/>
      <c r="AE119" s="3">
        <v>45566</v>
      </c>
      <c r="AF119" s="5">
        <f t="shared" si="59"/>
        <v>5.7545676881024306E-2</v>
      </c>
      <c r="AG119" s="5">
        <f t="shared" si="60"/>
        <v>9.8450319051959889E-2</v>
      </c>
      <c r="AH119" s="5">
        <f t="shared" si="61"/>
        <v>6.4283655232055356E-2</v>
      </c>
      <c r="AI119" s="5">
        <f t="shared" si="62"/>
        <v>7.0144927536231874E-2</v>
      </c>
      <c r="AJ119" s="5">
        <f t="shared" si="63"/>
        <v>6.1286145878290885E-2</v>
      </c>
      <c r="AK119" s="5"/>
      <c r="AL119" s="5"/>
      <c r="AM119" s="5"/>
      <c r="AN119" s="5"/>
      <c r="AO119" s="5"/>
      <c r="AP119" s="5"/>
    </row>
    <row r="120" spans="1:42" x14ac:dyDescent="0.2">
      <c r="T120" s="2" t="s">
        <v>15</v>
      </c>
      <c r="U120" s="2" t="s">
        <v>16</v>
      </c>
      <c r="V120" s="2" t="s">
        <v>17</v>
      </c>
      <c r="W120" s="2" t="s">
        <v>18</v>
      </c>
      <c r="X120" s="2" t="s">
        <v>19</v>
      </c>
    </row>
    <row r="121" spans="1:42" x14ac:dyDescent="0.2">
      <c r="Q121" s="8">
        <f>100/T121</f>
        <v>8.5978835978835981</v>
      </c>
      <c r="S121" t="s">
        <v>21</v>
      </c>
      <c r="T121" s="6">
        <f>MAX(T62:T119)</f>
        <v>11.63076923076923</v>
      </c>
      <c r="U121" s="6">
        <f t="shared" ref="U121:X121" si="64">MAX(U62:U119)</f>
        <v>4.4000000000000004</v>
      </c>
      <c r="V121" s="6">
        <f t="shared" si="64"/>
        <v>4.552941176470588</v>
      </c>
      <c r="W121" s="6">
        <f t="shared" si="64"/>
        <v>14.000000000000002</v>
      </c>
      <c r="X121" s="6">
        <f t="shared" si="64"/>
        <v>4.6846846846846848</v>
      </c>
      <c r="AF121" s="2" t="s">
        <v>15</v>
      </c>
      <c r="AG121" s="2" t="s">
        <v>16</v>
      </c>
      <c r="AH121" s="2" t="s">
        <v>17</v>
      </c>
      <c r="AI121" s="2" t="s">
        <v>18</v>
      </c>
      <c r="AJ121" s="2" t="s">
        <v>19</v>
      </c>
    </row>
    <row r="122" spans="1:42" x14ac:dyDescent="0.2">
      <c r="S122" t="s">
        <v>20</v>
      </c>
      <c r="T122" s="7">
        <f>T119</f>
        <v>7.4963503649635026</v>
      </c>
      <c r="U122" s="7">
        <f t="shared" ref="U122:X122" si="65">U119</f>
        <v>2.9148936170212769</v>
      </c>
      <c r="V122" s="7">
        <f t="shared" si="65"/>
        <v>4</v>
      </c>
      <c r="W122" s="7">
        <f t="shared" si="65"/>
        <v>12.238095238095237</v>
      </c>
      <c r="X122" s="7">
        <f t="shared" si="65"/>
        <v>3.4516129032258061</v>
      </c>
      <c r="AE122" s="1">
        <v>44166</v>
      </c>
      <c r="AF122" s="9">
        <v>1.4633140972794724E-2</v>
      </c>
      <c r="AG122" s="9">
        <v>3.7783375314861464E-2</v>
      </c>
      <c r="AH122" s="9">
        <v>3.0130293159609127E-2</v>
      </c>
      <c r="AI122" s="9">
        <v>4.7619047619047616E-2</v>
      </c>
      <c r="AJ122" s="9">
        <v>3.992015968063873E-2</v>
      </c>
    </row>
    <row r="123" spans="1:42" x14ac:dyDescent="0.2">
      <c r="AE123" s="1">
        <v>44197</v>
      </c>
      <c r="AF123" s="9">
        <v>1.3533208411409538E-2</v>
      </c>
      <c r="AG123" s="9">
        <v>5.3030303030303032E-2</v>
      </c>
      <c r="AH123" s="9">
        <v>3.7128712871287127E-2</v>
      </c>
      <c r="AI123" s="9">
        <v>3.2558139534883727E-2</v>
      </c>
      <c r="AJ123" s="9">
        <v>4.5477014335145824E-2</v>
      </c>
    </row>
    <row r="124" spans="1:42" x14ac:dyDescent="0.2">
      <c r="AE124" s="3">
        <v>44531</v>
      </c>
      <c r="AF124" s="5">
        <v>1.5157639450282943E-2</v>
      </c>
      <c r="AG124" s="5">
        <v>5.2272727272727269E-2</v>
      </c>
      <c r="AH124" s="5">
        <v>4.0211210398050361E-2</v>
      </c>
      <c r="AI124" s="5">
        <v>2.1598272138228947E-2</v>
      </c>
      <c r="AJ124" s="5">
        <v>4.2603550295857988E-2</v>
      </c>
    </row>
    <row r="125" spans="1:42" x14ac:dyDescent="0.2">
      <c r="AE125" s="3">
        <v>44562</v>
      </c>
      <c r="AF125" s="5">
        <v>2.5349301397205593E-2</v>
      </c>
      <c r="AG125" s="5">
        <v>6.6815144766146986E-2</v>
      </c>
      <c r="AH125" s="5">
        <v>5.1579368252698925E-2</v>
      </c>
      <c r="AI125" s="5">
        <v>2.7718550106609816E-2</v>
      </c>
      <c r="AJ125" s="5">
        <v>6.3625910310463774E-2</v>
      </c>
    </row>
    <row r="126" spans="1:42" x14ac:dyDescent="0.2">
      <c r="AE126" s="3">
        <v>44927</v>
      </c>
      <c r="AF126" s="5">
        <v>2.4780849629130141E-2</v>
      </c>
      <c r="AG126" s="5">
        <v>5.8098591549295781E-2</v>
      </c>
      <c r="AH126" s="5">
        <v>3.966521106259098E-2</v>
      </c>
      <c r="AI126" s="5">
        <v>2.1344717182497332E-2</v>
      </c>
      <c r="AJ126" s="5">
        <v>5.5234425176621721E-2</v>
      </c>
    </row>
    <row r="127" spans="1:42" x14ac:dyDescent="0.2">
      <c r="AE127" s="3">
        <v>44958</v>
      </c>
      <c r="AF127" s="5">
        <v>4.6112420060585663E-2</v>
      </c>
      <c r="AG127" s="5">
        <v>7.599309153713299E-2</v>
      </c>
      <c r="AH127" s="5">
        <v>6.2477297493643294E-2</v>
      </c>
      <c r="AI127" s="5">
        <v>4.716981132075472E-2</v>
      </c>
      <c r="AJ127" s="5">
        <v>6.9523809523809543E-2</v>
      </c>
    </row>
    <row r="128" spans="1:42" x14ac:dyDescent="0.2">
      <c r="AE128" s="3">
        <v>45261</v>
      </c>
      <c r="AF128" s="5">
        <v>2.2825724758413862E-2</v>
      </c>
      <c r="AG128" s="5">
        <v>5.949367088607594E-2</v>
      </c>
      <c r="AH128" s="5">
        <v>3.8599934576382069E-2</v>
      </c>
      <c r="AI128" s="5">
        <v>1.5873015873015872E-2</v>
      </c>
      <c r="AJ128" s="5">
        <v>4.5994065281899116E-2</v>
      </c>
    </row>
    <row r="129" spans="31:36" x14ac:dyDescent="0.2">
      <c r="AE129" s="3">
        <v>45292</v>
      </c>
      <c r="AF129" s="5">
        <v>3.2551222736285516E-2</v>
      </c>
      <c r="AG129" s="5">
        <v>6.5432098765432101E-2</v>
      </c>
      <c r="AH129" s="5">
        <v>4.3478260869565209E-2</v>
      </c>
      <c r="AI129" s="5">
        <v>2.6158445440956652E-2</v>
      </c>
      <c r="AJ129" s="5">
        <v>4.747847478474785E-2</v>
      </c>
    </row>
    <row r="130" spans="31:36" x14ac:dyDescent="0.2">
      <c r="AE130" t="s">
        <v>22</v>
      </c>
      <c r="AF130" s="9">
        <f>AVERAGE(AF122:AF129)</f>
        <v>2.4367938427013496E-2</v>
      </c>
      <c r="AG130" s="9">
        <f t="shared" ref="AG130:AJ130" si="66">AVERAGE(AG122:AG129)</f>
        <v>5.8614875390246943E-2</v>
      </c>
      <c r="AH130" s="9">
        <f t="shared" si="66"/>
        <v>4.2908786085478379E-2</v>
      </c>
      <c r="AI130" s="9">
        <f t="shared" si="66"/>
        <v>3.0004999901999337E-2</v>
      </c>
      <c r="AJ130" s="9">
        <f t="shared" si="66"/>
        <v>5.1232176173648072E-2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67B6-37C6-F143-8E51-CADF94666E96}">
  <dimension ref="A1:D217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2000</v>
      </c>
      <c r="C2" t="s">
        <v>5</v>
      </c>
      <c r="D2">
        <v>0.03</v>
      </c>
    </row>
    <row r="3" spans="1:4" x14ac:dyDescent="0.2">
      <c r="A3" t="s">
        <v>4</v>
      </c>
      <c r="B3">
        <v>2001</v>
      </c>
      <c r="C3" t="s">
        <v>5</v>
      </c>
      <c r="D3">
        <v>0.04</v>
      </c>
    </row>
    <row r="4" spans="1:4" x14ac:dyDescent="0.2">
      <c r="A4" t="s">
        <v>4</v>
      </c>
      <c r="B4">
        <v>2002</v>
      </c>
      <c r="C4" t="s">
        <v>5</v>
      </c>
      <c r="D4">
        <v>0.06</v>
      </c>
    </row>
    <row r="5" spans="1:4" x14ac:dyDescent="0.2">
      <c r="A5" t="s">
        <v>4</v>
      </c>
      <c r="B5">
        <v>2003</v>
      </c>
      <c r="C5" t="s">
        <v>5</v>
      </c>
      <c r="D5">
        <v>7.0000000000000007E-2</v>
      </c>
    </row>
    <row r="6" spans="1:4" x14ac:dyDescent="0.2">
      <c r="A6" t="s">
        <v>4</v>
      </c>
      <c r="B6">
        <v>2004</v>
      </c>
      <c r="C6" t="s">
        <v>5</v>
      </c>
      <c r="D6">
        <v>0.08</v>
      </c>
    </row>
    <row r="7" spans="1:4" x14ac:dyDescent="0.2">
      <c r="A7" t="s">
        <v>4</v>
      </c>
      <c r="B7">
        <v>2005</v>
      </c>
      <c r="C7" t="s">
        <v>5</v>
      </c>
      <c r="D7">
        <v>0.14000000000000001</v>
      </c>
    </row>
    <row r="8" spans="1:4" x14ac:dyDescent="0.2">
      <c r="A8" t="s">
        <v>4</v>
      </c>
      <c r="B8">
        <v>2006</v>
      </c>
      <c r="C8" t="s">
        <v>5</v>
      </c>
      <c r="D8">
        <v>0.16</v>
      </c>
    </row>
    <row r="9" spans="1:4" x14ac:dyDescent="0.2">
      <c r="A9" t="s">
        <v>4</v>
      </c>
      <c r="B9">
        <v>2007</v>
      </c>
      <c r="C9" t="s">
        <v>5</v>
      </c>
      <c r="D9">
        <v>0.2</v>
      </c>
    </row>
    <row r="10" spans="1:4" x14ac:dyDescent="0.2">
      <c r="A10" t="s">
        <v>4</v>
      </c>
      <c r="B10">
        <v>2008</v>
      </c>
      <c r="C10" t="s">
        <v>5</v>
      </c>
      <c r="D10">
        <v>0.25</v>
      </c>
    </row>
    <row r="11" spans="1:4" x14ac:dyDescent="0.2">
      <c r="A11" t="s">
        <v>4</v>
      </c>
      <c r="B11">
        <v>2009</v>
      </c>
      <c r="C11" t="s">
        <v>5</v>
      </c>
      <c r="D11">
        <v>0.41</v>
      </c>
    </row>
    <row r="12" spans="1:4" x14ac:dyDescent="0.2">
      <c r="A12" t="s">
        <v>4</v>
      </c>
      <c r="B12">
        <v>2010</v>
      </c>
      <c r="C12" t="s">
        <v>5</v>
      </c>
      <c r="D12">
        <v>1.02</v>
      </c>
    </row>
    <row r="13" spans="1:4" x14ac:dyDescent="0.2">
      <c r="A13" t="s">
        <v>4</v>
      </c>
      <c r="B13">
        <v>2011</v>
      </c>
      <c r="C13" t="s">
        <v>5</v>
      </c>
      <c r="D13">
        <v>3.11</v>
      </c>
    </row>
    <row r="14" spans="1:4" x14ac:dyDescent="0.2">
      <c r="A14" t="s">
        <v>4</v>
      </c>
      <c r="B14">
        <v>2012</v>
      </c>
      <c r="C14" t="s">
        <v>5</v>
      </c>
      <c r="D14">
        <v>6.72</v>
      </c>
    </row>
    <row r="15" spans="1:4" x14ac:dyDescent="0.2">
      <c r="A15" t="s">
        <v>4</v>
      </c>
      <c r="B15">
        <v>2013</v>
      </c>
      <c r="C15" t="s">
        <v>5</v>
      </c>
      <c r="D15">
        <v>17.760000000000002</v>
      </c>
    </row>
    <row r="16" spans="1:4" x14ac:dyDescent="0.2">
      <c r="A16" t="s">
        <v>4</v>
      </c>
      <c r="B16">
        <v>2014</v>
      </c>
      <c r="C16" t="s">
        <v>5</v>
      </c>
      <c r="D16">
        <v>28.4</v>
      </c>
    </row>
    <row r="17" spans="1:4" x14ac:dyDescent="0.2">
      <c r="A17" t="s">
        <v>4</v>
      </c>
      <c r="B17">
        <v>2015</v>
      </c>
      <c r="C17" t="s">
        <v>5</v>
      </c>
      <c r="D17">
        <v>43.55</v>
      </c>
    </row>
    <row r="18" spans="1:4" x14ac:dyDescent="0.2">
      <c r="A18" t="s">
        <v>4</v>
      </c>
      <c r="B18">
        <v>2016</v>
      </c>
      <c r="C18" t="s">
        <v>5</v>
      </c>
      <c r="D18">
        <v>77.819999999999993</v>
      </c>
    </row>
    <row r="19" spans="1:4" x14ac:dyDescent="0.2">
      <c r="A19" t="s">
        <v>4</v>
      </c>
      <c r="B19">
        <v>2017</v>
      </c>
      <c r="C19" t="s">
        <v>5</v>
      </c>
      <c r="D19">
        <v>130.83000000000001</v>
      </c>
    </row>
    <row r="20" spans="1:4" x14ac:dyDescent="0.2">
      <c r="A20" t="s">
        <v>4</v>
      </c>
      <c r="B20">
        <v>2018</v>
      </c>
      <c r="C20" t="s">
        <v>5</v>
      </c>
      <c r="D20">
        <v>175.26</v>
      </c>
    </row>
    <row r="21" spans="1:4" x14ac:dyDescent="0.2">
      <c r="A21" t="s">
        <v>4</v>
      </c>
      <c r="B21">
        <v>2019</v>
      </c>
      <c r="C21" t="s">
        <v>5</v>
      </c>
      <c r="D21">
        <v>204.97</v>
      </c>
    </row>
    <row r="22" spans="1:4" x14ac:dyDescent="0.2">
      <c r="A22" t="s">
        <v>4</v>
      </c>
      <c r="B22">
        <v>2020</v>
      </c>
      <c r="C22" t="s">
        <v>5</v>
      </c>
      <c r="D22">
        <v>253.86</v>
      </c>
    </row>
    <row r="23" spans="1:4" x14ac:dyDescent="0.2">
      <c r="A23" t="s">
        <v>4</v>
      </c>
      <c r="B23">
        <v>2021</v>
      </c>
      <c r="C23" t="s">
        <v>5</v>
      </c>
      <c r="D23">
        <v>306.97000000000003</v>
      </c>
    </row>
    <row r="24" spans="1:4" x14ac:dyDescent="0.2">
      <c r="A24" t="s">
        <v>4</v>
      </c>
      <c r="B24">
        <v>2022</v>
      </c>
      <c r="C24" t="s">
        <v>5</v>
      </c>
      <c r="D24">
        <v>393.03</v>
      </c>
    </row>
    <row r="25" spans="1:4" x14ac:dyDescent="0.2">
      <c r="A25" t="s">
        <v>4</v>
      </c>
      <c r="B25">
        <v>2023</v>
      </c>
      <c r="C25" t="s">
        <v>5</v>
      </c>
      <c r="D25">
        <v>609.91999999999996</v>
      </c>
    </row>
    <row r="26" spans="1:4" x14ac:dyDescent="0.2">
      <c r="A26" t="s">
        <v>6</v>
      </c>
      <c r="B26">
        <v>2000</v>
      </c>
      <c r="C26" t="s">
        <v>5</v>
      </c>
      <c r="D26">
        <v>0.11</v>
      </c>
    </row>
    <row r="27" spans="1:4" x14ac:dyDescent="0.2">
      <c r="A27" t="s">
        <v>6</v>
      </c>
      <c r="B27">
        <v>2001</v>
      </c>
      <c r="C27" t="s">
        <v>5</v>
      </c>
      <c r="D27">
        <v>0.19</v>
      </c>
    </row>
    <row r="28" spans="1:4" x14ac:dyDescent="0.2">
      <c r="A28" t="s">
        <v>6</v>
      </c>
      <c r="B28">
        <v>2002</v>
      </c>
      <c r="C28" t="s">
        <v>5</v>
      </c>
      <c r="D28">
        <v>0.26</v>
      </c>
    </row>
    <row r="29" spans="1:4" x14ac:dyDescent="0.2">
      <c r="A29" t="s">
        <v>6</v>
      </c>
      <c r="B29">
        <v>2003</v>
      </c>
      <c r="C29" t="s">
        <v>5</v>
      </c>
      <c r="D29">
        <v>0.44</v>
      </c>
    </row>
    <row r="30" spans="1:4" x14ac:dyDescent="0.2">
      <c r="A30" t="s">
        <v>6</v>
      </c>
      <c r="B30">
        <v>2004</v>
      </c>
      <c r="C30" t="s">
        <v>5</v>
      </c>
      <c r="D30">
        <v>1.1100000000000001</v>
      </c>
    </row>
    <row r="31" spans="1:4" x14ac:dyDescent="0.2">
      <c r="A31" t="s">
        <v>6</v>
      </c>
      <c r="B31">
        <v>2005</v>
      </c>
      <c r="C31" t="s">
        <v>5</v>
      </c>
      <c r="D31">
        <v>2.06</v>
      </c>
    </row>
    <row r="32" spans="1:4" x14ac:dyDescent="0.2">
      <c r="A32" t="s">
        <v>6</v>
      </c>
      <c r="B32">
        <v>2006</v>
      </c>
      <c r="C32" t="s">
        <v>5</v>
      </c>
      <c r="D32">
        <v>2.9</v>
      </c>
    </row>
    <row r="33" spans="1:4" x14ac:dyDescent="0.2">
      <c r="A33" t="s">
        <v>6</v>
      </c>
      <c r="B33">
        <v>2007</v>
      </c>
      <c r="C33" t="s">
        <v>5</v>
      </c>
      <c r="D33">
        <v>4.17</v>
      </c>
    </row>
    <row r="34" spans="1:4" x14ac:dyDescent="0.2">
      <c r="A34" t="s">
        <v>6</v>
      </c>
      <c r="B34">
        <v>2008</v>
      </c>
      <c r="C34" t="s">
        <v>5</v>
      </c>
      <c r="D34">
        <v>6.12</v>
      </c>
    </row>
    <row r="35" spans="1:4" x14ac:dyDescent="0.2">
      <c r="A35" t="s">
        <v>6</v>
      </c>
      <c r="B35">
        <v>2009</v>
      </c>
      <c r="C35" t="s">
        <v>5</v>
      </c>
      <c r="D35">
        <v>10.57</v>
      </c>
    </row>
    <row r="36" spans="1:4" x14ac:dyDescent="0.2">
      <c r="A36" t="s">
        <v>6</v>
      </c>
      <c r="B36">
        <v>2010</v>
      </c>
      <c r="C36" t="s">
        <v>5</v>
      </c>
      <c r="D36">
        <v>18.010000000000002</v>
      </c>
    </row>
    <row r="37" spans="1:4" x14ac:dyDescent="0.2">
      <c r="A37" t="s">
        <v>6</v>
      </c>
      <c r="B37">
        <v>2011</v>
      </c>
      <c r="C37" t="s">
        <v>5</v>
      </c>
      <c r="D37">
        <v>25.92</v>
      </c>
    </row>
    <row r="38" spans="1:4" x14ac:dyDescent="0.2">
      <c r="A38" t="s">
        <v>6</v>
      </c>
      <c r="B38">
        <v>2012</v>
      </c>
      <c r="C38" t="s">
        <v>5</v>
      </c>
      <c r="D38">
        <v>34.08</v>
      </c>
    </row>
    <row r="39" spans="1:4" x14ac:dyDescent="0.2">
      <c r="A39" t="s">
        <v>6</v>
      </c>
      <c r="B39">
        <v>2013</v>
      </c>
      <c r="C39" t="s">
        <v>5</v>
      </c>
      <c r="D39">
        <v>36.71</v>
      </c>
    </row>
    <row r="40" spans="1:4" x14ac:dyDescent="0.2">
      <c r="A40" t="s">
        <v>6</v>
      </c>
      <c r="B40">
        <v>2014</v>
      </c>
      <c r="C40" t="s">
        <v>5</v>
      </c>
      <c r="D40">
        <v>37.9</v>
      </c>
    </row>
    <row r="41" spans="1:4" x14ac:dyDescent="0.2">
      <c r="A41" t="s">
        <v>6</v>
      </c>
      <c r="B41">
        <v>2015</v>
      </c>
      <c r="C41" t="s">
        <v>5</v>
      </c>
      <c r="D41">
        <v>39.22</v>
      </c>
    </row>
    <row r="42" spans="1:4" x14ac:dyDescent="0.2">
      <c r="A42" t="s">
        <v>6</v>
      </c>
      <c r="B42">
        <v>2016</v>
      </c>
      <c r="C42" t="s">
        <v>5</v>
      </c>
      <c r="D42">
        <v>40.68</v>
      </c>
    </row>
    <row r="43" spans="1:4" x14ac:dyDescent="0.2">
      <c r="A43" t="s">
        <v>6</v>
      </c>
      <c r="B43">
        <v>2017</v>
      </c>
      <c r="C43" t="s">
        <v>5</v>
      </c>
      <c r="D43">
        <v>42.29</v>
      </c>
    </row>
    <row r="44" spans="1:4" x14ac:dyDescent="0.2">
      <c r="A44" t="s">
        <v>6</v>
      </c>
      <c r="B44">
        <v>2018</v>
      </c>
      <c r="C44" t="s">
        <v>5</v>
      </c>
      <c r="D44">
        <v>45.16</v>
      </c>
    </row>
    <row r="45" spans="1:4" x14ac:dyDescent="0.2">
      <c r="A45" t="s">
        <v>6</v>
      </c>
      <c r="B45">
        <v>2019</v>
      </c>
      <c r="C45" t="s">
        <v>5</v>
      </c>
      <c r="D45">
        <v>48.91</v>
      </c>
    </row>
    <row r="46" spans="1:4" x14ac:dyDescent="0.2">
      <c r="A46" t="s">
        <v>6</v>
      </c>
      <c r="B46">
        <v>2020</v>
      </c>
      <c r="C46" t="s">
        <v>5</v>
      </c>
      <c r="D46">
        <v>53.67</v>
      </c>
    </row>
    <row r="47" spans="1:4" x14ac:dyDescent="0.2">
      <c r="A47" t="s">
        <v>6</v>
      </c>
      <c r="B47">
        <v>2021</v>
      </c>
      <c r="C47" t="s">
        <v>5</v>
      </c>
      <c r="D47">
        <v>60.04</v>
      </c>
    </row>
    <row r="48" spans="1:4" x14ac:dyDescent="0.2">
      <c r="A48" t="s">
        <v>6</v>
      </c>
      <c r="B48">
        <v>2022</v>
      </c>
      <c r="C48" t="s">
        <v>5</v>
      </c>
      <c r="D48">
        <v>67.48</v>
      </c>
    </row>
    <row r="49" spans="1:4" x14ac:dyDescent="0.2">
      <c r="A49" t="s">
        <v>6</v>
      </c>
      <c r="B49">
        <v>2023</v>
      </c>
      <c r="C49" t="s">
        <v>5</v>
      </c>
      <c r="D49">
        <v>81.739999999999995</v>
      </c>
    </row>
    <row r="50" spans="1:4" x14ac:dyDescent="0.2">
      <c r="A50" t="s">
        <v>7</v>
      </c>
      <c r="B50">
        <v>2000</v>
      </c>
      <c r="C50" t="s">
        <v>5</v>
      </c>
      <c r="D50">
        <v>0</v>
      </c>
    </row>
    <row r="51" spans="1:4" x14ac:dyDescent="0.2">
      <c r="A51" t="s">
        <v>7</v>
      </c>
      <c r="B51">
        <v>2001</v>
      </c>
      <c r="C51" t="s">
        <v>5</v>
      </c>
      <c r="D51">
        <v>0</v>
      </c>
    </row>
    <row r="52" spans="1:4" x14ac:dyDescent="0.2">
      <c r="A52" t="s">
        <v>7</v>
      </c>
      <c r="B52">
        <v>2002</v>
      </c>
      <c r="C52" t="s">
        <v>5</v>
      </c>
      <c r="D52">
        <v>0</v>
      </c>
    </row>
    <row r="53" spans="1:4" x14ac:dyDescent="0.2">
      <c r="A53" t="s">
        <v>7</v>
      </c>
      <c r="B53">
        <v>2003</v>
      </c>
      <c r="C53" t="s">
        <v>5</v>
      </c>
      <c r="D53">
        <v>0</v>
      </c>
    </row>
    <row r="54" spans="1:4" x14ac:dyDescent="0.2">
      <c r="A54" t="s">
        <v>7</v>
      </c>
      <c r="B54">
        <v>2004</v>
      </c>
      <c r="C54" t="s">
        <v>5</v>
      </c>
      <c r="D54">
        <v>0</v>
      </c>
    </row>
    <row r="55" spans="1:4" x14ac:dyDescent="0.2">
      <c r="A55" t="s">
        <v>7</v>
      </c>
      <c r="B55">
        <v>2005</v>
      </c>
      <c r="C55" t="s">
        <v>5</v>
      </c>
      <c r="D55">
        <v>0</v>
      </c>
    </row>
    <row r="56" spans="1:4" x14ac:dyDescent="0.2">
      <c r="A56" t="s">
        <v>7</v>
      </c>
      <c r="B56">
        <v>2006</v>
      </c>
      <c r="C56" t="s">
        <v>5</v>
      </c>
      <c r="D56">
        <v>0</v>
      </c>
    </row>
    <row r="57" spans="1:4" x14ac:dyDescent="0.2">
      <c r="A57" t="s">
        <v>7</v>
      </c>
      <c r="B57">
        <v>2007</v>
      </c>
      <c r="C57" t="s">
        <v>5</v>
      </c>
      <c r="D57">
        <v>0.01</v>
      </c>
    </row>
    <row r="58" spans="1:4" x14ac:dyDescent="0.2">
      <c r="A58" t="s">
        <v>7</v>
      </c>
      <c r="B58">
        <v>2008</v>
      </c>
      <c r="C58" t="s">
        <v>5</v>
      </c>
      <c r="D58">
        <v>0.01</v>
      </c>
    </row>
    <row r="59" spans="1:4" x14ac:dyDescent="0.2">
      <c r="A59" t="s">
        <v>7</v>
      </c>
      <c r="B59">
        <v>2009</v>
      </c>
      <c r="C59" t="s">
        <v>5</v>
      </c>
      <c r="D59">
        <v>0.05</v>
      </c>
    </row>
    <row r="60" spans="1:4" x14ac:dyDescent="0.2">
      <c r="A60" t="s">
        <v>7</v>
      </c>
      <c r="B60">
        <v>2010</v>
      </c>
      <c r="C60" t="s">
        <v>5</v>
      </c>
      <c r="D60">
        <v>0.2</v>
      </c>
    </row>
    <row r="61" spans="1:4" x14ac:dyDescent="0.2">
      <c r="A61" t="s">
        <v>7</v>
      </c>
      <c r="B61">
        <v>2011</v>
      </c>
      <c r="C61" t="s">
        <v>5</v>
      </c>
      <c r="D61">
        <v>0.61</v>
      </c>
    </row>
    <row r="62" spans="1:4" x14ac:dyDescent="0.2">
      <c r="A62" t="s">
        <v>7</v>
      </c>
      <c r="B62">
        <v>2012</v>
      </c>
      <c r="C62" t="s">
        <v>5</v>
      </c>
      <c r="D62">
        <v>1.54</v>
      </c>
    </row>
    <row r="63" spans="1:4" x14ac:dyDescent="0.2">
      <c r="A63" t="s">
        <v>7</v>
      </c>
      <c r="B63">
        <v>2013</v>
      </c>
      <c r="C63" t="s">
        <v>5</v>
      </c>
      <c r="D63">
        <v>2.58</v>
      </c>
    </row>
    <row r="64" spans="1:4" x14ac:dyDescent="0.2">
      <c r="A64" t="s">
        <v>7</v>
      </c>
      <c r="B64">
        <v>2014</v>
      </c>
      <c r="C64" t="s">
        <v>5</v>
      </c>
      <c r="D64">
        <v>2.6</v>
      </c>
    </row>
    <row r="65" spans="1:4" x14ac:dyDescent="0.2">
      <c r="A65" t="s">
        <v>7</v>
      </c>
      <c r="B65">
        <v>2015</v>
      </c>
      <c r="C65" t="s">
        <v>5</v>
      </c>
      <c r="D65">
        <v>2.6</v>
      </c>
    </row>
    <row r="66" spans="1:4" x14ac:dyDescent="0.2">
      <c r="A66" t="s">
        <v>7</v>
      </c>
      <c r="B66">
        <v>2016</v>
      </c>
      <c r="C66" t="s">
        <v>5</v>
      </c>
      <c r="D66">
        <v>2.6</v>
      </c>
    </row>
    <row r="67" spans="1:4" x14ac:dyDescent="0.2">
      <c r="A67" t="s">
        <v>7</v>
      </c>
      <c r="B67">
        <v>2017</v>
      </c>
      <c r="C67" t="s">
        <v>5</v>
      </c>
      <c r="D67">
        <v>2.61</v>
      </c>
    </row>
    <row r="68" spans="1:4" x14ac:dyDescent="0.2">
      <c r="A68" t="s">
        <v>7</v>
      </c>
      <c r="B68">
        <v>2018</v>
      </c>
      <c r="C68" t="s">
        <v>5</v>
      </c>
      <c r="D68">
        <v>2.65</v>
      </c>
    </row>
    <row r="69" spans="1:4" x14ac:dyDescent="0.2">
      <c r="A69" t="s">
        <v>7</v>
      </c>
      <c r="B69">
        <v>2019</v>
      </c>
      <c r="C69" t="s">
        <v>5</v>
      </c>
      <c r="D69">
        <v>2.83</v>
      </c>
    </row>
    <row r="70" spans="1:4" x14ac:dyDescent="0.2">
      <c r="A70" t="s">
        <v>7</v>
      </c>
      <c r="B70">
        <v>2020</v>
      </c>
      <c r="C70" t="s">
        <v>5</v>
      </c>
      <c r="D70">
        <v>3.29</v>
      </c>
    </row>
    <row r="71" spans="1:4" x14ac:dyDescent="0.2">
      <c r="A71" t="s">
        <v>7</v>
      </c>
      <c r="B71">
        <v>2021</v>
      </c>
      <c r="C71" t="s">
        <v>5</v>
      </c>
      <c r="D71">
        <v>4.28</v>
      </c>
    </row>
    <row r="72" spans="1:4" x14ac:dyDescent="0.2">
      <c r="A72" t="s">
        <v>7</v>
      </c>
      <c r="B72">
        <v>2022</v>
      </c>
      <c r="C72" t="s">
        <v>5</v>
      </c>
      <c r="D72">
        <v>5.43</v>
      </c>
    </row>
    <row r="73" spans="1:4" x14ac:dyDescent="0.2">
      <c r="A73" t="s">
        <v>7</v>
      </c>
      <c r="B73">
        <v>2023</v>
      </c>
      <c r="C73" t="s">
        <v>5</v>
      </c>
      <c r="D73">
        <v>7.03</v>
      </c>
    </row>
    <row r="74" spans="1:4" x14ac:dyDescent="0.2">
      <c r="A74" t="s">
        <v>8</v>
      </c>
      <c r="B74">
        <v>2000</v>
      </c>
      <c r="C74" t="s">
        <v>5</v>
      </c>
      <c r="D74">
        <v>0</v>
      </c>
    </row>
    <row r="75" spans="1:4" x14ac:dyDescent="0.2">
      <c r="A75" t="s">
        <v>8</v>
      </c>
      <c r="B75">
        <v>2001</v>
      </c>
      <c r="C75" t="s">
        <v>5</v>
      </c>
      <c r="D75">
        <v>0.01</v>
      </c>
    </row>
    <row r="76" spans="1:4" x14ac:dyDescent="0.2">
      <c r="A76" t="s">
        <v>8</v>
      </c>
      <c r="B76">
        <v>2002</v>
      </c>
      <c r="C76" t="s">
        <v>5</v>
      </c>
      <c r="D76">
        <v>0.01</v>
      </c>
    </row>
    <row r="77" spans="1:4" x14ac:dyDescent="0.2">
      <c r="A77" t="s">
        <v>8</v>
      </c>
      <c r="B77">
        <v>2003</v>
      </c>
      <c r="C77" t="s">
        <v>5</v>
      </c>
      <c r="D77">
        <v>0.01</v>
      </c>
    </row>
    <row r="78" spans="1:4" x14ac:dyDescent="0.2">
      <c r="A78" t="s">
        <v>8</v>
      </c>
      <c r="B78">
        <v>2004</v>
      </c>
      <c r="C78" t="s">
        <v>5</v>
      </c>
      <c r="D78">
        <v>0.01</v>
      </c>
    </row>
    <row r="79" spans="1:4" x14ac:dyDescent="0.2">
      <c r="A79" t="s">
        <v>8</v>
      </c>
      <c r="B79">
        <v>2005</v>
      </c>
      <c r="C79" t="s">
        <v>5</v>
      </c>
      <c r="D79">
        <v>0.01</v>
      </c>
    </row>
    <row r="80" spans="1:4" x14ac:dyDescent="0.2">
      <c r="A80" t="s">
        <v>8</v>
      </c>
      <c r="B80">
        <v>2006</v>
      </c>
      <c r="C80" t="s">
        <v>5</v>
      </c>
      <c r="D80">
        <v>0.01</v>
      </c>
    </row>
    <row r="81" spans="1:4" x14ac:dyDescent="0.2">
      <c r="A81" t="s">
        <v>8</v>
      </c>
      <c r="B81">
        <v>2007</v>
      </c>
      <c r="C81" t="s">
        <v>5</v>
      </c>
      <c r="D81">
        <v>0.03</v>
      </c>
    </row>
    <row r="82" spans="1:4" x14ac:dyDescent="0.2">
      <c r="A82" t="s">
        <v>8</v>
      </c>
      <c r="B82">
        <v>2008</v>
      </c>
      <c r="C82" t="s">
        <v>5</v>
      </c>
      <c r="D82">
        <v>0.03</v>
      </c>
    </row>
    <row r="83" spans="1:4" x14ac:dyDescent="0.2">
      <c r="A83" t="s">
        <v>8</v>
      </c>
      <c r="B83">
        <v>2009</v>
      </c>
      <c r="C83" t="s">
        <v>5</v>
      </c>
      <c r="D83">
        <v>0.04</v>
      </c>
    </row>
    <row r="84" spans="1:4" x14ac:dyDescent="0.2">
      <c r="A84" t="s">
        <v>8</v>
      </c>
      <c r="B84">
        <v>2010</v>
      </c>
      <c r="C84" t="s">
        <v>5</v>
      </c>
      <c r="D84">
        <v>7.0000000000000007E-2</v>
      </c>
    </row>
    <row r="85" spans="1:4" x14ac:dyDescent="0.2">
      <c r="A85" t="s">
        <v>8</v>
      </c>
      <c r="B85">
        <v>2011</v>
      </c>
      <c r="C85" t="s">
        <v>5</v>
      </c>
      <c r="D85">
        <v>0.56999999999999995</v>
      </c>
    </row>
    <row r="86" spans="1:4" x14ac:dyDescent="0.2">
      <c r="A86" t="s">
        <v>8</v>
      </c>
      <c r="B86">
        <v>2012</v>
      </c>
      <c r="C86" t="s">
        <v>5</v>
      </c>
      <c r="D86">
        <v>0.99</v>
      </c>
    </row>
    <row r="87" spans="1:4" x14ac:dyDescent="0.2">
      <c r="A87" t="s">
        <v>8</v>
      </c>
      <c r="B87">
        <v>2013</v>
      </c>
      <c r="C87" t="s">
        <v>5</v>
      </c>
      <c r="D87">
        <v>1.6</v>
      </c>
    </row>
    <row r="88" spans="1:4" x14ac:dyDescent="0.2">
      <c r="A88" t="s">
        <v>8</v>
      </c>
      <c r="B88">
        <v>2014</v>
      </c>
      <c r="C88" t="s">
        <v>5</v>
      </c>
      <c r="D88">
        <v>3.78</v>
      </c>
    </row>
    <row r="89" spans="1:4" x14ac:dyDescent="0.2">
      <c r="A89" t="s">
        <v>8</v>
      </c>
      <c r="B89">
        <v>2015</v>
      </c>
      <c r="C89" t="s">
        <v>5</v>
      </c>
      <c r="D89">
        <v>5.7</v>
      </c>
    </row>
    <row r="90" spans="1:4" x14ac:dyDescent="0.2">
      <c r="A90" t="s">
        <v>8</v>
      </c>
      <c r="B90">
        <v>2016</v>
      </c>
      <c r="C90" t="s">
        <v>5</v>
      </c>
      <c r="D90">
        <v>9.98</v>
      </c>
    </row>
    <row r="91" spans="1:4" x14ac:dyDescent="0.2">
      <c r="A91" t="s">
        <v>8</v>
      </c>
      <c r="B91">
        <v>2017</v>
      </c>
      <c r="C91" t="s">
        <v>5</v>
      </c>
      <c r="D91">
        <v>18.260000000000002</v>
      </c>
    </row>
    <row r="92" spans="1:4" x14ac:dyDescent="0.2">
      <c r="A92" t="s">
        <v>8</v>
      </c>
      <c r="B92">
        <v>2018</v>
      </c>
      <c r="C92" t="s">
        <v>5</v>
      </c>
      <c r="D92">
        <v>27.48</v>
      </c>
    </row>
    <row r="93" spans="1:4" x14ac:dyDescent="0.2">
      <c r="A93" t="s">
        <v>8</v>
      </c>
      <c r="B93">
        <v>2019</v>
      </c>
      <c r="C93" t="s">
        <v>5</v>
      </c>
      <c r="D93">
        <v>35.25</v>
      </c>
    </row>
    <row r="94" spans="1:4" x14ac:dyDescent="0.2">
      <c r="A94" t="s">
        <v>8</v>
      </c>
      <c r="B94">
        <v>2020</v>
      </c>
      <c r="C94" t="s">
        <v>5</v>
      </c>
      <c r="D94">
        <v>39.71</v>
      </c>
    </row>
    <row r="95" spans="1:4" x14ac:dyDescent="0.2">
      <c r="A95" t="s">
        <v>8</v>
      </c>
      <c r="B95">
        <v>2021</v>
      </c>
      <c r="C95" t="s">
        <v>5</v>
      </c>
      <c r="D95">
        <v>49.95</v>
      </c>
    </row>
    <row r="96" spans="1:4" x14ac:dyDescent="0.2">
      <c r="A96" t="s">
        <v>8</v>
      </c>
      <c r="B96">
        <v>2022</v>
      </c>
      <c r="C96" t="s">
        <v>5</v>
      </c>
      <c r="D96">
        <v>63.39</v>
      </c>
    </row>
    <row r="97" spans="1:4" x14ac:dyDescent="0.2">
      <c r="A97" t="s">
        <v>8</v>
      </c>
      <c r="B97">
        <v>2023</v>
      </c>
      <c r="C97" t="s">
        <v>5</v>
      </c>
      <c r="D97">
        <v>73.11</v>
      </c>
    </row>
    <row r="98" spans="1:4" x14ac:dyDescent="0.2">
      <c r="A98" t="s">
        <v>9</v>
      </c>
      <c r="B98">
        <v>2000</v>
      </c>
      <c r="C98" t="s">
        <v>5</v>
      </c>
      <c r="D98">
        <v>0.02</v>
      </c>
    </row>
    <row r="99" spans="1:4" x14ac:dyDescent="0.2">
      <c r="A99" t="s">
        <v>9</v>
      </c>
      <c r="B99">
        <v>2001</v>
      </c>
      <c r="C99" t="s">
        <v>5</v>
      </c>
      <c r="D99">
        <v>0.02</v>
      </c>
    </row>
    <row r="100" spans="1:4" x14ac:dyDescent="0.2">
      <c r="A100" t="s">
        <v>9</v>
      </c>
      <c r="B100">
        <v>2002</v>
      </c>
      <c r="C100" t="s">
        <v>5</v>
      </c>
      <c r="D100">
        <v>0.02</v>
      </c>
    </row>
    <row r="101" spans="1:4" x14ac:dyDescent="0.2">
      <c r="A101" t="s">
        <v>9</v>
      </c>
      <c r="B101">
        <v>2003</v>
      </c>
      <c r="C101" t="s">
        <v>5</v>
      </c>
      <c r="D101">
        <v>0.03</v>
      </c>
    </row>
    <row r="102" spans="1:4" x14ac:dyDescent="0.2">
      <c r="A102" t="s">
        <v>9</v>
      </c>
      <c r="B102">
        <v>2004</v>
      </c>
      <c r="C102" t="s">
        <v>5</v>
      </c>
      <c r="D102">
        <v>0.03</v>
      </c>
    </row>
    <row r="103" spans="1:4" x14ac:dyDescent="0.2">
      <c r="A103" t="s">
        <v>9</v>
      </c>
      <c r="B103">
        <v>2005</v>
      </c>
      <c r="C103" t="s">
        <v>5</v>
      </c>
      <c r="D103">
        <v>0.03</v>
      </c>
    </row>
    <row r="104" spans="1:4" x14ac:dyDescent="0.2">
      <c r="A104" t="s">
        <v>9</v>
      </c>
      <c r="B104">
        <v>2006</v>
      </c>
      <c r="C104" t="s">
        <v>5</v>
      </c>
      <c r="D104">
        <v>0.05</v>
      </c>
    </row>
    <row r="105" spans="1:4" x14ac:dyDescent="0.2">
      <c r="A105" t="s">
        <v>9</v>
      </c>
      <c r="B105">
        <v>2007</v>
      </c>
      <c r="C105" t="s">
        <v>5</v>
      </c>
      <c r="D105">
        <v>0.11</v>
      </c>
    </row>
    <row r="106" spans="1:4" x14ac:dyDescent="0.2">
      <c r="A106" t="s">
        <v>9</v>
      </c>
      <c r="B106">
        <v>2008</v>
      </c>
      <c r="C106" t="s">
        <v>5</v>
      </c>
      <c r="D106">
        <v>0.48</v>
      </c>
    </row>
    <row r="107" spans="1:4" x14ac:dyDescent="0.2">
      <c r="A107" t="s">
        <v>9</v>
      </c>
      <c r="B107">
        <v>2009</v>
      </c>
      <c r="C107" t="s">
        <v>5</v>
      </c>
      <c r="D107">
        <v>1.26</v>
      </c>
    </row>
    <row r="108" spans="1:4" x14ac:dyDescent="0.2">
      <c r="A108" t="s">
        <v>9</v>
      </c>
      <c r="B108">
        <v>2010</v>
      </c>
      <c r="C108" t="s">
        <v>5</v>
      </c>
      <c r="D108">
        <v>3.6</v>
      </c>
    </row>
    <row r="109" spans="1:4" x14ac:dyDescent="0.2">
      <c r="A109" t="s">
        <v>9</v>
      </c>
      <c r="B109">
        <v>2011</v>
      </c>
      <c r="C109" t="s">
        <v>5</v>
      </c>
      <c r="D109">
        <v>13.14</v>
      </c>
    </row>
    <row r="110" spans="1:4" x14ac:dyDescent="0.2">
      <c r="A110" t="s">
        <v>9</v>
      </c>
      <c r="B110">
        <v>2012</v>
      </c>
      <c r="C110" t="s">
        <v>5</v>
      </c>
      <c r="D110">
        <v>16.79</v>
      </c>
    </row>
    <row r="111" spans="1:4" x14ac:dyDescent="0.2">
      <c r="A111" t="s">
        <v>9</v>
      </c>
      <c r="B111">
        <v>2013</v>
      </c>
      <c r="C111" t="s">
        <v>5</v>
      </c>
      <c r="D111">
        <v>18.190000000000001</v>
      </c>
    </row>
    <row r="112" spans="1:4" x14ac:dyDescent="0.2">
      <c r="A112" t="s">
        <v>9</v>
      </c>
      <c r="B112">
        <v>2014</v>
      </c>
      <c r="C112" t="s">
        <v>5</v>
      </c>
      <c r="D112">
        <v>18.600000000000001</v>
      </c>
    </row>
    <row r="113" spans="1:4" x14ac:dyDescent="0.2">
      <c r="A113" t="s">
        <v>9</v>
      </c>
      <c r="B113">
        <v>2015</v>
      </c>
      <c r="C113" t="s">
        <v>5</v>
      </c>
      <c r="D113">
        <v>18.91</v>
      </c>
    </row>
    <row r="114" spans="1:4" x14ac:dyDescent="0.2">
      <c r="A114" t="s">
        <v>9</v>
      </c>
      <c r="B114">
        <v>2016</v>
      </c>
      <c r="C114" t="s">
        <v>5</v>
      </c>
      <c r="D114">
        <v>19.29</v>
      </c>
    </row>
    <row r="115" spans="1:4" x14ac:dyDescent="0.2">
      <c r="A115" t="s">
        <v>9</v>
      </c>
      <c r="B115">
        <v>2017</v>
      </c>
      <c r="C115" t="s">
        <v>5</v>
      </c>
      <c r="D115">
        <v>19.690000000000001</v>
      </c>
    </row>
    <row r="116" spans="1:4" x14ac:dyDescent="0.2">
      <c r="A116" t="s">
        <v>9</v>
      </c>
      <c r="B116">
        <v>2018</v>
      </c>
      <c r="C116" t="s">
        <v>5</v>
      </c>
      <c r="D116">
        <v>20.11</v>
      </c>
    </row>
    <row r="117" spans="1:4" x14ac:dyDescent="0.2">
      <c r="A117" t="s">
        <v>9</v>
      </c>
      <c r="B117">
        <v>2019</v>
      </c>
      <c r="C117" t="s">
        <v>5</v>
      </c>
      <c r="D117">
        <v>20.87</v>
      </c>
    </row>
    <row r="118" spans="1:4" x14ac:dyDescent="0.2">
      <c r="A118" t="s">
        <v>9</v>
      </c>
      <c r="B118">
        <v>2020</v>
      </c>
      <c r="C118" t="s">
        <v>5</v>
      </c>
      <c r="D118">
        <v>21.66</v>
      </c>
    </row>
    <row r="119" spans="1:4" x14ac:dyDescent="0.2">
      <c r="A119" t="s">
        <v>9</v>
      </c>
      <c r="B119">
        <v>2021</v>
      </c>
      <c r="C119" t="s">
        <v>5</v>
      </c>
      <c r="D119">
        <v>22.6</v>
      </c>
    </row>
    <row r="120" spans="1:4" x14ac:dyDescent="0.2">
      <c r="A120" t="s">
        <v>9</v>
      </c>
      <c r="B120">
        <v>2022</v>
      </c>
      <c r="C120" t="s">
        <v>5</v>
      </c>
      <c r="D120">
        <v>24.56</v>
      </c>
    </row>
    <row r="121" spans="1:4" x14ac:dyDescent="0.2">
      <c r="A121" t="s">
        <v>9</v>
      </c>
      <c r="B121">
        <v>2023</v>
      </c>
      <c r="C121" t="s">
        <v>5</v>
      </c>
      <c r="D121">
        <v>29.8</v>
      </c>
    </row>
    <row r="122" spans="1:4" x14ac:dyDescent="0.2">
      <c r="A122" t="s">
        <v>10</v>
      </c>
      <c r="B122">
        <v>2000</v>
      </c>
      <c r="C122" t="s">
        <v>5</v>
      </c>
      <c r="D122">
        <v>0</v>
      </c>
    </row>
    <row r="123" spans="1:4" x14ac:dyDescent="0.2">
      <c r="A123" t="s">
        <v>10</v>
      </c>
      <c r="B123">
        <v>2001</v>
      </c>
      <c r="C123" t="s">
        <v>5</v>
      </c>
      <c r="D123">
        <v>0</v>
      </c>
    </row>
    <row r="124" spans="1:4" x14ac:dyDescent="0.2">
      <c r="A124" t="s">
        <v>10</v>
      </c>
      <c r="B124">
        <v>2002</v>
      </c>
      <c r="C124" t="s">
        <v>5</v>
      </c>
      <c r="D124">
        <v>0</v>
      </c>
    </row>
    <row r="125" spans="1:4" x14ac:dyDescent="0.2">
      <c r="A125" t="s">
        <v>10</v>
      </c>
      <c r="B125">
        <v>2003</v>
      </c>
      <c r="C125" t="s">
        <v>5</v>
      </c>
      <c r="D125">
        <v>0</v>
      </c>
    </row>
    <row r="126" spans="1:4" x14ac:dyDescent="0.2">
      <c r="A126" t="s">
        <v>10</v>
      </c>
      <c r="B126">
        <v>2004</v>
      </c>
      <c r="C126" t="s">
        <v>5</v>
      </c>
      <c r="D126">
        <v>0</v>
      </c>
    </row>
    <row r="127" spans="1:4" x14ac:dyDescent="0.2">
      <c r="A127" t="s">
        <v>10</v>
      </c>
      <c r="B127">
        <v>2005</v>
      </c>
      <c r="C127" t="s">
        <v>5</v>
      </c>
      <c r="D127">
        <v>0</v>
      </c>
    </row>
    <row r="128" spans="1:4" x14ac:dyDescent="0.2">
      <c r="A128" t="s">
        <v>10</v>
      </c>
      <c r="B128">
        <v>2006</v>
      </c>
      <c r="C128" t="s">
        <v>5</v>
      </c>
      <c r="D128">
        <v>0</v>
      </c>
    </row>
    <row r="129" spans="1:4" x14ac:dyDescent="0.2">
      <c r="A129" t="s">
        <v>10</v>
      </c>
      <c r="B129">
        <v>2007</v>
      </c>
      <c r="C129" t="s">
        <v>5</v>
      </c>
      <c r="D129">
        <v>0</v>
      </c>
    </row>
    <row r="130" spans="1:4" x14ac:dyDescent="0.2">
      <c r="A130" t="s">
        <v>10</v>
      </c>
      <c r="B130">
        <v>2008</v>
      </c>
      <c r="C130" t="s">
        <v>5</v>
      </c>
      <c r="D130">
        <v>0</v>
      </c>
    </row>
    <row r="131" spans="1:4" x14ac:dyDescent="0.2">
      <c r="A131" t="s">
        <v>10</v>
      </c>
      <c r="B131">
        <v>2009</v>
      </c>
      <c r="C131" t="s">
        <v>5</v>
      </c>
      <c r="D131">
        <v>0</v>
      </c>
    </row>
    <row r="132" spans="1:4" x14ac:dyDescent="0.2">
      <c r="A132" t="s">
        <v>10</v>
      </c>
      <c r="B132">
        <v>2010</v>
      </c>
      <c r="C132" t="s">
        <v>5</v>
      </c>
      <c r="D132">
        <v>0</v>
      </c>
    </row>
    <row r="133" spans="1:4" x14ac:dyDescent="0.2">
      <c r="A133" t="s">
        <v>10</v>
      </c>
      <c r="B133">
        <v>2011</v>
      </c>
      <c r="C133" t="s">
        <v>5</v>
      </c>
      <c r="D133">
        <v>0</v>
      </c>
    </row>
    <row r="134" spans="1:4" x14ac:dyDescent="0.2">
      <c r="A134" t="s">
        <v>10</v>
      </c>
      <c r="B134">
        <v>2012</v>
      </c>
      <c r="C134" t="s">
        <v>5</v>
      </c>
      <c r="D134">
        <v>0</v>
      </c>
    </row>
    <row r="135" spans="1:4" x14ac:dyDescent="0.2">
      <c r="A135" t="s">
        <v>10</v>
      </c>
      <c r="B135">
        <v>2013</v>
      </c>
      <c r="C135" t="s">
        <v>5</v>
      </c>
      <c r="D135">
        <v>0</v>
      </c>
    </row>
    <row r="136" spans="1:4" x14ac:dyDescent="0.2">
      <c r="A136" t="s">
        <v>10</v>
      </c>
      <c r="B136">
        <v>2014</v>
      </c>
      <c r="C136" t="s">
        <v>5</v>
      </c>
      <c r="D136">
        <v>0.03</v>
      </c>
    </row>
    <row r="137" spans="1:4" x14ac:dyDescent="0.2">
      <c r="A137" t="s">
        <v>10</v>
      </c>
      <c r="B137">
        <v>2015</v>
      </c>
      <c r="C137" t="s">
        <v>5</v>
      </c>
      <c r="D137">
        <v>0.11</v>
      </c>
    </row>
    <row r="138" spans="1:4" x14ac:dyDescent="0.2">
      <c r="A138" t="s">
        <v>10</v>
      </c>
      <c r="B138">
        <v>2016</v>
      </c>
      <c r="C138" t="s">
        <v>5</v>
      </c>
      <c r="D138">
        <v>0.19</v>
      </c>
    </row>
    <row r="139" spans="1:4" x14ac:dyDescent="0.2">
      <c r="A139" t="s">
        <v>10</v>
      </c>
      <c r="B139">
        <v>2017</v>
      </c>
      <c r="C139" t="s">
        <v>5</v>
      </c>
      <c r="D139">
        <v>0.28999999999999998</v>
      </c>
    </row>
    <row r="140" spans="1:4" x14ac:dyDescent="0.2">
      <c r="A140" t="s">
        <v>10</v>
      </c>
      <c r="B140">
        <v>2018</v>
      </c>
      <c r="C140" t="s">
        <v>5</v>
      </c>
      <c r="D140">
        <v>0.56000000000000005</v>
      </c>
    </row>
    <row r="141" spans="1:4" x14ac:dyDescent="0.2">
      <c r="A141" t="s">
        <v>10</v>
      </c>
      <c r="B141">
        <v>2019</v>
      </c>
      <c r="C141" t="s">
        <v>5</v>
      </c>
      <c r="D141">
        <v>1.54</v>
      </c>
    </row>
    <row r="142" spans="1:4" x14ac:dyDescent="0.2">
      <c r="A142" t="s">
        <v>10</v>
      </c>
      <c r="B142">
        <v>2020</v>
      </c>
      <c r="C142" t="s">
        <v>5</v>
      </c>
      <c r="D142">
        <v>3.95</v>
      </c>
    </row>
    <row r="143" spans="1:4" x14ac:dyDescent="0.2">
      <c r="A143" t="s">
        <v>10</v>
      </c>
      <c r="B143">
        <v>2021</v>
      </c>
      <c r="C143" t="s">
        <v>5</v>
      </c>
      <c r="D143">
        <v>7.42</v>
      </c>
    </row>
    <row r="144" spans="1:4" x14ac:dyDescent="0.2">
      <c r="A144" t="s">
        <v>10</v>
      </c>
      <c r="B144">
        <v>2022</v>
      </c>
      <c r="C144" t="s">
        <v>5</v>
      </c>
      <c r="D144">
        <v>12.17</v>
      </c>
    </row>
    <row r="145" spans="1:4" x14ac:dyDescent="0.2">
      <c r="A145" t="s">
        <v>10</v>
      </c>
      <c r="B145">
        <v>2023</v>
      </c>
      <c r="C145" t="s">
        <v>5</v>
      </c>
      <c r="D145">
        <v>15.81</v>
      </c>
    </row>
    <row r="146" spans="1:4" x14ac:dyDescent="0.2">
      <c r="A146" t="s">
        <v>11</v>
      </c>
      <c r="B146">
        <v>2000</v>
      </c>
      <c r="C146" t="s">
        <v>5</v>
      </c>
      <c r="D146">
        <v>0.01</v>
      </c>
    </row>
    <row r="147" spans="1:4" x14ac:dyDescent="0.2">
      <c r="A147" t="s">
        <v>11</v>
      </c>
      <c r="B147">
        <v>2001</v>
      </c>
      <c r="C147" t="s">
        <v>5</v>
      </c>
      <c r="D147">
        <v>0.01</v>
      </c>
    </row>
    <row r="148" spans="1:4" x14ac:dyDescent="0.2">
      <c r="A148" t="s">
        <v>11</v>
      </c>
      <c r="B148">
        <v>2002</v>
      </c>
      <c r="C148" t="s">
        <v>5</v>
      </c>
      <c r="D148">
        <v>0.02</v>
      </c>
    </row>
    <row r="149" spans="1:4" x14ac:dyDescent="0.2">
      <c r="A149" t="s">
        <v>11</v>
      </c>
      <c r="B149">
        <v>2003</v>
      </c>
      <c r="C149" t="s">
        <v>5</v>
      </c>
      <c r="D149">
        <v>0.02</v>
      </c>
    </row>
    <row r="150" spans="1:4" x14ac:dyDescent="0.2">
      <c r="A150" t="s">
        <v>11</v>
      </c>
      <c r="B150">
        <v>2004</v>
      </c>
      <c r="C150" t="s">
        <v>5</v>
      </c>
      <c r="D150">
        <v>0.03</v>
      </c>
    </row>
    <row r="151" spans="1:4" x14ac:dyDescent="0.2">
      <c r="A151" t="s">
        <v>11</v>
      </c>
      <c r="B151">
        <v>2005</v>
      </c>
      <c r="C151" t="s">
        <v>5</v>
      </c>
      <c r="D151">
        <v>0.05</v>
      </c>
    </row>
    <row r="152" spans="1:4" x14ac:dyDescent="0.2">
      <c r="A152" t="s">
        <v>11</v>
      </c>
      <c r="B152">
        <v>2006</v>
      </c>
      <c r="C152" t="s">
        <v>5</v>
      </c>
      <c r="D152">
        <v>0.14000000000000001</v>
      </c>
    </row>
    <row r="153" spans="1:4" x14ac:dyDescent="0.2">
      <c r="A153" t="s">
        <v>11</v>
      </c>
      <c r="B153">
        <v>2007</v>
      </c>
      <c r="C153" t="s">
        <v>5</v>
      </c>
      <c r="D153">
        <v>0.5</v>
      </c>
    </row>
    <row r="154" spans="1:4" x14ac:dyDescent="0.2">
      <c r="A154" t="s">
        <v>11</v>
      </c>
      <c r="B154">
        <v>2008</v>
      </c>
      <c r="C154" t="s">
        <v>5</v>
      </c>
      <c r="D154">
        <v>3.45</v>
      </c>
    </row>
    <row r="155" spans="1:4" x14ac:dyDescent="0.2">
      <c r="A155" t="s">
        <v>11</v>
      </c>
      <c r="B155">
        <v>2009</v>
      </c>
      <c r="C155" t="s">
        <v>5</v>
      </c>
      <c r="D155">
        <v>3.71</v>
      </c>
    </row>
    <row r="156" spans="1:4" x14ac:dyDescent="0.2">
      <c r="A156" t="s">
        <v>11</v>
      </c>
      <c r="B156">
        <v>2010</v>
      </c>
      <c r="C156" t="s">
        <v>5</v>
      </c>
      <c r="D156">
        <v>4.5999999999999996</v>
      </c>
    </row>
    <row r="157" spans="1:4" x14ac:dyDescent="0.2">
      <c r="A157" t="s">
        <v>11</v>
      </c>
      <c r="B157">
        <v>2011</v>
      </c>
      <c r="C157" t="s">
        <v>5</v>
      </c>
      <c r="D157">
        <v>5.43</v>
      </c>
    </row>
    <row r="158" spans="1:4" x14ac:dyDescent="0.2">
      <c r="A158" t="s">
        <v>11</v>
      </c>
      <c r="B158">
        <v>2012</v>
      </c>
      <c r="C158" t="s">
        <v>5</v>
      </c>
      <c r="D158">
        <v>6.57</v>
      </c>
    </row>
    <row r="159" spans="1:4" x14ac:dyDescent="0.2">
      <c r="A159" t="s">
        <v>11</v>
      </c>
      <c r="B159">
        <v>2013</v>
      </c>
      <c r="C159" t="s">
        <v>5</v>
      </c>
      <c r="D159">
        <v>6.99</v>
      </c>
    </row>
    <row r="160" spans="1:4" x14ac:dyDescent="0.2">
      <c r="A160" t="s">
        <v>11</v>
      </c>
      <c r="B160">
        <v>2014</v>
      </c>
      <c r="C160" t="s">
        <v>5</v>
      </c>
      <c r="D160">
        <v>7</v>
      </c>
    </row>
    <row r="161" spans="1:4" x14ac:dyDescent="0.2">
      <c r="A161" t="s">
        <v>11</v>
      </c>
      <c r="B161">
        <v>2015</v>
      </c>
      <c r="C161" t="s">
        <v>5</v>
      </c>
      <c r="D161">
        <v>7.01</v>
      </c>
    </row>
    <row r="162" spans="1:4" x14ac:dyDescent="0.2">
      <c r="A162" t="s">
        <v>11</v>
      </c>
      <c r="B162">
        <v>2016</v>
      </c>
      <c r="C162" t="s">
        <v>5</v>
      </c>
      <c r="D162">
        <v>7.02</v>
      </c>
    </row>
    <row r="163" spans="1:4" x14ac:dyDescent="0.2">
      <c r="A163" t="s">
        <v>11</v>
      </c>
      <c r="B163">
        <v>2017</v>
      </c>
      <c r="C163" t="s">
        <v>5</v>
      </c>
      <c r="D163">
        <v>7.03</v>
      </c>
    </row>
    <row r="164" spans="1:4" x14ac:dyDescent="0.2">
      <c r="A164" t="s">
        <v>11</v>
      </c>
      <c r="B164">
        <v>2018</v>
      </c>
      <c r="C164" t="s">
        <v>5</v>
      </c>
      <c r="D164">
        <v>7.07</v>
      </c>
    </row>
    <row r="165" spans="1:4" x14ac:dyDescent="0.2">
      <c r="A165" t="s">
        <v>11</v>
      </c>
      <c r="B165">
        <v>2019</v>
      </c>
      <c r="C165" t="s">
        <v>5</v>
      </c>
      <c r="D165">
        <v>11.11</v>
      </c>
    </row>
    <row r="166" spans="1:4" x14ac:dyDescent="0.2">
      <c r="A166" t="s">
        <v>11</v>
      </c>
      <c r="B166">
        <v>2020</v>
      </c>
      <c r="C166" t="s">
        <v>5</v>
      </c>
      <c r="D166">
        <v>12.44</v>
      </c>
    </row>
    <row r="167" spans="1:4" x14ac:dyDescent="0.2">
      <c r="A167" t="s">
        <v>11</v>
      </c>
      <c r="B167">
        <v>2021</v>
      </c>
      <c r="C167" t="s">
        <v>5</v>
      </c>
      <c r="D167">
        <v>16.02</v>
      </c>
    </row>
    <row r="168" spans="1:4" x14ac:dyDescent="0.2">
      <c r="A168" t="s">
        <v>11</v>
      </c>
      <c r="B168">
        <v>2022</v>
      </c>
      <c r="C168" t="s">
        <v>5</v>
      </c>
      <c r="D168">
        <v>25.62</v>
      </c>
    </row>
    <row r="169" spans="1:4" x14ac:dyDescent="0.2">
      <c r="A169" t="s">
        <v>11</v>
      </c>
      <c r="B169">
        <v>2023</v>
      </c>
      <c r="C169" t="s">
        <v>5</v>
      </c>
      <c r="D169">
        <v>31.02</v>
      </c>
    </row>
    <row r="170" spans="1:4" x14ac:dyDescent="0.2">
      <c r="A170" t="s">
        <v>12</v>
      </c>
      <c r="B170">
        <v>2000</v>
      </c>
      <c r="C170" t="s">
        <v>5</v>
      </c>
      <c r="D170">
        <v>0</v>
      </c>
    </row>
    <row r="171" spans="1:4" x14ac:dyDescent="0.2">
      <c r="A171" t="s">
        <v>12</v>
      </c>
      <c r="B171">
        <v>2001</v>
      </c>
      <c r="C171" t="s">
        <v>5</v>
      </c>
      <c r="D171">
        <v>0</v>
      </c>
    </row>
    <row r="172" spans="1:4" x14ac:dyDescent="0.2">
      <c r="A172" t="s">
        <v>12</v>
      </c>
      <c r="B172">
        <v>2002</v>
      </c>
      <c r="C172" t="s">
        <v>5</v>
      </c>
      <c r="D172">
        <v>0</v>
      </c>
    </row>
    <row r="173" spans="1:4" x14ac:dyDescent="0.2">
      <c r="A173" t="s">
        <v>12</v>
      </c>
      <c r="B173">
        <v>2003</v>
      </c>
      <c r="C173" t="s">
        <v>5</v>
      </c>
      <c r="D173">
        <v>0</v>
      </c>
    </row>
    <row r="174" spans="1:4" x14ac:dyDescent="0.2">
      <c r="A174" t="s">
        <v>12</v>
      </c>
      <c r="B174">
        <v>2004</v>
      </c>
      <c r="C174" t="s">
        <v>5</v>
      </c>
      <c r="D174">
        <v>0</v>
      </c>
    </row>
    <row r="175" spans="1:4" x14ac:dyDescent="0.2">
      <c r="A175" t="s">
        <v>12</v>
      </c>
      <c r="B175">
        <v>2005</v>
      </c>
      <c r="C175" t="s">
        <v>5</v>
      </c>
      <c r="D175">
        <v>0</v>
      </c>
    </row>
    <row r="176" spans="1:4" x14ac:dyDescent="0.2">
      <c r="A176" t="s">
        <v>12</v>
      </c>
      <c r="B176">
        <v>2006</v>
      </c>
      <c r="C176" t="s">
        <v>5</v>
      </c>
      <c r="D176">
        <v>0</v>
      </c>
    </row>
    <row r="177" spans="1:4" x14ac:dyDescent="0.2">
      <c r="A177" t="s">
        <v>12</v>
      </c>
      <c r="B177">
        <v>2007</v>
      </c>
      <c r="C177" t="s">
        <v>5</v>
      </c>
      <c r="D177">
        <v>0</v>
      </c>
    </row>
    <row r="178" spans="1:4" x14ac:dyDescent="0.2">
      <c r="A178" t="s">
        <v>12</v>
      </c>
      <c r="B178">
        <v>2008</v>
      </c>
      <c r="C178" t="s">
        <v>5</v>
      </c>
      <c r="D178">
        <v>0</v>
      </c>
    </row>
    <row r="179" spans="1:4" x14ac:dyDescent="0.2">
      <c r="A179" t="s">
        <v>12</v>
      </c>
      <c r="B179">
        <v>2009</v>
      </c>
      <c r="C179" t="s">
        <v>5</v>
      </c>
      <c r="D179">
        <v>0</v>
      </c>
    </row>
    <row r="180" spans="1:4" x14ac:dyDescent="0.2">
      <c r="A180" t="s">
        <v>12</v>
      </c>
      <c r="B180">
        <v>2010</v>
      </c>
      <c r="C180" t="s">
        <v>5</v>
      </c>
      <c r="D180">
        <v>0</v>
      </c>
    </row>
    <row r="181" spans="1:4" x14ac:dyDescent="0.2">
      <c r="A181" t="s">
        <v>12</v>
      </c>
      <c r="B181">
        <v>2011</v>
      </c>
      <c r="C181" t="s">
        <v>5</v>
      </c>
      <c r="D181">
        <v>0</v>
      </c>
    </row>
    <row r="182" spans="1:4" x14ac:dyDescent="0.2">
      <c r="A182" t="s">
        <v>12</v>
      </c>
      <c r="B182">
        <v>2012</v>
      </c>
      <c r="C182" t="s">
        <v>5</v>
      </c>
      <c r="D182">
        <v>0</v>
      </c>
    </row>
    <row r="183" spans="1:4" x14ac:dyDescent="0.2">
      <c r="A183" t="s">
        <v>12</v>
      </c>
      <c r="B183">
        <v>2013</v>
      </c>
      <c r="C183" t="s">
        <v>5</v>
      </c>
      <c r="D183">
        <v>0</v>
      </c>
    </row>
    <row r="184" spans="1:4" x14ac:dyDescent="0.2">
      <c r="A184" t="s">
        <v>12</v>
      </c>
      <c r="B184">
        <v>2014</v>
      </c>
      <c r="C184" t="s">
        <v>5</v>
      </c>
      <c r="D184">
        <v>0.01</v>
      </c>
    </row>
    <row r="185" spans="1:4" x14ac:dyDescent="0.2">
      <c r="A185" t="s">
        <v>12</v>
      </c>
      <c r="B185">
        <v>2015</v>
      </c>
      <c r="C185" t="s">
        <v>5</v>
      </c>
      <c r="D185">
        <v>0.01</v>
      </c>
    </row>
    <row r="186" spans="1:4" x14ac:dyDescent="0.2">
      <c r="A186" t="s">
        <v>12</v>
      </c>
      <c r="B186">
        <v>2016</v>
      </c>
      <c r="C186" t="s">
        <v>5</v>
      </c>
      <c r="D186">
        <v>0.01</v>
      </c>
    </row>
    <row r="187" spans="1:4" x14ac:dyDescent="0.2">
      <c r="A187" t="s">
        <v>12</v>
      </c>
      <c r="B187">
        <v>2017</v>
      </c>
      <c r="C187" t="s">
        <v>5</v>
      </c>
      <c r="D187">
        <v>0.01</v>
      </c>
    </row>
    <row r="188" spans="1:4" x14ac:dyDescent="0.2">
      <c r="A188" t="s">
        <v>12</v>
      </c>
      <c r="B188">
        <v>2018</v>
      </c>
      <c r="C188" t="s">
        <v>5</v>
      </c>
      <c r="D188">
        <v>0.1</v>
      </c>
    </row>
    <row r="189" spans="1:4" x14ac:dyDescent="0.2">
      <c r="A189" t="s">
        <v>12</v>
      </c>
      <c r="B189">
        <v>2019</v>
      </c>
      <c r="C189" t="s">
        <v>5</v>
      </c>
      <c r="D189">
        <v>4.99</v>
      </c>
    </row>
    <row r="190" spans="1:4" x14ac:dyDescent="0.2">
      <c r="A190" t="s">
        <v>12</v>
      </c>
      <c r="B190">
        <v>2020</v>
      </c>
      <c r="C190" t="s">
        <v>5</v>
      </c>
      <c r="D190">
        <v>16.66</v>
      </c>
    </row>
    <row r="191" spans="1:4" x14ac:dyDescent="0.2">
      <c r="A191" t="s">
        <v>12</v>
      </c>
      <c r="B191">
        <v>2021</v>
      </c>
      <c r="C191" t="s">
        <v>5</v>
      </c>
      <c r="D191">
        <v>16.66</v>
      </c>
    </row>
    <row r="192" spans="1:4" x14ac:dyDescent="0.2">
      <c r="A192" t="s">
        <v>12</v>
      </c>
      <c r="B192">
        <v>2022</v>
      </c>
      <c r="C192" t="s">
        <v>5</v>
      </c>
      <c r="D192">
        <v>16.7</v>
      </c>
    </row>
    <row r="193" spans="1:4" x14ac:dyDescent="0.2">
      <c r="A193" t="s">
        <v>12</v>
      </c>
      <c r="B193">
        <v>2023</v>
      </c>
      <c r="C193" t="s">
        <v>5</v>
      </c>
      <c r="D193">
        <v>17.079999999999998</v>
      </c>
    </row>
    <row r="194" spans="1:4" x14ac:dyDescent="0.2">
      <c r="A194" t="s">
        <v>13</v>
      </c>
      <c r="B194">
        <v>2000</v>
      </c>
      <c r="C194" t="s">
        <v>5</v>
      </c>
      <c r="D194">
        <v>1.22</v>
      </c>
    </row>
    <row r="195" spans="1:4" x14ac:dyDescent="0.2">
      <c r="A195" t="s">
        <v>13</v>
      </c>
      <c r="B195">
        <v>2001</v>
      </c>
      <c r="C195" t="s">
        <v>5</v>
      </c>
      <c r="D195">
        <v>1.48</v>
      </c>
    </row>
    <row r="196" spans="1:4" x14ac:dyDescent="0.2">
      <c r="A196" t="s">
        <v>13</v>
      </c>
      <c r="B196">
        <v>2002</v>
      </c>
      <c r="C196" t="s">
        <v>5</v>
      </c>
      <c r="D196">
        <v>1.82</v>
      </c>
    </row>
    <row r="197" spans="1:4" x14ac:dyDescent="0.2">
      <c r="A197" t="s">
        <v>13</v>
      </c>
      <c r="B197">
        <v>2003</v>
      </c>
      <c r="C197" t="s">
        <v>5</v>
      </c>
      <c r="D197">
        <v>2.35</v>
      </c>
    </row>
    <row r="198" spans="1:4" x14ac:dyDescent="0.2">
      <c r="A198" t="s">
        <v>13</v>
      </c>
      <c r="B198">
        <v>2004</v>
      </c>
      <c r="C198" t="s">
        <v>5</v>
      </c>
      <c r="D198">
        <v>3.44</v>
      </c>
    </row>
    <row r="199" spans="1:4" x14ac:dyDescent="0.2">
      <c r="A199" t="s">
        <v>13</v>
      </c>
      <c r="B199">
        <v>2005</v>
      </c>
      <c r="C199" t="s">
        <v>5</v>
      </c>
      <c r="D199">
        <v>4.9400000000000004</v>
      </c>
    </row>
    <row r="200" spans="1:4" x14ac:dyDescent="0.2">
      <c r="A200" t="s">
        <v>13</v>
      </c>
      <c r="B200">
        <v>2006</v>
      </c>
      <c r="C200" t="s">
        <v>5</v>
      </c>
      <c r="D200">
        <v>6.5</v>
      </c>
    </row>
    <row r="201" spans="1:4" x14ac:dyDescent="0.2">
      <c r="A201" t="s">
        <v>13</v>
      </c>
      <c r="B201">
        <v>2007</v>
      </c>
      <c r="C201" t="s">
        <v>5</v>
      </c>
      <c r="D201">
        <v>8.98</v>
      </c>
    </row>
    <row r="202" spans="1:4" x14ac:dyDescent="0.2">
      <c r="A202" t="s">
        <v>13</v>
      </c>
      <c r="B202">
        <v>2008</v>
      </c>
      <c r="C202" t="s">
        <v>5</v>
      </c>
      <c r="D202">
        <v>15.25</v>
      </c>
    </row>
    <row r="203" spans="1:4" x14ac:dyDescent="0.2">
      <c r="A203" t="s">
        <v>13</v>
      </c>
      <c r="B203">
        <v>2009</v>
      </c>
      <c r="C203" t="s">
        <v>5</v>
      </c>
      <c r="D203">
        <v>23.59</v>
      </c>
    </row>
    <row r="204" spans="1:4" x14ac:dyDescent="0.2">
      <c r="A204" t="s">
        <v>13</v>
      </c>
      <c r="B204">
        <v>2010</v>
      </c>
      <c r="C204" t="s">
        <v>5</v>
      </c>
      <c r="D204">
        <v>41.58</v>
      </c>
    </row>
    <row r="205" spans="1:4" x14ac:dyDescent="0.2">
      <c r="A205" t="s">
        <v>13</v>
      </c>
      <c r="B205">
        <v>2011</v>
      </c>
      <c r="C205" t="s">
        <v>5</v>
      </c>
      <c r="D205">
        <v>73.959999999999994</v>
      </c>
    </row>
    <row r="206" spans="1:4" x14ac:dyDescent="0.2">
      <c r="A206" t="s">
        <v>13</v>
      </c>
      <c r="B206">
        <v>2012</v>
      </c>
      <c r="C206" t="s">
        <v>5</v>
      </c>
      <c r="D206">
        <v>104.23</v>
      </c>
    </row>
    <row r="207" spans="1:4" x14ac:dyDescent="0.2">
      <c r="A207" t="s">
        <v>13</v>
      </c>
      <c r="B207">
        <v>2013</v>
      </c>
      <c r="C207" t="s">
        <v>5</v>
      </c>
      <c r="D207">
        <v>141.41</v>
      </c>
    </row>
    <row r="208" spans="1:4" x14ac:dyDescent="0.2">
      <c r="A208" t="s">
        <v>13</v>
      </c>
      <c r="B208">
        <v>2014</v>
      </c>
      <c r="C208" t="s">
        <v>5</v>
      </c>
      <c r="D208">
        <v>180.76</v>
      </c>
    </row>
    <row r="209" spans="1:4" x14ac:dyDescent="0.2">
      <c r="A209" t="s">
        <v>13</v>
      </c>
      <c r="B209">
        <v>2015</v>
      </c>
      <c r="C209" t="s">
        <v>5</v>
      </c>
      <c r="D209">
        <v>229.06</v>
      </c>
    </row>
    <row r="210" spans="1:4" x14ac:dyDescent="0.2">
      <c r="A210" t="s">
        <v>13</v>
      </c>
      <c r="B210">
        <v>2016</v>
      </c>
      <c r="C210" t="s">
        <v>5</v>
      </c>
      <c r="D210">
        <v>301.19</v>
      </c>
    </row>
    <row r="211" spans="1:4" x14ac:dyDescent="0.2">
      <c r="A211" t="s">
        <v>13</v>
      </c>
      <c r="B211">
        <v>2017</v>
      </c>
      <c r="C211" t="s">
        <v>5</v>
      </c>
      <c r="D211">
        <v>396.32</v>
      </c>
    </row>
    <row r="212" spans="1:4" x14ac:dyDescent="0.2">
      <c r="A212" t="s">
        <v>13</v>
      </c>
      <c r="B212">
        <v>2018</v>
      </c>
      <c r="C212" t="s">
        <v>5</v>
      </c>
      <c r="D212">
        <v>492.64</v>
      </c>
    </row>
    <row r="213" spans="1:4" x14ac:dyDescent="0.2">
      <c r="A213" t="s">
        <v>13</v>
      </c>
      <c r="B213">
        <v>2019</v>
      </c>
      <c r="C213" t="s">
        <v>5</v>
      </c>
      <c r="D213">
        <v>595.49</v>
      </c>
    </row>
    <row r="214" spans="1:4" x14ac:dyDescent="0.2">
      <c r="A214" t="s">
        <v>13</v>
      </c>
      <c r="B214">
        <v>2020</v>
      </c>
      <c r="C214" t="s">
        <v>5</v>
      </c>
      <c r="D214">
        <v>728.41</v>
      </c>
    </row>
    <row r="215" spans="1:4" x14ac:dyDescent="0.2">
      <c r="A215" t="s">
        <v>13</v>
      </c>
      <c r="B215">
        <v>2021</v>
      </c>
      <c r="C215" t="s">
        <v>5</v>
      </c>
      <c r="D215">
        <v>873.86</v>
      </c>
    </row>
    <row r="216" spans="1:4" x14ac:dyDescent="0.2">
      <c r="A216" t="s">
        <v>13</v>
      </c>
      <c r="B216">
        <v>2022</v>
      </c>
      <c r="C216" t="s">
        <v>5</v>
      </c>
      <c r="D216">
        <v>1073.1400000000001</v>
      </c>
    </row>
    <row r="217" spans="1:4" x14ac:dyDescent="0.2">
      <c r="A217" t="s">
        <v>13</v>
      </c>
      <c r="B217">
        <v>2023</v>
      </c>
      <c r="C217" t="s">
        <v>5</v>
      </c>
      <c r="D217">
        <v>1418.97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emberChartData-9</vt:lpstr>
      <vt:lpstr>grafikler</vt:lpstr>
      <vt:lpstr>emberChartData-10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2024-11-09T18:25:39Z</dcterms:created>
  <dcterms:modified xsi:type="dcterms:W3CDTF">2024-11-26T06:37:38Z</dcterms:modified>
</cp:coreProperties>
</file>