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/Documents/calismalar/enerjiistatistiknotları/"/>
    </mc:Choice>
  </mc:AlternateContent>
  <xr:revisionPtr revIDLastSave="0" documentId="13_ncr:1_{EF2785AB-77A7-5246-BAFF-9A2EA9B31EEE}" xr6:coauthVersionLast="47" xr6:coauthVersionMax="47" xr10:uidLastSave="{00000000-0000-0000-0000-000000000000}"/>
  <bookViews>
    <workbookView xWindow="1420" yWindow="500" windowWidth="32940" windowHeight="22560" xr2:uid="{4991DBA5-57F0-7040-B945-921F547FD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5" i="1" l="1"/>
  <c r="R25" i="1"/>
  <c r="P25" i="1"/>
  <c r="Q39" i="1"/>
  <c r="R39" i="1"/>
  <c r="P39" i="1"/>
  <c r="Q38" i="1"/>
  <c r="R38" i="1"/>
  <c r="P38" i="1"/>
  <c r="Q37" i="1"/>
  <c r="R37" i="1"/>
  <c r="P37" i="1"/>
  <c r="M31" i="1"/>
  <c r="P27" i="1"/>
  <c r="Q27" i="1"/>
  <c r="R27" i="1"/>
  <c r="P28" i="1"/>
  <c r="Q28" i="1"/>
  <c r="R28" i="1"/>
  <c r="P29" i="1"/>
  <c r="Q29" i="1"/>
  <c r="R29" i="1"/>
  <c r="P30" i="1"/>
  <c r="Q30" i="1"/>
  <c r="R30" i="1"/>
  <c r="P32" i="1"/>
  <c r="Q32" i="1"/>
  <c r="R32" i="1"/>
  <c r="P33" i="1"/>
  <c r="Q33" i="1"/>
  <c r="R33" i="1"/>
  <c r="P34" i="1"/>
  <c r="Q34" i="1"/>
  <c r="R34" i="1"/>
  <c r="P35" i="1"/>
  <c r="Q35" i="1"/>
  <c r="R35" i="1"/>
  <c r="P17" i="1"/>
  <c r="Q17" i="1"/>
  <c r="R17" i="1"/>
  <c r="P18" i="1"/>
  <c r="Q18" i="1"/>
  <c r="R18" i="1"/>
  <c r="P19" i="1"/>
  <c r="Q19" i="1"/>
  <c r="R19" i="1"/>
  <c r="P20" i="1"/>
  <c r="Q20" i="1"/>
  <c r="R20" i="1"/>
  <c r="P21" i="1"/>
  <c r="Q21" i="1"/>
  <c r="R21" i="1"/>
  <c r="P22" i="1"/>
  <c r="P23" i="1" s="1"/>
  <c r="Q22" i="1"/>
  <c r="Q23" i="1" s="1"/>
  <c r="R22" i="1"/>
  <c r="R23" i="1" s="1"/>
  <c r="P24" i="1"/>
  <c r="Q24" i="1"/>
  <c r="R24" i="1"/>
  <c r="Q16" i="1"/>
  <c r="R16" i="1"/>
  <c r="P16" i="1"/>
</calcChain>
</file>

<file path=xl/sharedStrings.xml><?xml version="1.0" encoding="utf-8"?>
<sst xmlns="http://schemas.openxmlformats.org/spreadsheetml/2006/main" count="78" uniqueCount="65">
  <si>
    <t>Indicators</t>
  </si>
  <si>
    <t>Population (million)</t>
  </si>
  <si>
    <t>GDP (USD 2023 billion, PPP)</t>
  </si>
  <si>
    <t>GDP per capita (USD 2023, PPP)</t>
  </si>
  <si>
    <t>CO₂ intensity of electricity
generation (g CO₂ per kWh)</t>
  </si>
  <si>
    <t>Industrial production (Mt)</t>
  </si>
  <si>
    <t>Primary chemicals</t>
  </si>
  <si>
    <t>Steel</t>
  </si>
  <si>
    <t>Cement</t>
  </si>
  <si>
    <t>Aluminium</t>
  </si>
  <si>
    <t>Transport</t>
  </si>
  <si>
    <t>Passenger cars (billion pkm)</t>
  </si>
  <si>
    <t>Heavy-duty trucks (billion tkm)</t>
  </si>
  <si>
    <t>Aviation (billion pkm)</t>
  </si>
  <si>
    <t>Shipping (billion tkm)</t>
  </si>
  <si>
    <t>Buildings</t>
  </si>
  <si>
    <t>Households (million)</t>
  </si>
  <si>
    <t>Residential floor area (million m²)</t>
  </si>
  <si>
    <t>Services floor area (million m²)</t>
  </si>
  <si>
    <t>Total energy supply</t>
  </si>
  <si>
    <t>Total final consumption</t>
  </si>
  <si>
    <t>Electricity</t>
  </si>
  <si>
    <t>Liquid fuels</t>
  </si>
  <si>
    <t>Electricity and heat sectors</t>
  </si>
  <si>
    <t>Kömür</t>
  </si>
  <si>
    <t>Gaz</t>
  </si>
  <si>
    <t>Sıvı Yakıtlar</t>
  </si>
  <si>
    <t>Dünyada Kişi Başı Tüketimlerin Gelişimi</t>
  </si>
  <si>
    <t>Nüfus</t>
  </si>
  <si>
    <t>Toplam Enerji Arzı</t>
  </si>
  <si>
    <t>Toplam Nihai Tüketim</t>
  </si>
  <si>
    <t>Elektrik Tüketimi</t>
  </si>
  <si>
    <t>Sıvı yakıtlar (petrol vs) Tüketimi</t>
  </si>
  <si>
    <t>Elektrik ve Isı</t>
  </si>
  <si>
    <t>Temel</t>
  </si>
  <si>
    <t>Tüketim</t>
  </si>
  <si>
    <t>Sanayi Üretimi (Mt)</t>
  </si>
  <si>
    <t>Birincil Kimyasallar</t>
  </si>
  <si>
    <t>Çelik</t>
  </si>
  <si>
    <t>Çimento</t>
  </si>
  <si>
    <t>Alüminyum</t>
  </si>
  <si>
    <t>Ulaştırma</t>
  </si>
  <si>
    <t>Binek araçlar (milyar pkm)</t>
  </si>
  <si>
    <t>Kamyonlar (milyar tkm)</t>
  </si>
  <si>
    <t>Uçuş (milyar pkm)</t>
  </si>
  <si>
    <t>Gemi (milyar tkm)</t>
  </si>
  <si>
    <t>Binalar</t>
  </si>
  <si>
    <t>Hanehalkı(milyon)</t>
  </si>
  <si>
    <t>Konut alanı (milyon m²)</t>
  </si>
  <si>
    <t>Ticari alan (million m²)</t>
  </si>
  <si>
    <t>Sanayi Üretimi (kg/kişi)</t>
  </si>
  <si>
    <t>Binek araçlar</t>
  </si>
  <si>
    <t>Kamyonlar</t>
  </si>
  <si>
    <t>Uçuş</t>
  </si>
  <si>
    <t>Gemi</t>
  </si>
  <si>
    <t>Hanebüyüklüğü</t>
  </si>
  <si>
    <t>Konut alanı ( m²)</t>
  </si>
  <si>
    <t>Ticari alan ( m²)</t>
  </si>
  <si>
    <t>Toplam Enerji Arzı (GJ/kişi)</t>
  </si>
  <si>
    <t>GSYİH/kişi (USD 2023, PPP)</t>
  </si>
  <si>
    <t>Emisyonlar (ton CO2/kişi)</t>
  </si>
  <si>
    <t>Toplam Nihai Tüketim (GJ/kişi)</t>
  </si>
  <si>
    <t>Elektrik Tüketimi (GJ/kişi)</t>
  </si>
  <si>
    <t>Elektrik Tüketimi (kWh/kişi)</t>
  </si>
  <si>
    <t>Ulaştırma(yolcu veya ton -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</si>
</sst>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\ ##0\ \ ;\-#\ ##0\ \ ;\-\ \ "/>
    <numFmt numFmtId="165" formatCode="#\ ##0\ \ \ \ ;\-#\ ##0\ \ \ \ ;\-\ \ \ \ \ \ "/>
    <numFmt numFmtId="166" formatCode="#\ ##0\ \ \ \ ;\-#\ ##0\ \ \ \ ;\-\ \ \ \ "/>
    <numFmt numFmtId="167" formatCode="0.0_ ;\-0.0\ "/>
    <numFmt numFmtId="168" formatCode="\ #\ ##0\ \ \ \ \ ;\-#\ ##0\ \ \ \ \ ;\-\ \ \ \ \ "/>
    <numFmt numFmtId="169" formatCode="#.\ ##\ \ \ ;\-#.\ ##\ \ ;\-\ \ \ \ \ \ "/>
  </numFmts>
  <fonts count="8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9"/>
      <color theme="0"/>
      <name val="Aptos Narrow"/>
      <family val="2"/>
    </font>
    <font>
      <b/>
      <sz val="9"/>
      <color rgb="FF2C95AB"/>
      <name val="Aptos Narrow"/>
      <family val="2"/>
    </font>
    <font>
      <sz val="9"/>
      <name val="Aptos Narrow"/>
      <family val="2"/>
    </font>
    <font>
      <sz val="9"/>
      <color theme="1"/>
      <name val="Aptos Narrow"/>
      <family val="2"/>
    </font>
    <font>
      <sz val="9"/>
      <name val="Aptos Narrow"/>
      <family val="2"/>
      <scheme val="minor"/>
    </font>
    <font>
      <sz val="9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C95AB"/>
        <bgColor indexed="64"/>
      </patternFill>
    </fill>
    <fill>
      <patternFill patternType="solid">
        <fgColor rgb="FFEAF0F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EAF0F4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C95AB"/>
      </bottom>
      <diagonal/>
    </border>
    <border>
      <left/>
      <right/>
      <top style="thin">
        <color rgb="FF2C95AB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9" fontId="2" fillId="2" borderId="0" xfId="1" applyNumberFormat="1" applyFont="1" applyFill="1" applyAlignment="1">
      <alignment horizontal="left" vertical="center"/>
    </xf>
    <xf numFmtId="1" fontId="2" fillId="2" borderId="0" xfId="1" applyNumberFormat="1" applyFont="1" applyFill="1" applyAlignment="1">
      <alignment horizontal="center" vertical="center"/>
    </xf>
    <xf numFmtId="0" fontId="3" fillId="3" borderId="0" xfId="1" applyFont="1" applyFill="1" applyAlignment="1">
      <alignment horizontal="left" vertical="center"/>
    </xf>
    <xf numFmtId="164" fontId="3" fillId="3" borderId="0" xfId="1" applyNumberFormat="1" applyFont="1" applyFill="1" applyAlignment="1">
      <alignment horizontal="right" vertical="center"/>
    </xf>
    <xf numFmtId="0" fontId="4" fillId="4" borderId="0" xfId="1" applyFont="1" applyFill="1" applyAlignment="1">
      <alignment horizontal="left" vertical="center"/>
    </xf>
    <xf numFmtId="165" fontId="4" fillId="4" borderId="0" xfId="1" applyNumberFormat="1" applyFont="1" applyFill="1" applyAlignment="1">
      <alignment horizontal="right" vertical="center"/>
    </xf>
    <xf numFmtId="165" fontId="5" fillId="3" borderId="0" xfId="1" applyNumberFormat="1" applyFont="1" applyFill="1" applyAlignment="1">
      <alignment horizontal="right" vertical="center"/>
    </xf>
    <xf numFmtId="0" fontId="4" fillId="4" borderId="0" xfId="1" applyFont="1" applyFill="1" applyAlignment="1">
      <alignment horizontal="left" vertical="center" wrapText="1"/>
    </xf>
    <xf numFmtId="165" fontId="3" fillId="3" borderId="0" xfId="1" applyNumberFormat="1" applyFont="1" applyFill="1" applyAlignment="1">
      <alignment horizontal="right" vertical="center"/>
    </xf>
    <xf numFmtId="0" fontId="4" fillId="4" borderId="1" xfId="1" applyFont="1" applyFill="1" applyBorder="1" applyAlignment="1">
      <alignment horizontal="left" vertical="center"/>
    </xf>
    <xf numFmtId="165" fontId="4" fillId="4" borderId="1" xfId="1" applyNumberFormat="1" applyFont="1" applyFill="1" applyBorder="1" applyAlignment="1">
      <alignment horizontal="right" vertical="center"/>
    </xf>
    <xf numFmtId="165" fontId="5" fillId="3" borderId="1" xfId="1" applyNumberFormat="1" applyFont="1" applyFill="1" applyBorder="1" applyAlignment="1">
      <alignment horizontal="right" vertical="center"/>
    </xf>
    <xf numFmtId="166" fontId="3" fillId="3" borderId="0" xfId="1" applyNumberFormat="1" applyFont="1" applyFill="1" applyAlignment="1">
      <alignment horizontal="right" vertical="center"/>
    </xf>
    <xf numFmtId="166" fontId="4" fillId="4" borderId="0" xfId="1" applyNumberFormat="1" applyFont="1" applyFill="1" applyAlignment="1">
      <alignment horizontal="right" vertical="center"/>
    </xf>
    <xf numFmtId="166" fontId="5" fillId="3" borderId="0" xfId="1" applyNumberFormat="1" applyFont="1" applyFill="1" applyAlignment="1">
      <alignment horizontal="right" vertical="center"/>
    </xf>
    <xf numFmtId="0" fontId="3" fillId="3" borderId="2" xfId="1" applyFont="1" applyFill="1" applyBorder="1" applyAlignment="1">
      <alignment horizontal="left" vertical="center" wrapText="1"/>
    </xf>
    <xf numFmtId="166" fontId="3" fillId="3" borderId="2" xfId="1" applyNumberFormat="1" applyFont="1" applyFill="1" applyBorder="1" applyAlignment="1">
      <alignment horizontal="right" vertical="center"/>
    </xf>
    <xf numFmtId="165" fontId="6" fillId="5" borderId="0" xfId="0" applyNumberFormat="1" applyFont="1" applyFill="1" applyAlignment="1">
      <alignment horizontal="right" vertical="center"/>
    </xf>
    <xf numFmtId="165" fontId="7" fillId="6" borderId="0" xfId="0" applyNumberFormat="1" applyFont="1" applyFill="1" applyAlignment="1">
      <alignment horizontal="right" vertical="center"/>
    </xf>
    <xf numFmtId="0" fontId="4" fillId="4" borderId="0" xfId="1" applyFont="1" applyFill="1" applyAlignment="1">
      <alignment horizontal="left" vertical="center" indent="1"/>
    </xf>
    <xf numFmtId="0" fontId="4" fillId="4" borderId="0" xfId="1" applyFont="1" applyFill="1" applyAlignment="1">
      <alignment horizontal="left" vertical="center" indent="2"/>
    </xf>
    <xf numFmtId="0" fontId="4" fillId="4" borderId="0" xfId="1" applyFont="1" applyFill="1" applyAlignment="1">
      <alignment horizontal="left" vertical="center" wrapText="1" indent="2"/>
    </xf>
    <xf numFmtId="167" fontId="4" fillId="4" borderId="0" xfId="1" applyNumberFormat="1" applyFont="1" applyFill="1" applyAlignment="1">
      <alignment horizontal="right" vertical="center"/>
    </xf>
    <xf numFmtId="168" fontId="3" fillId="3" borderId="0" xfId="1" applyNumberFormat="1" applyFont="1" applyFill="1" applyAlignment="1">
      <alignment horizontal="right" vertical="center"/>
    </xf>
    <xf numFmtId="169" fontId="4" fillId="4" borderId="0" xfId="1" applyNumberFormat="1" applyFont="1" applyFill="1" applyAlignment="1">
      <alignment horizontal="right" vertical="center"/>
    </xf>
    <xf numFmtId="165" fontId="4" fillId="3" borderId="0" xfId="1" applyNumberFormat="1" applyFont="1" applyFill="1" applyAlignment="1">
      <alignment horizontal="right" vertical="center"/>
    </xf>
  </cellXfs>
  <cellStyles count="2">
    <cellStyle name="Normal" xfId="0" builtinId="0"/>
    <cellStyle name="Normal 2" xfId="1" xr:uid="{9C913E60-9B27-4046-B1D9-55A768A6C92A}"/>
  </cellStyles>
  <dxfs count="0"/>
  <tableStyles count="0" defaultTableStyle="TableStyleMedium2" defaultPivotStyle="PivotStyleLight16"/>
  <colors>
    <mruColors>
      <color rgb="FFEA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4C6E-2B27-F942-ACF1-D2606948AB85}">
  <dimension ref="C7:V39"/>
  <sheetViews>
    <sheetView tabSelected="1" topLeftCell="H13" zoomScale="181" workbookViewId="0">
      <selection activeCell="S40" sqref="S40"/>
    </sheetView>
  </sheetViews>
  <sheetFormatPr baseColWidth="10" defaultRowHeight="16" x14ac:dyDescent="0.2"/>
  <cols>
    <col min="3" max="3" width="18" customWidth="1"/>
    <col min="9" max="9" width="19.33203125" customWidth="1"/>
    <col min="15" max="15" width="19.6640625" customWidth="1"/>
  </cols>
  <sheetData>
    <row r="7" spans="3:18" x14ac:dyDescent="0.2">
      <c r="C7" s="1"/>
      <c r="D7" s="2">
        <v>2010</v>
      </c>
      <c r="E7" s="2">
        <v>2022</v>
      </c>
      <c r="F7" s="2">
        <v>2023</v>
      </c>
      <c r="I7" s="3" t="s">
        <v>19</v>
      </c>
      <c r="J7" s="13">
        <v>536.33299999999997</v>
      </c>
      <c r="K7" s="13">
        <v>628.99800000000005</v>
      </c>
      <c r="L7" s="13">
        <v>642.14599999999996</v>
      </c>
    </row>
    <row r="8" spans="3:18" x14ac:dyDescent="0.2">
      <c r="C8" s="3" t="s">
        <v>0</v>
      </c>
      <c r="D8" s="4"/>
      <c r="E8" s="4"/>
      <c r="F8" s="4"/>
    </row>
    <row r="9" spans="3:18" x14ac:dyDescent="0.2">
      <c r="C9" s="5" t="s">
        <v>1</v>
      </c>
      <c r="D9" s="6">
        <v>6966.06</v>
      </c>
      <c r="E9" s="6">
        <v>7947.82</v>
      </c>
      <c r="F9" s="7">
        <v>8017.93</v>
      </c>
    </row>
    <row r="10" spans="3:18" x14ac:dyDescent="0.2">
      <c r="C10" s="3" t="s">
        <v>19</v>
      </c>
      <c r="D10" s="13">
        <v>536.33299999999997</v>
      </c>
      <c r="E10" s="13">
        <v>628.99800000000005</v>
      </c>
      <c r="F10" s="13">
        <v>642.14599999999996</v>
      </c>
    </row>
    <row r="11" spans="3:18" x14ac:dyDescent="0.2">
      <c r="C11" s="3" t="s">
        <v>20</v>
      </c>
      <c r="D11" s="13">
        <v>377.43299999999999</v>
      </c>
      <c r="E11" s="13">
        <v>437.31599999999997</v>
      </c>
      <c r="F11" s="13">
        <v>444.702</v>
      </c>
    </row>
    <row r="12" spans="3:18" x14ac:dyDescent="0.2">
      <c r="C12" s="5" t="s">
        <v>21</v>
      </c>
      <c r="D12" s="14">
        <v>64.423000000000002</v>
      </c>
      <c r="E12" s="14">
        <v>88.492000000000004</v>
      </c>
      <c r="F12" s="15">
        <v>90.671000000000006</v>
      </c>
      <c r="I12" t="s">
        <v>27</v>
      </c>
    </row>
    <row r="13" spans="3:18" x14ac:dyDescent="0.2">
      <c r="C13" s="5" t="s">
        <v>22</v>
      </c>
      <c r="D13" s="14">
        <v>153.363</v>
      </c>
      <c r="E13" s="14">
        <v>172.505</v>
      </c>
      <c r="F13" s="15">
        <v>176.43700000000001</v>
      </c>
    </row>
    <row r="14" spans="3:18" ht="28" x14ac:dyDescent="0.2">
      <c r="C14" s="16" t="s">
        <v>23</v>
      </c>
      <c r="D14" s="17">
        <v>199.94200000000001</v>
      </c>
      <c r="E14" s="17">
        <v>248.678</v>
      </c>
      <c r="F14" s="17">
        <v>254.91300000000001</v>
      </c>
      <c r="I14" s="1"/>
      <c r="J14" s="2">
        <v>2010</v>
      </c>
      <c r="K14" s="2">
        <v>2022</v>
      </c>
      <c r="L14" s="2">
        <v>2023</v>
      </c>
    </row>
    <row r="15" spans="3:18" x14ac:dyDescent="0.2">
      <c r="C15" s="8" t="s">
        <v>25</v>
      </c>
      <c r="D15" s="14">
        <v>108.745</v>
      </c>
      <c r="E15" s="14">
        <v>136.37799999999999</v>
      </c>
      <c r="F15" s="15">
        <v>136.93199999999999</v>
      </c>
      <c r="H15" t="s">
        <v>34</v>
      </c>
      <c r="I15" s="5" t="s">
        <v>28</v>
      </c>
      <c r="J15" s="18">
        <v>6966</v>
      </c>
      <c r="K15" s="18">
        <v>7948</v>
      </c>
      <c r="L15" s="19">
        <v>8018</v>
      </c>
      <c r="O15" s="1"/>
      <c r="P15" s="2">
        <v>2010</v>
      </c>
      <c r="Q15" s="2">
        <v>2022</v>
      </c>
      <c r="R15" s="2">
        <v>2023</v>
      </c>
    </row>
    <row r="16" spans="3:18" x14ac:dyDescent="0.2">
      <c r="C16" s="8" t="s">
        <v>24</v>
      </c>
      <c r="D16" s="14">
        <v>151.011</v>
      </c>
      <c r="E16" s="14">
        <v>168.95</v>
      </c>
      <c r="F16" s="15">
        <v>171.78399999999999</v>
      </c>
      <c r="I16" s="5" t="s">
        <v>2</v>
      </c>
      <c r="J16" s="6">
        <v>118823.42</v>
      </c>
      <c r="K16" s="6">
        <v>170643.63</v>
      </c>
      <c r="L16" s="7">
        <v>175980.88</v>
      </c>
      <c r="O16" s="5" t="s">
        <v>59</v>
      </c>
      <c r="P16" s="6">
        <f>J16*1000/J$15</f>
        <v>17057.625610106232</v>
      </c>
      <c r="Q16" s="6">
        <f t="shared" ref="Q16:R16" si="0">K16*1000/K$15</f>
        <v>21470.008807247104</v>
      </c>
      <c r="R16" s="6">
        <f t="shared" si="0"/>
        <v>21948.226490396606</v>
      </c>
    </row>
    <row r="17" spans="3:22" x14ac:dyDescent="0.2">
      <c r="C17" s="8"/>
      <c r="D17" s="14"/>
      <c r="E17" s="14"/>
      <c r="F17" s="15"/>
      <c r="I17" s="5" t="s">
        <v>29</v>
      </c>
      <c r="J17" s="13">
        <v>536.33299999999997</v>
      </c>
      <c r="K17" s="13">
        <v>628.99800000000005</v>
      </c>
      <c r="L17" s="13">
        <v>642.14599999999996</v>
      </c>
      <c r="O17" s="5" t="s">
        <v>58</v>
      </c>
      <c r="P17" s="6">
        <f t="shared" ref="P17:P22" si="1">J17*1000/J$15</f>
        <v>76.992965834051105</v>
      </c>
      <c r="Q17" s="6">
        <f t="shared" ref="Q17:Q22" si="2">K17*1000/K$15</f>
        <v>79.139154504277812</v>
      </c>
      <c r="R17" s="6">
        <f t="shared" ref="R17:R22" si="3">L17*1000/L$15</f>
        <v>80.088051883262665</v>
      </c>
    </row>
    <row r="18" spans="3:22" x14ac:dyDescent="0.2">
      <c r="C18" s="8"/>
      <c r="D18" s="14"/>
      <c r="E18" s="14"/>
      <c r="F18" s="15"/>
      <c r="I18" s="22" t="s">
        <v>25</v>
      </c>
      <c r="J18" s="14">
        <v>108.745</v>
      </c>
      <c r="K18" s="14">
        <v>136.37799999999999</v>
      </c>
      <c r="L18" s="15">
        <v>136.93199999999999</v>
      </c>
      <c r="O18" s="22" t="s">
        <v>25</v>
      </c>
      <c r="P18" s="6">
        <f t="shared" si="1"/>
        <v>15.610824002296871</v>
      </c>
      <c r="Q18" s="6">
        <f t="shared" si="2"/>
        <v>17.158782083543031</v>
      </c>
      <c r="R18" s="6">
        <f t="shared" si="3"/>
        <v>17.07807433275131</v>
      </c>
      <c r="T18" s="24">
        <v>32805.449999999997</v>
      </c>
      <c r="U18" s="24">
        <v>37229.96</v>
      </c>
      <c r="V18" s="24">
        <v>37723.050000000003</v>
      </c>
    </row>
    <row r="19" spans="3:22" x14ac:dyDescent="0.2">
      <c r="C19" s="8"/>
      <c r="D19" s="14"/>
      <c r="E19" s="14"/>
      <c r="F19" s="15"/>
      <c r="I19" s="22" t="s">
        <v>24</v>
      </c>
      <c r="J19" s="14">
        <v>151.011</v>
      </c>
      <c r="K19" s="14">
        <v>168.95</v>
      </c>
      <c r="L19" s="15">
        <v>171.78399999999999</v>
      </c>
      <c r="O19" s="22" t="s">
        <v>24</v>
      </c>
      <c r="P19" s="6">
        <f t="shared" si="1"/>
        <v>21.678294573643409</v>
      </c>
      <c r="Q19" s="6">
        <f t="shared" si="2"/>
        <v>21.256919979869149</v>
      </c>
      <c r="R19" s="6">
        <f t="shared" si="3"/>
        <v>21.424794213020704</v>
      </c>
    </row>
    <row r="20" spans="3:22" x14ac:dyDescent="0.2">
      <c r="C20" s="5" t="s">
        <v>26</v>
      </c>
      <c r="D20" s="14">
        <v>153.363</v>
      </c>
      <c r="E20" s="14">
        <v>172.505</v>
      </c>
      <c r="F20" s="15">
        <v>176.43700000000001</v>
      </c>
      <c r="I20" s="21" t="s">
        <v>33</v>
      </c>
      <c r="J20" s="13">
        <v>199.94200000000001</v>
      </c>
      <c r="K20" s="13">
        <v>248.678</v>
      </c>
      <c r="L20" s="13">
        <v>254.91300000000001</v>
      </c>
      <c r="O20" s="21" t="s">
        <v>33</v>
      </c>
      <c r="P20" s="6">
        <f t="shared" si="1"/>
        <v>28.702555268446741</v>
      </c>
      <c r="Q20" s="6">
        <f t="shared" si="2"/>
        <v>31.288122798188223</v>
      </c>
      <c r="R20" s="6">
        <f t="shared" si="3"/>
        <v>31.792591668745324</v>
      </c>
    </row>
    <row r="21" spans="3:22" x14ac:dyDescent="0.2">
      <c r="C21" s="5" t="s">
        <v>2</v>
      </c>
      <c r="D21" s="6">
        <v>118823.42</v>
      </c>
      <c r="E21" s="6">
        <v>170643.63</v>
      </c>
      <c r="F21" s="7">
        <v>175980.88</v>
      </c>
      <c r="I21" s="5" t="s">
        <v>30</v>
      </c>
      <c r="J21" s="13">
        <v>377.43299999999999</v>
      </c>
      <c r="K21" s="13">
        <v>437.31599999999997</v>
      </c>
      <c r="L21" s="13">
        <v>444.702</v>
      </c>
      <c r="O21" s="5" t="s">
        <v>61</v>
      </c>
      <c r="P21" s="6">
        <f t="shared" si="1"/>
        <v>54.18217054263566</v>
      </c>
      <c r="Q21" s="6">
        <f t="shared" si="2"/>
        <v>55.022143935581276</v>
      </c>
      <c r="R21" s="6">
        <f t="shared" si="3"/>
        <v>55.462958343726612</v>
      </c>
    </row>
    <row r="22" spans="3:22" x14ac:dyDescent="0.2">
      <c r="C22" s="5" t="s">
        <v>3</v>
      </c>
      <c r="D22" s="6">
        <v>17057.48</v>
      </c>
      <c r="E22" s="6">
        <v>21470.5</v>
      </c>
      <c r="F22" s="7">
        <v>21948.42</v>
      </c>
      <c r="I22" s="20" t="s">
        <v>31</v>
      </c>
      <c r="J22" s="14">
        <v>64.423000000000002</v>
      </c>
      <c r="K22" s="14">
        <v>88.492000000000004</v>
      </c>
      <c r="L22" s="15">
        <v>90.671000000000006</v>
      </c>
      <c r="O22" s="20" t="s">
        <v>62</v>
      </c>
      <c r="P22" s="6">
        <f t="shared" si="1"/>
        <v>9.2482055699109971</v>
      </c>
      <c r="Q22" s="6">
        <f t="shared" si="2"/>
        <v>11.133870156014092</v>
      </c>
      <c r="R22" s="6">
        <f t="shared" si="3"/>
        <v>11.30843103018209</v>
      </c>
    </row>
    <row r="23" spans="3:22" ht="17" customHeight="1" x14ac:dyDescent="0.2">
      <c r="C23" s="8" t="s">
        <v>4</v>
      </c>
      <c r="D23" s="6">
        <v>528.42999999999995</v>
      </c>
      <c r="E23" s="6">
        <v>460.03</v>
      </c>
      <c r="F23" s="7">
        <v>458.37</v>
      </c>
      <c r="I23" s="20" t="s">
        <v>32</v>
      </c>
      <c r="J23" s="14">
        <v>153.363</v>
      </c>
      <c r="K23" s="14">
        <v>172.505</v>
      </c>
      <c r="L23" s="15">
        <v>176.43700000000001</v>
      </c>
      <c r="O23" s="20" t="s">
        <v>63</v>
      </c>
      <c r="P23" s="6">
        <f>P22*277.77</f>
        <v>2568.8740611541775</v>
      </c>
      <c r="Q23" s="6">
        <f t="shared" ref="Q23:R23" si="4">Q22*277.77</f>
        <v>3092.6551132360341</v>
      </c>
      <c r="R23" s="6">
        <f t="shared" si="4"/>
        <v>3141.142887253679</v>
      </c>
    </row>
    <row r="24" spans="3:22" ht="17" customHeight="1" x14ac:dyDescent="0.2">
      <c r="C24" s="8"/>
      <c r="D24" s="6"/>
      <c r="E24" s="6"/>
      <c r="F24" s="7"/>
      <c r="I24" s="20"/>
      <c r="J24" s="14"/>
      <c r="K24" s="14"/>
      <c r="L24" s="15"/>
      <c r="O24" s="20" t="s">
        <v>32</v>
      </c>
      <c r="P24" s="6">
        <f>J23*1000/J$15</f>
        <v>22.015934539190354</v>
      </c>
      <c r="Q24" s="6">
        <f>K23*1000/K$15</f>
        <v>21.704202315047812</v>
      </c>
      <c r="R24" s="6">
        <f>L23*1000/L$15</f>
        <v>22.005113494637065</v>
      </c>
    </row>
    <row r="25" spans="3:22" x14ac:dyDescent="0.2">
      <c r="C25" s="3" t="s">
        <v>5</v>
      </c>
      <c r="D25" s="9"/>
      <c r="E25" s="9"/>
      <c r="F25" s="9"/>
      <c r="H25" t="s">
        <v>35</v>
      </c>
      <c r="I25" s="3" t="s">
        <v>36</v>
      </c>
      <c r="J25" s="9"/>
      <c r="K25" s="9"/>
      <c r="L25" s="9"/>
      <c r="O25" s="5" t="s">
        <v>60</v>
      </c>
      <c r="P25" s="25">
        <f>T18/J15</f>
        <v>4.7093669250645993</v>
      </c>
      <c r="Q25" s="25">
        <f t="shared" ref="Q25:R25" si="5">U18/K15</f>
        <v>4.6841922496225461</v>
      </c>
      <c r="R25" s="25">
        <f t="shared" si="5"/>
        <v>4.7047954602145179</v>
      </c>
    </row>
    <row r="26" spans="3:22" x14ac:dyDescent="0.2">
      <c r="C26" s="5" t="s">
        <v>6</v>
      </c>
      <c r="D26" s="6">
        <v>510.39</v>
      </c>
      <c r="E26" s="6">
        <v>720.85</v>
      </c>
      <c r="F26" s="7">
        <v>736.35</v>
      </c>
      <c r="I26" s="5" t="s">
        <v>37</v>
      </c>
      <c r="J26" s="6">
        <v>510.39</v>
      </c>
      <c r="K26" s="6">
        <v>720.85</v>
      </c>
      <c r="L26" s="7">
        <v>736.35</v>
      </c>
      <c r="O26" s="3" t="s">
        <v>50</v>
      </c>
      <c r="P26" s="26"/>
      <c r="Q26" s="26"/>
      <c r="R26" s="26"/>
    </row>
    <row r="27" spans="3:22" x14ac:dyDescent="0.2">
      <c r="C27" s="5" t="s">
        <v>7</v>
      </c>
      <c r="D27" s="6">
        <v>1435.05</v>
      </c>
      <c r="E27" s="6">
        <v>1889.74</v>
      </c>
      <c r="F27" s="7">
        <v>1891.7</v>
      </c>
      <c r="I27" s="5" t="s">
        <v>38</v>
      </c>
      <c r="J27" s="6">
        <v>1435.05</v>
      </c>
      <c r="K27" s="6">
        <v>1889.74</v>
      </c>
      <c r="L27" s="7">
        <v>1891.7</v>
      </c>
      <c r="O27" s="5" t="s">
        <v>37</v>
      </c>
      <c r="P27" s="6">
        <f t="shared" ref="P27:R30" si="6">J26*1000/J$15</f>
        <v>73.268733850129195</v>
      </c>
      <c r="Q27" s="6">
        <f t="shared" si="6"/>
        <v>90.695772521389031</v>
      </c>
      <c r="R27" s="6">
        <f t="shared" si="6"/>
        <v>91.837116487902222</v>
      </c>
    </row>
    <row r="28" spans="3:22" x14ac:dyDescent="0.2">
      <c r="C28" s="5" t="s">
        <v>8</v>
      </c>
      <c r="D28" s="6">
        <v>3280.19</v>
      </c>
      <c r="E28" s="6">
        <v>4155.91</v>
      </c>
      <c r="F28" s="7">
        <v>4071.58</v>
      </c>
      <c r="I28" s="5" t="s">
        <v>39</v>
      </c>
      <c r="J28" s="6">
        <v>3280.19</v>
      </c>
      <c r="K28" s="6">
        <v>4155.91</v>
      </c>
      <c r="L28" s="7">
        <v>4071.58</v>
      </c>
      <c r="O28" s="5" t="s">
        <v>38</v>
      </c>
      <c r="P28" s="6">
        <f t="shared" si="6"/>
        <v>206.00775193798449</v>
      </c>
      <c r="Q28" s="6">
        <f t="shared" si="6"/>
        <v>237.76295923502769</v>
      </c>
      <c r="R28" s="6">
        <f t="shared" si="6"/>
        <v>235.93165377899726</v>
      </c>
    </row>
    <row r="29" spans="3:22" x14ac:dyDescent="0.2">
      <c r="C29" s="5" t="s">
        <v>9</v>
      </c>
      <c r="D29" s="6">
        <v>60.35</v>
      </c>
      <c r="E29" s="6">
        <v>104.47</v>
      </c>
      <c r="F29" s="7">
        <v>107.9</v>
      </c>
      <c r="I29" s="5" t="s">
        <v>40</v>
      </c>
      <c r="J29" s="6">
        <v>60.35</v>
      </c>
      <c r="K29" s="6">
        <v>104.47</v>
      </c>
      <c r="L29" s="7">
        <v>107.9</v>
      </c>
      <c r="O29" s="5" t="s">
        <v>39</v>
      </c>
      <c r="P29" s="6">
        <f t="shared" si="6"/>
        <v>470.88573069193222</v>
      </c>
      <c r="Q29" s="6">
        <f t="shared" si="6"/>
        <v>522.88751887267233</v>
      </c>
      <c r="R29" s="6">
        <f t="shared" si="6"/>
        <v>507.80493888750311</v>
      </c>
    </row>
    <row r="30" spans="3:22" x14ac:dyDescent="0.2">
      <c r="C30" s="3" t="s">
        <v>10</v>
      </c>
      <c r="D30" s="9"/>
      <c r="E30" s="9"/>
      <c r="F30" s="9"/>
      <c r="I30" s="3" t="s">
        <v>41</v>
      </c>
      <c r="J30" s="9"/>
      <c r="K30" s="9"/>
      <c r="L30" s="9"/>
      <c r="O30" s="5" t="s">
        <v>40</v>
      </c>
      <c r="P30" s="6">
        <f t="shared" si="6"/>
        <v>8.6635084697100204</v>
      </c>
      <c r="Q30" s="6">
        <f t="shared" si="6"/>
        <v>13.144187216909915</v>
      </c>
      <c r="R30" s="6">
        <f t="shared" si="6"/>
        <v>13.45722125218259</v>
      </c>
    </row>
    <row r="31" spans="3:22" x14ac:dyDescent="0.2">
      <c r="C31" s="5" t="s">
        <v>11</v>
      </c>
      <c r="D31" s="6">
        <v>16889.11</v>
      </c>
      <c r="E31" s="6">
        <v>24180.55</v>
      </c>
      <c r="F31" s="7">
        <v>25381.29</v>
      </c>
      <c r="I31" s="5" t="s">
        <v>42</v>
      </c>
      <c r="J31" s="6">
        <v>16889.11</v>
      </c>
      <c r="K31" s="6">
        <v>24180.55</v>
      </c>
      <c r="L31" s="7">
        <v>25381.29</v>
      </c>
      <c r="M31">
        <f>1000*J31/J15</f>
        <v>2424.5061728395062</v>
      </c>
      <c r="O31" s="3" t="s">
        <v>64</v>
      </c>
      <c r="P31" s="26"/>
      <c r="Q31" s="26"/>
      <c r="R31" s="26"/>
    </row>
    <row r="32" spans="3:22" x14ac:dyDescent="0.2">
      <c r="C32" s="5" t="s">
        <v>12</v>
      </c>
      <c r="D32" s="6">
        <v>24022.01</v>
      </c>
      <c r="E32" s="6">
        <v>32016.71</v>
      </c>
      <c r="F32" s="7">
        <v>32791.769999999997</v>
      </c>
      <c r="I32" s="5" t="s">
        <v>43</v>
      </c>
      <c r="J32" s="6">
        <v>24022.01</v>
      </c>
      <c r="K32" s="6">
        <v>32016.71</v>
      </c>
      <c r="L32" s="7">
        <v>32791.769999999997</v>
      </c>
      <c r="O32" s="5" t="s">
        <v>51</v>
      </c>
      <c r="P32" s="6">
        <f t="shared" ref="P32:R35" si="7">J31*1000/J$15</f>
        <v>2424.5061728395062</v>
      </c>
      <c r="Q32" s="6">
        <f t="shared" si="7"/>
        <v>3042.3439859084046</v>
      </c>
      <c r="R32" s="6">
        <f t="shared" si="7"/>
        <v>3165.538787727613</v>
      </c>
    </row>
    <row r="33" spans="3:18" x14ac:dyDescent="0.2">
      <c r="C33" s="5" t="s">
        <v>13</v>
      </c>
      <c r="D33" s="6">
        <v>4922.634</v>
      </c>
      <c r="E33" s="6">
        <v>5441.43</v>
      </c>
      <c r="F33" s="7">
        <v>7675.8</v>
      </c>
      <c r="I33" s="5" t="s">
        <v>44</v>
      </c>
      <c r="J33" s="6">
        <v>4922.634</v>
      </c>
      <c r="K33" s="6">
        <v>5441.43</v>
      </c>
      <c r="L33" s="7">
        <v>7675.8</v>
      </c>
      <c r="O33" s="5" t="s">
        <v>52</v>
      </c>
      <c r="P33" s="6">
        <f t="shared" si="7"/>
        <v>3448.4654033878842</v>
      </c>
      <c r="Q33" s="6">
        <f t="shared" si="7"/>
        <v>4028.2725213890285</v>
      </c>
      <c r="R33" s="6">
        <f t="shared" si="7"/>
        <v>4089.7692691444245</v>
      </c>
    </row>
    <row r="34" spans="3:18" x14ac:dyDescent="0.2">
      <c r="C34" s="5" t="s">
        <v>14</v>
      </c>
      <c r="D34" s="6">
        <v>80335</v>
      </c>
      <c r="E34" s="6">
        <v>109679.17</v>
      </c>
      <c r="F34" s="7">
        <v>111105.63</v>
      </c>
      <c r="I34" s="5" t="s">
        <v>45</v>
      </c>
      <c r="J34" s="6">
        <v>80335</v>
      </c>
      <c r="K34" s="6">
        <v>109679.17</v>
      </c>
      <c r="L34" s="7">
        <v>111105.63</v>
      </c>
      <c r="O34" s="5" t="s">
        <v>53</v>
      </c>
      <c r="P34" s="6">
        <f t="shared" si="7"/>
        <v>706.66580534022398</v>
      </c>
      <c r="Q34" s="6">
        <f t="shared" si="7"/>
        <v>684.62883744338194</v>
      </c>
      <c r="R34" s="6">
        <f t="shared" si="7"/>
        <v>957.32102768770267</v>
      </c>
    </row>
    <row r="35" spans="3:18" x14ac:dyDescent="0.2">
      <c r="C35" s="3" t="s">
        <v>15</v>
      </c>
      <c r="D35" s="9"/>
      <c r="E35" s="9"/>
      <c r="F35" s="9"/>
      <c r="I35" s="3" t="s">
        <v>46</v>
      </c>
      <c r="J35" s="9"/>
      <c r="K35" s="9"/>
      <c r="L35" s="9"/>
      <c r="O35" s="5" t="s">
        <v>54</v>
      </c>
      <c r="P35" s="6">
        <f t="shared" si="7"/>
        <v>11532.443296009187</v>
      </c>
      <c r="Q35" s="6">
        <f t="shared" si="7"/>
        <v>13799.593608454958</v>
      </c>
      <c r="R35" s="6">
        <f t="shared" si="7"/>
        <v>13857.025442753804</v>
      </c>
    </row>
    <row r="36" spans="3:18" x14ac:dyDescent="0.2">
      <c r="C36" s="5" t="s">
        <v>16</v>
      </c>
      <c r="D36" s="6">
        <v>1799.89</v>
      </c>
      <c r="E36" s="6">
        <v>2170.66</v>
      </c>
      <c r="F36" s="7">
        <v>2195.89</v>
      </c>
      <c r="I36" s="5" t="s">
        <v>47</v>
      </c>
      <c r="J36" s="6">
        <v>1799.89</v>
      </c>
      <c r="K36" s="6">
        <v>2170.66</v>
      </c>
      <c r="L36" s="7">
        <v>2195.89</v>
      </c>
      <c r="O36" s="3" t="s">
        <v>46</v>
      </c>
      <c r="P36" s="26"/>
      <c r="Q36" s="26"/>
      <c r="R36" s="26"/>
    </row>
    <row r="37" spans="3:18" x14ac:dyDescent="0.2">
      <c r="C37" s="5" t="s">
        <v>17</v>
      </c>
      <c r="D37" s="6">
        <v>154189.66</v>
      </c>
      <c r="E37" s="6">
        <v>200925.68</v>
      </c>
      <c r="F37" s="7">
        <v>204412.49</v>
      </c>
      <c r="I37" s="5" t="s">
        <v>48</v>
      </c>
      <c r="J37" s="6">
        <v>154189.66</v>
      </c>
      <c r="K37" s="6">
        <v>200925.68</v>
      </c>
      <c r="L37" s="7">
        <v>204412.49</v>
      </c>
      <c r="O37" s="5" t="s">
        <v>55</v>
      </c>
      <c r="P37" s="23">
        <f>J15/J36</f>
        <v>3.8702365144536608</v>
      </c>
      <c r="Q37" s="23">
        <f>K15/K36</f>
        <v>3.6615591571227188</v>
      </c>
      <c r="R37" s="23">
        <f>L15/L36</f>
        <v>3.6513668717467636</v>
      </c>
    </row>
    <row r="38" spans="3:18" ht="17" thickBot="1" x14ac:dyDescent="0.25">
      <c r="C38" s="10" t="s">
        <v>18</v>
      </c>
      <c r="D38" s="11">
        <v>39439.35</v>
      </c>
      <c r="E38" s="11">
        <v>54920.39</v>
      </c>
      <c r="F38" s="12">
        <v>56342.21</v>
      </c>
      <c r="I38" s="10" t="s">
        <v>49</v>
      </c>
      <c r="J38" s="11">
        <v>39439.35</v>
      </c>
      <c r="K38" s="11">
        <v>54920.39</v>
      </c>
      <c r="L38" s="12">
        <v>56342.21</v>
      </c>
      <c r="O38" s="5" t="s">
        <v>56</v>
      </c>
      <c r="P38" s="23">
        <f>J37/J15</f>
        <v>22.134605225380419</v>
      </c>
      <c r="Q38" s="23">
        <f>K37/K15</f>
        <v>25.280030196275792</v>
      </c>
      <c r="R38" s="23">
        <f>L37/L15</f>
        <v>25.494199301571463</v>
      </c>
    </row>
    <row r="39" spans="3:18" x14ac:dyDescent="0.2">
      <c r="O39" s="5" t="s">
        <v>57</v>
      </c>
      <c r="P39" s="23">
        <f>J38/J15</f>
        <v>5.6616925064599481</v>
      </c>
      <c r="Q39" s="23">
        <f>K38/K15</f>
        <v>6.9099635128334169</v>
      </c>
      <c r="R39" s="23">
        <f>L38/L15</f>
        <v>7.0269655774507358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Sanlı</dc:creator>
  <cp:lastModifiedBy>Barış Sanlı</cp:lastModifiedBy>
  <dcterms:created xsi:type="dcterms:W3CDTF">2024-10-31T18:22:16Z</dcterms:created>
  <dcterms:modified xsi:type="dcterms:W3CDTF">2024-10-31T19:52:05Z</dcterms:modified>
</cp:coreProperties>
</file>