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26660891-7AA5-514A-9185-68BF33E6C384}" xr6:coauthVersionLast="47" xr6:coauthVersionMax="47" xr10:uidLastSave="{00000000-0000-0000-0000-000000000000}"/>
  <bookViews>
    <workbookView xWindow="10300" yWindow="4020" windowWidth="27640" windowHeight="16940" activeTab="1" xr2:uid="{FFDDDE26-ECE8-FC45-9B4D-B1981C65FED2}"/>
  </bookViews>
  <sheets>
    <sheet name="Solar - Utility PV" sheetId="2" r:id="rId1"/>
    <sheet name="grafik" sheetId="1" r:id="rId2"/>
  </sheets>
  <externalReferences>
    <externalReference r:id="rId3"/>
    <externalReference r:id="rId4"/>
  </externalReferences>
  <definedNames>
    <definedName name="EBOSMMP">[1]EBOS!$H$20</definedName>
    <definedName name="EBOSMSP">[1]EBOS!$F$20</definedName>
    <definedName name="EBOSUnit">[1]EBOS!$B$3</definedName>
    <definedName name="ESSMMP">[1]ESS!$H$20</definedName>
    <definedName name="ESSMSP">[1]ESS!$F$20</definedName>
    <definedName name="ESSUnit">[1]ESS!$B$3</definedName>
    <definedName name="FieldworkMMP">[1]Fieldwork!$H$20</definedName>
    <definedName name="FieldworkMSP">[1]Fieldwork!$F$20</definedName>
    <definedName name="FieldworkUnit">[1]Fieldwork!$B$3</definedName>
    <definedName name="ILR">[1]Factors!$E$4</definedName>
    <definedName name="IncludeESS">grafik!$H$6</definedName>
    <definedName name="IncludeIndirect">grafik!$H$7</definedName>
    <definedName name="InverterMMP">[1]Inverter!$H$20</definedName>
    <definedName name="InverterMSP">[1]Inverter!$F$20</definedName>
    <definedName name="InverterUnit">[1]Inverter!$B$3</definedName>
    <definedName name="ModuleEfficiency">[1]Factors!$E$8</definedName>
    <definedName name="ModuleMMP">[1]Module!$H$20</definedName>
    <definedName name="ModuleMSP">[1]Module!$F$20</definedName>
    <definedName name="ModuleUnit">[1]Module!$B$3</definedName>
    <definedName name="OfficeworkMMP">[1]Officework!$H$20</definedName>
    <definedName name="OfficeworkMSP">[1]Officework!$F$20</definedName>
    <definedName name="OfficeworkUnit">[1]Officework!$B$3</definedName>
    <definedName name="OtherMMP">[1]Other!$H$20</definedName>
    <definedName name="OtherMSP">[1]Other!$F$20</definedName>
    <definedName name="OtherUnit">[1]Other!$B$3</definedName>
    <definedName name="SBOSMMP">[1]SBOS!$H$20</definedName>
    <definedName name="SBOSMSP">[1]SBOS!$F$20</definedName>
    <definedName name="SBOSUnit">[1]SBOS!$B$3</definedName>
    <definedName name="StorageDuration">[1]Factors!$E$5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H58" i="1"/>
  <c r="I58" i="1" s="1"/>
  <c r="AD334" i="2"/>
  <c r="AD337" i="2" s="1"/>
  <c r="AD340" i="2" s="1"/>
  <c r="AD343" i="2" s="1"/>
  <c r="V334" i="2"/>
  <c r="V337" i="2" s="1"/>
  <c r="V340" i="2" s="1"/>
  <c r="V343" i="2" s="1"/>
  <c r="R333" i="2"/>
  <c r="R336" i="2" s="1"/>
  <c r="R339" i="2" s="1"/>
  <c r="R342" i="2" s="1"/>
  <c r="AF332" i="2"/>
  <c r="AF335" i="2" s="1"/>
  <c r="AF338" i="2" s="1"/>
  <c r="AF341" i="2" s="1"/>
  <c r="P332" i="2"/>
  <c r="P335" i="2" s="1"/>
  <c r="P338" i="2" s="1"/>
  <c r="P341" i="2" s="1"/>
  <c r="Z330" i="2"/>
  <c r="Z333" i="2" s="1"/>
  <c r="Z336" i="2" s="1"/>
  <c r="Z339" i="2" s="1"/>
  <c r="Z342" i="2" s="1"/>
  <c r="U329" i="2"/>
  <c r="U332" i="2" s="1"/>
  <c r="U335" i="2" s="1"/>
  <c r="U338" i="2" s="1"/>
  <c r="U341" i="2" s="1"/>
  <c r="AJ322" i="2"/>
  <c r="AJ325" i="2" s="1"/>
  <c r="AJ328" i="2" s="1"/>
  <c r="AJ331" i="2" s="1"/>
  <c r="AJ334" i="2" s="1"/>
  <c r="AJ337" i="2" s="1"/>
  <c r="AJ340" i="2" s="1"/>
  <c r="AJ343" i="2" s="1"/>
  <c r="AB322" i="2"/>
  <c r="AB325" i="2" s="1"/>
  <c r="AB328" i="2" s="1"/>
  <c r="AB331" i="2" s="1"/>
  <c r="AB334" i="2" s="1"/>
  <c r="AB337" i="2" s="1"/>
  <c r="AB340" i="2" s="1"/>
  <c r="AB343" i="2" s="1"/>
  <c r="T322" i="2"/>
  <c r="T325" i="2" s="1"/>
  <c r="T328" i="2" s="1"/>
  <c r="T331" i="2" s="1"/>
  <c r="T334" i="2" s="1"/>
  <c r="T337" i="2" s="1"/>
  <c r="T340" i="2" s="1"/>
  <c r="T343" i="2" s="1"/>
  <c r="AO321" i="2"/>
  <c r="AO324" i="2" s="1"/>
  <c r="AO327" i="2" s="1"/>
  <c r="AO330" i="2" s="1"/>
  <c r="AO333" i="2" s="1"/>
  <c r="AO336" i="2" s="1"/>
  <c r="AO339" i="2" s="1"/>
  <c r="AO342" i="2" s="1"/>
  <c r="AG321" i="2"/>
  <c r="AG324" i="2" s="1"/>
  <c r="AG327" i="2" s="1"/>
  <c r="AG330" i="2" s="1"/>
  <c r="AG333" i="2" s="1"/>
  <c r="AG336" i="2" s="1"/>
  <c r="AG339" i="2" s="1"/>
  <c r="AG342" i="2" s="1"/>
  <c r="O321" i="2"/>
  <c r="O324" i="2" s="1"/>
  <c r="O327" i="2" s="1"/>
  <c r="O330" i="2" s="1"/>
  <c r="O333" i="2" s="1"/>
  <c r="O336" i="2" s="1"/>
  <c r="O339" i="2" s="1"/>
  <c r="O342" i="2" s="1"/>
  <c r="M321" i="2"/>
  <c r="M324" i="2" s="1"/>
  <c r="M327" i="2" s="1"/>
  <c r="M330" i="2" s="1"/>
  <c r="M333" i="2" s="1"/>
  <c r="M336" i="2" s="1"/>
  <c r="M339" i="2" s="1"/>
  <c r="M342" i="2" s="1"/>
  <c r="AL320" i="2"/>
  <c r="AL323" i="2" s="1"/>
  <c r="AL326" i="2" s="1"/>
  <c r="AL329" i="2" s="1"/>
  <c r="AL332" i="2" s="1"/>
  <c r="AL335" i="2" s="1"/>
  <c r="AL338" i="2" s="1"/>
  <c r="AL341" i="2" s="1"/>
  <c r="AD320" i="2"/>
  <c r="AD323" i="2" s="1"/>
  <c r="AD326" i="2" s="1"/>
  <c r="AD329" i="2" s="1"/>
  <c r="AD332" i="2" s="1"/>
  <c r="AD335" i="2" s="1"/>
  <c r="AD338" i="2" s="1"/>
  <c r="AD341" i="2" s="1"/>
  <c r="V320" i="2"/>
  <c r="V323" i="2" s="1"/>
  <c r="V326" i="2" s="1"/>
  <c r="V329" i="2" s="1"/>
  <c r="V332" i="2" s="1"/>
  <c r="V335" i="2" s="1"/>
  <c r="V338" i="2" s="1"/>
  <c r="V341" i="2" s="1"/>
  <c r="N320" i="2"/>
  <c r="N323" i="2" s="1"/>
  <c r="N326" i="2" s="1"/>
  <c r="N329" i="2" s="1"/>
  <c r="N332" i="2" s="1"/>
  <c r="N335" i="2" s="1"/>
  <c r="N338" i="2" s="1"/>
  <c r="N341" i="2" s="1"/>
  <c r="AO319" i="2"/>
  <c r="AO322" i="2" s="1"/>
  <c r="AO325" i="2" s="1"/>
  <c r="AO328" i="2" s="1"/>
  <c r="AO331" i="2" s="1"/>
  <c r="AO334" i="2" s="1"/>
  <c r="AO337" i="2" s="1"/>
  <c r="AO340" i="2" s="1"/>
  <c r="AO343" i="2" s="1"/>
  <c r="AN319" i="2"/>
  <c r="AN322" i="2" s="1"/>
  <c r="AN325" i="2" s="1"/>
  <c r="AN328" i="2" s="1"/>
  <c r="AN331" i="2" s="1"/>
  <c r="AN334" i="2" s="1"/>
  <c r="AN337" i="2" s="1"/>
  <c r="AN340" i="2" s="1"/>
  <c r="AN343" i="2" s="1"/>
  <c r="AM319" i="2"/>
  <c r="AM322" i="2" s="1"/>
  <c r="AM325" i="2" s="1"/>
  <c r="AM328" i="2" s="1"/>
  <c r="AM331" i="2" s="1"/>
  <c r="AM334" i="2" s="1"/>
  <c r="AM337" i="2" s="1"/>
  <c r="AM340" i="2" s="1"/>
  <c r="AM343" i="2" s="1"/>
  <c r="AL319" i="2"/>
  <c r="AL322" i="2" s="1"/>
  <c r="AL325" i="2" s="1"/>
  <c r="AL328" i="2" s="1"/>
  <c r="AL331" i="2" s="1"/>
  <c r="AL334" i="2" s="1"/>
  <c r="AL337" i="2" s="1"/>
  <c r="AL340" i="2" s="1"/>
  <c r="AL343" i="2" s="1"/>
  <c r="AK319" i="2"/>
  <c r="AK322" i="2" s="1"/>
  <c r="AK325" i="2" s="1"/>
  <c r="AK328" i="2" s="1"/>
  <c r="AK331" i="2" s="1"/>
  <c r="AK334" i="2" s="1"/>
  <c r="AK337" i="2" s="1"/>
  <c r="AK340" i="2" s="1"/>
  <c r="AK343" i="2" s="1"/>
  <c r="AJ319" i="2"/>
  <c r="AI319" i="2"/>
  <c r="AI322" i="2" s="1"/>
  <c r="AI325" i="2" s="1"/>
  <c r="AI328" i="2" s="1"/>
  <c r="AI331" i="2" s="1"/>
  <c r="AI334" i="2" s="1"/>
  <c r="AI337" i="2" s="1"/>
  <c r="AI340" i="2" s="1"/>
  <c r="AI343" i="2" s="1"/>
  <c r="AH319" i="2"/>
  <c r="AH322" i="2" s="1"/>
  <c r="AH325" i="2" s="1"/>
  <c r="AH328" i="2" s="1"/>
  <c r="AH331" i="2" s="1"/>
  <c r="AH334" i="2" s="1"/>
  <c r="AH337" i="2" s="1"/>
  <c r="AH340" i="2" s="1"/>
  <c r="AH343" i="2" s="1"/>
  <c r="AG319" i="2"/>
  <c r="AG322" i="2" s="1"/>
  <c r="AG325" i="2" s="1"/>
  <c r="AG328" i="2" s="1"/>
  <c r="AG331" i="2" s="1"/>
  <c r="AG334" i="2" s="1"/>
  <c r="AG337" i="2" s="1"/>
  <c r="AG340" i="2" s="1"/>
  <c r="AG343" i="2" s="1"/>
  <c r="AF319" i="2"/>
  <c r="AF322" i="2" s="1"/>
  <c r="AF325" i="2" s="1"/>
  <c r="AF328" i="2" s="1"/>
  <c r="AF331" i="2" s="1"/>
  <c r="AF334" i="2" s="1"/>
  <c r="AF337" i="2" s="1"/>
  <c r="AF340" i="2" s="1"/>
  <c r="AF343" i="2" s="1"/>
  <c r="AE319" i="2"/>
  <c r="AE322" i="2" s="1"/>
  <c r="AE325" i="2" s="1"/>
  <c r="AE328" i="2" s="1"/>
  <c r="AE331" i="2" s="1"/>
  <c r="AE334" i="2" s="1"/>
  <c r="AE337" i="2" s="1"/>
  <c r="AE340" i="2" s="1"/>
  <c r="AE343" i="2" s="1"/>
  <c r="AD319" i="2"/>
  <c r="AD322" i="2" s="1"/>
  <c r="AD325" i="2" s="1"/>
  <c r="AD328" i="2" s="1"/>
  <c r="AD331" i="2" s="1"/>
  <c r="AC319" i="2"/>
  <c r="AC322" i="2" s="1"/>
  <c r="AC325" i="2" s="1"/>
  <c r="AC328" i="2" s="1"/>
  <c r="AC331" i="2" s="1"/>
  <c r="AC334" i="2" s="1"/>
  <c r="AC337" i="2" s="1"/>
  <c r="AC340" i="2" s="1"/>
  <c r="AC343" i="2" s="1"/>
  <c r="AB319" i="2"/>
  <c r="AA319" i="2"/>
  <c r="AA322" i="2" s="1"/>
  <c r="AA325" i="2" s="1"/>
  <c r="AA328" i="2" s="1"/>
  <c r="AA331" i="2" s="1"/>
  <c r="AA334" i="2" s="1"/>
  <c r="AA337" i="2" s="1"/>
  <c r="AA340" i="2" s="1"/>
  <c r="AA343" i="2" s="1"/>
  <c r="Z319" i="2"/>
  <c r="Z322" i="2" s="1"/>
  <c r="Z325" i="2" s="1"/>
  <c r="Z328" i="2" s="1"/>
  <c r="Z331" i="2" s="1"/>
  <c r="Z334" i="2" s="1"/>
  <c r="Z337" i="2" s="1"/>
  <c r="Z340" i="2" s="1"/>
  <c r="Z343" i="2" s="1"/>
  <c r="Y319" i="2"/>
  <c r="Y322" i="2" s="1"/>
  <c r="Y325" i="2" s="1"/>
  <c r="Y328" i="2" s="1"/>
  <c r="Y331" i="2" s="1"/>
  <c r="Y334" i="2" s="1"/>
  <c r="Y337" i="2" s="1"/>
  <c r="Y340" i="2" s="1"/>
  <c r="Y343" i="2" s="1"/>
  <c r="X319" i="2"/>
  <c r="X322" i="2" s="1"/>
  <c r="X325" i="2" s="1"/>
  <c r="X328" i="2" s="1"/>
  <c r="X331" i="2" s="1"/>
  <c r="X334" i="2" s="1"/>
  <c r="X337" i="2" s="1"/>
  <c r="X340" i="2" s="1"/>
  <c r="X343" i="2" s="1"/>
  <c r="W319" i="2"/>
  <c r="W322" i="2" s="1"/>
  <c r="W325" i="2" s="1"/>
  <c r="W328" i="2" s="1"/>
  <c r="W331" i="2" s="1"/>
  <c r="W334" i="2" s="1"/>
  <c r="W337" i="2" s="1"/>
  <c r="W340" i="2" s="1"/>
  <c r="W343" i="2" s="1"/>
  <c r="V319" i="2"/>
  <c r="V322" i="2" s="1"/>
  <c r="V325" i="2" s="1"/>
  <c r="V328" i="2" s="1"/>
  <c r="V331" i="2" s="1"/>
  <c r="U319" i="2"/>
  <c r="U322" i="2" s="1"/>
  <c r="U325" i="2" s="1"/>
  <c r="U328" i="2" s="1"/>
  <c r="U331" i="2" s="1"/>
  <c r="U334" i="2" s="1"/>
  <c r="U337" i="2" s="1"/>
  <c r="U340" i="2" s="1"/>
  <c r="U343" i="2" s="1"/>
  <c r="T319" i="2"/>
  <c r="S319" i="2"/>
  <c r="S322" i="2" s="1"/>
  <c r="S325" i="2" s="1"/>
  <c r="S328" i="2" s="1"/>
  <c r="S331" i="2" s="1"/>
  <c r="S334" i="2" s="1"/>
  <c r="S337" i="2" s="1"/>
  <c r="S340" i="2" s="1"/>
  <c r="S343" i="2" s="1"/>
  <c r="R319" i="2"/>
  <c r="R322" i="2" s="1"/>
  <c r="R325" i="2" s="1"/>
  <c r="R328" i="2" s="1"/>
  <c r="R331" i="2" s="1"/>
  <c r="R334" i="2" s="1"/>
  <c r="R337" i="2" s="1"/>
  <c r="R340" i="2" s="1"/>
  <c r="R343" i="2" s="1"/>
  <c r="Q319" i="2"/>
  <c r="Q322" i="2" s="1"/>
  <c r="Q325" i="2" s="1"/>
  <c r="Q328" i="2" s="1"/>
  <c r="Q331" i="2" s="1"/>
  <c r="Q334" i="2" s="1"/>
  <c r="Q337" i="2" s="1"/>
  <c r="Q340" i="2" s="1"/>
  <c r="Q343" i="2" s="1"/>
  <c r="P319" i="2"/>
  <c r="P322" i="2" s="1"/>
  <c r="P325" i="2" s="1"/>
  <c r="P328" i="2" s="1"/>
  <c r="P331" i="2" s="1"/>
  <c r="P334" i="2" s="1"/>
  <c r="P337" i="2" s="1"/>
  <c r="P340" i="2" s="1"/>
  <c r="P343" i="2" s="1"/>
  <c r="O319" i="2"/>
  <c r="O322" i="2" s="1"/>
  <c r="O325" i="2" s="1"/>
  <c r="O328" i="2" s="1"/>
  <c r="O331" i="2" s="1"/>
  <c r="O334" i="2" s="1"/>
  <c r="O337" i="2" s="1"/>
  <c r="O340" i="2" s="1"/>
  <c r="O343" i="2" s="1"/>
  <c r="N319" i="2"/>
  <c r="N322" i="2" s="1"/>
  <c r="N325" i="2" s="1"/>
  <c r="N328" i="2" s="1"/>
  <c r="N331" i="2" s="1"/>
  <c r="N334" i="2" s="1"/>
  <c r="N337" i="2" s="1"/>
  <c r="N340" i="2" s="1"/>
  <c r="N343" i="2" s="1"/>
  <c r="M319" i="2"/>
  <c r="M322" i="2" s="1"/>
  <c r="M325" i="2" s="1"/>
  <c r="M328" i="2" s="1"/>
  <c r="M331" i="2" s="1"/>
  <c r="M334" i="2" s="1"/>
  <c r="M337" i="2" s="1"/>
  <c r="M340" i="2" s="1"/>
  <c r="M343" i="2" s="1"/>
  <c r="AO318" i="2"/>
  <c r="AN318" i="2"/>
  <c r="AN321" i="2" s="1"/>
  <c r="AN324" i="2" s="1"/>
  <c r="AN327" i="2" s="1"/>
  <c r="AN330" i="2" s="1"/>
  <c r="AN333" i="2" s="1"/>
  <c r="AN336" i="2" s="1"/>
  <c r="AN339" i="2" s="1"/>
  <c r="AN342" i="2" s="1"/>
  <c r="AM318" i="2"/>
  <c r="AM321" i="2" s="1"/>
  <c r="AM324" i="2" s="1"/>
  <c r="AM327" i="2" s="1"/>
  <c r="AM330" i="2" s="1"/>
  <c r="AM333" i="2" s="1"/>
  <c r="AM336" i="2" s="1"/>
  <c r="AM339" i="2" s="1"/>
  <c r="AM342" i="2" s="1"/>
  <c r="AL318" i="2"/>
  <c r="AL321" i="2" s="1"/>
  <c r="AL324" i="2" s="1"/>
  <c r="AL327" i="2" s="1"/>
  <c r="AL330" i="2" s="1"/>
  <c r="AL333" i="2" s="1"/>
  <c r="AL336" i="2" s="1"/>
  <c r="AL339" i="2" s="1"/>
  <c r="AL342" i="2" s="1"/>
  <c r="AK318" i="2"/>
  <c r="AK321" i="2" s="1"/>
  <c r="AK324" i="2" s="1"/>
  <c r="AK327" i="2" s="1"/>
  <c r="AK330" i="2" s="1"/>
  <c r="AK333" i="2" s="1"/>
  <c r="AK336" i="2" s="1"/>
  <c r="AK339" i="2" s="1"/>
  <c r="AK342" i="2" s="1"/>
  <c r="AJ318" i="2"/>
  <c r="AJ321" i="2" s="1"/>
  <c r="AJ324" i="2" s="1"/>
  <c r="AJ327" i="2" s="1"/>
  <c r="AJ330" i="2" s="1"/>
  <c r="AJ333" i="2" s="1"/>
  <c r="AJ336" i="2" s="1"/>
  <c r="AJ339" i="2" s="1"/>
  <c r="AJ342" i="2" s="1"/>
  <c r="AI318" i="2"/>
  <c r="AI321" i="2" s="1"/>
  <c r="AI324" i="2" s="1"/>
  <c r="AI327" i="2" s="1"/>
  <c r="AI330" i="2" s="1"/>
  <c r="AI333" i="2" s="1"/>
  <c r="AI336" i="2" s="1"/>
  <c r="AI339" i="2" s="1"/>
  <c r="AI342" i="2" s="1"/>
  <c r="AH318" i="2"/>
  <c r="AH321" i="2" s="1"/>
  <c r="AH324" i="2" s="1"/>
  <c r="AH327" i="2" s="1"/>
  <c r="AH330" i="2" s="1"/>
  <c r="AH333" i="2" s="1"/>
  <c r="AH336" i="2" s="1"/>
  <c r="AH339" i="2" s="1"/>
  <c r="AH342" i="2" s="1"/>
  <c r="AG318" i="2"/>
  <c r="AF318" i="2"/>
  <c r="AF321" i="2" s="1"/>
  <c r="AF324" i="2" s="1"/>
  <c r="AF327" i="2" s="1"/>
  <c r="AF330" i="2" s="1"/>
  <c r="AF333" i="2" s="1"/>
  <c r="AF336" i="2" s="1"/>
  <c r="AF339" i="2" s="1"/>
  <c r="AF342" i="2" s="1"/>
  <c r="AE318" i="2"/>
  <c r="AE321" i="2" s="1"/>
  <c r="AE324" i="2" s="1"/>
  <c r="AE327" i="2" s="1"/>
  <c r="AE330" i="2" s="1"/>
  <c r="AE333" i="2" s="1"/>
  <c r="AE336" i="2" s="1"/>
  <c r="AE339" i="2" s="1"/>
  <c r="AE342" i="2" s="1"/>
  <c r="AD318" i="2"/>
  <c r="AD321" i="2" s="1"/>
  <c r="AD324" i="2" s="1"/>
  <c r="AD327" i="2" s="1"/>
  <c r="AD330" i="2" s="1"/>
  <c r="AD333" i="2" s="1"/>
  <c r="AD336" i="2" s="1"/>
  <c r="AD339" i="2" s="1"/>
  <c r="AD342" i="2" s="1"/>
  <c r="AC318" i="2"/>
  <c r="AC321" i="2" s="1"/>
  <c r="AC324" i="2" s="1"/>
  <c r="AC327" i="2" s="1"/>
  <c r="AC330" i="2" s="1"/>
  <c r="AC333" i="2" s="1"/>
  <c r="AC336" i="2" s="1"/>
  <c r="AC339" i="2" s="1"/>
  <c r="AC342" i="2" s="1"/>
  <c r="AB318" i="2"/>
  <c r="AB321" i="2" s="1"/>
  <c r="AB324" i="2" s="1"/>
  <c r="AB327" i="2" s="1"/>
  <c r="AB330" i="2" s="1"/>
  <c r="AB333" i="2" s="1"/>
  <c r="AB336" i="2" s="1"/>
  <c r="AB339" i="2" s="1"/>
  <c r="AB342" i="2" s="1"/>
  <c r="AA318" i="2"/>
  <c r="AA321" i="2" s="1"/>
  <c r="AA324" i="2" s="1"/>
  <c r="AA327" i="2" s="1"/>
  <c r="AA330" i="2" s="1"/>
  <c r="AA333" i="2" s="1"/>
  <c r="AA336" i="2" s="1"/>
  <c r="AA339" i="2" s="1"/>
  <c r="AA342" i="2" s="1"/>
  <c r="Z318" i="2"/>
  <c r="Z321" i="2" s="1"/>
  <c r="Z324" i="2" s="1"/>
  <c r="Z327" i="2" s="1"/>
  <c r="Y318" i="2"/>
  <c r="Y321" i="2" s="1"/>
  <c r="Y324" i="2" s="1"/>
  <c r="Y327" i="2" s="1"/>
  <c r="Y330" i="2" s="1"/>
  <c r="Y333" i="2" s="1"/>
  <c r="Y336" i="2" s="1"/>
  <c r="Y339" i="2" s="1"/>
  <c r="Y342" i="2" s="1"/>
  <c r="X318" i="2"/>
  <c r="X321" i="2" s="1"/>
  <c r="X324" i="2" s="1"/>
  <c r="X327" i="2" s="1"/>
  <c r="X330" i="2" s="1"/>
  <c r="X333" i="2" s="1"/>
  <c r="X336" i="2" s="1"/>
  <c r="X339" i="2" s="1"/>
  <c r="X342" i="2" s="1"/>
  <c r="W318" i="2"/>
  <c r="W321" i="2" s="1"/>
  <c r="W324" i="2" s="1"/>
  <c r="W327" i="2" s="1"/>
  <c r="W330" i="2" s="1"/>
  <c r="W333" i="2" s="1"/>
  <c r="W336" i="2" s="1"/>
  <c r="W339" i="2" s="1"/>
  <c r="W342" i="2" s="1"/>
  <c r="V318" i="2"/>
  <c r="V321" i="2" s="1"/>
  <c r="V324" i="2" s="1"/>
  <c r="V327" i="2" s="1"/>
  <c r="V330" i="2" s="1"/>
  <c r="V333" i="2" s="1"/>
  <c r="V336" i="2" s="1"/>
  <c r="V339" i="2" s="1"/>
  <c r="V342" i="2" s="1"/>
  <c r="U318" i="2"/>
  <c r="U321" i="2" s="1"/>
  <c r="U324" i="2" s="1"/>
  <c r="U327" i="2" s="1"/>
  <c r="U330" i="2" s="1"/>
  <c r="U333" i="2" s="1"/>
  <c r="U336" i="2" s="1"/>
  <c r="U339" i="2" s="1"/>
  <c r="U342" i="2" s="1"/>
  <c r="T318" i="2"/>
  <c r="T321" i="2" s="1"/>
  <c r="T324" i="2" s="1"/>
  <c r="T327" i="2" s="1"/>
  <c r="T330" i="2" s="1"/>
  <c r="T333" i="2" s="1"/>
  <c r="T336" i="2" s="1"/>
  <c r="T339" i="2" s="1"/>
  <c r="T342" i="2" s="1"/>
  <c r="S318" i="2"/>
  <c r="S321" i="2" s="1"/>
  <c r="S324" i="2" s="1"/>
  <c r="S327" i="2" s="1"/>
  <c r="S330" i="2" s="1"/>
  <c r="S333" i="2" s="1"/>
  <c r="S336" i="2" s="1"/>
  <c r="S339" i="2" s="1"/>
  <c r="S342" i="2" s="1"/>
  <c r="R318" i="2"/>
  <c r="R321" i="2" s="1"/>
  <c r="R324" i="2" s="1"/>
  <c r="R327" i="2" s="1"/>
  <c r="R330" i="2" s="1"/>
  <c r="Q318" i="2"/>
  <c r="Q321" i="2" s="1"/>
  <c r="Q324" i="2" s="1"/>
  <c r="Q327" i="2" s="1"/>
  <c r="Q330" i="2" s="1"/>
  <c r="Q333" i="2" s="1"/>
  <c r="Q336" i="2" s="1"/>
  <c r="Q339" i="2" s="1"/>
  <c r="Q342" i="2" s="1"/>
  <c r="P318" i="2"/>
  <c r="P321" i="2" s="1"/>
  <c r="P324" i="2" s="1"/>
  <c r="P327" i="2" s="1"/>
  <c r="P330" i="2" s="1"/>
  <c r="P333" i="2" s="1"/>
  <c r="P336" i="2" s="1"/>
  <c r="P339" i="2" s="1"/>
  <c r="P342" i="2" s="1"/>
  <c r="O318" i="2"/>
  <c r="N318" i="2"/>
  <c r="N321" i="2" s="1"/>
  <c r="N324" i="2" s="1"/>
  <c r="N327" i="2" s="1"/>
  <c r="N330" i="2" s="1"/>
  <c r="N333" i="2" s="1"/>
  <c r="N336" i="2" s="1"/>
  <c r="N339" i="2" s="1"/>
  <c r="N342" i="2" s="1"/>
  <c r="M318" i="2"/>
  <c r="AO317" i="2"/>
  <c r="AO320" i="2" s="1"/>
  <c r="AO323" i="2" s="1"/>
  <c r="AO326" i="2" s="1"/>
  <c r="AO329" i="2" s="1"/>
  <c r="AO332" i="2" s="1"/>
  <c r="AO335" i="2" s="1"/>
  <c r="AO338" i="2" s="1"/>
  <c r="AO341" i="2" s="1"/>
  <c r="AN317" i="2"/>
  <c r="AN320" i="2" s="1"/>
  <c r="AN323" i="2" s="1"/>
  <c r="AN326" i="2" s="1"/>
  <c r="AN329" i="2" s="1"/>
  <c r="AN332" i="2" s="1"/>
  <c r="AN335" i="2" s="1"/>
  <c r="AN338" i="2" s="1"/>
  <c r="AN341" i="2" s="1"/>
  <c r="AM317" i="2"/>
  <c r="AM320" i="2" s="1"/>
  <c r="AM323" i="2" s="1"/>
  <c r="AM326" i="2" s="1"/>
  <c r="AM329" i="2" s="1"/>
  <c r="AM332" i="2" s="1"/>
  <c r="AM335" i="2" s="1"/>
  <c r="AM338" i="2" s="1"/>
  <c r="AM341" i="2" s="1"/>
  <c r="AL317" i="2"/>
  <c r="AK317" i="2"/>
  <c r="AK320" i="2" s="1"/>
  <c r="AK323" i="2" s="1"/>
  <c r="AK326" i="2" s="1"/>
  <c r="AK329" i="2" s="1"/>
  <c r="AK332" i="2" s="1"/>
  <c r="AK335" i="2" s="1"/>
  <c r="AK338" i="2" s="1"/>
  <c r="AK341" i="2" s="1"/>
  <c r="AJ317" i="2"/>
  <c r="AJ320" i="2" s="1"/>
  <c r="AJ323" i="2" s="1"/>
  <c r="AJ326" i="2" s="1"/>
  <c r="AJ329" i="2" s="1"/>
  <c r="AJ332" i="2" s="1"/>
  <c r="AJ335" i="2" s="1"/>
  <c r="AJ338" i="2" s="1"/>
  <c r="AJ341" i="2" s="1"/>
  <c r="AI317" i="2"/>
  <c r="AI320" i="2" s="1"/>
  <c r="AI323" i="2" s="1"/>
  <c r="AI326" i="2" s="1"/>
  <c r="AI329" i="2" s="1"/>
  <c r="AI332" i="2" s="1"/>
  <c r="AI335" i="2" s="1"/>
  <c r="AI338" i="2" s="1"/>
  <c r="AI341" i="2" s="1"/>
  <c r="AH317" i="2"/>
  <c r="AH320" i="2" s="1"/>
  <c r="AH323" i="2" s="1"/>
  <c r="AH326" i="2" s="1"/>
  <c r="AH329" i="2" s="1"/>
  <c r="AH332" i="2" s="1"/>
  <c r="AH335" i="2" s="1"/>
  <c r="AH338" i="2" s="1"/>
  <c r="AH341" i="2" s="1"/>
  <c r="AG317" i="2"/>
  <c r="AG320" i="2" s="1"/>
  <c r="AG323" i="2" s="1"/>
  <c r="AG326" i="2" s="1"/>
  <c r="AG329" i="2" s="1"/>
  <c r="AG332" i="2" s="1"/>
  <c r="AG335" i="2" s="1"/>
  <c r="AG338" i="2" s="1"/>
  <c r="AG341" i="2" s="1"/>
  <c r="AF317" i="2"/>
  <c r="AF320" i="2" s="1"/>
  <c r="AF323" i="2" s="1"/>
  <c r="AF326" i="2" s="1"/>
  <c r="AF329" i="2" s="1"/>
  <c r="AE317" i="2"/>
  <c r="AE320" i="2" s="1"/>
  <c r="AE323" i="2" s="1"/>
  <c r="AE326" i="2" s="1"/>
  <c r="AE329" i="2" s="1"/>
  <c r="AE332" i="2" s="1"/>
  <c r="AE335" i="2" s="1"/>
  <c r="AE338" i="2" s="1"/>
  <c r="AE341" i="2" s="1"/>
  <c r="AD317" i="2"/>
  <c r="AC317" i="2"/>
  <c r="AC320" i="2" s="1"/>
  <c r="AC323" i="2" s="1"/>
  <c r="AC326" i="2" s="1"/>
  <c r="AC329" i="2" s="1"/>
  <c r="AC332" i="2" s="1"/>
  <c r="AC335" i="2" s="1"/>
  <c r="AC338" i="2" s="1"/>
  <c r="AC341" i="2" s="1"/>
  <c r="AB317" i="2"/>
  <c r="AB320" i="2" s="1"/>
  <c r="AB323" i="2" s="1"/>
  <c r="AB326" i="2" s="1"/>
  <c r="AB329" i="2" s="1"/>
  <c r="AB332" i="2" s="1"/>
  <c r="AB335" i="2" s="1"/>
  <c r="AB338" i="2" s="1"/>
  <c r="AB341" i="2" s="1"/>
  <c r="AA317" i="2"/>
  <c r="AA320" i="2" s="1"/>
  <c r="AA323" i="2" s="1"/>
  <c r="AA326" i="2" s="1"/>
  <c r="AA329" i="2" s="1"/>
  <c r="AA332" i="2" s="1"/>
  <c r="AA335" i="2" s="1"/>
  <c r="AA338" i="2" s="1"/>
  <c r="AA341" i="2" s="1"/>
  <c r="Z317" i="2"/>
  <c r="Z320" i="2" s="1"/>
  <c r="Z323" i="2" s="1"/>
  <c r="Z326" i="2" s="1"/>
  <c r="Z329" i="2" s="1"/>
  <c r="Z332" i="2" s="1"/>
  <c r="Z335" i="2" s="1"/>
  <c r="Z338" i="2" s="1"/>
  <c r="Z341" i="2" s="1"/>
  <c r="Y317" i="2"/>
  <c r="Y320" i="2" s="1"/>
  <c r="Y323" i="2" s="1"/>
  <c r="Y326" i="2" s="1"/>
  <c r="Y329" i="2" s="1"/>
  <c r="Y332" i="2" s="1"/>
  <c r="Y335" i="2" s="1"/>
  <c r="Y338" i="2" s="1"/>
  <c r="Y341" i="2" s="1"/>
  <c r="X317" i="2"/>
  <c r="X320" i="2" s="1"/>
  <c r="X323" i="2" s="1"/>
  <c r="X326" i="2" s="1"/>
  <c r="X329" i="2" s="1"/>
  <c r="X332" i="2" s="1"/>
  <c r="X335" i="2" s="1"/>
  <c r="X338" i="2" s="1"/>
  <c r="X341" i="2" s="1"/>
  <c r="W317" i="2"/>
  <c r="W320" i="2" s="1"/>
  <c r="W323" i="2" s="1"/>
  <c r="W326" i="2" s="1"/>
  <c r="W329" i="2" s="1"/>
  <c r="W332" i="2" s="1"/>
  <c r="W335" i="2" s="1"/>
  <c r="W338" i="2" s="1"/>
  <c r="W341" i="2" s="1"/>
  <c r="V317" i="2"/>
  <c r="U317" i="2"/>
  <c r="U320" i="2" s="1"/>
  <c r="U323" i="2" s="1"/>
  <c r="U326" i="2" s="1"/>
  <c r="T317" i="2"/>
  <c r="T320" i="2" s="1"/>
  <c r="T323" i="2" s="1"/>
  <c r="T326" i="2" s="1"/>
  <c r="T329" i="2" s="1"/>
  <c r="T332" i="2" s="1"/>
  <c r="T335" i="2" s="1"/>
  <c r="T338" i="2" s="1"/>
  <c r="T341" i="2" s="1"/>
  <c r="S317" i="2"/>
  <c r="S320" i="2" s="1"/>
  <c r="S323" i="2" s="1"/>
  <c r="S326" i="2" s="1"/>
  <c r="S329" i="2" s="1"/>
  <c r="S332" i="2" s="1"/>
  <c r="S335" i="2" s="1"/>
  <c r="S338" i="2" s="1"/>
  <c r="S341" i="2" s="1"/>
  <c r="R317" i="2"/>
  <c r="R320" i="2" s="1"/>
  <c r="R323" i="2" s="1"/>
  <c r="R326" i="2" s="1"/>
  <c r="R329" i="2" s="1"/>
  <c r="R332" i="2" s="1"/>
  <c r="R335" i="2" s="1"/>
  <c r="R338" i="2" s="1"/>
  <c r="R341" i="2" s="1"/>
  <c r="Q317" i="2"/>
  <c r="Q320" i="2" s="1"/>
  <c r="Q323" i="2" s="1"/>
  <c r="Q326" i="2" s="1"/>
  <c r="Q329" i="2" s="1"/>
  <c r="Q332" i="2" s="1"/>
  <c r="Q335" i="2" s="1"/>
  <c r="Q338" i="2" s="1"/>
  <c r="Q341" i="2" s="1"/>
  <c r="P317" i="2"/>
  <c r="P320" i="2" s="1"/>
  <c r="P323" i="2" s="1"/>
  <c r="P326" i="2" s="1"/>
  <c r="P329" i="2" s="1"/>
  <c r="O317" i="2"/>
  <c r="O320" i="2" s="1"/>
  <c r="O323" i="2" s="1"/>
  <c r="O326" i="2" s="1"/>
  <c r="O329" i="2" s="1"/>
  <c r="O332" i="2" s="1"/>
  <c r="O335" i="2" s="1"/>
  <c r="O338" i="2" s="1"/>
  <c r="O341" i="2" s="1"/>
  <c r="N317" i="2"/>
  <c r="M317" i="2"/>
  <c r="M320" i="2" s="1"/>
  <c r="M323" i="2" s="1"/>
  <c r="M326" i="2" s="1"/>
  <c r="M329" i="2" s="1"/>
  <c r="M332" i="2" s="1"/>
  <c r="M335" i="2" s="1"/>
  <c r="M338" i="2" s="1"/>
  <c r="M341" i="2" s="1"/>
  <c r="AJ272" i="2"/>
  <c r="AJ275" i="2" s="1"/>
  <c r="S266" i="2"/>
  <c r="S269" i="2" s="1"/>
  <c r="S272" i="2" s="1"/>
  <c r="S275" i="2" s="1"/>
  <c r="AO263" i="2"/>
  <c r="AO266" i="2" s="1"/>
  <c r="AO269" i="2" s="1"/>
  <c r="AO272" i="2" s="1"/>
  <c r="AO275" i="2" s="1"/>
  <c r="AI263" i="2"/>
  <c r="AI266" i="2" s="1"/>
  <c r="AI269" i="2" s="1"/>
  <c r="AI272" i="2" s="1"/>
  <c r="AI275" i="2" s="1"/>
  <c r="AD259" i="2"/>
  <c r="AD262" i="2" s="1"/>
  <c r="AD265" i="2" s="1"/>
  <c r="AD268" i="2" s="1"/>
  <c r="AD271" i="2" s="1"/>
  <c r="AD274" i="2" s="1"/>
  <c r="V258" i="2"/>
  <c r="V261" i="2" s="1"/>
  <c r="V264" i="2" s="1"/>
  <c r="V267" i="2" s="1"/>
  <c r="V270" i="2" s="1"/>
  <c r="V273" i="2" s="1"/>
  <c r="V276" i="2" s="1"/>
  <c r="O258" i="2"/>
  <c r="O261" i="2" s="1"/>
  <c r="O264" i="2" s="1"/>
  <c r="O267" i="2" s="1"/>
  <c r="O270" i="2" s="1"/>
  <c r="O273" i="2" s="1"/>
  <c r="O276" i="2" s="1"/>
  <c r="N258" i="2"/>
  <c r="N261" i="2" s="1"/>
  <c r="N264" i="2" s="1"/>
  <c r="N267" i="2" s="1"/>
  <c r="N270" i="2" s="1"/>
  <c r="N273" i="2" s="1"/>
  <c r="N276" i="2" s="1"/>
  <c r="AI257" i="2"/>
  <c r="AI260" i="2" s="1"/>
  <c r="AG257" i="2"/>
  <c r="AG260" i="2" s="1"/>
  <c r="AG263" i="2" s="1"/>
  <c r="AG266" i="2" s="1"/>
  <c r="AG269" i="2" s="1"/>
  <c r="AG272" i="2" s="1"/>
  <c r="AG275" i="2" s="1"/>
  <c r="Q256" i="2"/>
  <c r="Q259" i="2" s="1"/>
  <c r="Q262" i="2" s="1"/>
  <c r="Q265" i="2" s="1"/>
  <c r="Q268" i="2" s="1"/>
  <c r="Q271" i="2" s="1"/>
  <c r="Q274" i="2" s="1"/>
  <c r="AL255" i="2"/>
  <c r="AL258" i="2" s="1"/>
  <c r="AL261" i="2" s="1"/>
  <c r="AL264" i="2" s="1"/>
  <c r="AL267" i="2" s="1"/>
  <c r="AL270" i="2" s="1"/>
  <c r="AL273" i="2" s="1"/>
  <c r="AL276" i="2" s="1"/>
  <c r="V255" i="2"/>
  <c r="S255" i="2"/>
  <c r="S258" i="2" s="1"/>
  <c r="S261" i="2" s="1"/>
  <c r="S264" i="2" s="1"/>
  <c r="S267" i="2" s="1"/>
  <c r="S270" i="2" s="1"/>
  <c r="S273" i="2" s="1"/>
  <c r="S276" i="2" s="1"/>
  <c r="N255" i="2"/>
  <c r="AA254" i="2"/>
  <c r="AA257" i="2" s="1"/>
  <c r="AA260" i="2" s="1"/>
  <c r="AA263" i="2" s="1"/>
  <c r="AA266" i="2" s="1"/>
  <c r="AA269" i="2" s="1"/>
  <c r="AA272" i="2" s="1"/>
  <c r="AA275" i="2" s="1"/>
  <c r="S254" i="2"/>
  <c r="S257" i="2" s="1"/>
  <c r="S260" i="2" s="1"/>
  <c r="S263" i="2" s="1"/>
  <c r="AN253" i="2"/>
  <c r="AN256" i="2" s="1"/>
  <c r="AN259" i="2" s="1"/>
  <c r="AN262" i="2" s="1"/>
  <c r="AN265" i="2" s="1"/>
  <c r="AN268" i="2" s="1"/>
  <c r="AN271" i="2" s="1"/>
  <c r="AN274" i="2" s="1"/>
  <c r="AF253" i="2"/>
  <c r="AF256" i="2" s="1"/>
  <c r="AF259" i="2" s="1"/>
  <c r="AF262" i="2" s="1"/>
  <c r="AF265" i="2" s="1"/>
  <c r="AF268" i="2" s="1"/>
  <c r="AF271" i="2" s="1"/>
  <c r="AF274" i="2" s="1"/>
  <c r="X253" i="2"/>
  <c r="X256" i="2" s="1"/>
  <c r="X259" i="2" s="1"/>
  <c r="X262" i="2" s="1"/>
  <c r="X265" i="2" s="1"/>
  <c r="X268" i="2" s="1"/>
  <c r="X271" i="2" s="1"/>
  <c r="X274" i="2" s="1"/>
  <c r="P253" i="2"/>
  <c r="P256" i="2" s="1"/>
  <c r="P259" i="2" s="1"/>
  <c r="P262" i="2" s="1"/>
  <c r="P265" i="2" s="1"/>
  <c r="P268" i="2" s="1"/>
  <c r="P271" i="2" s="1"/>
  <c r="P274" i="2" s="1"/>
  <c r="AO252" i="2"/>
  <c r="AO255" i="2" s="1"/>
  <c r="AO258" i="2" s="1"/>
  <c r="AO261" i="2" s="1"/>
  <c r="AO264" i="2" s="1"/>
  <c r="AO267" i="2" s="1"/>
  <c r="AO270" i="2" s="1"/>
  <c r="AO273" i="2" s="1"/>
  <c r="AO276" i="2" s="1"/>
  <c r="AN252" i="2"/>
  <c r="AN255" i="2" s="1"/>
  <c r="AN258" i="2" s="1"/>
  <c r="AN261" i="2" s="1"/>
  <c r="AN264" i="2" s="1"/>
  <c r="AN267" i="2" s="1"/>
  <c r="AN270" i="2" s="1"/>
  <c r="AN273" i="2" s="1"/>
  <c r="AN276" i="2" s="1"/>
  <c r="AM252" i="2"/>
  <c r="AM255" i="2" s="1"/>
  <c r="AM258" i="2" s="1"/>
  <c r="AM261" i="2" s="1"/>
  <c r="AM264" i="2" s="1"/>
  <c r="AM267" i="2" s="1"/>
  <c r="AM270" i="2" s="1"/>
  <c r="AM273" i="2" s="1"/>
  <c r="AM276" i="2" s="1"/>
  <c r="AL252" i="2"/>
  <c r="AK252" i="2"/>
  <c r="AK255" i="2" s="1"/>
  <c r="AK258" i="2" s="1"/>
  <c r="AK261" i="2" s="1"/>
  <c r="AK264" i="2" s="1"/>
  <c r="AK267" i="2" s="1"/>
  <c r="AK270" i="2" s="1"/>
  <c r="AK273" i="2" s="1"/>
  <c r="AK276" i="2" s="1"/>
  <c r="AJ252" i="2"/>
  <c r="AJ255" i="2" s="1"/>
  <c r="AJ258" i="2" s="1"/>
  <c r="AJ261" i="2" s="1"/>
  <c r="AJ264" i="2" s="1"/>
  <c r="AJ267" i="2" s="1"/>
  <c r="AJ270" i="2" s="1"/>
  <c r="AJ273" i="2" s="1"/>
  <c r="AJ276" i="2" s="1"/>
  <c r="AI252" i="2"/>
  <c r="AI255" i="2" s="1"/>
  <c r="AI258" i="2" s="1"/>
  <c r="AI261" i="2" s="1"/>
  <c r="AI264" i="2" s="1"/>
  <c r="AI267" i="2" s="1"/>
  <c r="AI270" i="2" s="1"/>
  <c r="AI273" i="2" s="1"/>
  <c r="AI276" i="2" s="1"/>
  <c r="AH252" i="2"/>
  <c r="AH255" i="2" s="1"/>
  <c r="AH258" i="2" s="1"/>
  <c r="AH261" i="2" s="1"/>
  <c r="AH264" i="2" s="1"/>
  <c r="AH267" i="2" s="1"/>
  <c r="AH270" i="2" s="1"/>
  <c r="AH273" i="2" s="1"/>
  <c r="AH276" i="2" s="1"/>
  <c r="AG252" i="2"/>
  <c r="AG255" i="2" s="1"/>
  <c r="AG258" i="2" s="1"/>
  <c r="AG261" i="2" s="1"/>
  <c r="AG264" i="2" s="1"/>
  <c r="AG267" i="2" s="1"/>
  <c r="AG270" i="2" s="1"/>
  <c r="AG273" i="2" s="1"/>
  <c r="AG276" i="2" s="1"/>
  <c r="AF252" i="2"/>
  <c r="AF255" i="2" s="1"/>
  <c r="AF258" i="2" s="1"/>
  <c r="AF261" i="2" s="1"/>
  <c r="AF264" i="2" s="1"/>
  <c r="AF267" i="2" s="1"/>
  <c r="AF270" i="2" s="1"/>
  <c r="AF273" i="2" s="1"/>
  <c r="AF276" i="2" s="1"/>
  <c r="AE252" i="2"/>
  <c r="AE255" i="2" s="1"/>
  <c r="AE258" i="2" s="1"/>
  <c r="AE261" i="2" s="1"/>
  <c r="AE264" i="2" s="1"/>
  <c r="AE267" i="2" s="1"/>
  <c r="AE270" i="2" s="1"/>
  <c r="AE273" i="2" s="1"/>
  <c r="AE276" i="2" s="1"/>
  <c r="AD252" i="2"/>
  <c r="AD255" i="2" s="1"/>
  <c r="AD258" i="2" s="1"/>
  <c r="AD261" i="2" s="1"/>
  <c r="AD264" i="2" s="1"/>
  <c r="AD267" i="2" s="1"/>
  <c r="AD270" i="2" s="1"/>
  <c r="AD273" i="2" s="1"/>
  <c r="AD276" i="2" s="1"/>
  <c r="AC252" i="2"/>
  <c r="AC255" i="2" s="1"/>
  <c r="AC258" i="2" s="1"/>
  <c r="AC261" i="2" s="1"/>
  <c r="AC264" i="2" s="1"/>
  <c r="AC267" i="2" s="1"/>
  <c r="AC270" i="2" s="1"/>
  <c r="AC273" i="2" s="1"/>
  <c r="AC276" i="2" s="1"/>
  <c r="AB252" i="2"/>
  <c r="AB255" i="2" s="1"/>
  <c r="AB258" i="2" s="1"/>
  <c r="AB261" i="2" s="1"/>
  <c r="AB264" i="2" s="1"/>
  <c r="AB267" i="2" s="1"/>
  <c r="AB270" i="2" s="1"/>
  <c r="AB273" i="2" s="1"/>
  <c r="AB276" i="2" s="1"/>
  <c r="AA252" i="2"/>
  <c r="AA255" i="2" s="1"/>
  <c r="AA258" i="2" s="1"/>
  <c r="AA261" i="2" s="1"/>
  <c r="AA264" i="2" s="1"/>
  <c r="AA267" i="2" s="1"/>
  <c r="AA270" i="2" s="1"/>
  <c r="AA273" i="2" s="1"/>
  <c r="AA276" i="2" s="1"/>
  <c r="Z252" i="2"/>
  <c r="Z255" i="2" s="1"/>
  <c r="Z258" i="2" s="1"/>
  <c r="Z261" i="2" s="1"/>
  <c r="Z264" i="2" s="1"/>
  <c r="Z267" i="2" s="1"/>
  <c r="Z270" i="2" s="1"/>
  <c r="Z273" i="2" s="1"/>
  <c r="Z276" i="2" s="1"/>
  <c r="Y252" i="2"/>
  <c r="Y255" i="2" s="1"/>
  <c r="Y258" i="2" s="1"/>
  <c r="Y261" i="2" s="1"/>
  <c r="Y264" i="2" s="1"/>
  <c r="Y267" i="2" s="1"/>
  <c r="Y270" i="2" s="1"/>
  <c r="Y273" i="2" s="1"/>
  <c r="Y276" i="2" s="1"/>
  <c r="X252" i="2"/>
  <c r="X255" i="2" s="1"/>
  <c r="X258" i="2" s="1"/>
  <c r="X261" i="2" s="1"/>
  <c r="X264" i="2" s="1"/>
  <c r="X267" i="2" s="1"/>
  <c r="X270" i="2" s="1"/>
  <c r="X273" i="2" s="1"/>
  <c r="X276" i="2" s="1"/>
  <c r="W252" i="2"/>
  <c r="W255" i="2" s="1"/>
  <c r="W258" i="2" s="1"/>
  <c r="W261" i="2" s="1"/>
  <c r="W264" i="2" s="1"/>
  <c r="W267" i="2" s="1"/>
  <c r="W270" i="2" s="1"/>
  <c r="W273" i="2" s="1"/>
  <c r="W276" i="2" s="1"/>
  <c r="V252" i="2"/>
  <c r="U252" i="2"/>
  <c r="U255" i="2" s="1"/>
  <c r="U258" i="2" s="1"/>
  <c r="U261" i="2" s="1"/>
  <c r="U264" i="2" s="1"/>
  <c r="U267" i="2" s="1"/>
  <c r="U270" i="2" s="1"/>
  <c r="U273" i="2" s="1"/>
  <c r="U276" i="2" s="1"/>
  <c r="T252" i="2"/>
  <c r="T255" i="2" s="1"/>
  <c r="T258" i="2" s="1"/>
  <c r="T261" i="2" s="1"/>
  <c r="T264" i="2" s="1"/>
  <c r="T267" i="2" s="1"/>
  <c r="T270" i="2" s="1"/>
  <c r="T273" i="2" s="1"/>
  <c r="T276" i="2" s="1"/>
  <c r="S252" i="2"/>
  <c r="R252" i="2"/>
  <c r="R255" i="2" s="1"/>
  <c r="R258" i="2" s="1"/>
  <c r="R261" i="2" s="1"/>
  <c r="R264" i="2" s="1"/>
  <c r="R267" i="2" s="1"/>
  <c r="R270" i="2" s="1"/>
  <c r="R273" i="2" s="1"/>
  <c r="R276" i="2" s="1"/>
  <c r="Q252" i="2"/>
  <c r="Q255" i="2" s="1"/>
  <c r="Q258" i="2" s="1"/>
  <c r="Q261" i="2" s="1"/>
  <c r="Q264" i="2" s="1"/>
  <c r="Q267" i="2" s="1"/>
  <c r="Q270" i="2" s="1"/>
  <c r="Q273" i="2" s="1"/>
  <c r="Q276" i="2" s="1"/>
  <c r="P252" i="2"/>
  <c r="P255" i="2" s="1"/>
  <c r="P258" i="2" s="1"/>
  <c r="P261" i="2" s="1"/>
  <c r="P264" i="2" s="1"/>
  <c r="P267" i="2" s="1"/>
  <c r="P270" i="2" s="1"/>
  <c r="P273" i="2" s="1"/>
  <c r="P276" i="2" s="1"/>
  <c r="O252" i="2"/>
  <c r="O255" i="2" s="1"/>
  <c r="N252" i="2"/>
  <c r="M252" i="2"/>
  <c r="M255" i="2" s="1"/>
  <c r="M258" i="2" s="1"/>
  <c r="M261" i="2" s="1"/>
  <c r="M264" i="2" s="1"/>
  <c r="M267" i="2" s="1"/>
  <c r="M270" i="2" s="1"/>
  <c r="M273" i="2" s="1"/>
  <c r="M276" i="2" s="1"/>
  <c r="AO251" i="2"/>
  <c r="AO254" i="2" s="1"/>
  <c r="AO257" i="2" s="1"/>
  <c r="AO260" i="2" s="1"/>
  <c r="AN251" i="2"/>
  <c r="AN254" i="2" s="1"/>
  <c r="AN257" i="2" s="1"/>
  <c r="AN260" i="2" s="1"/>
  <c r="AN263" i="2" s="1"/>
  <c r="AN266" i="2" s="1"/>
  <c r="AN269" i="2" s="1"/>
  <c r="AN272" i="2" s="1"/>
  <c r="AN275" i="2" s="1"/>
  <c r="AM251" i="2"/>
  <c r="AM254" i="2" s="1"/>
  <c r="AM257" i="2" s="1"/>
  <c r="AM260" i="2" s="1"/>
  <c r="AM263" i="2" s="1"/>
  <c r="AM266" i="2" s="1"/>
  <c r="AM269" i="2" s="1"/>
  <c r="AM272" i="2" s="1"/>
  <c r="AM275" i="2" s="1"/>
  <c r="AL251" i="2"/>
  <c r="AL254" i="2" s="1"/>
  <c r="AL257" i="2" s="1"/>
  <c r="AL260" i="2" s="1"/>
  <c r="AL263" i="2" s="1"/>
  <c r="AL266" i="2" s="1"/>
  <c r="AL269" i="2" s="1"/>
  <c r="AL272" i="2" s="1"/>
  <c r="AL275" i="2" s="1"/>
  <c r="AK251" i="2"/>
  <c r="AK254" i="2" s="1"/>
  <c r="AK257" i="2" s="1"/>
  <c r="AK260" i="2" s="1"/>
  <c r="AK263" i="2" s="1"/>
  <c r="AK266" i="2" s="1"/>
  <c r="AK269" i="2" s="1"/>
  <c r="AK272" i="2" s="1"/>
  <c r="AK275" i="2" s="1"/>
  <c r="AJ251" i="2"/>
  <c r="AJ254" i="2" s="1"/>
  <c r="AJ257" i="2" s="1"/>
  <c r="AJ260" i="2" s="1"/>
  <c r="AJ263" i="2" s="1"/>
  <c r="AJ266" i="2" s="1"/>
  <c r="AJ269" i="2" s="1"/>
  <c r="AI251" i="2"/>
  <c r="AI254" i="2" s="1"/>
  <c r="AH251" i="2"/>
  <c r="AH254" i="2" s="1"/>
  <c r="AH257" i="2" s="1"/>
  <c r="AH260" i="2" s="1"/>
  <c r="AH263" i="2" s="1"/>
  <c r="AH266" i="2" s="1"/>
  <c r="AH269" i="2" s="1"/>
  <c r="AH272" i="2" s="1"/>
  <c r="AH275" i="2" s="1"/>
  <c r="AG251" i="2"/>
  <c r="AG254" i="2" s="1"/>
  <c r="AF251" i="2"/>
  <c r="AF254" i="2" s="1"/>
  <c r="AF257" i="2" s="1"/>
  <c r="AF260" i="2" s="1"/>
  <c r="AF263" i="2" s="1"/>
  <c r="AF266" i="2" s="1"/>
  <c r="AF269" i="2" s="1"/>
  <c r="AF272" i="2" s="1"/>
  <c r="AF275" i="2" s="1"/>
  <c r="AE251" i="2"/>
  <c r="AE254" i="2" s="1"/>
  <c r="AE257" i="2" s="1"/>
  <c r="AE260" i="2" s="1"/>
  <c r="AE263" i="2" s="1"/>
  <c r="AE266" i="2" s="1"/>
  <c r="AE269" i="2" s="1"/>
  <c r="AE272" i="2" s="1"/>
  <c r="AE275" i="2" s="1"/>
  <c r="AD251" i="2"/>
  <c r="AD254" i="2" s="1"/>
  <c r="AD257" i="2" s="1"/>
  <c r="AD260" i="2" s="1"/>
  <c r="AD263" i="2" s="1"/>
  <c r="AD266" i="2" s="1"/>
  <c r="AD269" i="2" s="1"/>
  <c r="AD272" i="2" s="1"/>
  <c r="AD275" i="2" s="1"/>
  <c r="AC251" i="2"/>
  <c r="AC254" i="2" s="1"/>
  <c r="AC257" i="2" s="1"/>
  <c r="AC260" i="2" s="1"/>
  <c r="AC263" i="2" s="1"/>
  <c r="AC266" i="2" s="1"/>
  <c r="AC269" i="2" s="1"/>
  <c r="AC272" i="2" s="1"/>
  <c r="AC275" i="2" s="1"/>
  <c r="AB251" i="2"/>
  <c r="AB254" i="2" s="1"/>
  <c r="AB257" i="2" s="1"/>
  <c r="AB260" i="2" s="1"/>
  <c r="AB263" i="2" s="1"/>
  <c r="AB266" i="2" s="1"/>
  <c r="AB269" i="2" s="1"/>
  <c r="AB272" i="2" s="1"/>
  <c r="AB275" i="2" s="1"/>
  <c r="AA251" i="2"/>
  <c r="Z251" i="2"/>
  <c r="Z254" i="2" s="1"/>
  <c r="Z257" i="2" s="1"/>
  <c r="Z260" i="2" s="1"/>
  <c r="Z263" i="2" s="1"/>
  <c r="Z266" i="2" s="1"/>
  <c r="Z269" i="2" s="1"/>
  <c r="Z272" i="2" s="1"/>
  <c r="Z275" i="2" s="1"/>
  <c r="Y251" i="2"/>
  <c r="Y254" i="2" s="1"/>
  <c r="Y257" i="2" s="1"/>
  <c r="Y260" i="2" s="1"/>
  <c r="Y263" i="2" s="1"/>
  <c r="Y266" i="2" s="1"/>
  <c r="Y269" i="2" s="1"/>
  <c r="Y272" i="2" s="1"/>
  <c r="Y275" i="2" s="1"/>
  <c r="X251" i="2"/>
  <c r="X254" i="2" s="1"/>
  <c r="X257" i="2" s="1"/>
  <c r="X260" i="2" s="1"/>
  <c r="X263" i="2" s="1"/>
  <c r="X266" i="2" s="1"/>
  <c r="X269" i="2" s="1"/>
  <c r="X272" i="2" s="1"/>
  <c r="X275" i="2" s="1"/>
  <c r="W251" i="2"/>
  <c r="W254" i="2" s="1"/>
  <c r="W257" i="2" s="1"/>
  <c r="W260" i="2" s="1"/>
  <c r="W263" i="2" s="1"/>
  <c r="W266" i="2" s="1"/>
  <c r="W269" i="2" s="1"/>
  <c r="W272" i="2" s="1"/>
  <c r="W275" i="2" s="1"/>
  <c r="V251" i="2"/>
  <c r="V254" i="2" s="1"/>
  <c r="V257" i="2" s="1"/>
  <c r="V260" i="2" s="1"/>
  <c r="V263" i="2" s="1"/>
  <c r="V266" i="2" s="1"/>
  <c r="V269" i="2" s="1"/>
  <c r="V272" i="2" s="1"/>
  <c r="V275" i="2" s="1"/>
  <c r="U251" i="2"/>
  <c r="U254" i="2" s="1"/>
  <c r="U257" i="2" s="1"/>
  <c r="U260" i="2" s="1"/>
  <c r="U263" i="2" s="1"/>
  <c r="U266" i="2" s="1"/>
  <c r="U269" i="2" s="1"/>
  <c r="U272" i="2" s="1"/>
  <c r="U275" i="2" s="1"/>
  <c r="T251" i="2"/>
  <c r="T254" i="2" s="1"/>
  <c r="T257" i="2" s="1"/>
  <c r="T260" i="2" s="1"/>
  <c r="T263" i="2" s="1"/>
  <c r="T266" i="2" s="1"/>
  <c r="T269" i="2" s="1"/>
  <c r="T272" i="2" s="1"/>
  <c r="T275" i="2" s="1"/>
  <c r="S251" i="2"/>
  <c r="R251" i="2"/>
  <c r="R254" i="2" s="1"/>
  <c r="R257" i="2" s="1"/>
  <c r="R260" i="2" s="1"/>
  <c r="R263" i="2" s="1"/>
  <c r="R266" i="2" s="1"/>
  <c r="R269" i="2" s="1"/>
  <c r="R272" i="2" s="1"/>
  <c r="R275" i="2" s="1"/>
  <c r="Q251" i="2"/>
  <c r="Q254" i="2" s="1"/>
  <c r="Q257" i="2" s="1"/>
  <c r="Q260" i="2" s="1"/>
  <c r="Q263" i="2" s="1"/>
  <c r="Q266" i="2" s="1"/>
  <c r="Q269" i="2" s="1"/>
  <c r="Q272" i="2" s="1"/>
  <c r="Q275" i="2" s="1"/>
  <c r="P251" i="2"/>
  <c r="P254" i="2" s="1"/>
  <c r="P257" i="2" s="1"/>
  <c r="P260" i="2" s="1"/>
  <c r="P263" i="2" s="1"/>
  <c r="P266" i="2" s="1"/>
  <c r="P269" i="2" s="1"/>
  <c r="P272" i="2" s="1"/>
  <c r="P275" i="2" s="1"/>
  <c r="O251" i="2"/>
  <c r="O254" i="2" s="1"/>
  <c r="O257" i="2" s="1"/>
  <c r="O260" i="2" s="1"/>
  <c r="O263" i="2" s="1"/>
  <c r="O266" i="2" s="1"/>
  <c r="O269" i="2" s="1"/>
  <c r="O272" i="2" s="1"/>
  <c r="O275" i="2" s="1"/>
  <c r="N251" i="2"/>
  <c r="N254" i="2" s="1"/>
  <c r="N257" i="2" s="1"/>
  <c r="N260" i="2" s="1"/>
  <c r="N263" i="2" s="1"/>
  <c r="N266" i="2" s="1"/>
  <c r="N269" i="2" s="1"/>
  <c r="N272" i="2" s="1"/>
  <c r="N275" i="2" s="1"/>
  <c r="M251" i="2"/>
  <c r="M254" i="2" s="1"/>
  <c r="M257" i="2" s="1"/>
  <c r="M260" i="2" s="1"/>
  <c r="M263" i="2" s="1"/>
  <c r="M266" i="2" s="1"/>
  <c r="M269" i="2" s="1"/>
  <c r="M272" i="2" s="1"/>
  <c r="M275" i="2" s="1"/>
  <c r="AO250" i="2"/>
  <c r="AO253" i="2" s="1"/>
  <c r="AO256" i="2" s="1"/>
  <c r="AO259" i="2" s="1"/>
  <c r="AO262" i="2" s="1"/>
  <c r="AO265" i="2" s="1"/>
  <c r="AO268" i="2" s="1"/>
  <c r="AO271" i="2" s="1"/>
  <c r="AO274" i="2" s="1"/>
  <c r="AN250" i="2"/>
  <c r="AM250" i="2"/>
  <c r="AM253" i="2" s="1"/>
  <c r="AM256" i="2" s="1"/>
  <c r="AM259" i="2" s="1"/>
  <c r="AM262" i="2" s="1"/>
  <c r="AM265" i="2" s="1"/>
  <c r="AM268" i="2" s="1"/>
  <c r="AM271" i="2" s="1"/>
  <c r="AM274" i="2" s="1"/>
  <c r="AL250" i="2"/>
  <c r="AL253" i="2" s="1"/>
  <c r="AL256" i="2" s="1"/>
  <c r="AL259" i="2" s="1"/>
  <c r="AL262" i="2" s="1"/>
  <c r="AL265" i="2" s="1"/>
  <c r="AL268" i="2" s="1"/>
  <c r="AL271" i="2" s="1"/>
  <c r="AL274" i="2" s="1"/>
  <c r="AK250" i="2"/>
  <c r="AK253" i="2" s="1"/>
  <c r="AK256" i="2" s="1"/>
  <c r="AK259" i="2" s="1"/>
  <c r="AK262" i="2" s="1"/>
  <c r="AK265" i="2" s="1"/>
  <c r="AK268" i="2" s="1"/>
  <c r="AK271" i="2" s="1"/>
  <c r="AK274" i="2" s="1"/>
  <c r="AJ250" i="2"/>
  <c r="AJ253" i="2" s="1"/>
  <c r="AJ256" i="2" s="1"/>
  <c r="AJ259" i="2" s="1"/>
  <c r="AJ262" i="2" s="1"/>
  <c r="AJ265" i="2" s="1"/>
  <c r="AJ268" i="2" s="1"/>
  <c r="AJ271" i="2" s="1"/>
  <c r="AJ274" i="2" s="1"/>
  <c r="AI250" i="2"/>
  <c r="AI253" i="2" s="1"/>
  <c r="AI256" i="2" s="1"/>
  <c r="AI259" i="2" s="1"/>
  <c r="AI262" i="2" s="1"/>
  <c r="AI265" i="2" s="1"/>
  <c r="AI268" i="2" s="1"/>
  <c r="AI271" i="2" s="1"/>
  <c r="AI274" i="2" s="1"/>
  <c r="AH250" i="2"/>
  <c r="AH253" i="2" s="1"/>
  <c r="AH256" i="2" s="1"/>
  <c r="AH259" i="2" s="1"/>
  <c r="AH262" i="2" s="1"/>
  <c r="AH265" i="2" s="1"/>
  <c r="AH268" i="2" s="1"/>
  <c r="AH271" i="2" s="1"/>
  <c r="AH274" i="2" s="1"/>
  <c r="AG250" i="2"/>
  <c r="AG253" i="2" s="1"/>
  <c r="AG256" i="2" s="1"/>
  <c r="AG259" i="2" s="1"/>
  <c r="AG262" i="2" s="1"/>
  <c r="AG265" i="2" s="1"/>
  <c r="AG268" i="2" s="1"/>
  <c r="AG271" i="2" s="1"/>
  <c r="AG274" i="2" s="1"/>
  <c r="AF250" i="2"/>
  <c r="AE250" i="2"/>
  <c r="AE253" i="2" s="1"/>
  <c r="AE256" i="2" s="1"/>
  <c r="AE259" i="2" s="1"/>
  <c r="AE262" i="2" s="1"/>
  <c r="AE265" i="2" s="1"/>
  <c r="AE268" i="2" s="1"/>
  <c r="AE271" i="2" s="1"/>
  <c r="AE274" i="2" s="1"/>
  <c r="AD250" i="2"/>
  <c r="AD253" i="2" s="1"/>
  <c r="AD256" i="2" s="1"/>
  <c r="AC250" i="2"/>
  <c r="AC253" i="2" s="1"/>
  <c r="AC256" i="2" s="1"/>
  <c r="AC259" i="2" s="1"/>
  <c r="AC262" i="2" s="1"/>
  <c r="AC265" i="2" s="1"/>
  <c r="AC268" i="2" s="1"/>
  <c r="AC271" i="2" s="1"/>
  <c r="AC274" i="2" s="1"/>
  <c r="AB250" i="2"/>
  <c r="AB253" i="2" s="1"/>
  <c r="AB256" i="2" s="1"/>
  <c r="AB259" i="2" s="1"/>
  <c r="AB262" i="2" s="1"/>
  <c r="AB265" i="2" s="1"/>
  <c r="AB268" i="2" s="1"/>
  <c r="AB271" i="2" s="1"/>
  <c r="AB274" i="2" s="1"/>
  <c r="AA250" i="2"/>
  <c r="AA253" i="2" s="1"/>
  <c r="AA256" i="2" s="1"/>
  <c r="AA259" i="2" s="1"/>
  <c r="AA262" i="2" s="1"/>
  <c r="AA265" i="2" s="1"/>
  <c r="AA268" i="2" s="1"/>
  <c r="AA271" i="2" s="1"/>
  <c r="AA274" i="2" s="1"/>
  <c r="Z250" i="2"/>
  <c r="Z253" i="2" s="1"/>
  <c r="Z256" i="2" s="1"/>
  <c r="Z259" i="2" s="1"/>
  <c r="Z262" i="2" s="1"/>
  <c r="Z265" i="2" s="1"/>
  <c r="Z268" i="2" s="1"/>
  <c r="Z271" i="2" s="1"/>
  <c r="Z274" i="2" s="1"/>
  <c r="Y250" i="2"/>
  <c r="Y253" i="2" s="1"/>
  <c r="Y256" i="2" s="1"/>
  <c r="Y259" i="2" s="1"/>
  <c r="Y262" i="2" s="1"/>
  <c r="Y265" i="2" s="1"/>
  <c r="Y268" i="2" s="1"/>
  <c r="Y271" i="2" s="1"/>
  <c r="Y274" i="2" s="1"/>
  <c r="X250" i="2"/>
  <c r="W250" i="2"/>
  <c r="W253" i="2" s="1"/>
  <c r="W256" i="2" s="1"/>
  <c r="W259" i="2" s="1"/>
  <c r="W262" i="2" s="1"/>
  <c r="W265" i="2" s="1"/>
  <c r="W268" i="2" s="1"/>
  <c r="W271" i="2" s="1"/>
  <c r="W274" i="2" s="1"/>
  <c r="V250" i="2"/>
  <c r="V253" i="2" s="1"/>
  <c r="V256" i="2" s="1"/>
  <c r="V259" i="2" s="1"/>
  <c r="V262" i="2" s="1"/>
  <c r="V265" i="2" s="1"/>
  <c r="V268" i="2" s="1"/>
  <c r="V271" i="2" s="1"/>
  <c r="V274" i="2" s="1"/>
  <c r="U250" i="2"/>
  <c r="U253" i="2" s="1"/>
  <c r="U256" i="2" s="1"/>
  <c r="U259" i="2" s="1"/>
  <c r="U262" i="2" s="1"/>
  <c r="U265" i="2" s="1"/>
  <c r="U268" i="2" s="1"/>
  <c r="U271" i="2" s="1"/>
  <c r="U274" i="2" s="1"/>
  <c r="T250" i="2"/>
  <c r="T253" i="2" s="1"/>
  <c r="T256" i="2" s="1"/>
  <c r="T259" i="2" s="1"/>
  <c r="T262" i="2" s="1"/>
  <c r="T265" i="2" s="1"/>
  <c r="T268" i="2" s="1"/>
  <c r="T271" i="2" s="1"/>
  <c r="T274" i="2" s="1"/>
  <c r="S250" i="2"/>
  <c r="S253" i="2" s="1"/>
  <c r="S256" i="2" s="1"/>
  <c r="S259" i="2" s="1"/>
  <c r="S262" i="2" s="1"/>
  <c r="S265" i="2" s="1"/>
  <c r="S268" i="2" s="1"/>
  <c r="S271" i="2" s="1"/>
  <c r="S274" i="2" s="1"/>
  <c r="R250" i="2"/>
  <c r="R253" i="2" s="1"/>
  <c r="R256" i="2" s="1"/>
  <c r="R259" i="2" s="1"/>
  <c r="R262" i="2" s="1"/>
  <c r="R265" i="2" s="1"/>
  <c r="R268" i="2" s="1"/>
  <c r="R271" i="2" s="1"/>
  <c r="R274" i="2" s="1"/>
  <c r="Q250" i="2"/>
  <c r="Q253" i="2" s="1"/>
  <c r="P250" i="2"/>
  <c r="O250" i="2"/>
  <c r="O253" i="2" s="1"/>
  <c r="O256" i="2" s="1"/>
  <c r="O259" i="2" s="1"/>
  <c r="O262" i="2" s="1"/>
  <c r="O265" i="2" s="1"/>
  <c r="O268" i="2" s="1"/>
  <c r="O271" i="2" s="1"/>
  <c r="O274" i="2" s="1"/>
  <c r="N250" i="2"/>
  <c r="N253" i="2" s="1"/>
  <c r="N256" i="2" s="1"/>
  <c r="N259" i="2" s="1"/>
  <c r="N262" i="2" s="1"/>
  <c r="N265" i="2" s="1"/>
  <c r="N268" i="2" s="1"/>
  <c r="N271" i="2" s="1"/>
  <c r="N274" i="2" s="1"/>
  <c r="M250" i="2"/>
  <c r="M253" i="2" s="1"/>
  <c r="M256" i="2" s="1"/>
  <c r="M259" i="2" s="1"/>
  <c r="M262" i="2" s="1"/>
  <c r="M265" i="2" s="1"/>
  <c r="M268" i="2" s="1"/>
  <c r="M271" i="2" s="1"/>
  <c r="M274" i="2" s="1"/>
  <c r="AJ223" i="2"/>
  <c r="AJ226" i="2" s="1"/>
  <c r="AJ229" i="2" s="1"/>
  <c r="AJ232" i="2" s="1"/>
  <c r="AJ235" i="2" s="1"/>
  <c r="AJ238" i="2" s="1"/>
  <c r="AJ241" i="2" s="1"/>
  <c r="AJ244" i="2" s="1"/>
  <c r="AE223" i="2"/>
  <c r="AE226" i="2" s="1"/>
  <c r="AE229" i="2" s="1"/>
  <c r="AE232" i="2" s="1"/>
  <c r="AE235" i="2" s="1"/>
  <c r="AE238" i="2" s="1"/>
  <c r="AE241" i="2" s="1"/>
  <c r="AE244" i="2" s="1"/>
  <c r="Z223" i="2"/>
  <c r="Z226" i="2" s="1"/>
  <c r="Z229" i="2" s="1"/>
  <c r="Z232" i="2" s="1"/>
  <c r="Z235" i="2" s="1"/>
  <c r="Z238" i="2" s="1"/>
  <c r="Z241" i="2" s="1"/>
  <c r="Z244" i="2" s="1"/>
  <c r="Y223" i="2"/>
  <c r="Y226" i="2" s="1"/>
  <c r="Y229" i="2" s="1"/>
  <c r="Y232" i="2" s="1"/>
  <c r="Y235" i="2" s="1"/>
  <c r="Y238" i="2" s="1"/>
  <c r="Y241" i="2" s="1"/>
  <c r="Y244" i="2" s="1"/>
  <c r="R223" i="2"/>
  <c r="R226" i="2" s="1"/>
  <c r="R229" i="2" s="1"/>
  <c r="R232" i="2" s="1"/>
  <c r="R235" i="2" s="1"/>
  <c r="R238" i="2" s="1"/>
  <c r="R241" i="2" s="1"/>
  <c r="R244" i="2" s="1"/>
  <c r="AM222" i="2"/>
  <c r="AM225" i="2" s="1"/>
  <c r="AM228" i="2" s="1"/>
  <c r="AM231" i="2" s="1"/>
  <c r="AM234" i="2" s="1"/>
  <c r="AM237" i="2" s="1"/>
  <c r="AM240" i="2" s="1"/>
  <c r="AM243" i="2" s="1"/>
  <c r="W222" i="2"/>
  <c r="W225" i="2" s="1"/>
  <c r="W228" i="2" s="1"/>
  <c r="W231" i="2" s="1"/>
  <c r="W234" i="2" s="1"/>
  <c r="W237" i="2" s="1"/>
  <c r="W240" i="2" s="1"/>
  <c r="W243" i="2" s="1"/>
  <c r="V222" i="2"/>
  <c r="V225" i="2" s="1"/>
  <c r="V228" i="2" s="1"/>
  <c r="V231" i="2" s="1"/>
  <c r="V234" i="2" s="1"/>
  <c r="V237" i="2" s="1"/>
  <c r="V240" i="2" s="1"/>
  <c r="V243" i="2" s="1"/>
  <c r="Q222" i="2"/>
  <c r="Q225" i="2" s="1"/>
  <c r="Q228" i="2" s="1"/>
  <c r="Q231" i="2" s="1"/>
  <c r="Q234" i="2" s="1"/>
  <c r="Q237" i="2" s="1"/>
  <c r="Q240" i="2" s="1"/>
  <c r="Q243" i="2" s="1"/>
  <c r="AL221" i="2"/>
  <c r="AL224" i="2" s="1"/>
  <c r="AL227" i="2" s="1"/>
  <c r="AL230" i="2" s="1"/>
  <c r="AL233" i="2" s="1"/>
  <c r="AL236" i="2" s="1"/>
  <c r="AL239" i="2" s="1"/>
  <c r="AL242" i="2" s="1"/>
  <c r="AJ221" i="2"/>
  <c r="AJ224" i="2" s="1"/>
  <c r="AJ227" i="2" s="1"/>
  <c r="AJ230" i="2" s="1"/>
  <c r="AJ233" i="2" s="1"/>
  <c r="AJ236" i="2" s="1"/>
  <c r="AJ239" i="2" s="1"/>
  <c r="AJ242" i="2" s="1"/>
  <c r="AG221" i="2"/>
  <c r="AG224" i="2" s="1"/>
  <c r="AG227" i="2" s="1"/>
  <c r="AG230" i="2" s="1"/>
  <c r="AG233" i="2" s="1"/>
  <c r="AG236" i="2" s="1"/>
  <c r="AG239" i="2" s="1"/>
  <c r="AG242" i="2" s="1"/>
  <c r="AD221" i="2"/>
  <c r="AD224" i="2" s="1"/>
  <c r="AD227" i="2" s="1"/>
  <c r="AD230" i="2" s="1"/>
  <c r="AD233" i="2" s="1"/>
  <c r="AD236" i="2" s="1"/>
  <c r="AD239" i="2" s="1"/>
  <c r="AD242" i="2" s="1"/>
  <c r="V221" i="2"/>
  <c r="V224" i="2" s="1"/>
  <c r="V227" i="2" s="1"/>
  <c r="V230" i="2" s="1"/>
  <c r="V233" i="2" s="1"/>
  <c r="V236" i="2" s="1"/>
  <c r="V239" i="2" s="1"/>
  <c r="V242" i="2" s="1"/>
  <c r="T221" i="2"/>
  <c r="T224" i="2" s="1"/>
  <c r="T227" i="2" s="1"/>
  <c r="T230" i="2" s="1"/>
  <c r="T233" i="2" s="1"/>
  <c r="T236" i="2" s="1"/>
  <c r="T239" i="2" s="1"/>
  <c r="T242" i="2" s="1"/>
  <c r="Q221" i="2"/>
  <c r="Q224" i="2" s="1"/>
  <c r="Q227" i="2" s="1"/>
  <c r="Q230" i="2" s="1"/>
  <c r="Q233" i="2" s="1"/>
  <c r="Q236" i="2" s="1"/>
  <c r="Q239" i="2" s="1"/>
  <c r="Q242" i="2" s="1"/>
  <c r="AO220" i="2"/>
  <c r="AO223" i="2" s="1"/>
  <c r="AO226" i="2" s="1"/>
  <c r="AO229" i="2" s="1"/>
  <c r="AO232" i="2" s="1"/>
  <c r="AO235" i="2" s="1"/>
  <c r="AO238" i="2" s="1"/>
  <c r="AO241" i="2" s="1"/>
  <c r="AO244" i="2" s="1"/>
  <c r="AN220" i="2"/>
  <c r="AN223" i="2" s="1"/>
  <c r="AN226" i="2" s="1"/>
  <c r="AN229" i="2" s="1"/>
  <c r="AN232" i="2" s="1"/>
  <c r="AN235" i="2" s="1"/>
  <c r="AN238" i="2" s="1"/>
  <c r="AN241" i="2" s="1"/>
  <c r="AN244" i="2" s="1"/>
  <c r="AM220" i="2"/>
  <c r="AM223" i="2" s="1"/>
  <c r="AM226" i="2" s="1"/>
  <c r="AM229" i="2" s="1"/>
  <c r="AM232" i="2" s="1"/>
  <c r="AM235" i="2" s="1"/>
  <c r="AM238" i="2" s="1"/>
  <c r="AM241" i="2" s="1"/>
  <c r="AM244" i="2" s="1"/>
  <c r="AL220" i="2"/>
  <c r="AL223" i="2" s="1"/>
  <c r="AL226" i="2" s="1"/>
  <c r="AL229" i="2" s="1"/>
  <c r="AL232" i="2" s="1"/>
  <c r="AL235" i="2" s="1"/>
  <c r="AL238" i="2" s="1"/>
  <c r="AL241" i="2" s="1"/>
  <c r="AL244" i="2" s="1"/>
  <c r="AK220" i="2"/>
  <c r="AK223" i="2" s="1"/>
  <c r="AK226" i="2" s="1"/>
  <c r="AK229" i="2" s="1"/>
  <c r="AK232" i="2" s="1"/>
  <c r="AK235" i="2" s="1"/>
  <c r="AK238" i="2" s="1"/>
  <c r="AK241" i="2" s="1"/>
  <c r="AK244" i="2" s="1"/>
  <c r="AJ220" i="2"/>
  <c r="AI220" i="2"/>
  <c r="AI223" i="2" s="1"/>
  <c r="AI226" i="2" s="1"/>
  <c r="AI229" i="2" s="1"/>
  <c r="AI232" i="2" s="1"/>
  <c r="AI235" i="2" s="1"/>
  <c r="AI238" i="2" s="1"/>
  <c r="AI241" i="2" s="1"/>
  <c r="AI244" i="2" s="1"/>
  <c r="AH220" i="2"/>
  <c r="AH223" i="2" s="1"/>
  <c r="AH226" i="2" s="1"/>
  <c r="AH229" i="2" s="1"/>
  <c r="AH232" i="2" s="1"/>
  <c r="AH235" i="2" s="1"/>
  <c r="AH238" i="2" s="1"/>
  <c r="AH241" i="2" s="1"/>
  <c r="AH244" i="2" s="1"/>
  <c r="AG220" i="2"/>
  <c r="AG223" i="2" s="1"/>
  <c r="AG226" i="2" s="1"/>
  <c r="AG229" i="2" s="1"/>
  <c r="AG232" i="2" s="1"/>
  <c r="AG235" i="2" s="1"/>
  <c r="AG238" i="2" s="1"/>
  <c r="AG241" i="2" s="1"/>
  <c r="AG244" i="2" s="1"/>
  <c r="AF220" i="2"/>
  <c r="AF223" i="2" s="1"/>
  <c r="AF226" i="2" s="1"/>
  <c r="AF229" i="2" s="1"/>
  <c r="AF232" i="2" s="1"/>
  <c r="AF235" i="2" s="1"/>
  <c r="AF238" i="2" s="1"/>
  <c r="AF241" i="2" s="1"/>
  <c r="AF244" i="2" s="1"/>
  <c r="AE220" i="2"/>
  <c r="AD220" i="2"/>
  <c r="AD223" i="2" s="1"/>
  <c r="AD226" i="2" s="1"/>
  <c r="AD229" i="2" s="1"/>
  <c r="AD232" i="2" s="1"/>
  <c r="AD235" i="2" s="1"/>
  <c r="AD238" i="2" s="1"/>
  <c r="AD241" i="2" s="1"/>
  <c r="AD244" i="2" s="1"/>
  <c r="AC220" i="2"/>
  <c r="AC223" i="2" s="1"/>
  <c r="AC226" i="2" s="1"/>
  <c r="AC229" i="2" s="1"/>
  <c r="AC232" i="2" s="1"/>
  <c r="AC235" i="2" s="1"/>
  <c r="AC238" i="2" s="1"/>
  <c r="AC241" i="2" s="1"/>
  <c r="AC244" i="2" s="1"/>
  <c r="AB220" i="2"/>
  <c r="AB223" i="2" s="1"/>
  <c r="AB226" i="2" s="1"/>
  <c r="AB229" i="2" s="1"/>
  <c r="AB232" i="2" s="1"/>
  <c r="AB235" i="2" s="1"/>
  <c r="AB238" i="2" s="1"/>
  <c r="AB241" i="2" s="1"/>
  <c r="AB244" i="2" s="1"/>
  <c r="AA220" i="2"/>
  <c r="AA223" i="2" s="1"/>
  <c r="AA226" i="2" s="1"/>
  <c r="AA229" i="2" s="1"/>
  <c r="AA232" i="2" s="1"/>
  <c r="AA235" i="2" s="1"/>
  <c r="AA238" i="2" s="1"/>
  <c r="AA241" i="2" s="1"/>
  <c r="AA244" i="2" s="1"/>
  <c r="Z220" i="2"/>
  <c r="Y220" i="2"/>
  <c r="X220" i="2"/>
  <c r="X223" i="2" s="1"/>
  <c r="X226" i="2" s="1"/>
  <c r="X229" i="2" s="1"/>
  <c r="X232" i="2" s="1"/>
  <c r="X235" i="2" s="1"/>
  <c r="X238" i="2" s="1"/>
  <c r="X241" i="2" s="1"/>
  <c r="X244" i="2" s="1"/>
  <c r="W220" i="2"/>
  <c r="W223" i="2" s="1"/>
  <c r="W226" i="2" s="1"/>
  <c r="W229" i="2" s="1"/>
  <c r="W232" i="2" s="1"/>
  <c r="W235" i="2" s="1"/>
  <c r="W238" i="2" s="1"/>
  <c r="W241" i="2" s="1"/>
  <c r="W244" i="2" s="1"/>
  <c r="V220" i="2"/>
  <c r="V223" i="2" s="1"/>
  <c r="V226" i="2" s="1"/>
  <c r="V229" i="2" s="1"/>
  <c r="V232" i="2" s="1"/>
  <c r="V235" i="2" s="1"/>
  <c r="V238" i="2" s="1"/>
  <c r="V241" i="2" s="1"/>
  <c r="V244" i="2" s="1"/>
  <c r="U220" i="2"/>
  <c r="U223" i="2" s="1"/>
  <c r="U226" i="2" s="1"/>
  <c r="U229" i="2" s="1"/>
  <c r="U232" i="2" s="1"/>
  <c r="U235" i="2" s="1"/>
  <c r="U238" i="2" s="1"/>
  <c r="U241" i="2" s="1"/>
  <c r="U244" i="2" s="1"/>
  <c r="T220" i="2"/>
  <c r="T223" i="2" s="1"/>
  <c r="T226" i="2" s="1"/>
  <c r="T229" i="2" s="1"/>
  <c r="T232" i="2" s="1"/>
  <c r="T235" i="2" s="1"/>
  <c r="T238" i="2" s="1"/>
  <c r="T241" i="2" s="1"/>
  <c r="T244" i="2" s="1"/>
  <c r="S220" i="2"/>
  <c r="S223" i="2" s="1"/>
  <c r="S226" i="2" s="1"/>
  <c r="S229" i="2" s="1"/>
  <c r="S232" i="2" s="1"/>
  <c r="S235" i="2" s="1"/>
  <c r="S238" i="2" s="1"/>
  <c r="S241" i="2" s="1"/>
  <c r="S244" i="2" s="1"/>
  <c r="R220" i="2"/>
  <c r="Q220" i="2"/>
  <c r="Q223" i="2" s="1"/>
  <c r="Q226" i="2" s="1"/>
  <c r="Q229" i="2" s="1"/>
  <c r="Q232" i="2" s="1"/>
  <c r="Q235" i="2" s="1"/>
  <c r="Q238" i="2" s="1"/>
  <c r="Q241" i="2" s="1"/>
  <c r="Q244" i="2" s="1"/>
  <c r="P220" i="2"/>
  <c r="P223" i="2" s="1"/>
  <c r="P226" i="2" s="1"/>
  <c r="P229" i="2" s="1"/>
  <c r="P232" i="2" s="1"/>
  <c r="P235" i="2" s="1"/>
  <c r="P238" i="2" s="1"/>
  <c r="P241" i="2" s="1"/>
  <c r="P244" i="2" s="1"/>
  <c r="O220" i="2"/>
  <c r="O223" i="2" s="1"/>
  <c r="O226" i="2" s="1"/>
  <c r="O229" i="2" s="1"/>
  <c r="O232" i="2" s="1"/>
  <c r="O235" i="2" s="1"/>
  <c r="O238" i="2" s="1"/>
  <c r="O241" i="2" s="1"/>
  <c r="O244" i="2" s="1"/>
  <c r="N220" i="2"/>
  <c r="N223" i="2" s="1"/>
  <c r="N226" i="2" s="1"/>
  <c r="N229" i="2" s="1"/>
  <c r="N232" i="2" s="1"/>
  <c r="N235" i="2" s="1"/>
  <c r="N238" i="2" s="1"/>
  <c r="N241" i="2" s="1"/>
  <c r="N244" i="2" s="1"/>
  <c r="M220" i="2"/>
  <c r="M223" i="2" s="1"/>
  <c r="M226" i="2" s="1"/>
  <c r="M229" i="2" s="1"/>
  <c r="M232" i="2" s="1"/>
  <c r="M235" i="2" s="1"/>
  <c r="M238" i="2" s="1"/>
  <c r="M241" i="2" s="1"/>
  <c r="M244" i="2" s="1"/>
  <c r="AO219" i="2"/>
  <c r="AO222" i="2" s="1"/>
  <c r="AO225" i="2" s="1"/>
  <c r="AO228" i="2" s="1"/>
  <c r="AO231" i="2" s="1"/>
  <c r="AO234" i="2" s="1"/>
  <c r="AO237" i="2" s="1"/>
  <c r="AO240" i="2" s="1"/>
  <c r="AO243" i="2" s="1"/>
  <c r="AN219" i="2"/>
  <c r="AN222" i="2" s="1"/>
  <c r="AN225" i="2" s="1"/>
  <c r="AN228" i="2" s="1"/>
  <c r="AN231" i="2" s="1"/>
  <c r="AN234" i="2" s="1"/>
  <c r="AN237" i="2" s="1"/>
  <c r="AN240" i="2" s="1"/>
  <c r="AN243" i="2" s="1"/>
  <c r="AM219" i="2"/>
  <c r="AL219" i="2"/>
  <c r="AL222" i="2" s="1"/>
  <c r="AL225" i="2" s="1"/>
  <c r="AL228" i="2" s="1"/>
  <c r="AL231" i="2" s="1"/>
  <c r="AL234" i="2" s="1"/>
  <c r="AL237" i="2" s="1"/>
  <c r="AL240" i="2" s="1"/>
  <c r="AL243" i="2" s="1"/>
  <c r="AK219" i="2"/>
  <c r="AK222" i="2" s="1"/>
  <c r="AK225" i="2" s="1"/>
  <c r="AK228" i="2" s="1"/>
  <c r="AK231" i="2" s="1"/>
  <c r="AK234" i="2" s="1"/>
  <c r="AK237" i="2" s="1"/>
  <c r="AK240" i="2" s="1"/>
  <c r="AK243" i="2" s="1"/>
  <c r="AJ219" i="2"/>
  <c r="AJ222" i="2" s="1"/>
  <c r="AJ225" i="2" s="1"/>
  <c r="AJ228" i="2" s="1"/>
  <c r="AJ231" i="2" s="1"/>
  <c r="AJ234" i="2" s="1"/>
  <c r="AJ237" i="2" s="1"/>
  <c r="AJ240" i="2" s="1"/>
  <c r="AJ243" i="2" s="1"/>
  <c r="AI219" i="2"/>
  <c r="AI222" i="2" s="1"/>
  <c r="AI225" i="2" s="1"/>
  <c r="AI228" i="2" s="1"/>
  <c r="AI231" i="2" s="1"/>
  <c r="AI234" i="2" s="1"/>
  <c r="AI237" i="2" s="1"/>
  <c r="AI240" i="2" s="1"/>
  <c r="AI243" i="2" s="1"/>
  <c r="AH219" i="2"/>
  <c r="AH222" i="2" s="1"/>
  <c r="AH225" i="2" s="1"/>
  <c r="AH228" i="2" s="1"/>
  <c r="AH231" i="2" s="1"/>
  <c r="AH234" i="2" s="1"/>
  <c r="AH237" i="2" s="1"/>
  <c r="AH240" i="2" s="1"/>
  <c r="AH243" i="2" s="1"/>
  <c r="AG219" i="2"/>
  <c r="AG222" i="2" s="1"/>
  <c r="AG225" i="2" s="1"/>
  <c r="AG228" i="2" s="1"/>
  <c r="AG231" i="2" s="1"/>
  <c r="AG234" i="2" s="1"/>
  <c r="AG237" i="2" s="1"/>
  <c r="AG240" i="2" s="1"/>
  <c r="AG243" i="2" s="1"/>
  <c r="AF219" i="2"/>
  <c r="AF222" i="2" s="1"/>
  <c r="AF225" i="2" s="1"/>
  <c r="AF228" i="2" s="1"/>
  <c r="AF231" i="2" s="1"/>
  <c r="AF234" i="2" s="1"/>
  <c r="AF237" i="2" s="1"/>
  <c r="AF240" i="2" s="1"/>
  <c r="AF243" i="2" s="1"/>
  <c r="AE219" i="2"/>
  <c r="AE222" i="2" s="1"/>
  <c r="AE225" i="2" s="1"/>
  <c r="AE228" i="2" s="1"/>
  <c r="AE231" i="2" s="1"/>
  <c r="AE234" i="2" s="1"/>
  <c r="AE237" i="2" s="1"/>
  <c r="AE240" i="2" s="1"/>
  <c r="AE243" i="2" s="1"/>
  <c r="AD219" i="2"/>
  <c r="AD222" i="2" s="1"/>
  <c r="AD225" i="2" s="1"/>
  <c r="AD228" i="2" s="1"/>
  <c r="AD231" i="2" s="1"/>
  <c r="AD234" i="2" s="1"/>
  <c r="AD237" i="2" s="1"/>
  <c r="AD240" i="2" s="1"/>
  <c r="AD243" i="2" s="1"/>
  <c r="AC219" i="2"/>
  <c r="AC222" i="2" s="1"/>
  <c r="AC225" i="2" s="1"/>
  <c r="AC228" i="2" s="1"/>
  <c r="AC231" i="2" s="1"/>
  <c r="AC234" i="2" s="1"/>
  <c r="AC237" i="2" s="1"/>
  <c r="AC240" i="2" s="1"/>
  <c r="AC243" i="2" s="1"/>
  <c r="AB219" i="2"/>
  <c r="AB222" i="2" s="1"/>
  <c r="AB225" i="2" s="1"/>
  <c r="AB228" i="2" s="1"/>
  <c r="AB231" i="2" s="1"/>
  <c r="AB234" i="2" s="1"/>
  <c r="AB237" i="2" s="1"/>
  <c r="AB240" i="2" s="1"/>
  <c r="AB243" i="2" s="1"/>
  <c r="AA219" i="2"/>
  <c r="AA222" i="2" s="1"/>
  <c r="AA225" i="2" s="1"/>
  <c r="AA228" i="2" s="1"/>
  <c r="AA231" i="2" s="1"/>
  <c r="AA234" i="2" s="1"/>
  <c r="AA237" i="2" s="1"/>
  <c r="AA240" i="2" s="1"/>
  <c r="AA243" i="2" s="1"/>
  <c r="Z219" i="2"/>
  <c r="Z222" i="2" s="1"/>
  <c r="Z225" i="2" s="1"/>
  <c r="Z228" i="2" s="1"/>
  <c r="Z231" i="2" s="1"/>
  <c r="Z234" i="2" s="1"/>
  <c r="Z237" i="2" s="1"/>
  <c r="Z240" i="2" s="1"/>
  <c r="Z243" i="2" s="1"/>
  <c r="Y219" i="2"/>
  <c r="Y222" i="2" s="1"/>
  <c r="Y225" i="2" s="1"/>
  <c r="Y228" i="2" s="1"/>
  <c r="Y231" i="2" s="1"/>
  <c r="Y234" i="2" s="1"/>
  <c r="Y237" i="2" s="1"/>
  <c r="Y240" i="2" s="1"/>
  <c r="Y243" i="2" s="1"/>
  <c r="X219" i="2"/>
  <c r="X222" i="2" s="1"/>
  <c r="X225" i="2" s="1"/>
  <c r="X228" i="2" s="1"/>
  <c r="X231" i="2" s="1"/>
  <c r="X234" i="2" s="1"/>
  <c r="X237" i="2" s="1"/>
  <c r="X240" i="2" s="1"/>
  <c r="X243" i="2" s="1"/>
  <c r="W219" i="2"/>
  <c r="V219" i="2"/>
  <c r="U219" i="2"/>
  <c r="U222" i="2" s="1"/>
  <c r="U225" i="2" s="1"/>
  <c r="U228" i="2" s="1"/>
  <c r="U231" i="2" s="1"/>
  <c r="U234" i="2" s="1"/>
  <c r="U237" i="2" s="1"/>
  <c r="U240" i="2" s="1"/>
  <c r="U243" i="2" s="1"/>
  <c r="T219" i="2"/>
  <c r="T222" i="2" s="1"/>
  <c r="T225" i="2" s="1"/>
  <c r="T228" i="2" s="1"/>
  <c r="T231" i="2" s="1"/>
  <c r="T234" i="2" s="1"/>
  <c r="T237" i="2" s="1"/>
  <c r="T240" i="2" s="1"/>
  <c r="T243" i="2" s="1"/>
  <c r="S219" i="2"/>
  <c r="S222" i="2" s="1"/>
  <c r="S225" i="2" s="1"/>
  <c r="S228" i="2" s="1"/>
  <c r="S231" i="2" s="1"/>
  <c r="S234" i="2" s="1"/>
  <c r="S237" i="2" s="1"/>
  <c r="S240" i="2" s="1"/>
  <c r="S243" i="2" s="1"/>
  <c r="R219" i="2"/>
  <c r="R222" i="2" s="1"/>
  <c r="R225" i="2" s="1"/>
  <c r="R228" i="2" s="1"/>
  <c r="R231" i="2" s="1"/>
  <c r="R234" i="2" s="1"/>
  <c r="R237" i="2" s="1"/>
  <c r="R240" i="2" s="1"/>
  <c r="R243" i="2" s="1"/>
  <c r="Q219" i="2"/>
  <c r="P219" i="2"/>
  <c r="P222" i="2" s="1"/>
  <c r="P225" i="2" s="1"/>
  <c r="P228" i="2" s="1"/>
  <c r="P231" i="2" s="1"/>
  <c r="P234" i="2" s="1"/>
  <c r="P237" i="2" s="1"/>
  <c r="P240" i="2" s="1"/>
  <c r="P243" i="2" s="1"/>
  <c r="O219" i="2"/>
  <c r="O222" i="2" s="1"/>
  <c r="O225" i="2" s="1"/>
  <c r="O228" i="2" s="1"/>
  <c r="O231" i="2" s="1"/>
  <c r="O234" i="2" s="1"/>
  <c r="O237" i="2" s="1"/>
  <c r="O240" i="2" s="1"/>
  <c r="O243" i="2" s="1"/>
  <c r="N219" i="2"/>
  <c r="N222" i="2" s="1"/>
  <c r="N225" i="2" s="1"/>
  <c r="N228" i="2" s="1"/>
  <c r="N231" i="2" s="1"/>
  <c r="N234" i="2" s="1"/>
  <c r="N237" i="2" s="1"/>
  <c r="N240" i="2" s="1"/>
  <c r="N243" i="2" s="1"/>
  <c r="M219" i="2"/>
  <c r="M222" i="2" s="1"/>
  <c r="M225" i="2" s="1"/>
  <c r="M228" i="2" s="1"/>
  <c r="M231" i="2" s="1"/>
  <c r="M234" i="2" s="1"/>
  <c r="M237" i="2" s="1"/>
  <c r="M240" i="2" s="1"/>
  <c r="M243" i="2" s="1"/>
  <c r="AO218" i="2"/>
  <c r="AO221" i="2" s="1"/>
  <c r="AO224" i="2" s="1"/>
  <c r="AO227" i="2" s="1"/>
  <c r="AO230" i="2" s="1"/>
  <c r="AO233" i="2" s="1"/>
  <c r="AO236" i="2" s="1"/>
  <c r="AO239" i="2" s="1"/>
  <c r="AO242" i="2" s="1"/>
  <c r="AN218" i="2"/>
  <c r="AN221" i="2" s="1"/>
  <c r="AN224" i="2" s="1"/>
  <c r="AN227" i="2" s="1"/>
  <c r="AN230" i="2" s="1"/>
  <c r="AN233" i="2" s="1"/>
  <c r="AN236" i="2" s="1"/>
  <c r="AN239" i="2" s="1"/>
  <c r="AN242" i="2" s="1"/>
  <c r="AM218" i="2"/>
  <c r="AM221" i="2" s="1"/>
  <c r="AM224" i="2" s="1"/>
  <c r="AM227" i="2" s="1"/>
  <c r="AM230" i="2" s="1"/>
  <c r="AM233" i="2" s="1"/>
  <c r="AM236" i="2" s="1"/>
  <c r="AM239" i="2" s="1"/>
  <c r="AM242" i="2" s="1"/>
  <c r="AL218" i="2"/>
  <c r="AK218" i="2"/>
  <c r="AK221" i="2" s="1"/>
  <c r="AK224" i="2" s="1"/>
  <c r="AK227" i="2" s="1"/>
  <c r="AK230" i="2" s="1"/>
  <c r="AK233" i="2" s="1"/>
  <c r="AK236" i="2" s="1"/>
  <c r="AK239" i="2" s="1"/>
  <c r="AK242" i="2" s="1"/>
  <c r="AJ218" i="2"/>
  <c r="AI218" i="2"/>
  <c r="AI221" i="2" s="1"/>
  <c r="AI224" i="2" s="1"/>
  <c r="AI227" i="2" s="1"/>
  <c r="AI230" i="2" s="1"/>
  <c r="AI233" i="2" s="1"/>
  <c r="AI236" i="2" s="1"/>
  <c r="AI239" i="2" s="1"/>
  <c r="AI242" i="2" s="1"/>
  <c r="AH218" i="2"/>
  <c r="AH221" i="2" s="1"/>
  <c r="AH224" i="2" s="1"/>
  <c r="AH227" i="2" s="1"/>
  <c r="AH230" i="2" s="1"/>
  <c r="AH233" i="2" s="1"/>
  <c r="AH236" i="2" s="1"/>
  <c r="AH239" i="2" s="1"/>
  <c r="AH242" i="2" s="1"/>
  <c r="AG218" i="2"/>
  <c r="AF218" i="2"/>
  <c r="AF221" i="2" s="1"/>
  <c r="AF224" i="2" s="1"/>
  <c r="AF227" i="2" s="1"/>
  <c r="AF230" i="2" s="1"/>
  <c r="AF233" i="2" s="1"/>
  <c r="AF236" i="2" s="1"/>
  <c r="AF239" i="2" s="1"/>
  <c r="AF242" i="2" s="1"/>
  <c r="AE218" i="2"/>
  <c r="AE221" i="2" s="1"/>
  <c r="AE224" i="2" s="1"/>
  <c r="AE227" i="2" s="1"/>
  <c r="AE230" i="2" s="1"/>
  <c r="AE233" i="2" s="1"/>
  <c r="AE236" i="2" s="1"/>
  <c r="AE239" i="2" s="1"/>
  <c r="AE242" i="2" s="1"/>
  <c r="AD218" i="2"/>
  <c r="AC218" i="2"/>
  <c r="AC221" i="2" s="1"/>
  <c r="AC224" i="2" s="1"/>
  <c r="AC227" i="2" s="1"/>
  <c r="AC230" i="2" s="1"/>
  <c r="AC233" i="2" s="1"/>
  <c r="AC236" i="2" s="1"/>
  <c r="AC239" i="2" s="1"/>
  <c r="AC242" i="2" s="1"/>
  <c r="AB218" i="2"/>
  <c r="AB221" i="2" s="1"/>
  <c r="AB224" i="2" s="1"/>
  <c r="AB227" i="2" s="1"/>
  <c r="AB230" i="2" s="1"/>
  <c r="AB233" i="2" s="1"/>
  <c r="AB236" i="2" s="1"/>
  <c r="AB239" i="2" s="1"/>
  <c r="AB242" i="2" s="1"/>
  <c r="AA218" i="2"/>
  <c r="AA221" i="2" s="1"/>
  <c r="AA224" i="2" s="1"/>
  <c r="AA227" i="2" s="1"/>
  <c r="AA230" i="2" s="1"/>
  <c r="AA233" i="2" s="1"/>
  <c r="AA236" i="2" s="1"/>
  <c r="AA239" i="2" s="1"/>
  <c r="AA242" i="2" s="1"/>
  <c r="Z218" i="2"/>
  <c r="Z221" i="2" s="1"/>
  <c r="Z224" i="2" s="1"/>
  <c r="Z227" i="2" s="1"/>
  <c r="Z230" i="2" s="1"/>
  <c r="Z233" i="2" s="1"/>
  <c r="Z236" i="2" s="1"/>
  <c r="Z239" i="2" s="1"/>
  <c r="Z242" i="2" s="1"/>
  <c r="Y218" i="2"/>
  <c r="Y221" i="2" s="1"/>
  <c r="Y224" i="2" s="1"/>
  <c r="Y227" i="2" s="1"/>
  <c r="Y230" i="2" s="1"/>
  <c r="Y233" i="2" s="1"/>
  <c r="Y236" i="2" s="1"/>
  <c r="Y239" i="2" s="1"/>
  <c r="Y242" i="2" s="1"/>
  <c r="X218" i="2"/>
  <c r="X221" i="2" s="1"/>
  <c r="X224" i="2" s="1"/>
  <c r="X227" i="2" s="1"/>
  <c r="X230" i="2" s="1"/>
  <c r="X233" i="2" s="1"/>
  <c r="X236" i="2" s="1"/>
  <c r="X239" i="2" s="1"/>
  <c r="X242" i="2" s="1"/>
  <c r="W218" i="2"/>
  <c r="W221" i="2" s="1"/>
  <c r="W224" i="2" s="1"/>
  <c r="W227" i="2" s="1"/>
  <c r="W230" i="2" s="1"/>
  <c r="W233" i="2" s="1"/>
  <c r="W236" i="2" s="1"/>
  <c r="W239" i="2" s="1"/>
  <c r="W242" i="2" s="1"/>
  <c r="V218" i="2"/>
  <c r="U218" i="2"/>
  <c r="U221" i="2" s="1"/>
  <c r="U224" i="2" s="1"/>
  <c r="U227" i="2" s="1"/>
  <c r="U230" i="2" s="1"/>
  <c r="U233" i="2" s="1"/>
  <c r="U236" i="2" s="1"/>
  <c r="U239" i="2" s="1"/>
  <c r="U242" i="2" s="1"/>
  <c r="T218" i="2"/>
  <c r="S218" i="2"/>
  <c r="S221" i="2" s="1"/>
  <c r="S224" i="2" s="1"/>
  <c r="S227" i="2" s="1"/>
  <c r="S230" i="2" s="1"/>
  <c r="S233" i="2" s="1"/>
  <c r="S236" i="2" s="1"/>
  <c r="S239" i="2" s="1"/>
  <c r="S242" i="2" s="1"/>
  <c r="R218" i="2"/>
  <c r="R221" i="2" s="1"/>
  <c r="R224" i="2" s="1"/>
  <c r="R227" i="2" s="1"/>
  <c r="R230" i="2" s="1"/>
  <c r="R233" i="2" s="1"/>
  <c r="R236" i="2" s="1"/>
  <c r="R239" i="2" s="1"/>
  <c r="R242" i="2" s="1"/>
  <c r="Q218" i="2"/>
  <c r="P218" i="2"/>
  <c r="P221" i="2" s="1"/>
  <c r="P224" i="2" s="1"/>
  <c r="P227" i="2" s="1"/>
  <c r="P230" i="2" s="1"/>
  <c r="P233" i="2" s="1"/>
  <c r="P236" i="2" s="1"/>
  <c r="P239" i="2" s="1"/>
  <c r="P242" i="2" s="1"/>
  <c r="O218" i="2"/>
  <c r="O221" i="2" s="1"/>
  <c r="O224" i="2" s="1"/>
  <c r="O227" i="2" s="1"/>
  <c r="O230" i="2" s="1"/>
  <c r="O233" i="2" s="1"/>
  <c r="O236" i="2" s="1"/>
  <c r="O239" i="2" s="1"/>
  <c r="O242" i="2" s="1"/>
  <c r="N218" i="2"/>
  <c r="N221" i="2" s="1"/>
  <c r="N224" i="2" s="1"/>
  <c r="N227" i="2" s="1"/>
  <c r="N230" i="2" s="1"/>
  <c r="N233" i="2" s="1"/>
  <c r="N236" i="2" s="1"/>
  <c r="N239" i="2" s="1"/>
  <c r="N242" i="2" s="1"/>
  <c r="M218" i="2"/>
  <c r="M221" i="2" s="1"/>
  <c r="M224" i="2" s="1"/>
  <c r="M227" i="2" s="1"/>
  <c r="M230" i="2" s="1"/>
  <c r="M233" i="2" s="1"/>
  <c r="M236" i="2" s="1"/>
  <c r="M239" i="2" s="1"/>
  <c r="M242" i="2" s="1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AL69" i="2"/>
  <c r="W69" i="2"/>
  <c r="V69" i="2"/>
  <c r="U69" i="2"/>
  <c r="O69" i="2"/>
  <c r="AG68" i="2"/>
  <c r="AB68" i="2"/>
  <c r="T68" i="2"/>
  <c r="R68" i="2"/>
  <c r="AF67" i="2"/>
  <c r="AE67" i="2"/>
  <c r="AD67" i="2"/>
  <c r="Q67" i="2"/>
  <c r="AL66" i="2"/>
  <c r="AD66" i="2"/>
  <c r="AC66" i="2"/>
  <c r="AA66" i="2"/>
  <c r="AH62" i="2"/>
  <c r="AG62" i="2"/>
  <c r="AF62" i="2"/>
  <c r="Z62" i="2"/>
  <c r="O62" i="2"/>
  <c r="AM61" i="2"/>
  <c r="AE61" i="2"/>
  <c r="AC61" i="2"/>
  <c r="N61" i="2"/>
  <c r="M61" i="2"/>
  <c r="AO60" i="2"/>
  <c r="AB60" i="2"/>
  <c r="T60" i="2"/>
  <c r="AO59" i="2"/>
  <c r="AN59" i="2"/>
  <c r="AL59" i="2"/>
  <c r="W59" i="2"/>
  <c r="V59" i="2"/>
  <c r="Q59" i="2"/>
  <c r="AC55" i="2"/>
  <c r="U55" i="2"/>
  <c r="M55" i="2"/>
  <c r="AO54" i="2"/>
  <c r="AM54" i="2"/>
  <c r="X54" i="2"/>
  <c r="W54" i="2"/>
  <c r="R54" i="2"/>
  <c r="AL53" i="2"/>
  <c r="W53" i="2"/>
  <c r="V53" i="2"/>
  <c r="U53" i="2"/>
  <c r="O53" i="2"/>
  <c r="AG52" i="2"/>
  <c r="AB52" i="2"/>
  <c r="T52" i="2"/>
  <c r="T63" i="2" s="1"/>
  <c r="R52" i="2"/>
  <c r="R57" i="2" s="1"/>
  <c r="S40" i="2"/>
  <c r="O39" i="2" s="1"/>
  <c r="S39" i="2"/>
  <c r="AC69" i="2" s="1"/>
  <c r="S52" i="2" l="1"/>
  <c r="T53" i="2"/>
  <c r="T56" i="2" s="1"/>
  <c r="AM53" i="2"/>
  <c r="AN54" i="2"/>
  <c r="AK55" i="2"/>
  <c r="AM59" i="2"/>
  <c r="AM419" i="2" s="1"/>
  <c r="AJ60" i="2"/>
  <c r="AD61" i="2"/>
  <c r="AD425" i="2" s="1"/>
  <c r="AE62" i="2"/>
  <c r="AB66" i="2"/>
  <c r="Y67" i="2"/>
  <c r="S68" i="2"/>
  <c r="T69" i="2"/>
  <c r="AM69" i="2"/>
  <c r="AH52" i="2"/>
  <c r="AH57" i="2" s="1"/>
  <c r="AE53" i="2"/>
  <c r="Y54" i="2"/>
  <c r="Z55" i="2"/>
  <c r="X59" i="2"/>
  <c r="Y60" i="2"/>
  <c r="O61" i="2"/>
  <c r="P62" i="2"/>
  <c r="P429" i="2" s="1"/>
  <c r="M66" i="2"/>
  <c r="N67" i="2"/>
  <c r="AG67" i="2"/>
  <c r="AH68" i="2"/>
  <c r="AE69" i="2"/>
  <c r="AI52" i="2"/>
  <c r="AJ53" i="2"/>
  <c r="AJ56" i="2" s="1"/>
  <c r="Z54" i="2"/>
  <c r="AA55" i="2"/>
  <c r="Y59" i="2"/>
  <c r="Y420" i="2" s="1"/>
  <c r="Z60" i="2"/>
  <c r="W61" i="2"/>
  <c r="Q62" i="2"/>
  <c r="N66" i="2"/>
  <c r="O67" i="2"/>
  <c r="AO67" i="2"/>
  <c r="AI68" i="2"/>
  <c r="AJ69" i="2"/>
  <c r="Q52" i="2"/>
  <c r="AJ52" i="2"/>
  <c r="AK53" i="2"/>
  <c r="AH54" i="2"/>
  <c r="AB55" i="2"/>
  <c r="AB58" i="2" s="1"/>
  <c r="AG59" i="2"/>
  <c r="AG419" i="2" s="1"/>
  <c r="AA60" i="2"/>
  <c r="AA423" i="2" s="1"/>
  <c r="AB61" i="2"/>
  <c r="AB426" i="2" s="1"/>
  <c r="R62" i="2"/>
  <c r="V66" i="2"/>
  <c r="P67" i="2"/>
  <c r="Q68" i="2"/>
  <c r="AJ68" i="2"/>
  <c r="AK69" i="2"/>
  <c r="Y57" i="2"/>
  <c r="AO420" i="2"/>
  <c r="AO421" i="2"/>
  <c r="AO419" i="2"/>
  <c r="Q420" i="2"/>
  <c r="Q419" i="2"/>
  <c r="Q421" i="2"/>
  <c r="AG420" i="2"/>
  <c r="AG421" i="2"/>
  <c r="T423" i="2"/>
  <c r="T424" i="2"/>
  <c r="T422" i="2"/>
  <c r="AJ423" i="2"/>
  <c r="AJ422" i="2"/>
  <c r="AJ424" i="2"/>
  <c r="W427" i="2"/>
  <c r="W426" i="2"/>
  <c r="W425" i="2"/>
  <c r="AM427" i="2"/>
  <c r="AM426" i="2"/>
  <c r="AM425" i="2"/>
  <c r="Z428" i="2"/>
  <c r="Z429" i="2"/>
  <c r="Z430" i="2"/>
  <c r="V421" i="2"/>
  <c r="V419" i="2"/>
  <c r="V420" i="2"/>
  <c r="AL421" i="2"/>
  <c r="AL419" i="2"/>
  <c r="AL420" i="2"/>
  <c r="Y422" i="2"/>
  <c r="Y424" i="2"/>
  <c r="Y423" i="2"/>
  <c r="AO422" i="2"/>
  <c r="AO424" i="2"/>
  <c r="AO423" i="2"/>
  <c r="AO63" i="2"/>
  <c r="AB64" i="2"/>
  <c r="O430" i="2"/>
  <c r="O428" i="2"/>
  <c r="O429" i="2"/>
  <c r="AE430" i="2"/>
  <c r="AE428" i="2"/>
  <c r="AE429" i="2"/>
  <c r="W419" i="2"/>
  <c r="W420" i="2"/>
  <c r="W421" i="2"/>
  <c r="Z423" i="2"/>
  <c r="Z422" i="2"/>
  <c r="Z424" i="2"/>
  <c r="M426" i="2"/>
  <c r="M425" i="2"/>
  <c r="M427" i="2"/>
  <c r="AC426" i="2"/>
  <c r="AC427" i="2"/>
  <c r="AC425" i="2"/>
  <c r="P430" i="2"/>
  <c r="P428" i="2"/>
  <c r="AF430" i="2"/>
  <c r="AF429" i="2"/>
  <c r="AF428" i="2"/>
  <c r="X419" i="2"/>
  <c r="X421" i="2"/>
  <c r="X420" i="2"/>
  <c r="AN419" i="2"/>
  <c r="AN421" i="2"/>
  <c r="AN420" i="2"/>
  <c r="AA424" i="2"/>
  <c r="N427" i="2"/>
  <c r="N425" i="2"/>
  <c r="N426" i="2"/>
  <c r="AD427" i="2"/>
  <c r="Q430" i="2"/>
  <c r="Q428" i="2"/>
  <c r="Q429" i="2"/>
  <c r="AG430" i="2"/>
  <c r="AG428" i="2"/>
  <c r="AG429" i="2"/>
  <c r="O427" i="2"/>
  <c r="O426" i="2"/>
  <c r="O425" i="2"/>
  <c r="AH428" i="2"/>
  <c r="AH429" i="2"/>
  <c r="AH430" i="2"/>
  <c r="Y52" i="2"/>
  <c r="AO52" i="2"/>
  <c r="AO57" i="2" s="1"/>
  <c r="AB53" i="2"/>
  <c r="AB56" i="2" s="1"/>
  <c r="O54" i="2"/>
  <c r="AE54" i="2"/>
  <c r="R55" i="2"/>
  <c r="R58" i="2" s="1"/>
  <c r="AH55" i="2"/>
  <c r="AH58" i="2" s="1"/>
  <c r="N59" i="2"/>
  <c r="AD59" i="2"/>
  <c r="Q60" i="2"/>
  <c r="AG60" i="2"/>
  <c r="T61" i="2"/>
  <c r="AJ61" i="2"/>
  <c r="W62" i="2"/>
  <c r="AM62" i="2"/>
  <c r="S66" i="2"/>
  <c r="AI66" i="2"/>
  <c r="V67" i="2"/>
  <c r="AL67" i="2"/>
  <c r="Y68" i="2"/>
  <c r="AO68" i="2"/>
  <c r="AB69" i="2"/>
  <c r="AB423" i="2"/>
  <c r="AB422" i="2"/>
  <c r="AB424" i="2"/>
  <c r="AE427" i="2"/>
  <c r="AE426" i="2"/>
  <c r="AE425" i="2"/>
  <c r="R428" i="2"/>
  <c r="R429" i="2"/>
  <c r="R430" i="2"/>
  <c r="Z52" i="2"/>
  <c r="Z65" i="2" s="1"/>
  <c r="M53" i="2"/>
  <c r="AC53" i="2"/>
  <c r="P54" i="2"/>
  <c r="AF54" i="2"/>
  <c r="S55" i="2"/>
  <c r="S58" i="2" s="1"/>
  <c r="AI55" i="2"/>
  <c r="O59" i="2"/>
  <c r="AE59" i="2"/>
  <c r="R60" i="2"/>
  <c r="AH60" i="2"/>
  <c r="U61" i="2"/>
  <c r="AK61" i="2"/>
  <c r="X62" i="2"/>
  <c r="AN62" i="2"/>
  <c r="Q65" i="2"/>
  <c r="AG65" i="2"/>
  <c r="T66" i="2"/>
  <c r="T70" i="2" s="1"/>
  <c r="AJ66" i="2"/>
  <c r="AJ70" i="2" s="1"/>
  <c r="W67" i="2"/>
  <c r="W71" i="2" s="1"/>
  <c r="AM67" i="2"/>
  <c r="Z68" i="2"/>
  <c r="M69" i="2"/>
  <c r="AM382" i="2"/>
  <c r="AE382" i="2"/>
  <c r="W382" i="2"/>
  <c r="O382" i="2"/>
  <c r="AL382" i="2"/>
  <c r="AD382" i="2"/>
  <c r="V382" i="2"/>
  <c r="N382" i="2"/>
  <c r="AK382" i="2"/>
  <c r="AC382" i="2"/>
  <c r="U382" i="2"/>
  <c r="M382" i="2"/>
  <c r="AN382" i="2"/>
  <c r="AF382" i="2"/>
  <c r="X382" i="2"/>
  <c r="P382" i="2"/>
  <c r="AH382" i="2"/>
  <c r="R382" i="2"/>
  <c r="AG382" i="2"/>
  <c r="Q382" i="2"/>
  <c r="AB382" i="2"/>
  <c r="Z382" i="2"/>
  <c r="AO382" i="2"/>
  <c r="AJ382" i="2"/>
  <c r="AI382" i="2"/>
  <c r="AA382" i="2"/>
  <c r="S382" i="2"/>
  <c r="T382" i="2"/>
  <c r="Y382" i="2"/>
  <c r="AH69" i="2"/>
  <c r="Z69" i="2"/>
  <c r="R69" i="2"/>
  <c r="AM68" i="2"/>
  <c r="AE68" i="2"/>
  <c r="W68" i="2"/>
  <c r="O68" i="2"/>
  <c r="AJ67" i="2"/>
  <c r="AB67" i="2"/>
  <c r="T67" i="2"/>
  <c r="AO66" i="2"/>
  <c r="AG66" i="2"/>
  <c r="Y66" i="2"/>
  <c r="Q66" i="2"/>
  <c r="AK62" i="2"/>
  <c r="AC62" i="2"/>
  <c r="U62" i="2"/>
  <c r="M62" i="2"/>
  <c r="AH61" i="2"/>
  <c r="Z61" i="2"/>
  <c r="R61" i="2"/>
  <c r="AM60" i="2"/>
  <c r="AE60" i="2"/>
  <c r="W60" i="2"/>
  <c r="O60" i="2"/>
  <c r="AJ59" i="2"/>
  <c r="AB59" i="2"/>
  <c r="T59" i="2"/>
  <c r="AN55" i="2"/>
  <c r="AF55" i="2"/>
  <c r="X55" i="2"/>
  <c r="P55" i="2"/>
  <c r="AK54" i="2"/>
  <c r="AC54" i="2"/>
  <c r="U54" i="2"/>
  <c r="M54" i="2"/>
  <c r="AH53" i="2"/>
  <c r="AH56" i="2" s="1"/>
  <c r="Z53" i="2"/>
  <c r="R53" i="2"/>
  <c r="R56" i="2" s="1"/>
  <c r="AM52" i="2"/>
  <c r="AM64" i="2" s="1"/>
  <c r="AE52" i="2"/>
  <c r="W52" i="2"/>
  <c r="W64" i="2" s="1"/>
  <c r="O52" i="2"/>
  <c r="O56" i="2" s="1"/>
  <c r="AO69" i="2"/>
  <c r="AG69" i="2"/>
  <c r="Y69" i="2"/>
  <c r="Y71" i="2" s="1"/>
  <c r="Q69" i="2"/>
  <c r="AL68" i="2"/>
  <c r="AD68" i="2"/>
  <c r="V68" i="2"/>
  <c r="N68" i="2"/>
  <c r="AI67" i="2"/>
  <c r="AA67" i="2"/>
  <c r="S67" i="2"/>
  <c r="AN66" i="2"/>
  <c r="AF66" i="2"/>
  <c r="X66" i="2"/>
  <c r="P66" i="2"/>
  <c r="AJ62" i="2"/>
  <c r="AB62" i="2"/>
  <c r="T62" i="2"/>
  <c r="AO61" i="2"/>
  <c r="AG61" i="2"/>
  <c r="Y61" i="2"/>
  <c r="Q61" i="2"/>
  <c r="AL60" i="2"/>
  <c r="AD60" i="2"/>
  <c r="V60" i="2"/>
  <c r="N60" i="2"/>
  <c r="AI59" i="2"/>
  <c r="AA59" i="2"/>
  <c r="S59" i="2"/>
  <c r="AM55" i="2"/>
  <c r="AM58" i="2" s="1"/>
  <c r="AE55" i="2"/>
  <c r="AE58" i="2" s="1"/>
  <c r="W55" i="2"/>
  <c r="W58" i="2" s="1"/>
  <c r="O55" i="2"/>
  <c r="O58" i="2" s="1"/>
  <c r="AJ54" i="2"/>
  <c r="AJ57" i="2" s="1"/>
  <c r="AB54" i="2"/>
  <c r="AB57" i="2" s="1"/>
  <c r="T54" i="2"/>
  <c r="T57" i="2" s="1"/>
  <c r="AO53" i="2"/>
  <c r="AO56" i="2" s="1"/>
  <c r="AG53" i="2"/>
  <c r="AG56" i="2" s="1"/>
  <c r="Y53" i="2"/>
  <c r="Y56" i="2" s="1"/>
  <c r="Q53" i="2"/>
  <c r="Q56" i="2" s="1"/>
  <c r="AL52" i="2"/>
  <c r="AL56" i="2" s="1"/>
  <c r="AD52" i="2"/>
  <c r="V52" i="2"/>
  <c r="V56" i="2" s="1"/>
  <c r="N52" i="2"/>
  <c r="N64" i="2" s="1"/>
  <c r="AN69" i="2"/>
  <c r="AF69" i="2"/>
  <c r="X69" i="2"/>
  <c r="P69" i="2"/>
  <c r="AK68" i="2"/>
  <c r="AC68" i="2"/>
  <c r="U68" i="2"/>
  <c r="M68" i="2"/>
  <c r="AH67" i="2"/>
  <c r="Z67" i="2"/>
  <c r="R67" i="2"/>
  <c r="AM66" i="2"/>
  <c r="AE66" i="2"/>
  <c r="W66" i="2"/>
  <c r="O66" i="2"/>
  <c r="AI62" i="2"/>
  <c r="AA62" i="2"/>
  <c r="S62" i="2"/>
  <c r="AN61" i="2"/>
  <c r="AF61" i="2"/>
  <c r="X61" i="2"/>
  <c r="P61" i="2"/>
  <c r="AK60" i="2"/>
  <c r="AC60" i="2"/>
  <c r="U60" i="2"/>
  <c r="M60" i="2"/>
  <c r="AH59" i="2"/>
  <c r="Z59" i="2"/>
  <c r="R59" i="2"/>
  <c r="AL55" i="2"/>
  <c r="AD55" i="2"/>
  <c r="V55" i="2"/>
  <c r="V58" i="2" s="1"/>
  <c r="N55" i="2"/>
  <c r="AI54" i="2"/>
  <c r="AI57" i="2" s="1"/>
  <c r="AA54" i="2"/>
  <c r="S54" i="2"/>
  <c r="S57" i="2" s="1"/>
  <c r="AN53" i="2"/>
  <c r="AF53" i="2"/>
  <c r="X53" i="2"/>
  <c r="P53" i="2"/>
  <c r="AK52" i="2"/>
  <c r="AK58" i="2" s="1"/>
  <c r="AC52" i="2"/>
  <c r="AC64" i="2" s="1"/>
  <c r="U52" i="2"/>
  <c r="U58" i="2" s="1"/>
  <c r="M52" i="2"/>
  <c r="M58" i="2" s="1"/>
  <c r="AI69" i="2"/>
  <c r="AA69" i="2"/>
  <c r="S69" i="2"/>
  <c r="AN68" i="2"/>
  <c r="AF68" i="2"/>
  <c r="X68" i="2"/>
  <c r="P68" i="2"/>
  <c r="AK67" i="2"/>
  <c r="AC67" i="2"/>
  <c r="AC71" i="2" s="1"/>
  <c r="U67" i="2"/>
  <c r="M67" i="2"/>
  <c r="AH66" i="2"/>
  <c r="Z66" i="2"/>
  <c r="R66" i="2"/>
  <c r="AL62" i="2"/>
  <c r="AD62" i="2"/>
  <c r="V62" i="2"/>
  <c r="N62" i="2"/>
  <c r="AI61" i="2"/>
  <c r="AA61" i="2"/>
  <c r="S61" i="2"/>
  <c r="AN60" i="2"/>
  <c r="AF60" i="2"/>
  <c r="X60" i="2"/>
  <c r="P60" i="2"/>
  <c r="AK59" i="2"/>
  <c r="AC59" i="2"/>
  <c r="U59" i="2"/>
  <c r="M59" i="2"/>
  <c r="AO55" i="2"/>
  <c r="AO58" i="2" s="1"/>
  <c r="AG55" i="2"/>
  <c r="AG58" i="2" s="1"/>
  <c r="Y55" i="2"/>
  <c r="Y58" i="2" s="1"/>
  <c r="Q55" i="2"/>
  <c r="Q58" i="2" s="1"/>
  <c r="AL54" i="2"/>
  <c r="AD54" i="2"/>
  <c r="AD57" i="2" s="1"/>
  <c r="V54" i="2"/>
  <c r="V57" i="2" s="1"/>
  <c r="N54" i="2"/>
  <c r="AI53" i="2"/>
  <c r="AI56" i="2" s="1"/>
  <c r="AA53" i="2"/>
  <c r="S53" i="2"/>
  <c r="S56" i="2" s="1"/>
  <c r="AN52" i="2"/>
  <c r="AN57" i="2" s="1"/>
  <c r="AF52" i="2"/>
  <c r="AF65" i="2" s="1"/>
  <c r="X52" i="2"/>
  <c r="X57" i="2" s="1"/>
  <c r="P52" i="2"/>
  <c r="P65" i="2" s="1"/>
  <c r="AA52" i="2"/>
  <c r="AA58" i="2" s="1"/>
  <c r="N53" i="2"/>
  <c r="AD53" i="2"/>
  <c r="Q54" i="2"/>
  <c r="Q57" i="2" s="1"/>
  <c r="AG54" i="2"/>
  <c r="AG57" i="2" s="1"/>
  <c r="T55" i="2"/>
  <c r="T58" i="2" s="1"/>
  <c r="AJ55" i="2"/>
  <c r="AJ58" i="2" s="1"/>
  <c r="P59" i="2"/>
  <c r="AF59" i="2"/>
  <c r="S60" i="2"/>
  <c r="AI60" i="2"/>
  <c r="V61" i="2"/>
  <c r="AL61" i="2"/>
  <c r="Y62" i="2"/>
  <c r="AO62" i="2"/>
  <c r="AB63" i="2"/>
  <c r="AE64" i="2"/>
  <c r="R65" i="2"/>
  <c r="AH65" i="2"/>
  <c r="U66" i="2"/>
  <c r="U70" i="2" s="1"/>
  <c r="AK66" i="2"/>
  <c r="X67" i="2"/>
  <c r="AN67" i="2"/>
  <c r="AA68" i="2"/>
  <c r="AA72" i="2" s="1"/>
  <c r="N69" i="2"/>
  <c r="AD69" i="2"/>
  <c r="AD58" i="2" l="1"/>
  <c r="AB427" i="2"/>
  <c r="AB425" i="2"/>
  <c r="AC70" i="2"/>
  <c r="AC73" i="2" s="1"/>
  <c r="AK70" i="2"/>
  <c r="AK72" i="2"/>
  <c r="AK78" i="2" s="1"/>
  <c r="AM70" i="2"/>
  <c r="AD64" i="2"/>
  <c r="AM421" i="2"/>
  <c r="AE70" i="2"/>
  <c r="AD56" i="2"/>
  <c r="AA56" i="2"/>
  <c r="P72" i="2"/>
  <c r="AA57" i="2"/>
  <c r="R71" i="2"/>
  <c r="T71" i="2"/>
  <c r="T77" i="2" s="1"/>
  <c r="Y419" i="2"/>
  <c r="AA422" i="2"/>
  <c r="AM420" i="2"/>
  <c r="AK71" i="2"/>
  <c r="AK77" i="2" s="1"/>
  <c r="N56" i="2"/>
  <c r="R70" i="2"/>
  <c r="S72" i="2"/>
  <c r="S75" i="2" s="1"/>
  <c r="Z71" i="2"/>
  <c r="AF71" i="2"/>
  <c r="AE56" i="2"/>
  <c r="AK57" i="2"/>
  <c r="AB71" i="2"/>
  <c r="AM71" i="2"/>
  <c r="AA63" i="2"/>
  <c r="T72" i="2"/>
  <c r="Y63" i="2"/>
  <c r="Y421" i="2"/>
  <c r="AD426" i="2"/>
  <c r="AJ63" i="2"/>
  <c r="N57" i="2"/>
  <c r="N58" i="2"/>
  <c r="AI58" i="2"/>
  <c r="AC76" i="2"/>
  <c r="AF74" i="2"/>
  <c r="AF77" i="2"/>
  <c r="Y74" i="2"/>
  <c r="Y77" i="2"/>
  <c r="U73" i="2"/>
  <c r="U76" i="2"/>
  <c r="AL427" i="2"/>
  <c r="AL425" i="2"/>
  <c r="AL426" i="2"/>
  <c r="AL64" i="2"/>
  <c r="P422" i="2"/>
  <c r="P423" i="2"/>
  <c r="P424" i="2"/>
  <c r="P63" i="2"/>
  <c r="V429" i="2"/>
  <c r="V428" i="2"/>
  <c r="V430" i="2"/>
  <c r="V65" i="2"/>
  <c r="AC74" i="2"/>
  <c r="AC77" i="2"/>
  <c r="AN56" i="2"/>
  <c r="R420" i="2"/>
  <c r="R419" i="2"/>
  <c r="R421" i="2"/>
  <c r="X427" i="2"/>
  <c r="X416" i="2" s="1"/>
  <c r="X425" i="2"/>
  <c r="X426" i="2"/>
  <c r="X64" i="2"/>
  <c r="AE76" i="2"/>
  <c r="AE73" i="2"/>
  <c r="V424" i="2"/>
  <c r="V423" i="2"/>
  <c r="V422" i="2"/>
  <c r="V63" i="2"/>
  <c r="AB429" i="2"/>
  <c r="AB428" i="2"/>
  <c r="AB430" i="2"/>
  <c r="AB65" i="2"/>
  <c r="AI71" i="2"/>
  <c r="M57" i="2"/>
  <c r="T421" i="2"/>
  <c r="T419" i="2"/>
  <c r="T420" i="2"/>
  <c r="Z425" i="2"/>
  <c r="Z427" i="2"/>
  <c r="Z426" i="2"/>
  <c r="Z64" i="2"/>
  <c r="AG70" i="2"/>
  <c r="AM72" i="2"/>
  <c r="R423" i="2"/>
  <c r="R424" i="2"/>
  <c r="R422" i="2"/>
  <c r="R63" i="2"/>
  <c r="M56" i="2"/>
  <c r="V71" i="2"/>
  <c r="AM430" i="2"/>
  <c r="AM429" i="2"/>
  <c r="AM428" i="2"/>
  <c r="AM417" i="2" s="1"/>
  <c r="AM65" i="2"/>
  <c r="AD70" i="2"/>
  <c r="Y415" i="2"/>
  <c r="AM416" i="2"/>
  <c r="U56" i="2"/>
  <c r="Z57" i="2"/>
  <c r="V427" i="2"/>
  <c r="V425" i="2"/>
  <c r="V426" i="2"/>
  <c r="V64" i="2"/>
  <c r="X422" i="2"/>
  <c r="X424" i="2"/>
  <c r="X423" i="2"/>
  <c r="X63" i="2"/>
  <c r="AD429" i="2"/>
  <c r="AD428" i="2"/>
  <c r="AD430" i="2"/>
  <c r="AD65" i="2"/>
  <c r="AK74" i="2"/>
  <c r="Z420" i="2"/>
  <c r="Z419" i="2"/>
  <c r="Z421" i="2"/>
  <c r="AF427" i="2"/>
  <c r="AF425" i="2"/>
  <c r="AF426" i="2"/>
  <c r="AF64" i="2"/>
  <c r="AM76" i="2"/>
  <c r="AM73" i="2"/>
  <c r="AD424" i="2"/>
  <c r="AD423" i="2"/>
  <c r="AD422" i="2"/>
  <c r="AD63" i="2"/>
  <c r="AJ429" i="2"/>
  <c r="AJ430" i="2"/>
  <c r="AJ428" i="2"/>
  <c r="AJ65" i="2"/>
  <c r="N72" i="2"/>
  <c r="U57" i="2"/>
  <c r="AB421" i="2"/>
  <c r="AB419" i="2"/>
  <c r="AB420" i="2"/>
  <c r="AH425" i="2"/>
  <c r="AH427" i="2"/>
  <c r="AH426" i="2"/>
  <c r="AH64" i="2"/>
  <c r="AO70" i="2"/>
  <c r="Z72" i="2"/>
  <c r="AE419" i="2"/>
  <c r="AE420" i="2"/>
  <c r="AE421" i="2"/>
  <c r="AI70" i="2"/>
  <c r="W430" i="2"/>
  <c r="W417" i="2" s="1"/>
  <c r="W428" i="2"/>
  <c r="W429" i="2"/>
  <c r="W65" i="2"/>
  <c r="N70" i="2"/>
  <c r="AI72" i="2"/>
  <c r="Z58" i="2"/>
  <c r="W56" i="2"/>
  <c r="AF422" i="2"/>
  <c r="AF423" i="2"/>
  <c r="AF424" i="2"/>
  <c r="AF63" i="2"/>
  <c r="AL429" i="2"/>
  <c r="AL430" i="2"/>
  <c r="AL428" i="2"/>
  <c r="AL65" i="2"/>
  <c r="P75" i="2"/>
  <c r="P78" i="2"/>
  <c r="AH420" i="2"/>
  <c r="AH419" i="2"/>
  <c r="AH421" i="2"/>
  <c r="AN427" i="2"/>
  <c r="AN425" i="2"/>
  <c r="AN426" i="2"/>
  <c r="AN64" i="2"/>
  <c r="R77" i="2"/>
  <c r="R74" i="2"/>
  <c r="AL424" i="2"/>
  <c r="AL423" i="2"/>
  <c r="AL422" i="2"/>
  <c r="AL415" i="2" s="1"/>
  <c r="AL63" i="2"/>
  <c r="P70" i="2"/>
  <c r="V72" i="2"/>
  <c r="AC57" i="2"/>
  <c r="AJ421" i="2"/>
  <c r="AJ419" i="2"/>
  <c r="AJ420" i="2"/>
  <c r="M429" i="2"/>
  <c r="M428" i="2"/>
  <c r="M430" i="2"/>
  <c r="M65" i="2"/>
  <c r="T74" i="2"/>
  <c r="AM74" i="2"/>
  <c r="AM77" i="2"/>
  <c r="O419" i="2"/>
  <c r="O421" i="2"/>
  <c r="O420" i="2"/>
  <c r="T75" i="2"/>
  <c r="T78" i="2"/>
  <c r="S70" i="2"/>
  <c r="AJ426" i="2"/>
  <c r="AJ425" i="2"/>
  <c r="AJ427" i="2"/>
  <c r="AJ64" i="2"/>
  <c r="AE57" i="2"/>
  <c r="AH72" i="2"/>
  <c r="AG72" i="2"/>
  <c r="AM57" i="2"/>
  <c r="AB72" i="2"/>
  <c r="Q417" i="2"/>
  <c r="AM56" i="2"/>
  <c r="S428" i="2"/>
  <c r="S430" i="2"/>
  <c r="S429" i="2"/>
  <c r="S65" i="2"/>
  <c r="Q425" i="2"/>
  <c r="Q426" i="2"/>
  <c r="Q427" i="2"/>
  <c r="Q64" i="2"/>
  <c r="X70" i="2"/>
  <c r="AD72" i="2"/>
  <c r="O424" i="2"/>
  <c r="O422" i="2"/>
  <c r="O423" i="2"/>
  <c r="O63" i="2"/>
  <c r="W74" i="2"/>
  <c r="W77" i="2"/>
  <c r="AN430" i="2"/>
  <c r="AN429" i="2"/>
  <c r="AN428" i="2"/>
  <c r="AN65" i="2"/>
  <c r="T426" i="2"/>
  <c r="T425" i="2"/>
  <c r="T427" i="2"/>
  <c r="T64" i="2"/>
  <c r="O57" i="2"/>
  <c r="X415" i="2"/>
  <c r="R72" i="2"/>
  <c r="W416" i="2"/>
  <c r="Q72" i="2"/>
  <c r="O65" i="2"/>
  <c r="W57" i="2"/>
  <c r="AO71" i="2"/>
  <c r="AC58" i="2"/>
  <c r="R76" i="2"/>
  <c r="R73" i="2"/>
  <c r="M424" i="2"/>
  <c r="M422" i="2"/>
  <c r="M423" i="2"/>
  <c r="M63" i="2"/>
  <c r="AA75" i="2"/>
  <c r="AA78" i="2"/>
  <c r="O64" i="2"/>
  <c r="AF419" i="2"/>
  <c r="AF421" i="2"/>
  <c r="AF420" i="2"/>
  <c r="M421" i="2"/>
  <c r="M420" i="2"/>
  <c r="M419" i="2"/>
  <c r="S426" i="2"/>
  <c r="S425" i="2"/>
  <c r="S427" i="2"/>
  <c r="S64" i="2"/>
  <c r="Z70" i="2"/>
  <c r="AF72" i="2"/>
  <c r="U424" i="2"/>
  <c r="U423" i="2"/>
  <c r="U422" i="2"/>
  <c r="U63" i="2"/>
  <c r="AA428" i="2"/>
  <c r="AA430" i="2"/>
  <c r="AA429" i="2"/>
  <c r="AA65" i="2"/>
  <c r="AH71" i="2"/>
  <c r="S420" i="2"/>
  <c r="S419" i="2"/>
  <c r="S421" i="2"/>
  <c r="Y425" i="2"/>
  <c r="Y426" i="2"/>
  <c r="Y427" i="2"/>
  <c r="Y64" i="2"/>
  <c r="AF70" i="2"/>
  <c r="AL72" i="2"/>
  <c r="P58" i="2"/>
  <c r="W424" i="2"/>
  <c r="W422" i="2"/>
  <c r="W423" i="2"/>
  <c r="W63" i="2"/>
  <c r="AC429" i="2"/>
  <c r="AC428" i="2"/>
  <c r="AC430" i="2"/>
  <c r="AC65" i="2"/>
  <c r="AJ71" i="2"/>
  <c r="AJ73" i="2"/>
  <c r="AJ76" i="2"/>
  <c r="X430" i="2"/>
  <c r="X429" i="2"/>
  <c r="X428" i="2"/>
  <c r="X417" i="2" s="1"/>
  <c r="X65" i="2"/>
  <c r="AG422" i="2"/>
  <c r="AG424" i="2"/>
  <c r="AG415" i="2" s="1"/>
  <c r="AG423" i="2"/>
  <c r="AG63" i="2"/>
  <c r="P71" i="2"/>
  <c r="AE71" i="2"/>
  <c r="AD71" i="2"/>
  <c r="AL416" i="2"/>
  <c r="AO415" i="2"/>
  <c r="U429" i="2"/>
  <c r="U428" i="2"/>
  <c r="U430" i="2"/>
  <c r="U65" i="2"/>
  <c r="AN71" i="2"/>
  <c r="P419" i="2"/>
  <c r="P421" i="2"/>
  <c r="P420" i="2"/>
  <c r="U421" i="2"/>
  <c r="U420" i="2"/>
  <c r="U419" i="2"/>
  <c r="AA426" i="2"/>
  <c r="AA427" i="2"/>
  <c r="AA425" i="2"/>
  <c r="AA64" i="2"/>
  <c r="AH70" i="2"/>
  <c r="AN72" i="2"/>
  <c r="P56" i="2"/>
  <c r="AC424" i="2"/>
  <c r="AC422" i="2"/>
  <c r="AC423" i="2"/>
  <c r="AC63" i="2"/>
  <c r="AI428" i="2"/>
  <c r="AI430" i="2"/>
  <c r="AI429" i="2"/>
  <c r="AI65" i="2"/>
  <c r="M72" i="2"/>
  <c r="AA420" i="2"/>
  <c r="AA419" i="2"/>
  <c r="AA421" i="2"/>
  <c r="AG425" i="2"/>
  <c r="AG416" i="2" s="1"/>
  <c r="AG427" i="2"/>
  <c r="AG426" i="2"/>
  <c r="AG64" i="2"/>
  <c r="AN70" i="2"/>
  <c r="X58" i="2"/>
  <c r="AE424" i="2"/>
  <c r="AE422" i="2"/>
  <c r="AE423" i="2"/>
  <c r="AE63" i="2"/>
  <c r="AK429" i="2"/>
  <c r="AK428" i="2"/>
  <c r="AK430" i="2"/>
  <c r="AK65" i="2"/>
  <c r="O72" i="2"/>
  <c r="T73" i="2"/>
  <c r="T76" i="2"/>
  <c r="AK426" i="2"/>
  <c r="AK425" i="2"/>
  <c r="AK427" i="2"/>
  <c r="AK64" i="2"/>
  <c r="AF57" i="2"/>
  <c r="AO72" i="2"/>
  <c r="Q422" i="2"/>
  <c r="Q424" i="2"/>
  <c r="Q423" i="2"/>
  <c r="Q63" i="2"/>
  <c r="AJ72" i="2"/>
  <c r="O71" i="2"/>
  <c r="N71" i="2"/>
  <c r="AL70" i="2"/>
  <c r="AK56" i="2"/>
  <c r="AI423" i="2"/>
  <c r="AI422" i="2"/>
  <c r="AI424" i="2"/>
  <c r="AI63" i="2"/>
  <c r="S423" i="2"/>
  <c r="S422" i="2"/>
  <c r="S424" i="2"/>
  <c r="S63" i="2"/>
  <c r="AN422" i="2"/>
  <c r="AN415" i="2" s="1"/>
  <c r="AN423" i="2"/>
  <c r="AN424" i="2"/>
  <c r="AN63" i="2"/>
  <c r="X71" i="2"/>
  <c r="AO430" i="2"/>
  <c r="AO428" i="2"/>
  <c r="AO417" i="2" s="1"/>
  <c r="AO429" i="2"/>
  <c r="AO65" i="2"/>
  <c r="AC421" i="2"/>
  <c r="AC420" i="2"/>
  <c r="AC419" i="2"/>
  <c r="AI426" i="2"/>
  <c r="AI425" i="2"/>
  <c r="AI427" i="2"/>
  <c r="AI64" i="2"/>
  <c r="M71" i="2"/>
  <c r="X56" i="2"/>
  <c r="AK424" i="2"/>
  <c r="AK422" i="2"/>
  <c r="AK423" i="2"/>
  <c r="AK63" i="2"/>
  <c r="O70" i="2"/>
  <c r="U72" i="2"/>
  <c r="AI420" i="2"/>
  <c r="AI419" i="2"/>
  <c r="AI421" i="2"/>
  <c r="AO425" i="2"/>
  <c r="AO416" i="2" s="1"/>
  <c r="AO426" i="2"/>
  <c r="AO427" i="2"/>
  <c r="AO64" i="2"/>
  <c r="S71" i="2"/>
  <c r="Z56" i="2"/>
  <c r="AF58" i="2"/>
  <c r="AM424" i="2"/>
  <c r="AM422" i="2"/>
  <c r="AM415" i="2" s="1"/>
  <c r="AM423" i="2"/>
  <c r="AM63" i="2"/>
  <c r="Q70" i="2"/>
  <c r="W72" i="2"/>
  <c r="U426" i="2"/>
  <c r="U425" i="2"/>
  <c r="U427" i="2"/>
  <c r="U64" i="2"/>
  <c r="P57" i="2"/>
  <c r="Y72" i="2"/>
  <c r="M64" i="2"/>
  <c r="AD421" i="2"/>
  <c r="AD419" i="2"/>
  <c r="AD420" i="2"/>
  <c r="AG71" i="2"/>
  <c r="M70" i="2"/>
  <c r="AB70" i="2"/>
  <c r="AA70" i="2"/>
  <c r="V70" i="2"/>
  <c r="X72" i="2"/>
  <c r="Z77" i="2"/>
  <c r="Z74" i="2"/>
  <c r="AB74" i="2"/>
  <c r="AB77" i="2"/>
  <c r="AK73" i="2"/>
  <c r="AK76" i="2"/>
  <c r="Y430" i="2"/>
  <c r="Y428" i="2"/>
  <c r="Y429" i="2"/>
  <c r="Y65" i="2"/>
  <c r="AL57" i="2"/>
  <c r="AK421" i="2"/>
  <c r="AK420" i="2"/>
  <c r="AK419" i="2"/>
  <c r="N429" i="2"/>
  <c r="N428" i="2"/>
  <c r="N430" i="2"/>
  <c r="N65" i="2"/>
  <c r="U71" i="2"/>
  <c r="AF56" i="2"/>
  <c r="AL58" i="2"/>
  <c r="P427" i="2"/>
  <c r="P425" i="2"/>
  <c r="P426" i="2"/>
  <c r="P64" i="2"/>
  <c r="W70" i="2"/>
  <c r="AC72" i="2"/>
  <c r="N424" i="2"/>
  <c r="N423" i="2"/>
  <c r="N422" i="2"/>
  <c r="N63" i="2"/>
  <c r="T429" i="2"/>
  <c r="T430" i="2"/>
  <c r="T428" i="2"/>
  <c r="T65" i="2"/>
  <c r="AA71" i="2"/>
  <c r="AN58" i="2"/>
  <c r="R425" i="2"/>
  <c r="R427" i="2"/>
  <c r="R426" i="2"/>
  <c r="R64" i="2"/>
  <c r="Y70" i="2"/>
  <c r="AE72" i="2"/>
  <c r="AH423" i="2"/>
  <c r="AH424" i="2"/>
  <c r="AH422" i="2"/>
  <c r="AH63" i="2"/>
  <c r="AC56" i="2"/>
  <c r="AL71" i="2"/>
  <c r="Z63" i="2"/>
  <c r="N421" i="2"/>
  <c r="N419" i="2"/>
  <c r="N420" i="2"/>
  <c r="Q71" i="2"/>
  <c r="AE65" i="2"/>
  <c r="V415" i="2"/>
  <c r="V416" i="2"/>
  <c r="V417" i="2"/>
  <c r="AG417" i="2"/>
  <c r="Q416" i="2" l="1"/>
  <c r="W415" i="2"/>
  <c r="Y416" i="2"/>
  <c r="AN417" i="2"/>
  <c r="AN209" i="2" s="1"/>
  <c r="Y417" i="2"/>
  <c r="Q415" i="2"/>
  <c r="AN416" i="2"/>
  <c r="AL417" i="2"/>
  <c r="AK75" i="2"/>
  <c r="S78" i="2"/>
  <c r="W207" i="2"/>
  <c r="W178" i="2"/>
  <c r="W154" i="2"/>
  <c r="W201" i="2"/>
  <c r="W195" i="2"/>
  <c r="W183" i="2"/>
  <c r="W157" i="2"/>
  <c r="W186" i="2"/>
  <c r="W160" i="2"/>
  <c r="W210" i="2"/>
  <c r="W175" i="2"/>
  <c r="W169" i="2"/>
  <c r="W172" i="2"/>
  <c r="W204" i="2"/>
  <c r="W192" i="2"/>
  <c r="W163" i="2"/>
  <c r="W198" i="2"/>
  <c r="W151" i="2"/>
  <c r="W189" i="2"/>
  <c r="W166" i="2"/>
  <c r="AM207" i="2"/>
  <c r="AM178" i="2"/>
  <c r="AM154" i="2"/>
  <c r="AM183" i="2"/>
  <c r="AM157" i="2"/>
  <c r="AM186" i="2"/>
  <c r="AM160" i="2"/>
  <c r="AM204" i="2"/>
  <c r="AM198" i="2"/>
  <c r="AM192" i="2"/>
  <c r="AM175" i="2"/>
  <c r="AM172" i="2"/>
  <c r="AM210" i="2"/>
  <c r="AM201" i="2"/>
  <c r="AM163" i="2"/>
  <c r="AM166" i="2"/>
  <c r="AM151" i="2"/>
  <c r="AM195" i="2"/>
  <c r="AM169" i="2"/>
  <c r="AM189" i="2"/>
  <c r="Q205" i="2"/>
  <c r="Q211" i="2"/>
  <c r="Q176" i="2"/>
  <c r="Q199" i="2"/>
  <c r="Q193" i="2"/>
  <c r="Q179" i="2"/>
  <c r="Q155" i="2"/>
  <c r="Q184" i="2"/>
  <c r="Q158" i="2"/>
  <c r="Q167" i="2"/>
  <c r="Q190" i="2"/>
  <c r="Q170" i="2"/>
  <c r="Q196" i="2"/>
  <c r="Q173" i="2"/>
  <c r="Q202" i="2"/>
  <c r="Q208" i="2"/>
  <c r="Q164" i="2"/>
  <c r="Q187" i="2"/>
  <c r="Q161" i="2"/>
  <c r="Q152" i="2"/>
  <c r="Y205" i="2"/>
  <c r="Y176" i="2"/>
  <c r="Y211" i="2"/>
  <c r="Y179" i="2"/>
  <c r="Y155" i="2"/>
  <c r="Y199" i="2"/>
  <c r="Y193" i="2"/>
  <c r="Y184" i="2"/>
  <c r="Y158" i="2"/>
  <c r="Y208" i="2"/>
  <c r="Y196" i="2"/>
  <c r="Y187" i="2"/>
  <c r="Y164" i="2"/>
  <c r="Y167" i="2"/>
  <c r="Y202" i="2"/>
  <c r="Y173" i="2"/>
  <c r="Y161" i="2"/>
  <c r="Y152" i="2"/>
  <c r="Y170" i="2"/>
  <c r="Y190" i="2"/>
  <c r="AN191" i="2"/>
  <c r="AN165" i="2"/>
  <c r="AN168" i="2"/>
  <c r="AN171" i="2"/>
  <c r="AN212" i="2"/>
  <c r="AN188" i="2"/>
  <c r="AN185" i="2"/>
  <c r="AN206" i="2"/>
  <c r="AN156" i="2"/>
  <c r="AN174" i="2"/>
  <c r="AN177" i="2"/>
  <c r="AN162" i="2"/>
  <c r="AN159" i="2"/>
  <c r="W188" i="2"/>
  <c r="W162" i="2"/>
  <c r="W191" i="2"/>
  <c r="W165" i="2"/>
  <c r="W212" i="2"/>
  <c r="W206" i="2"/>
  <c r="W200" i="2"/>
  <c r="W194" i="2"/>
  <c r="W168" i="2"/>
  <c r="W185" i="2"/>
  <c r="W203" i="2"/>
  <c r="W171" i="2"/>
  <c r="W197" i="2"/>
  <c r="W180" i="2"/>
  <c r="W209" i="2"/>
  <c r="W177" i="2"/>
  <c r="W156" i="2"/>
  <c r="W174" i="2"/>
  <c r="W153" i="2"/>
  <c r="W159" i="2"/>
  <c r="X202" i="2"/>
  <c r="X173" i="2"/>
  <c r="X176" i="2"/>
  <c r="X211" i="2"/>
  <c r="X205" i="2"/>
  <c r="X179" i="2"/>
  <c r="X155" i="2"/>
  <c r="X196" i="2"/>
  <c r="X161" i="2"/>
  <c r="X199" i="2"/>
  <c r="X187" i="2"/>
  <c r="X164" i="2"/>
  <c r="X167" i="2"/>
  <c r="X190" i="2"/>
  <c r="X152" i="2"/>
  <c r="X193" i="2"/>
  <c r="X184" i="2"/>
  <c r="X170" i="2"/>
  <c r="X158" i="2"/>
  <c r="X208" i="2"/>
  <c r="AN202" i="2"/>
  <c r="AN208" i="2"/>
  <c r="AN173" i="2"/>
  <c r="AN196" i="2"/>
  <c r="AN176" i="2"/>
  <c r="AN179" i="2"/>
  <c r="AN155" i="2"/>
  <c r="AN211" i="2"/>
  <c r="AN164" i="2"/>
  <c r="AN187" i="2"/>
  <c r="AN167" i="2"/>
  <c r="AN205" i="2"/>
  <c r="AN199" i="2"/>
  <c r="AN170" i="2"/>
  <c r="AN193" i="2"/>
  <c r="AN190" i="2"/>
  <c r="AN158" i="2"/>
  <c r="AN184" i="2"/>
  <c r="AN161" i="2"/>
  <c r="AN152" i="2"/>
  <c r="Y197" i="2"/>
  <c r="Y212" i="2"/>
  <c r="Y206" i="2"/>
  <c r="Y200" i="2"/>
  <c r="Y168" i="2"/>
  <c r="Y194" i="2"/>
  <c r="Y171" i="2"/>
  <c r="Y174" i="2"/>
  <c r="Y191" i="2"/>
  <c r="Y165" i="2"/>
  <c r="Y153" i="2"/>
  <c r="Y180" i="2"/>
  <c r="Y156" i="2"/>
  <c r="Y188" i="2"/>
  <c r="Y185" i="2"/>
  <c r="Y162" i="2"/>
  <c r="Y203" i="2"/>
  <c r="Y159" i="2"/>
  <c r="Y177" i="2"/>
  <c r="Y209" i="2"/>
  <c r="AL204" i="2"/>
  <c r="AL198" i="2"/>
  <c r="AL192" i="2"/>
  <c r="AL175" i="2"/>
  <c r="AL178" i="2"/>
  <c r="AL154" i="2"/>
  <c r="AL183" i="2"/>
  <c r="AL157" i="2"/>
  <c r="AL210" i="2"/>
  <c r="AL207" i="2"/>
  <c r="AL186" i="2"/>
  <c r="AL172" i="2"/>
  <c r="AL160" i="2"/>
  <c r="AL201" i="2"/>
  <c r="AL163" i="2"/>
  <c r="AL169" i="2"/>
  <c r="AL189" i="2"/>
  <c r="AL151" i="2"/>
  <c r="AL166" i="2"/>
  <c r="AL195" i="2"/>
  <c r="AL212" i="2"/>
  <c r="AL185" i="2"/>
  <c r="AL159" i="2"/>
  <c r="AL209" i="2"/>
  <c r="AL203" i="2"/>
  <c r="AL197" i="2"/>
  <c r="AL188" i="2"/>
  <c r="AL162" i="2"/>
  <c r="AL191" i="2"/>
  <c r="AL165" i="2"/>
  <c r="AL206" i="2"/>
  <c r="AL180" i="2"/>
  <c r="AL177" i="2"/>
  <c r="AL168" i="2"/>
  <c r="AL153" i="2"/>
  <c r="AL171" i="2"/>
  <c r="AL194" i="2"/>
  <c r="AL174" i="2"/>
  <c r="AL200" i="2"/>
  <c r="AL156" i="2"/>
  <c r="X194" i="2"/>
  <c r="X191" i="2"/>
  <c r="X165" i="2"/>
  <c r="X212" i="2"/>
  <c r="X206" i="2"/>
  <c r="X200" i="2"/>
  <c r="X168" i="2"/>
  <c r="X171" i="2"/>
  <c r="X209" i="2"/>
  <c r="X188" i="2"/>
  <c r="X185" i="2"/>
  <c r="X153" i="2"/>
  <c r="X197" i="2"/>
  <c r="X180" i="2"/>
  <c r="X174" i="2"/>
  <c r="X203" i="2"/>
  <c r="X162" i="2"/>
  <c r="X159" i="2"/>
  <c r="X177" i="2"/>
  <c r="X156" i="2"/>
  <c r="AN210" i="2"/>
  <c r="AN183" i="2"/>
  <c r="AN157" i="2"/>
  <c r="AN186" i="2"/>
  <c r="AN160" i="2"/>
  <c r="AN207" i="2"/>
  <c r="AN201" i="2"/>
  <c r="AN195" i="2"/>
  <c r="AN189" i="2"/>
  <c r="AN163" i="2"/>
  <c r="AN178" i="2"/>
  <c r="AN198" i="2"/>
  <c r="AN166" i="2"/>
  <c r="AN192" i="2"/>
  <c r="AN175" i="2"/>
  <c r="AN172" i="2"/>
  <c r="AN169" i="2"/>
  <c r="AN154" i="2"/>
  <c r="AN204" i="2"/>
  <c r="AN151" i="2"/>
  <c r="Q186" i="2"/>
  <c r="Q160" i="2"/>
  <c r="Q189" i="2"/>
  <c r="Q163" i="2"/>
  <c r="Q210" i="2"/>
  <c r="Q204" i="2"/>
  <c r="Q198" i="2"/>
  <c r="Q192" i="2"/>
  <c r="Q166" i="2"/>
  <c r="Q183" i="2"/>
  <c r="Q207" i="2"/>
  <c r="Q195" i="2"/>
  <c r="Q151" i="2"/>
  <c r="Q169" i="2"/>
  <c r="Q201" i="2"/>
  <c r="Q178" i="2"/>
  <c r="Q175" i="2"/>
  <c r="Q157" i="2"/>
  <c r="Q172" i="2"/>
  <c r="Q154" i="2"/>
  <c r="Q74" i="2"/>
  <c r="Q77" i="2"/>
  <c r="AG197" i="2"/>
  <c r="AG168" i="2"/>
  <c r="AG212" i="2"/>
  <c r="AG206" i="2"/>
  <c r="AG200" i="2"/>
  <c r="AG171" i="2"/>
  <c r="AG194" i="2"/>
  <c r="AG174" i="2"/>
  <c r="AG209" i="2"/>
  <c r="AG191" i="2"/>
  <c r="AG188" i="2"/>
  <c r="AG177" i="2"/>
  <c r="AG162" i="2"/>
  <c r="AG203" i="2"/>
  <c r="AG185" i="2"/>
  <c r="AG165" i="2"/>
  <c r="AG159" i="2"/>
  <c r="AG180" i="2"/>
  <c r="AG156" i="2"/>
  <c r="AG153" i="2"/>
  <c r="S77" i="2"/>
  <c r="S74" i="2"/>
  <c r="O76" i="2"/>
  <c r="O73" i="2"/>
  <c r="V204" i="2"/>
  <c r="V175" i="2"/>
  <c r="V207" i="2"/>
  <c r="V178" i="2"/>
  <c r="V154" i="2"/>
  <c r="V201" i="2"/>
  <c r="V195" i="2"/>
  <c r="V183" i="2"/>
  <c r="V157" i="2"/>
  <c r="V210" i="2"/>
  <c r="V198" i="2"/>
  <c r="V186" i="2"/>
  <c r="V169" i="2"/>
  <c r="V172" i="2"/>
  <c r="V192" i="2"/>
  <c r="V166" i="2"/>
  <c r="V151" i="2"/>
  <c r="V189" i="2"/>
  <c r="V163" i="2"/>
  <c r="V160" i="2"/>
  <c r="W76" i="2"/>
  <c r="W73" i="2"/>
  <c r="AK393" i="2"/>
  <c r="AK396" i="2"/>
  <c r="AK394" i="2"/>
  <c r="AK397" i="2"/>
  <c r="AK379" i="2"/>
  <c r="AK398" i="2"/>
  <c r="AK395" i="2"/>
  <c r="AK79" i="2"/>
  <c r="W78" i="2"/>
  <c r="W75" i="2"/>
  <c r="P416" i="2"/>
  <c r="P417" i="2"/>
  <c r="P415" i="2"/>
  <c r="AE74" i="2"/>
  <c r="AE77" i="2"/>
  <c r="M417" i="2"/>
  <c r="M415" i="2"/>
  <c r="M416" i="2"/>
  <c r="AA409" i="2"/>
  <c r="AA412" i="2"/>
  <c r="AA407" i="2"/>
  <c r="AA411" i="2"/>
  <c r="AA408" i="2"/>
  <c r="AA381" i="2"/>
  <c r="AA410" i="2"/>
  <c r="AA81" i="2"/>
  <c r="R395" i="2"/>
  <c r="R398" i="2"/>
  <c r="R393" i="2"/>
  <c r="R396" i="2"/>
  <c r="R394" i="2"/>
  <c r="R397" i="2"/>
  <c r="R379" i="2"/>
  <c r="R79" i="2"/>
  <c r="W404" i="2"/>
  <c r="W400" i="2"/>
  <c r="W405" i="2"/>
  <c r="W403" i="2"/>
  <c r="W401" i="2"/>
  <c r="W380" i="2"/>
  <c r="W402" i="2"/>
  <c r="W80" i="2"/>
  <c r="X76" i="2"/>
  <c r="X73" i="2"/>
  <c r="AH75" i="2"/>
  <c r="AH78" i="2"/>
  <c r="T412" i="2"/>
  <c r="T407" i="2"/>
  <c r="T410" i="2"/>
  <c r="T411" i="2"/>
  <c r="T381" i="2"/>
  <c r="T409" i="2"/>
  <c r="T408" i="2"/>
  <c r="T81" i="2"/>
  <c r="U393" i="2"/>
  <c r="U396" i="2"/>
  <c r="U394" i="2"/>
  <c r="U397" i="2"/>
  <c r="U379" i="2"/>
  <c r="U395" i="2"/>
  <c r="U398" i="2"/>
  <c r="U79" i="2"/>
  <c r="U383" i="2" s="1"/>
  <c r="S409" i="2"/>
  <c r="S412" i="2"/>
  <c r="S407" i="2"/>
  <c r="S408" i="2"/>
  <c r="S411" i="2"/>
  <c r="S410" i="2"/>
  <c r="S381" i="2"/>
  <c r="S81" i="2"/>
  <c r="V73" i="2"/>
  <c r="V76" i="2"/>
  <c r="Q76" i="2"/>
  <c r="Q73" i="2"/>
  <c r="AI417" i="2"/>
  <c r="AI415" i="2"/>
  <c r="AI416" i="2"/>
  <c r="X74" i="2"/>
  <c r="X77" i="2"/>
  <c r="T398" i="2"/>
  <c r="T393" i="2"/>
  <c r="T396" i="2"/>
  <c r="T397" i="2"/>
  <c r="T379" i="2"/>
  <c r="T395" i="2"/>
  <c r="T394" i="2"/>
  <c r="T79" i="2"/>
  <c r="AA417" i="2"/>
  <c r="AA415" i="2"/>
  <c r="AA416" i="2"/>
  <c r="AN74" i="2"/>
  <c r="AN77" i="2"/>
  <c r="AO197" i="2"/>
  <c r="AO168" i="2"/>
  <c r="AO171" i="2"/>
  <c r="AO212" i="2"/>
  <c r="AO206" i="2"/>
  <c r="AO200" i="2"/>
  <c r="AO174" i="2"/>
  <c r="AO191" i="2"/>
  <c r="AO203" i="2"/>
  <c r="AO156" i="2"/>
  <c r="AO194" i="2"/>
  <c r="AO180" i="2"/>
  <c r="AO159" i="2"/>
  <c r="AO209" i="2"/>
  <c r="AO188" i="2"/>
  <c r="AO162" i="2"/>
  <c r="AO185" i="2"/>
  <c r="AO165" i="2"/>
  <c r="AO177" i="2"/>
  <c r="AO153" i="2"/>
  <c r="P74" i="2"/>
  <c r="P77" i="2"/>
  <c r="AH77" i="2"/>
  <c r="AH74" i="2"/>
  <c r="P408" i="2"/>
  <c r="P411" i="2"/>
  <c r="P412" i="2"/>
  <c r="P410" i="2"/>
  <c r="P409" i="2"/>
  <c r="P407" i="2"/>
  <c r="P381" i="2"/>
  <c r="P81" i="2"/>
  <c r="Z416" i="2"/>
  <c r="Z415" i="2"/>
  <c r="Z417" i="2"/>
  <c r="V77" i="2"/>
  <c r="V74" i="2"/>
  <c r="AI77" i="2"/>
  <c r="AI74" i="2"/>
  <c r="AA76" i="2"/>
  <c r="AA73" i="2"/>
  <c r="Y78" i="2"/>
  <c r="Y75" i="2"/>
  <c r="AC417" i="2"/>
  <c r="AC415" i="2"/>
  <c r="AC416" i="2"/>
  <c r="AL73" i="2"/>
  <c r="AL76" i="2"/>
  <c r="AO78" i="2"/>
  <c r="AO75" i="2"/>
  <c r="AO186" i="2"/>
  <c r="AO160" i="2"/>
  <c r="AO207" i="2"/>
  <c r="AO201" i="2"/>
  <c r="AO195" i="2"/>
  <c r="AO189" i="2"/>
  <c r="AO163" i="2"/>
  <c r="AO166" i="2"/>
  <c r="AO210" i="2"/>
  <c r="AO204" i="2"/>
  <c r="AO183" i="2"/>
  <c r="AO178" i="2"/>
  <c r="AO151" i="2"/>
  <c r="AO192" i="2"/>
  <c r="AO175" i="2"/>
  <c r="AO169" i="2"/>
  <c r="AO198" i="2"/>
  <c r="AO157" i="2"/>
  <c r="AO172" i="2"/>
  <c r="AO154" i="2"/>
  <c r="AF75" i="2"/>
  <c r="AF78" i="2"/>
  <c r="R75" i="2"/>
  <c r="R78" i="2"/>
  <c r="Q197" i="2"/>
  <c r="Q194" i="2"/>
  <c r="Q168" i="2"/>
  <c r="Q171" i="2"/>
  <c r="Q174" i="2"/>
  <c r="Q209" i="2"/>
  <c r="Q212" i="2"/>
  <c r="Q206" i="2"/>
  <c r="Q200" i="2"/>
  <c r="Q191" i="2"/>
  <c r="Q188" i="2"/>
  <c r="Q153" i="2"/>
  <c r="Q203" i="2"/>
  <c r="Q177" i="2"/>
  <c r="Q159" i="2"/>
  <c r="Q185" i="2"/>
  <c r="Q162" i="2"/>
  <c r="Q156" i="2"/>
  <c r="Q165" i="2"/>
  <c r="Q180" i="2"/>
  <c r="AI76" i="2"/>
  <c r="AI73" i="2"/>
  <c r="AM394" i="2"/>
  <c r="AM397" i="2"/>
  <c r="AM398" i="2"/>
  <c r="AM393" i="2"/>
  <c r="AM396" i="2"/>
  <c r="AM379" i="2"/>
  <c r="AM395" i="2"/>
  <c r="AM79" i="2"/>
  <c r="AM383" i="2" s="1"/>
  <c r="Y186" i="2"/>
  <c r="Y160" i="2"/>
  <c r="Y189" i="2"/>
  <c r="Y163" i="2"/>
  <c r="Y166" i="2"/>
  <c r="Y210" i="2"/>
  <c r="Y207" i="2"/>
  <c r="Y201" i="2"/>
  <c r="Y195" i="2"/>
  <c r="Y183" i="2"/>
  <c r="Y178" i="2"/>
  <c r="Y172" i="2"/>
  <c r="Y204" i="2"/>
  <c r="Y192" i="2"/>
  <c r="Y157" i="2"/>
  <c r="Y151" i="2"/>
  <c r="Y175" i="2"/>
  <c r="Y154" i="2"/>
  <c r="Y169" i="2"/>
  <c r="Y198" i="2"/>
  <c r="AK407" i="2"/>
  <c r="AK410" i="2"/>
  <c r="AK411" i="2"/>
  <c r="AK412" i="2"/>
  <c r="AK409" i="2"/>
  <c r="AK381" i="2"/>
  <c r="AK408" i="2"/>
  <c r="AK81" i="2"/>
  <c r="AC404" i="2"/>
  <c r="AC402" i="2"/>
  <c r="AC400" i="2"/>
  <c r="AC403" i="2"/>
  <c r="AC401" i="2"/>
  <c r="AC405" i="2"/>
  <c r="AC380" i="2"/>
  <c r="AC80" i="2"/>
  <c r="Y405" i="2"/>
  <c r="Y401" i="2"/>
  <c r="Y404" i="2"/>
  <c r="Y380" i="2"/>
  <c r="Y400" i="2"/>
  <c r="Y387" i="2" s="1"/>
  <c r="Y390" i="2" s="1"/>
  <c r="Y403" i="2"/>
  <c r="Y402" i="2"/>
  <c r="Y80" i="2"/>
  <c r="AB73" i="2"/>
  <c r="AB76" i="2"/>
  <c r="AN76" i="2"/>
  <c r="AN73" i="2"/>
  <c r="AO205" i="2"/>
  <c r="AO202" i="2"/>
  <c r="AO196" i="2"/>
  <c r="AO176" i="2"/>
  <c r="AO179" i="2"/>
  <c r="AO155" i="2"/>
  <c r="AO184" i="2"/>
  <c r="AO158" i="2"/>
  <c r="AO211" i="2"/>
  <c r="AO208" i="2"/>
  <c r="AO187" i="2"/>
  <c r="AO167" i="2"/>
  <c r="AO199" i="2"/>
  <c r="AO170" i="2"/>
  <c r="AO164" i="2"/>
  <c r="AO161" i="2"/>
  <c r="AO152" i="2"/>
  <c r="AO193" i="2"/>
  <c r="AO173" i="2"/>
  <c r="AO190" i="2"/>
  <c r="AJ77" i="2"/>
  <c r="AJ74" i="2"/>
  <c r="Z73" i="2"/>
  <c r="Z76" i="2"/>
  <c r="AO74" i="2"/>
  <c r="AO77" i="2"/>
  <c r="O415" i="2"/>
  <c r="O417" i="2"/>
  <c r="O416" i="2"/>
  <c r="AJ417" i="2"/>
  <c r="AJ416" i="2"/>
  <c r="AJ415" i="2"/>
  <c r="AB417" i="2"/>
  <c r="AB416" i="2"/>
  <c r="AB415" i="2"/>
  <c r="AK404" i="2"/>
  <c r="AK402" i="2"/>
  <c r="AK405" i="2"/>
  <c r="AK400" i="2"/>
  <c r="AK403" i="2"/>
  <c r="AK401" i="2"/>
  <c r="AK380" i="2"/>
  <c r="AK80" i="2"/>
  <c r="AM199" i="2"/>
  <c r="AM170" i="2"/>
  <c r="AM208" i="2"/>
  <c r="AM202" i="2"/>
  <c r="AM173" i="2"/>
  <c r="AM196" i="2"/>
  <c r="AM176" i="2"/>
  <c r="AM211" i="2"/>
  <c r="AM205" i="2"/>
  <c r="AM193" i="2"/>
  <c r="AM190" i="2"/>
  <c r="AM179" i="2"/>
  <c r="AM164" i="2"/>
  <c r="AM187" i="2"/>
  <c r="AM167" i="2"/>
  <c r="AM161" i="2"/>
  <c r="AM152" i="2"/>
  <c r="AM158" i="2"/>
  <c r="AM184" i="2"/>
  <c r="AM155" i="2"/>
  <c r="T417" i="2"/>
  <c r="T416" i="2"/>
  <c r="T415" i="2"/>
  <c r="R416" i="2"/>
  <c r="R415" i="2"/>
  <c r="R417" i="2"/>
  <c r="AE75" i="2"/>
  <c r="AE78" i="2"/>
  <c r="S417" i="2"/>
  <c r="S415" i="2"/>
  <c r="S416" i="2"/>
  <c r="T402" i="2"/>
  <c r="T400" i="2"/>
  <c r="T403" i="2"/>
  <c r="T404" i="2"/>
  <c r="T380" i="2"/>
  <c r="T405" i="2"/>
  <c r="T401" i="2"/>
  <c r="T80" i="2"/>
  <c r="T384" i="2" s="1"/>
  <c r="AI75" i="2"/>
  <c r="AI78" i="2"/>
  <c r="AM209" i="2"/>
  <c r="AM203" i="2"/>
  <c r="AM197" i="2"/>
  <c r="AM188" i="2"/>
  <c r="AM162" i="2"/>
  <c r="AM191" i="2"/>
  <c r="AM165" i="2"/>
  <c r="AM168" i="2"/>
  <c r="AM212" i="2"/>
  <c r="AM185" i="2"/>
  <c r="AM153" i="2"/>
  <c r="AM171" i="2"/>
  <c r="AM206" i="2"/>
  <c r="AM194" i="2"/>
  <c r="AM156" i="2"/>
  <c r="AM174" i="2"/>
  <c r="AM180" i="2"/>
  <c r="AM177" i="2"/>
  <c r="AM159" i="2"/>
  <c r="AM200" i="2"/>
  <c r="AD73" i="2"/>
  <c r="AD76" i="2"/>
  <c r="AM78" i="2"/>
  <c r="AM75" i="2"/>
  <c r="AE394" i="2"/>
  <c r="AE397" i="2"/>
  <c r="AE395" i="2"/>
  <c r="AE379" i="2"/>
  <c r="AE398" i="2"/>
  <c r="AE396" i="2"/>
  <c r="AE393" i="2"/>
  <c r="AE79" i="2"/>
  <c r="Z405" i="2"/>
  <c r="Z401" i="2"/>
  <c r="Z404" i="2"/>
  <c r="Z402" i="2"/>
  <c r="Z400" i="2"/>
  <c r="Z380" i="2"/>
  <c r="Z403" i="2"/>
  <c r="Z80" i="2"/>
  <c r="U417" i="2"/>
  <c r="U415" i="2"/>
  <c r="U416" i="2"/>
  <c r="O74" i="2"/>
  <c r="O77" i="2"/>
  <c r="AG205" i="2"/>
  <c r="AG176" i="2"/>
  <c r="AG179" i="2"/>
  <c r="AG155" i="2"/>
  <c r="AG211" i="2"/>
  <c r="AG184" i="2"/>
  <c r="AG158" i="2"/>
  <c r="AG202" i="2"/>
  <c r="AG196" i="2"/>
  <c r="AG170" i="2"/>
  <c r="AG193" i="2"/>
  <c r="AG190" i="2"/>
  <c r="AG173" i="2"/>
  <c r="AG161" i="2"/>
  <c r="AG208" i="2"/>
  <c r="AG164" i="2"/>
  <c r="AG167" i="2"/>
  <c r="AG152" i="2"/>
  <c r="AG199" i="2"/>
  <c r="AG187" i="2"/>
  <c r="Y73" i="2"/>
  <c r="Y76" i="2"/>
  <c r="X78" i="2"/>
  <c r="X75" i="2"/>
  <c r="AG74" i="2"/>
  <c r="AG77" i="2"/>
  <c r="M74" i="2"/>
  <c r="M77" i="2"/>
  <c r="AJ75" i="2"/>
  <c r="AJ78" i="2"/>
  <c r="AN78" i="2"/>
  <c r="AN75" i="2"/>
  <c r="AL78" i="2"/>
  <c r="AL75" i="2"/>
  <c r="AF416" i="2"/>
  <c r="AF417" i="2"/>
  <c r="AF415" i="2"/>
  <c r="AB75" i="2"/>
  <c r="AB78" i="2"/>
  <c r="AM404" i="2"/>
  <c r="AM400" i="2"/>
  <c r="AM401" i="2"/>
  <c r="AM403" i="2"/>
  <c r="AM380" i="2"/>
  <c r="AM405" i="2"/>
  <c r="AM402" i="2"/>
  <c r="AM80" i="2"/>
  <c r="AM384" i="2" s="1"/>
  <c r="N73" i="2"/>
  <c r="N76" i="2"/>
  <c r="AE415" i="2"/>
  <c r="AE417" i="2"/>
  <c r="AE416" i="2"/>
  <c r="AO73" i="2"/>
  <c r="AO76" i="2"/>
  <c r="AG76" i="2"/>
  <c r="AG73" i="2"/>
  <c r="AB404" i="2"/>
  <c r="AB402" i="2"/>
  <c r="AB400" i="2"/>
  <c r="AB401" i="2"/>
  <c r="AB380" i="2"/>
  <c r="AB405" i="2"/>
  <c r="AB403" i="2"/>
  <c r="AB80" i="2"/>
  <c r="AB384" i="2" s="1"/>
  <c r="U78" i="2"/>
  <c r="U75" i="2"/>
  <c r="N77" i="2"/>
  <c r="N74" i="2"/>
  <c r="M78" i="2"/>
  <c r="M75" i="2"/>
  <c r="N415" i="2"/>
  <c r="N416" i="2"/>
  <c r="N417" i="2"/>
  <c r="M73" i="2"/>
  <c r="M76" i="2"/>
  <c r="X210" i="2"/>
  <c r="X207" i="2"/>
  <c r="X201" i="2"/>
  <c r="X195" i="2"/>
  <c r="X183" i="2"/>
  <c r="X157" i="2"/>
  <c r="X186" i="2"/>
  <c r="X160" i="2"/>
  <c r="X189" i="2"/>
  <c r="X163" i="2"/>
  <c r="X178" i="2"/>
  <c r="X154" i="2"/>
  <c r="X172" i="2"/>
  <c r="X204" i="2"/>
  <c r="X192" i="2"/>
  <c r="X175" i="2"/>
  <c r="X169" i="2"/>
  <c r="X198" i="2"/>
  <c r="X166" i="2"/>
  <c r="X151" i="2"/>
  <c r="V212" i="2"/>
  <c r="V185" i="2"/>
  <c r="V159" i="2"/>
  <c r="V188" i="2"/>
  <c r="V162" i="2"/>
  <c r="V191" i="2"/>
  <c r="V165" i="2"/>
  <c r="V209" i="2"/>
  <c r="V203" i="2"/>
  <c r="V197" i="2"/>
  <c r="V180" i="2"/>
  <c r="V177" i="2"/>
  <c r="V194" i="2"/>
  <c r="V168" i="2"/>
  <c r="V171" i="2"/>
  <c r="V206" i="2"/>
  <c r="V156" i="2"/>
  <c r="V174" i="2"/>
  <c r="V153" i="2"/>
  <c r="V200" i="2"/>
  <c r="AA77" i="2"/>
  <c r="AA74" i="2"/>
  <c r="O75" i="2"/>
  <c r="O78" i="2"/>
  <c r="AH76" i="2"/>
  <c r="AH73" i="2"/>
  <c r="AJ398" i="2"/>
  <c r="AJ393" i="2"/>
  <c r="AJ396" i="2"/>
  <c r="AJ397" i="2"/>
  <c r="AJ379" i="2"/>
  <c r="AJ395" i="2"/>
  <c r="AJ394" i="2"/>
  <c r="AJ79" i="2"/>
  <c r="AJ383" i="2" s="1"/>
  <c r="AF76" i="2"/>
  <c r="AF73" i="2"/>
  <c r="Q78" i="2"/>
  <c r="Q75" i="2"/>
  <c r="S76" i="2"/>
  <c r="S73" i="2"/>
  <c r="V78" i="2"/>
  <c r="V75" i="2"/>
  <c r="AH416" i="2"/>
  <c r="AH417" i="2"/>
  <c r="AH415" i="2"/>
  <c r="Z75" i="2"/>
  <c r="Z78" i="2"/>
  <c r="N78" i="2"/>
  <c r="N75" i="2"/>
  <c r="AF405" i="2"/>
  <c r="AF403" i="2"/>
  <c r="AF401" i="2"/>
  <c r="AF402" i="2"/>
  <c r="AF380" i="2"/>
  <c r="AF400" i="2"/>
  <c r="AF404" i="2"/>
  <c r="AF80" i="2"/>
  <c r="AF384" i="2" s="1"/>
  <c r="AC393" i="2"/>
  <c r="AC396" i="2"/>
  <c r="AC394" i="2"/>
  <c r="AC379" i="2"/>
  <c r="AC395" i="2"/>
  <c r="AC398" i="2"/>
  <c r="AC397" i="2"/>
  <c r="AC79" i="2"/>
  <c r="AC383" i="2" s="1"/>
  <c r="U77" i="2"/>
  <c r="U74" i="2"/>
  <c r="AG207" i="2"/>
  <c r="AG201" i="2"/>
  <c r="AG195" i="2"/>
  <c r="AG186" i="2"/>
  <c r="AG160" i="2"/>
  <c r="AG189" i="2"/>
  <c r="AG163" i="2"/>
  <c r="AG166" i="2"/>
  <c r="AG210" i="2"/>
  <c r="AG183" i="2"/>
  <c r="AG169" i="2"/>
  <c r="AG198" i="2"/>
  <c r="AG154" i="2"/>
  <c r="AG151" i="2"/>
  <c r="AG172" i="2"/>
  <c r="AG178" i="2"/>
  <c r="AG204" i="2"/>
  <c r="AG175" i="2"/>
  <c r="AG157" i="2"/>
  <c r="AG192" i="2"/>
  <c r="AL196" i="2"/>
  <c r="AL167" i="2"/>
  <c r="AL170" i="2"/>
  <c r="AL208" i="2"/>
  <c r="AL202" i="2"/>
  <c r="AL173" i="2"/>
  <c r="AL193" i="2"/>
  <c r="AL190" i="2"/>
  <c r="AL161" i="2"/>
  <c r="AL152" i="2"/>
  <c r="AL179" i="2"/>
  <c r="AL164" i="2"/>
  <c r="AL205" i="2"/>
  <c r="AL199" i="2"/>
  <c r="AL187" i="2"/>
  <c r="AL184" i="2"/>
  <c r="AL158" i="2"/>
  <c r="AL211" i="2"/>
  <c r="AL155" i="2"/>
  <c r="AL176" i="2"/>
  <c r="V196" i="2"/>
  <c r="V208" i="2"/>
  <c r="V202" i="2"/>
  <c r="V167" i="2"/>
  <c r="V170" i="2"/>
  <c r="V173" i="2"/>
  <c r="V211" i="2"/>
  <c r="V190" i="2"/>
  <c r="V158" i="2"/>
  <c r="V152" i="2"/>
  <c r="V205" i="2"/>
  <c r="V199" i="2"/>
  <c r="V179" i="2"/>
  <c r="V161" i="2"/>
  <c r="V187" i="2"/>
  <c r="V164" i="2"/>
  <c r="V193" i="2"/>
  <c r="V184" i="2"/>
  <c r="V176" i="2"/>
  <c r="V155" i="2"/>
  <c r="AL77" i="2"/>
  <c r="AL74" i="2"/>
  <c r="AC78" i="2"/>
  <c r="AC75" i="2"/>
  <c r="AK417" i="2"/>
  <c r="AK415" i="2"/>
  <c r="AK416" i="2"/>
  <c r="AD415" i="2"/>
  <c r="AD416" i="2"/>
  <c r="AD417" i="2"/>
  <c r="AD77" i="2"/>
  <c r="AD74" i="2"/>
  <c r="W199" i="2"/>
  <c r="W196" i="2"/>
  <c r="W170" i="2"/>
  <c r="W173" i="2"/>
  <c r="W176" i="2"/>
  <c r="W211" i="2"/>
  <c r="W208" i="2"/>
  <c r="W202" i="2"/>
  <c r="W205" i="2"/>
  <c r="W190" i="2"/>
  <c r="W179" i="2"/>
  <c r="W161" i="2"/>
  <c r="W187" i="2"/>
  <c r="W164" i="2"/>
  <c r="W158" i="2"/>
  <c r="W152" i="2"/>
  <c r="W167" i="2"/>
  <c r="W155" i="2"/>
  <c r="W193" i="2"/>
  <c r="W184" i="2"/>
  <c r="AD78" i="2"/>
  <c r="AD75" i="2"/>
  <c r="AG78" i="2"/>
  <c r="AG75" i="2"/>
  <c r="P76" i="2"/>
  <c r="P73" i="2"/>
  <c r="R405" i="2"/>
  <c r="R401" i="2"/>
  <c r="R402" i="2"/>
  <c r="R403" i="2"/>
  <c r="R404" i="2"/>
  <c r="R380" i="2"/>
  <c r="R400" i="2"/>
  <c r="R80" i="2"/>
  <c r="R386" i="2" l="1"/>
  <c r="R389" i="2" s="1"/>
  <c r="AN200" i="2"/>
  <c r="AN197" i="2"/>
  <c r="AN194" i="2"/>
  <c r="AN153" i="2"/>
  <c r="AN203" i="2"/>
  <c r="AE386" i="2"/>
  <c r="AE389" i="2" s="1"/>
  <c r="AK384" i="2"/>
  <c r="AN180" i="2"/>
  <c r="R387" i="2"/>
  <c r="R390" i="2" s="1"/>
  <c r="AK209" i="2"/>
  <c r="AK180" i="2"/>
  <c r="AK156" i="2"/>
  <c r="AK185" i="2"/>
  <c r="AK159" i="2"/>
  <c r="AK203" i="2"/>
  <c r="AK197" i="2"/>
  <c r="AK188" i="2"/>
  <c r="AK162" i="2"/>
  <c r="AK212" i="2"/>
  <c r="AK177" i="2"/>
  <c r="AK200" i="2"/>
  <c r="AK191" i="2"/>
  <c r="AK168" i="2"/>
  <c r="AK153" i="2"/>
  <c r="AK206" i="2"/>
  <c r="AK171" i="2"/>
  <c r="AK194" i="2"/>
  <c r="AK165" i="2"/>
  <c r="AK174" i="2"/>
  <c r="AH200" i="2"/>
  <c r="AH212" i="2"/>
  <c r="AH206" i="2"/>
  <c r="AH171" i="2"/>
  <c r="AH194" i="2"/>
  <c r="AH174" i="2"/>
  <c r="AH177" i="2"/>
  <c r="AH153" i="2"/>
  <c r="AH209" i="2"/>
  <c r="AH162" i="2"/>
  <c r="AH203" i="2"/>
  <c r="AH185" i="2"/>
  <c r="AH165" i="2"/>
  <c r="AH191" i="2"/>
  <c r="AH168" i="2"/>
  <c r="AH197" i="2"/>
  <c r="AH188" i="2"/>
  <c r="AH180" i="2"/>
  <c r="AH159" i="2"/>
  <c r="AH156" i="2"/>
  <c r="AF394" i="2"/>
  <c r="AF397" i="2"/>
  <c r="AF395" i="2"/>
  <c r="AF396" i="2"/>
  <c r="AF393" i="2"/>
  <c r="AF379" i="2"/>
  <c r="AF398" i="2"/>
  <c r="AF79" i="2"/>
  <c r="AJ386" i="2"/>
  <c r="AJ389" i="2" s="1"/>
  <c r="AB387" i="2"/>
  <c r="AB390" i="2" s="1"/>
  <c r="AE188" i="2"/>
  <c r="AE162" i="2"/>
  <c r="AE191" i="2"/>
  <c r="AE165" i="2"/>
  <c r="AE168" i="2"/>
  <c r="AE212" i="2"/>
  <c r="AE209" i="2"/>
  <c r="AE203" i="2"/>
  <c r="AE197" i="2"/>
  <c r="AE185" i="2"/>
  <c r="AE180" i="2"/>
  <c r="AE174" i="2"/>
  <c r="AE200" i="2"/>
  <c r="AE159" i="2"/>
  <c r="AE177" i="2"/>
  <c r="AE206" i="2"/>
  <c r="AE156" i="2"/>
  <c r="AE153" i="2"/>
  <c r="AE171" i="2"/>
  <c r="AE194" i="2"/>
  <c r="AF202" i="2"/>
  <c r="AF196" i="2"/>
  <c r="AF173" i="2"/>
  <c r="AF176" i="2"/>
  <c r="AF179" i="2"/>
  <c r="AF155" i="2"/>
  <c r="AF211" i="2"/>
  <c r="AF208" i="2"/>
  <c r="AF184" i="2"/>
  <c r="AF170" i="2"/>
  <c r="AF158" i="2"/>
  <c r="AF193" i="2"/>
  <c r="AF190" i="2"/>
  <c r="AF161" i="2"/>
  <c r="AF167" i="2"/>
  <c r="AF199" i="2"/>
  <c r="AF187" i="2"/>
  <c r="AF205" i="2"/>
  <c r="AF164" i="2"/>
  <c r="AF152" i="2"/>
  <c r="M380" i="2"/>
  <c r="M80" i="2"/>
  <c r="Z384" i="2"/>
  <c r="AE383" i="2"/>
  <c r="AM408" i="2"/>
  <c r="AM411" i="2"/>
  <c r="AM410" i="2"/>
  <c r="AM412" i="2"/>
  <c r="AM409" i="2"/>
  <c r="AM381" i="2"/>
  <c r="AM407" i="2"/>
  <c r="AM81" i="2"/>
  <c r="T387" i="2"/>
  <c r="T390" i="2" s="1"/>
  <c r="R192" i="2"/>
  <c r="R189" i="2"/>
  <c r="R163" i="2"/>
  <c r="R210" i="2"/>
  <c r="R204" i="2"/>
  <c r="R198" i="2"/>
  <c r="R166" i="2"/>
  <c r="R169" i="2"/>
  <c r="R207" i="2"/>
  <c r="R186" i="2"/>
  <c r="R183" i="2"/>
  <c r="R151" i="2"/>
  <c r="R201" i="2"/>
  <c r="R178" i="2"/>
  <c r="R172" i="2"/>
  <c r="R195" i="2"/>
  <c r="R160" i="2"/>
  <c r="R157" i="2"/>
  <c r="R154" i="2"/>
  <c r="R175" i="2"/>
  <c r="O188" i="2"/>
  <c r="O162" i="2"/>
  <c r="O212" i="2"/>
  <c r="O206" i="2"/>
  <c r="O200" i="2"/>
  <c r="O194" i="2"/>
  <c r="O191" i="2"/>
  <c r="O165" i="2"/>
  <c r="O168" i="2"/>
  <c r="O209" i="2"/>
  <c r="O185" i="2"/>
  <c r="O180" i="2"/>
  <c r="O171" i="2"/>
  <c r="O156" i="2"/>
  <c r="O174" i="2"/>
  <c r="O153" i="2"/>
  <c r="O203" i="2"/>
  <c r="O177" i="2"/>
  <c r="O197" i="2"/>
  <c r="O159" i="2"/>
  <c r="Y384" i="2"/>
  <c r="AC384" i="2"/>
  <c r="AK385" i="2"/>
  <c r="AM386" i="2"/>
  <c r="AM389" i="2" s="1"/>
  <c r="AC209" i="2"/>
  <c r="AC180" i="2"/>
  <c r="AC156" i="2"/>
  <c r="AC203" i="2"/>
  <c r="AC197" i="2"/>
  <c r="AC185" i="2"/>
  <c r="AC159" i="2"/>
  <c r="AC188" i="2"/>
  <c r="AC162" i="2"/>
  <c r="AC212" i="2"/>
  <c r="AC206" i="2"/>
  <c r="AC177" i="2"/>
  <c r="AC171" i="2"/>
  <c r="AC174" i="2"/>
  <c r="AC200" i="2"/>
  <c r="AC165" i="2"/>
  <c r="AC194" i="2"/>
  <c r="AC153" i="2"/>
  <c r="AC191" i="2"/>
  <c r="AC168" i="2"/>
  <c r="AA203" i="2"/>
  <c r="AA174" i="2"/>
  <c r="AA177" i="2"/>
  <c r="AA209" i="2"/>
  <c r="AA180" i="2"/>
  <c r="AA156" i="2"/>
  <c r="AA200" i="2"/>
  <c r="AA194" i="2"/>
  <c r="AA168" i="2"/>
  <c r="AA153" i="2"/>
  <c r="AA197" i="2"/>
  <c r="AA188" i="2"/>
  <c r="AA171" i="2"/>
  <c r="AA159" i="2"/>
  <c r="AA212" i="2"/>
  <c r="AA162" i="2"/>
  <c r="AA191" i="2"/>
  <c r="AA165" i="2"/>
  <c r="AA206" i="2"/>
  <c r="AA185" i="2"/>
  <c r="T388" i="2"/>
  <c r="T391" i="2" s="1"/>
  <c r="M209" i="2"/>
  <c r="M180" i="2"/>
  <c r="M156" i="2"/>
  <c r="M185" i="2"/>
  <c r="M159" i="2"/>
  <c r="M212" i="2"/>
  <c r="M188" i="2"/>
  <c r="M162" i="2"/>
  <c r="M203" i="2"/>
  <c r="M197" i="2"/>
  <c r="M177" i="2"/>
  <c r="M168" i="2"/>
  <c r="M200" i="2"/>
  <c r="M206" i="2"/>
  <c r="M171" i="2"/>
  <c r="M174" i="2"/>
  <c r="M153" i="2"/>
  <c r="M194" i="2"/>
  <c r="M191" i="2"/>
  <c r="M165" i="2"/>
  <c r="AK383" i="2"/>
  <c r="W394" i="2"/>
  <c r="W397" i="2"/>
  <c r="W398" i="2"/>
  <c r="W393" i="2"/>
  <c r="W396" i="2"/>
  <c r="W379" i="2"/>
  <c r="W395" i="2"/>
  <c r="W79" i="2"/>
  <c r="S402" i="2"/>
  <c r="S403" i="2"/>
  <c r="S401" i="2"/>
  <c r="S404" i="2"/>
  <c r="S405" i="2"/>
  <c r="S400" i="2"/>
  <c r="S380" i="2"/>
  <c r="S80" i="2"/>
  <c r="AG411" i="2"/>
  <c r="AG409" i="2"/>
  <c r="AG408" i="2"/>
  <c r="AG407" i="2"/>
  <c r="AG412" i="2"/>
  <c r="AG410" i="2"/>
  <c r="AG381" i="2"/>
  <c r="AG81" i="2"/>
  <c r="AD404" i="2"/>
  <c r="AD400" i="2"/>
  <c r="AD403" i="2"/>
  <c r="AD401" i="2"/>
  <c r="AD405" i="2"/>
  <c r="AD402" i="2"/>
  <c r="AD380" i="2"/>
  <c r="AD80" i="2"/>
  <c r="AC407" i="2"/>
  <c r="AC410" i="2"/>
  <c r="AC409" i="2"/>
  <c r="AC408" i="2"/>
  <c r="AC381" i="2"/>
  <c r="AC412" i="2"/>
  <c r="AC411" i="2"/>
  <c r="AC81" i="2"/>
  <c r="U404" i="2"/>
  <c r="U402" i="2"/>
  <c r="U400" i="2"/>
  <c r="U405" i="2"/>
  <c r="U403" i="2"/>
  <c r="U401" i="2"/>
  <c r="U380" i="2"/>
  <c r="U80" i="2"/>
  <c r="AH208" i="2"/>
  <c r="AH179" i="2"/>
  <c r="AH155" i="2"/>
  <c r="AH211" i="2"/>
  <c r="AH184" i="2"/>
  <c r="AH158" i="2"/>
  <c r="AH205" i="2"/>
  <c r="AH199" i="2"/>
  <c r="AH193" i="2"/>
  <c r="AH187" i="2"/>
  <c r="AH161" i="2"/>
  <c r="AH176" i="2"/>
  <c r="AH202" i="2"/>
  <c r="AH190" i="2"/>
  <c r="AH173" i="2"/>
  <c r="AH164" i="2"/>
  <c r="AH196" i="2"/>
  <c r="AH170" i="2"/>
  <c r="AH152" i="2"/>
  <c r="AH167" i="2"/>
  <c r="M407" i="2"/>
  <c r="M410" i="2"/>
  <c r="M404" i="2"/>
  <c r="M405" i="2"/>
  <c r="M402" i="2"/>
  <c r="M393" i="2"/>
  <c r="M396" i="2"/>
  <c r="M409" i="2"/>
  <c r="M400" i="2"/>
  <c r="M408" i="2"/>
  <c r="M403" i="2"/>
  <c r="M394" i="2"/>
  <c r="M411" i="2"/>
  <c r="M401" i="2"/>
  <c r="M379" i="2"/>
  <c r="M412" i="2"/>
  <c r="M395" i="2"/>
  <c r="M398" i="2"/>
  <c r="M397" i="2"/>
  <c r="M79" i="2"/>
  <c r="M383" i="2" s="1"/>
  <c r="U407" i="2"/>
  <c r="U410" i="2"/>
  <c r="U411" i="2"/>
  <c r="U412" i="2"/>
  <c r="U409" i="2"/>
  <c r="U408" i="2"/>
  <c r="U381" i="2"/>
  <c r="U81" i="2"/>
  <c r="AE207" i="2"/>
  <c r="AE178" i="2"/>
  <c r="AE154" i="2"/>
  <c r="AE183" i="2"/>
  <c r="AE157" i="2"/>
  <c r="AE201" i="2"/>
  <c r="AE195" i="2"/>
  <c r="AE186" i="2"/>
  <c r="AE160" i="2"/>
  <c r="AE210" i="2"/>
  <c r="AE175" i="2"/>
  <c r="AE204" i="2"/>
  <c r="AE192" i="2"/>
  <c r="AE189" i="2"/>
  <c r="AE166" i="2"/>
  <c r="AE169" i="2"/>
  <c r="AE198" i="2"/>
  <c r="AE163" i="2"/>
  <c r="AE172" i="2"/>
  <c r="AE151" i="2"/>
  <c r="AL410" i="2"/>
  <c r="AL408" i="2"/>
  <c r="AL412" i="2"/>
  <c r="AL409" i="2"/>
  <c r="AL407" i="2"/>
  <c r="AL411" i="2"/>
  <c r="AL381" i="2"/>
  <c r="AL81" i="2"/>
  <c r="AI409" i="2"/>
  <c r="AI412" i="2"/>
  <c r="AI407" i="2"/>
  <c r="AI411" i="2"/>
  <c r="AI410" i="2"/>
  <c r="AI381" i="2"/>
  <c r="AI408" i="2"/>
  <c r="AI81" i="2"/>
  <c r="R208" i="2"/>
  <c r="R205" i="2"/>
  <c r="R199" i="2"/>
  <c r="R193" i="2"/>
  <c r="R179" i="2"/>
  <c r="R155" i="2"/>
  <c r="R184" i="2"/>
  <c r="R158" i="2"/>
  <c r="R187" i="2"/>
  <c r="R161" i="2"/>
  <c r="R211" i="2"/>
  <c r="R176" i="2"/>
  <c r="R190" i="2"/>
  <c r="R170" i="2"/>
  <c r="R196" i="2"/>
  <c r="R173" i="2"/>
  <c r="R167" i="2"/>
  <c r="R202" i="2"/>
  <c r="R152" i="2"/>
  <c r="R164" i="2"/>
  <c r="AB198" i="2"/>
  <c r="AB210" i="2"/>
  <c r="AB204" i="2"/>
  <c r="AB169" i="2"/>
  <c r="AB192" i="2"/>
  <c r="AB172" i="2"/>
  <c r="AB175" i="2"/>
  <c r="AB160" i="2"/>
  <c r="AB183" i="2"/>
  <c r="AB163" i="2"/>
  <c r="AB195" i="2"/>
  <c r="AB207" i="2"/>
  <c r="AB189" i="2"/>
  <c r="AB166" i="2"/>
  <c r="AB186" i="2"/>
  <c r="AB151" i="2"/>
  <c r="AB154" i="2"/>
  <c r="AB178" i="2"/>
  <c r="AB201" i="2"/>
  <c r="AB157" i="2"/>
  <c r="O207" i="2"/>
  <c r="O201" i="2"/>
  <c r="O195" i="2"/>
  <c r="O178" i="2"/>
  <c r="O154" i="2"/>
  <c r="O183" i="2"/>
  <c r="O157" i="2"/>
  <c r="O186" i="2"/>
  <c r="O160" i="2"/>
  <c r="O210" i="2"/>
  <c r="O189" i="2"/>
  <c r="O175" i="2"/>
  <c r="O163" i="2"/>
  <c r="O198" i="2"/>
  <c r="O166" i="2"/>
  <c r="O172" i="2"/>
  <c r="O192" i="2"/>
  <c r="O169" i="2"/>
  <c r="O204" i="2"/>
  <c r="O151" i="2"/>
  <c r="Y411" i="2"/>
  <c r="Y409" i="2"/>
  <c r="Y410" i="2"/>
  <c r="Y408" i="2"/>
  <c r="Y407" i="2"/>
  <c r="Y412" i="2"/>
  <c r="Y381" i="2"/>
  <c r="Y81" i="2"/>
  <c r="Z200" i="2"/>
  <c r="Z194" i="2"/>
  <c r="Z171" i="2"/>
  <c r="Z174" i="2"/>
  <c r="Z177" i="2"/>
  <c r="Z153" i="2"/>
  <c r="Z209" i="2"/>
  <c r="Z212" i="2"/>
  <c r="Z206" i="2"/>
  <c r="Z191" i="2"/>
  <c r="Z180" i="2"/>
  <c r="Z168" i="2"/>
  <c r="Z156" i="2"/>
  <c r="Z197" i="2"/>
  <c r="Z188" i="2"/>
  <c r="Z165" i="2"/>
  <c r="Z185" i="2"/>
  <c r="Z203" i="2"/>
  <c r="Z159" i="2"/>
  <c r="Z162" i="2"/>
  <c r="T383" i="2"/>
  <c r="T368" i="2" s="1"/>
  <c r="V396" i="2"/>
  <c r="V394" i="2"/>
  <c r="V397" i="2"/>
  <c r="V379" i="2"/>
  <c r="V398" i="2"/>
  <c r="V395" i="2"/>
  <c r="V393" i="2"/>
  <c r="V79" i="2"/>
  <c r="V383" i="2" s="1"/>
  <c r="U386" i="2"/>
  <c r="U389" i="2" s="1"/>
  <c r="AC386" i="2"/>
  <c r="AC389" i="2" s="1"/>
  <c r="V410" i="2"/>
  <c r="V408" i="2"/>
  <c r="V412" i="2"/>
  <c r="V407" i="2"/>
  <c r="V409" i="2"/>
  <c r="V411" i="2"/>
  <c r="V381" i="2"/>
  <c r="V81" i="2"/>
  <c r="AH395" i="2"/>
  <c r="AH398" i="2"/>
  <c r="AH393" i="2"/>
  <c r="AH396" i="2"/>
  <c r="AH379" i="2"/>
  <c r="AH394" i="2"/>
  <c r="AH397" i="2"/>
  <c r="AH79" i="2"/>
  <c r="N212" i="2"/>
  <c r="N185" i="2"/>
  <c r="N159" i="2"/>
  <c r="N188" i="2"/>
  <c r="N162" i="2"/>
  <c r="N206" i="2"/>
  <c r="N200" i="2"/>
  <c r="N194" i="2"/>
  <c r="N191" i="2"/>
  <c r="N165" i="2"/>
  <c r="N180" i="2"/>
  <c r="N197" i="2"/>
  <c r="N209" i="2"/>
  <c r="N171" i="2"/>
  <c r="N156" i="2"/>
  <c r="N174" i="2"/>
  <c r="N203" i="2"/>
  <c r="N177" i="2"/>
  <c r="N168" i="2"/>
  <c r="N153" i="2"/>
  <c r="AM387" i="2"/>
  <c r="AM390" i="2" s="1"/>
  <c r="AG405" i="2"/>
  <c r="AG401" i="2"/>
  <c r="AG402" i="2"/>
  <c r="AG380" i="2"/>
  <c r="AG404" i="2"/>
  <c r="AG400" i="2"/>
  <c r="AG403" i="2"/>
  <c r="AG80" i="2"/>
  <c r="S211" i="2"/>
  <c r="S184" i="2"/>
  <c r="S158" i="2"/>
  <c r="S187" i="2"/>
  <c r="S161" i="2"/>
  <c r="S190" i="2"/>
  <c r="S164" i="2"/>
  <c r="S208" i="2"/>
  <c r="S205" i="2"/>
  <c r="S199" i="2"/>
  <c r="S193" i="2"/>
  <c r="S179" i="2"/>
  <c r="S176" i="2"/>
  <c r="S170" i="2"/>
  <c r="S196" i="2"/>
  <c r="S155" i="2"/>
  <c r="S173" i="2"/>
  <c r="S167" i="2"/>
  <c r="S152" i="2"/>
  <c r="S202" i="2"/>
  <c r="T198" i="2"/>
  <c r="T192" i="2"/>
  <c r="T169" i="2"/>
  <c r="T172" i="2"/>
  <c r="T175" i="2"/>
  <c r="T210" i="2"/>
  <c r="T204" i="2"/>
  <c r="T189" i="2"/>
  <c r="T201" i="2"/>
  <c r="T178" i="2"/>
  <c r="T166" i="2"/>
  <c r="T154" i="2"/>
  <c r="T186" i="2"/>
  <c r="T163" i="2"/>
  <c r="T151" i="2"/>
  <c r="T183" i="2"/>
  <c r="T207" i="2"/>
  <c r="T160" i="2"/>
  <c r="T195" i="2"/>
  <c r="T157" i="2"/>
  <c r="AB187" i="2"/>
  <c r="AB161" i="2"/>
  <c r="AB190" i="2"/>
  <c r="AB164" i="2"/>
  <c r="AB167" i="2"/>
  <c r="AB208" i="2"/>
  <c r="AB211" i="2"/>
  <c r="AB205" i="2"/>
  <c r="AB199" i="2"/>
  <c r="AB193" i="2"/>
  <c r="AB184" i="2"/>
  <c r="AB179" i="2"/>
  <c r="AB202" i="2"/>
  <c r="AB170" i="2"/>
  <c r="AB152" i="2"/>
  <c r="AB176" i="2"/>
  <c r="AB173" i="2"/>
  <c r="AB196" i="2"/>
  <c r="AB158" i="2"/>
  <c r="AB155" i="2"/>
  <c r="AO411" i="2"/>
  <c r="AO409" i="2"/>
  <c r="AO408" i="2"/>
  <c r="AO410" i="2"/>
  <c r="AO412" i="2"/>
  <c r="AO381" i="2"/>
  <c r="AO407" i="2"/>
  <c r="AO81" i="2"/>
  <c r="Z192" i="2"/>
  <c r="Z189" i="2"/>
  <c r="Z163" i="2"/>
  <c r="Z166" i="2"/>
  <c r="Z210" i="2"/>
  <c r="Z204" i="2"/>
  <c r="Z198" i="2"/>
  <c r="Z169" i="2"/>
  <c r="Z186" i="2"/>
  <c r="Z201" i="2"/>
  <c r="Z157" i="2"/>
  <c r="Z151" i="2"/>
  <c r="Z175" i="2"/>
  <c r="Z160" i="2"/>
  <c r="Z195" i="2"/>
  <c r="Z183" i="2"/>
  <c r="Z178" i="2"/>
  <c r="Z172" i="2"/>
  <c r="Z207" i="2"/>
  <c r="Z154" i="2"/>
  <c r="X405" i="2"/>
  <c r="X403" i="2"/>
  <c r="X401" i="2"/>
  <c r="X380" i="2"/>
  <c r="X400" i="2"/>
  <c r="X402" i="2"/>
  <c r="X404" i="2"/>
  <c r="X80" i="2"/>
  <c r="S385" i="2"/>
  <c r="T363" i="2"/>
  <c r="T374" i="2"/>
  <c r="T369" i="2"/>
  <c r="T376" i="2"/>
  <c r="T360" i="2"/>
  <c r="T366" i="2"/>
  <c r="T373" i="2"/>
  <c r="T348" i="2"/>
  <c r="T354" i="2"/>
  <c r="T375" i="2"/>
  <c r="T351" i="2"/>
  <c r="T353" i="2"/>
  <c r="T356" i="2"/>
  <c r="T372" i="2"/>
  <c r="T357" i="2"/>
  <c r="T385" i="2"/>
  <c r="T358" i="2" s="1"/>
  <c r="AE404" i="2"/>
  <c r="AE400" i="2"/>
  <c r="AE387" i="2" s="1"/>
  <c r="AE390" i="2" s="1"/>
  <c r="AE403" i="2"/>
  <c r="AE401" i="2"/>
  <c r="AE405" i="2"/>
  <c r="AE402" i="2"/>
  <c r="AE380" i="2"/>
  <c r="AE80" i="2"/>
  <c r="AD410" i="2"/>
  <c r="AD408" i="2"/>
  <c r="AD412" i="2"/>
  <c r="AD411" i="2"/>
  <c r="AD407" i="2"/>
  <c r="AD409" i="2"/>
  <c r="AD381" i="2"/>
  <c r="AD81" i="2"/>
  <c r="AD212" i="2"/>
  <c r="AD209" i="2"/>
  <c r="AD203" i="2"/>
  <c r="AD197" i="2"/>
  <c r="AD185" i="2"/>
  <c r="AD159" i="2"/>
  <c r="AD188" i="2"/>
  <c r="AD162" i="2"/>
  <c r="AD191" i="2"/>
  <c r="AD165" i="2"/>
  <c r="AD180" i="2"/>
  <c r="AD156" i="2"/>
  <c r="AD174" i="2"/>
  <c r="AD200" i="2"/>
  <c r="AD177" i="2"/>
  <c r="AD171" i="2"/>
  <c r="AD194" i="2"/>
  <c r="AD153" i="2"/>
  <c r="AD206" i="2"/>
  <c r="AD168" i="2"/>
  <c r="AL404" i="2"/>
  <c r="AL405" i="2"/>
  <c r="AL400" i="2"/>
  <c r="AL403" i="2"/>
  <c r="AL402" i="2"/>
  <c r="AL380" i="2"/>
  <c r="AL401" i="2"/>
  <c r="AL80" i="2"/>
  <c r="N410" i="2"/>
  <c r="N408" i="2"/>
  <c r="N412" i="2"/>
  <c r="N409" i="2"/>
  <c r="N411" i="2"/>
  <c r="N407" i="2"/>
  <c r="N381" i="2"/>
  <c r="N81" i="2"/>
  <c r="N196" i="2"/>
  <c r="N167" i="2"/>
  <c r="N170" i="2"/>
  <c r="N173" i="2"/>
  <c r="N211" i="2"/>
  <c r="N208" i="2"/>
  <c r="N202" i="2"/>
  <c r="N190" i="2"/>
  <c r="N187" i="2"/>
  <c r="N152" i="2"/>
  <c r="N176" i="2"/>
  <c r="N164" i="2"/>
  <c r="N193" i="2"/>
  <c r="N205" i="2"/>
  <c r="N184" i="2"/>
  <c r="N161" i="2"/>
  <c r="N179" i="2"/>
  <c r="N199" i="2"/>
  <c r="N158" i="2"/>
  <c r="N155" i="2"/>
  <c r="AG397" i="2"/>
  <c r="AG395" i="2"/>
  <c r="AG398" i="2"/>
  <c r="AG396" i="2"/>
  <c r="AG394" i="2"/>
  <c r="AG379" i="2"/>
  <c r="AG393" i="2"/>
  <c r="AG79" i="2"/>
  <c r="N396" i="2"/>
  <c r="N394" i="2"/>
  <c r="N397" i="2"/>
  <c r="N379" i="2"/>
  <c r="N395" i="2"/>
  <c r="N393" i="2"/>
  <c r="N398" i="2"/>
  <c r="N79" i="2"/>
  <c r="AN408" i="2"/>
  <c r="AN411" i="2"/>
  <c r="AN412" i="2"/>
  <c r="AN409" i="2"/>
  <c r="AN407" i="2"/>
  <c r="AN381" i="2"/>
  <c r="AN410" i="2"/>
  <c r="AN81" i="2"/>
  <c r="X408" i="2"/>
  <c r="X411" i="2"/>
  <c r="X412" i="2"/>
  <c r="X410" i="2"/>
  <c r="X409" i="2"/>
  <c r="X381" i="2"/>
  <c r="X407" i="2"/>
  <c r="X81" i="2"/>
  <c r="Z387" i="2"/>
  <c r="Z390" i="2" s="1"/>
  <c r="AD396" i="2"/>
  <c r="AD394" i="2"/>
  <c r="AD397" i="2"/>
  <c r="AD379" i="2"/>
  <c r="AD395" i="2"/>
  <c r="AD393" i="2"/>
  <c r="AD398" i="2"/>
  <c r="AD79" i="2"/>
  <c r="S195" i="2"/>
  <c r="S210" i="2"/>
  <c r="S204" i="2"/>
  <c r="S198" i="2"/>
  <c r="S166" i="2"/>
  <c r="S192" i="2"/>
  <c r="S169" i="2"/>
  <c r="S172" i="2"/>
  <c r="S189" i="2"/>
  <c r="S163" i="2"/>
  <c r="S151" i="2"/>
  <c r="S201" i="2"/>
  <c r="S178" i="2"/>
  <c r="S154" i="2"/>
  <c r="S186" i="2"/>
  <c r="S207" i="2"/>
  <c r="S183" i="2"/>
  <c r="S157" i="2"/>
  <c r="S175" i="2"/>
  <c r="S160" i="2"/>
  <c r="T187" i="2"/>
  <c r="T161" i="2"/>
  <c r="T190" i="2"/>
  <c r="T164" i="2"/>
  <c r="T208" i="2"/>
  <c r="T202" i="2"/>
  <c r="T196" i="2"/>
  <c r="T167" i="2"/>
  <c r="T184" i="2"/>
  <c r="T211" i="2"/>
  <c r="T193" i="2"/>
  <c r="T155" i="2"/>
  <c r="T173" i="2"/>
  <c r="T205" i="2"/>
  <c r="T158" i="2"/>
  <c r="T152" i="2"/>
  <c r="T199" i="2"/>
  <c r="T179" i="2"/>
  <c r="T176" i="2"/>
  <c r="T170" i="2"/>
  <c r="AB206" i="2"/>
  <c r="AB177" i="2"/>
  <c r="AB153" i="2"/>
  <c r="AB209" i="2"/>
  <c r="AB180" i="2"/>
  <c r="AB156" i="2"/>
  <c r="AB203" i="2"/>
  <c r="AB197" i="2"/>
  <c r="AB185" i="2"/>
  <c r="AB159" i="2"/>
  <c r="AB212" i="2"/>
  <c r="AB194" i="2"/>
  <c r="AB188" i="2"/>
  <c r="AB171" i="2"/>
  <c r="AB174" i="2"/>
  <c r="AB162" i="2"/>
  <c r="AB200" i="2"/>
  <c r="AB168" i="2"/>
  <c r="AB165" i="2"/>
  <c r="AB191" i="2"/>
  <c r="AO405" i="2"/>
  <c r="AO404" i="2"/>
  <c r="AO401" i="2"/>
  <c r="AO403" i="2"/>
  <c r="AO380" i="2"/>
  <c r="AO400" i="2"/>
  <c r="AO402" i="2"/>
  <c r="AO80" i="2"/>
  <c r="R409" i="2"/>
  <c r="R412" i="2"/>
  <c r="R408" i="2"/>
  <c r="R407" i="2"/>
  <c r="R411" i="2"/>
  <c r="R410" i="2"/>
  <c r="R381" i="2"/>
  <c r="R81" i="2"/>
  <c r="AA395" i="2"/>
  <c r="AA398" i="2"/>
  <c r="AA393" i="2"/>
  <c r="AA396" i="2"/>
  <c r="AA394" i="2"/>
  <c r="AA397" i="2"/>
  <c r="AA379" i="2"/>
  <c r="AA79" i="2"/>
  <c r="AA383" i="2" s="1"/>
  <c r="AA362" i="2" s="1"/>
  <c r="Z208" i="2"/>
  <c r="Z211" i="2"/>
  <c r="Z179" i="2"/>
  <c r="Z155" i="2"/>
  <c r="Z205" i="2"/>
  <c r="Z199" i="2"/>
  <c r="Z193" i="2"/>
  <c r="Z184" i="2"/>
  <c r="Z158" i="2"/>
  <c r="Z187" i="2"/>
  <c r="Z161" i="2"/>
  <c r="Z176" i="2"/>
  <c r="Z164" i="2"/>
  <c r="Z167" i="2"/>
  <c r="Z202" i="2"/>
  <c r="Z170" i="2"/>
  <c r="Z196" i="2"/>
  <c r="Z152" i="2"/>
  <c r="Z190" i="2"/>
  <c r="Z173" i="2"/>
  <c r="AI211" i="2"/>
  <c r="AI184" i="2"/>
  <c r="AI158" i="2"/>
  <c r="AI205" i="2"/>
  <c r="AI199" i="2"/>
  <c r="AI193" i="2"/>
  <c r="AI187" i="2"/>
  <c r="AI161" i="2"/>
  <c r="AI190" i="2"/>
  <c r="AI164" i="2"/>
  <c r="AI208" i="2"/>
  <c r="AI179" i="2"/>
  <c r="AI176" i="2"/>
  <c r="AI173" i="2"/>
  <c r="AI196" i="2"/>
  <c r="AI167" i="2"/>
  <c r="AI202" i="2"/>
  <c r="AI155" i="2"/>
  <c r="AI170" i="2"/>
  <c r="AI152" i="2"/>
  <c r="AH409" i="2"/>
  <c r="AH412" i="2"/>
  <c r="AH407" i="2"/>
  <c r="AH411" i="2"/>
  <c r="AH410" i="2"/>
  <c r="AH381" i="2"/>
  <c r="AH408" i="2"/>
  <c r="AH81" i="2"/>
  <c r="AA388" i="2"/>
  <c r="AA391" i="2" s="1"/>
  <c r="P210" i="2"/>
  <c r="P183" i="2"/>
  <c r="P157" i="2"/>
  <c r="P186" i="2"/>
  <c r="P160" i="2"/>
  <c r="P189" i="2"/>
  <c r="P163" i="2"/>
  <c r="P207" i="2"/>
  <c r="P201" i="2"/>
  <c r="P195" i="2"/>
  <c r="P178" i="2"/>
  <c r="P175" i="2"/>
  <c r="P198" i="2"/>
  <c r="P166" i="2"/>
  <c r="P169" i="2"/>
  <c r="P204" i="2"/>
  <c r="P151" i="2"/>
  <c r="P172" i="2"/>
  <c r="P154" i="2"/>
  <c r="P192" i="2"/>
  <c r="AD196" i="2"/>
  <c r="AD167" i="2"/>
  <c r="AD208" i="2"/>
  <c r="AD202" i="2"/>
  <c r="AD170" i="2"/>
  <c r="AD173" i="2"/>
  <c r="AD211" i="2"/>
  <c r="AD205" i="2"/>
  <c r="AD190" i="2"/>
  <c r="AD187" i="2"/>
  <c r="AD152" i="2"/>
  <c r="AD176" i="2"/>
  <c r="AD155" i="2"/>
  <c r="AD184" i="2"/>
  <c r="AD193" i="2"/>
  <c r="AD199" i="2"/>
  <c r="AD164" i="2"/>
  <c r="AD161" i="2"/>
  <c r="AD158" i="2"/>
  <c r="AD179" i="2"/>
  <c r="S395" i="2"/>
  <c r="S398" i="2"/>
  <c r="S393" i="2"/>
  <c r="S396" i="2"/>
  <c r="S397" i="2"/>
  <c r="S394" i="2"/>
  <c r="S379" i="2"/>
  <c r="S79" i="2"/>
  <c r="N204" i="2"/>
  <c r="N207" i="2"/>
  <c r="N175" i="2"/>
  <c r="N201" i="2"/>
  <c r="N195" i="2"/>
  <c r="N178" i="2"/>
  <c r="N154" i="2"/>
  <c r="N183" i="2"/>
  <c r="N157" i="2"/>
  <c r="N210" i="2"/>
  <c r="N172" i="2"/>
  <c r="N160" i="2"/>
  <c r="N189" i="2"/>
  <c r="N163" i="2"/>
  <c r="N198" i="2"/>
  <c r="N166" i="2"/>
  <c r="N192" i="2"/>
  <c r="N169" i="2"/>
  <c r="N186" i="2"/>
  <c r="N151" i="2"/>
  <c r="O404" i="2"/>
  <c r="O400" i="2"/>
  <c r="O403" i="2"/>
  <c r="O401" i="2"/>
  <c r="O402" i="2"/>
  <c r="O380" i="2"/>
  <c r="O405" i="2"/>
  <c r="O80" i="2"/>
  <c r="O384" i="2" s="1"/>
  <c r="S203" i="2"/>
  <c r="S174" i="2"/>
  <c r="S209" i="2"/>
  <c r="S177" i="2"/>
  <c r="S197" i="2"/>
  <c r="S180" i="2"/>
  <c r="S156" i="2"/>
  <c r="S212" i="2"/>
  <c r="S206" i="2"/>
  <c r="S200" i="2"/>
  <c r="S185" i="2"/>
  <c r="S162" i="2"/>
  <c r="S191" i="2"/>
  <c r="S165" i="2"/>
  <c r="S194" i="2"/>
  <c r="S171" i="2"/>
  <c r="S159" i="2"/>
  <c r="S168" i="2"/>
  <c r="S188" i="2"/>
  <c r="S153" i="2"/>
  <c r="T206" i="2"/>
  <c r="T209" i="2"/>
  <c r="T177" i="2"/>
  <c r="T153" i="2"/>
  <c r="T203" i="2"/>
  <c r="T197" i="2"/>
  <c r="T180" i="2"/>
  <c r="T156" i="2"/>
  <c r="T185" i="2"/>
  <c r="T159" i="2"/>
  <c r="T212" i="2"/>
  <c r="T174" i="2"/>
  <c r="T162" i="2"/>
  <c r="T191" i="2"/>
  <c r="T165" i="2"/>
  <c r="T194" i="2"/>
  <c r="T168" i="2"/>
  <c r="T200" i="2"/>
  <c r="T171" i="2"/>
  <c r="T188" i="2"/>
  <c r="AJ198" i="2"/>
  <c r="AJ169" i="2"/>
  <c r="AJ210" i="2"/>
  <c r="AJ204" i="2"/>
  <c r="AJ172" i="2"/>
  <c r="AJ192" i="2"/>
  <c r="AJ175" i="2"/>
  <c r="AJ207" i="2"/>
  <c r="AJ195" i="2"/>
  <c r="AJ189" i="2"/>
  <c r="AJ178" i="2"/>
  <c r="AJ157" i="2"/>
  <c r="AJ201" i="2"/>
  <c r="AJ186" i="2"/>
  <c r="AJ160" i="2"/>
  <c r="AJ166" i="2"/>
  <c r="AJ154" i="2"/>
  <c r="AJ151" i="2"/>
  <c r="AJ163" i="2"/>
  <c r="AJ183" i="2"/>
  <c r="AN394" i="2"/>
  <c r="AN397" i="2"/>
  <c r="AN395" i="2"/>
  <c r="AN398" i="2"/>
  <c r="AN393" i="2"/>
  <c r="AN379" i="2"/>
  <c r="AN396" i="2"/>
  <c r="AN79" i="2"/>
  <c r="AI395" i="2"/>
  <c r="AI398" i="2"/>
  <c r="AI393" i="2"/>
  <c r="AI396" i="2"/>
  <c r="AI397" i="2"/>
  <c r="AI379" i="2"/>
  <c r="AI394" i="2"/>
  <c r="AI79" i="2"/>
  <c r="P385" i="2"/>
  <c r="AH405" i="2"/>
  <c r="AH403" i="2"/>
  <c r="AH401" i="2"/>
  <c r="AH402" i="2"/>
  <c r="AH404" i="2"/>
  <c r="AH380" i="2"/>
  <c r="AH400" i="2"/>
  <c r="AH80" i="2"/>
  <c r="AI195" i="2"/>
  <c r="AI166" i="2"/>
  <c r="AI169" i="2"/>
  <c r="AI210" i="2"/>
  <c r="AI204" i="2"/>
  <c r="AI198" i="2"/>
  <c r="AI172" i="2"/>
  <c r="AI189" i="2"/>
  <c r="AI154" i="2"/>
  <c r="AI151" i="2"/>
  <c r="AI207" i="2"/>
  <c r="AI178" i="2"/>
  <c r="AI157" i="2"/>
  <c r="AI201" i="2"/>
  <c r="AI186" i="2"/>
  <c r="AI183" i="2"/>
  <c r="AI160" i="2"/>
  <c r="AI163" i="2"/>
  <c r="AI175" i="2"/>
  <c r="AI192" i="2"/>
  <c r="X394" i="2"/>
  <c r="X397" i="2"/>
  <c r="X395" i="2"/>
  <c r="X398" i="2"/>
  <c r="X393" i="2"/>
  <c r="X396" i="2"/>
  <c r="X379" i="2"/>
  <c r="X79" i="2"/>
  <c r="W387" i="2"/>
  <c r="W390" i="2" s="1"/>
  <c r="P194" i="2"/>
  <c r="P212" i="2"/>
  <c r="P206" i="2"/>
  <c r="P200" i="2"/>
  <c r="P191" i="2"/>
  <c r="P165" i="2"/>
  <c r="P168" i="2"/>
  <c r="P171" i="2"/>
  <c r="P188" i="2"/>
  <c r="P209" i="2"/>
  <c r="P156" i="2"/>
  <c r="P174" i="2"/>
  <c r="P153" i="2"/>
  <c r="P203" i="2"/>
  <c r="P177" i="2"/>
  <c r="P159" i="2"/>
  <c r="P185" i="2"/>
  <c r="P162" i="2"/>
  <c r="P180" i="2"/>
  <c r="P197" i="2"/>
  <c r="AD204" i="2"/>
  <c r="AD175" i="2"/>
  <c r="AD178" i="2"/>
  <c r="AD154" i="2"/>
  <c r="AD207" i="2"/>
  <c r="AD183" i="2"/>
  <c r="AD157" i="2"/>
  <c r="AD198" i="2"/>
  <c r="AD192" i="2"/>
  <c r="AD163" i="2"/>
  <c r="AD195" i="2"/>
  <c r="AD210" i="2"/>
  <c r="AD189" i="2"/>
  <c r="AD166" i="2"/>
  <c r="AD169" i="2"/>
  <c r="AD201" i="2"/>
  <c r="AD172" i="2"/>
  <c r="AD160" i="2"/>
  <c r="AD186" i="2"/>
  <c r="AD151" i="2"/>
  <c r="AF387" i="2"/>
  <c r="AF390" i="2" s="1"/>
  <c r="O408" i="2"/>
  <c r="O411" i="2"/>
  <c r="O409" i="2"/>
  <c r="O412" i="2"/>
  <c r="O407" i="2"/>
  <c r="O381" i="2"/>
  <c r="O410" i="2"/>
  <c r="O81" i="2"/>
  <c r="M381" i="2"/>
  <c r="M81" i="2"/>
  <c r="AB412" i="2"/>
  <c r="AB407" i="2"/>
  <c r="AB410" i="2"/>
  <c r="AB409" i="2"/>
  <c r="AB408" i="2"/>
  <c r="AB381" i="2"/>
  <c r="AB411" i="2"/>
  <c r="AB81" i="2"/>
  <c r="U193" i="2"/>
  <c r="U190" i="2"/>
  <c r="U164" i="2"/>
  <c r="U208" i="2"/>
  <c r="U202" i="2"/>
  <c r="U196" i="2"/>
  <c r="U167" i="2"/>
  <c r="U170" i="2"/>
  <c r="U211" i="2"/>
  <c r="U205" i="2"/>
  <c r="U187" i="2"/>
  <c r="U184" i="2"/>
  <c r="U173" i="2"/>
  <c r="U158" i="2"/>
  <c r="U152" i="2"/>
  <c r="U199" i="2"/>
  <c r="U179" i="2"/>
  <c r="U161" i="2"/>
  <c r="U155" i="2"/>
  <c r="U176" i="2"/>
  <c r="AK387" i="2"/>
  <c r="AK390" i="2" s="1"/>
  <c r="AJ211" i="2"/>
  <c r="AJ205" i="2"/>
  <c r="AJ199" i="2"/>
  <c r="AJ193" i="2"/>
  <c r="AJ187" i="2"/>
  <c r="AJ161" i="2"/>
  <c r="AJ190" i="2"/>
  <c r="AJ164" i="2"/>
  <c r="AJ167" i="2"/>
  <c r="AJ184" i="2"/>
  <c r="AJ158" i="2"/>
  <c r="AJ208" i="2"/>
  <c r="AJ196" i="2"/>
  <c r="AJ152" i="2"/>
  <c r="AJ179" i="2"/>
  <c r="AJ176" i="2"/>
  <c r="AJ173" i="2"/>
  <c r="AJ170" i="2"/>
  <c r="AJ202" i="2"/>
  <c r="AJ155" i="2"/>
  <c r="Z395" i="2"/>
  <c r="Z398" i="2"/>
  <c r="Z393" i="2"/>
  <c r="Z394" i="2"/>
  <c r="Z397" i="2"/>
  <c r="Z396" i="2"/>
  <c r="Z379" i="2"/>
  <c r="Z79" i="2"/>
  <c r="AC387" i="2"/>
  <c r="AC390" i="2" s="1"/>
  <c r="AF408" i="2"/>
  <c r="AF411" i="2"/>
  <c r="AF407" i="2"/>
  <c r="AF409" i="2"/>
  <c r="AF412" i="2"/>
  <c r="AF381" i="2"/>
  <c r="AF410" i="2"/>
  <c r="AF81" i="2"/>
  <c r="AL396" i="2"/>
  <c r="AL394" i="2"/>
  <c r="AL397" i="2"/>
  <c r="AL379" i="2"/>
  <c r="AL398" i="2"/>
  <c r="AL393" i="2"/>
  <c r="AL395" i="2"/>
  <c r="AL79" i="2"/>
  <c r="AI403" i="2"/>
  <c r="AI402" i="2"/>
  <c r="AI405" i="2"/>
  <c r="AI404" i="2"/>
  <c r="AI401" i="2"/>
  <c r="AI380" i="2"/>
  <c r="AI400" i="2"/>
  <c r="AI80" i="2"/>
  <c r="AN405" i="2"/>
  <c r="AN404" i="2"/>
  <c r="AN401" i="2"/>
  <c r="AN403" i="2"/>
  <c r="AN380" i="2"/>
  <c r="AN402" i="2"/>
  <c r="AN400" i="2"/>
  <c r="AN80" i="2"/>
  <c r="AI203" i="2"/>
  <c r="AI200" i="2"/>
  <c r="AI194" i="2"/>
  <c r="AI174" i="2"/>
  <c r="AI177" i="2"/>
  <c r="AI153" i="2"/>
  <c r="AI180" i="2"/>
  <c r="AI156" i="2"/>
  <c r="AI209" i="2"/>
  <c r="AI212" i="2"/>
  <c r="AI206" i="2"/>
  <c r="AI185" i="2"/>
  <c r="AI165" i="2"/>
  <c r="AI191" i="2"/>
  <c r="AI168" i="2"/>
  <c r="AI162" i="2"/>
  <c r="AI159" i="2"/>
  <c r="AI188" i="2"/>
  <c r="AI171" i="2"/>
  <c r="AI197" i="2"/>
  <c r="P202" i="2"/>
  <c r="P173" i="2"/>
  <c r="P211" i="2"/>
  <c r="P205" i="2"/>
  <c r="P176" i="2"/>
  <c r="P199" i="2"/>
  <c r="P193" i="2"/>
  <c r="P179" i="2"/>
  <c r="P155" i="2"/>
  <c r="P208" i="2"/>
  <c r="P184" i="2"/>
  <c r="P167" i="2"/>
  <c r="P190" i="2"/>
  <c r="P170" i="2"/>
  <c r="P196" i="2"/>
  <c r="P164" i="2"/>
  <c r="P187" i="2"/>
  <c r="P161" i="2"/>
  <c r="P152" i="2"/>
  <c r="P158" i="2"/>
  <c r="AK193" i="2"/>
  <c r="AK190" i="2"/>
  <c r="AK164" i="2"/>
  <c r="AK167" i="2"/>
  <c r="AK170" i="2"/>
  <c r="AK208" i="2"/>
  <c r="AK211" i="2"/>
  <c r="AK205" i="2"/>
  <c r="AK199" i="2"/>
  <c r="AK187" i="2"/>
  <c r="AK184" i="2"/>
  <c r="AK196" i="2"/>
  <c r="AK161" i="2"/>
  <c r="AK152" i="2"/>
  <c r="AK179" i="2"/>
  <c r="AK158" i="2"/>
  <c r="AK176" i="2"/>
  <c r="AK173" i="2"/>
  <c r="AK202" i="2"/>
  <c r="AK155" i="2"/>
  <c r="Z409" i="2"/>
  <c r="Z412" i="2"/>
  <c r="Z408" i="2"/>
  <c r="Z407" i="2"/>
  <c r="Z381" i="2"/>
  <c r="Z410" i="2"/>
  <c r="Z411" i="2"/>
  <c r="Z81" i="2"/>
  <c r="Q411" i="2"/>
  <c r="Q409" i="2"/>
  <c r="Q408" i="2"/>
  <c r="Q412" i="2"/>
  <c r="Q407" i="2"/>
  <c r="Q410" i="2"/>
  <c r="Q381" i="2"/>
  <c r="Q81" i="2"/>
  <c r="AA405" i="2"/>
  <c r="AA404" i="2"/>
  <c r="AA402" i="2"/>
  <c r="AA400" i="2"/>
  <c r="AA380" i="2"/>
  <c r="AA401" i="2"/>
  <c r="AA403" i="2"/>
  <c r="AA80" i="2"/>
  <c r="AO397" i="2"/>
  <c r="AO395" i="2"/>
  <c r="AO398" i="2"/>
  <c r="AO393" i="2"/>
  <c r="AO379" i="2"/>
  <c r="AO394" i="2"/>
  <c r="AO396" i="2"/>
  <c r="AO79" i="2"/>
  <c r="AF210" i="2"/>
  <c r="AF183" i="2"/>
  <c r="AF157" i="2"/>
  <c r="AF207" i="2"/>
  <c r="AF201" i="2"/>
  <c r="AF195" i="2"/>
  <c r="AF186" i="2"/>
  <c r="AF160" i="2"/>
  <c r="AF189" i="2"/>
  <c r="AF163" i="2"/>
  <c r="AF204" i="2"/>
  <c r="AF178" i="2"/>
  <c r="AF175" i="2"/>
  <c r="AF166" i="2"/>
  <c r="AF169" i="2"/>
  <c r="AF198" i="2"/>
  <c r="AF172" i="2"/>
  <c r="AF192" i="2"/>
  <c r="AF151" i="2"/>
  <c r="AF154" i="2"/>
  <c r="AJ412" i="2"/>
  <c r="AJ407" i="2"/>
  <c r="AJ410" i="2"/>
  <c r="AJ411" i="2"/>
  <c r="AJ381" i="2"/>
  <c r="AJ408" i="2"/>
  <c r="AJ409" i="2"/>
  <c r="AJ81" i="2"/>
  <c r="Y397" i="2"/>
  <c r="Y395" i="2"/>
  <c r="Y398" i="2"/>
  <c r="Y393" i="2"/>
  <c r="Y396" i="2"/>
  <c r="Y379" i="2"/>
  <c r="Y394" i="2"/>
  <c r="Y79" i="2"/>
  <c r="U201" i="2"/>
  <c r="U172" i="2"/>
  <c r="U175" i="2"/>
  <c r="U207" i="2"/>
  <c r="U178" i="2"/>
  <c r="U154" i="2"/>
  <c r="U198" i="2"/>
  <c r="U192" i="2"/>
  <c r="U166" i="2"/>
  <c r="U186" i="2"/>
  <c r="U169" i="2"/>
  <c r="U157" i="2"/>
  <c r="U210" i="2"/>
  <c r="U204" i="2"/>
  <c r="U189" i="2"/>
  <c r="U151" i="2"/>
  <c r="U163" i="2"/>
  <c r="U160" i="2"/>
  <c r="U195" i="2"/>
  <c r="U183" i="2"/>
  <c r="AE408" i="2"/>
  <c r="AE411" i="2"/>
  <c r="AE407" i="2"/>
  <c r="AE412" i="2"/>
  <c r="AE410" i="2"/>
  <c r="AE381" i="2"/>
  <c r="AE409" i="2"/>
  <c r="AE81" i="2"/>
  <c r="AJ206" i="2"/>
  <c r="AJ177" i="2"/>
  <c r="AJ153" i="2"/>
  <c r="AJ180" i="2"/>
  <c r="AJ156" i="2"/>
  <c r="AJ209" i="2"/>
  <c r="AJ185" i="2"/>
  <c r="AJ159" i="2"/>
  <c r="AJ200" i="2"/>
  <c r="AJ194" i="2"/>
  <c r="AJ165" i="2"/>
  <c r="AJ203" i="2"/>
  <c r="AJ191" i="2"/>
  <c r="AJ168" i="2"/>
  <c r="AJ212" i="2"/>
  <c r="AJ171" i="2"/>
  <c r="AJ174" i="2"/>
  <c r="AJ188" i="2"/>
  <c r="AJ197" i="2"/>
  <c r="AJ162" i="2"/>
  <c r="AJ403" i="2"/>
  <c r="AJ402" i="2"/>
  <c r="AJ405" i="2"/>
  <c r="AJ404" i="2"/>
  <c r="AJ400" i="2"/>
  <c r="AJ401" i="2"/>
  <c r="AJ380" i="2"/>
  <c r="AJ80" i="2"/>
  <c r="AC193" i="2"/>
  <c r="AC190" i="2"/>
  <c r="AC164" i="2"/>
  <c r="AC167" i="2"/>
  <c r="AC208" i="2"/>
  <c r="AC202" i="2"/>
  <c r="AC196" i="2"/>
  <c r="AC170" i="2"/>
  <c r="AC187" i="2"/>
  <c r="AC199" i="2"/>
  <c r="AC152" i="2"/>
  <c r="AC176" i="2"/>
  <c r="AC155" i="2"/>
  <c r="AC173" i="2"/>
  <c r="AC184" i="2"/>
  <c r="AC211" i="2"/>
  <c r="AC205" i="2"/>
  <c r="AC179" i="2"/>
  <c r="AC161" i="2"/>
  <c r="AC158" i="2"/>
  <c r="P388" i="2"/>
  <c r="P391" i="2" s="1"/>
  <c r="AA211" i="2"/>
  <c r="AA205" i="2"/>
  <c r="AA199" i="2"/>
  <c r="AA193" i="2"/>
  <c r="AA184" i="2"/>
  <c r="AA158" i="2"/>
  <c r="AA187" i="2"/>
  <c r="AA161" i="2"/>
  <c r="AA190" i="2"/>
  <c r="AA164" i="2"/>
  <c r="AA179" i="2"/>
  <c r="AA167" i="2"/>
  <c r="AA202" i="2"/>
  <c r="AA170" i="2"/>
  <c r="AA208" i="2"/>
  <c r="AA176" i="2"/>
  <c r="AA155" i="2"/>
  <c r="AA196" i="2"/>
  <c r="AA173" i="2"/>
  <c r="AA152" i="2"/>
  <c r="Q397" i="2"/>
  <c r="Q395" i="2"/>
  <c r="Q398" i="2"/>
  <c r="Q396" i="2"/>
  <c r="Q394" i="2"/>
  <c r="Q379" i="2"/>
  <c r="Q393" i="2"/>
  <c r="Q79" i="2"/>
  <c r="W384" i="2"/>
  <c r="R383" i="2"/>
  <c r="AA349" i="2"/>
  <c r="AA350" i="2"/>
  <c r="AA359" i="2"/>
  <c r="AA358" i="2"/>
  <c r="AA385" i="2"/>
  <c r="AA355" i="2" s="1"/>
  <c r="M193" i="2"/>
  <c r="M208" i="2"/>
  <c r="M202" i="2"/>
  <c r="M196" i="2"/>
  <c r="M190" i="2"/>
  <c r="M164" i="2"/>
  <c r="M167" i="2"/>
  <c r="M170" i="2"/>
  <c r="M211" i="2"/>
  <c r="M187" i="2"/>
  <c r="M161" i="2"/>
  <c r="M152" i="2"/>
  <c r="M176" i="2"/>
  <c r="M205" i="2"/>
  <c r="M184" i="2"/>
  <c r="M179" i="2"/>
  <c r="M199" i="2"/>
  <c r="M158" i="2"/>
  <c r="M155" i="2"/>
  <c r="M173" i="2"/>
  <c r="W408" i="2"/>
  <c r="W411" i="2"/>
  <c r="W407" i="2"/>
  <c r="W412" i="2"/>
  <c r="W410" i="2"/>
  <c r="W409" i="2"/>
  <c r="W381" i="2"/>
  <c r="W81" i="2"/>
  <c r="O394" i="2"/>
  <c r="O397" i="2"/>
  <c r="O395" i="2"/>
  <c r="O379" i="2"/>
  <c r="O393" i="2"/>
  <c r="O396" i="2"/>
  <c r="O398" i="2"/>
  <c r="O79" i="2"/>
  <c r="O383" i="2" s="1"/>
  <c r="R384" i="2"/>
  <c r="P394" i="2"/>
  <c r="P397" i="2"/>
  <c r="P395" i="2"/>
  <c r="P396" i="2"/>
  <c r="P393" i="2"/>
  <c r="P398" i="2"/>
  <c r="P379" i="2"/>
  <c r="P79" i="2"/>
  <c r="AK201" i="2"/>
  <c r="AK210" i="2"/>
  <c r="AK204" i="2"/>
  <c r="AK172" i="2"/>
  <c r="AK198" i="2"/>
  <c r="AK192" i="2"/>
  <c r="AK175" i="2"/>
  <c r="AK178" i="2"/>
  <c r="AK154" i="2"/>
  <c r="AK169" i="2"/>
  <c r="AK157" i="2"/>
  <c r="AK207" i="2"/>
  <c r="AK186" i="2"/>
  <c r="AK160" i="2"/>
  <c r="AK163" i="2"/>
  <c r="AK195" i="2"/>
  <c r="AK189" i="2"/>
  <c r="AK151" i="2"/>
  <c r="AK166" i="2"/>
  <c r="AK183" i="2"/>
  <c r="AH192" i="2"/>
  <c r="AH189" i="2"/>
  <c r="AH163" i="2"/>
  <c r="AH166" i="2"/>
  <c r="AH169" i="2"/>
  <c r="AH210" i="2"/>
  <c r="AH207" i="2"/>
  <c r="AH201" i="2"/>
  <c r="AH195" i="2"/>
  <c r="AH186" i="2"/>
  <c r="AH183" i="2"/>
  <c r="AH198" i="2"/>
  <c r="AH154" i="2"/>
  <c r="AH151" i="2"/>
  <c r="AH172" i="2"/>
  <c r="AH178" i="2"/>
  <c r="AH204" i="2"/>
  <c r="AH160" i="2"/>
  <c r="AH157" i="2"/>
  <c r="AH175" i="2"/>
  <c r="N404" i="2"/>
  <c r="N400" i="2"/>
  <c r="N403" i="2"/>
  <c r="N401" i="2"/>
  <c r="N405" i="2"/>
  <c r="N402" i="2"/>
  <c r="N380" i="2"/>
  <c r="N80" i="2"/>
  <c r="AE199" i="2"/>
  <c r="AE208" i="2"/>
  <c r="AE202" i="2"/>
  <c r="AE170" i="2"/>
  <c r="AE196" i="2"/>
  <c r="AE173" i="2"/>
  <c r="AE176" i="2"/>
  <c r="AE211" i="2"/>
  <c r="AE167" i="2"/>
  <c r="AE155" i="2"/>
  <c r="AE184" i="2"/>
  <c r="AE158" i="2"/>
  <c r="AE193" i="2"/>
  <c r="AE190" i="2"/>
  <c r="AE161" i="2"/>
  <c r="AE187" i="2"/>
  <c r="AE152" i="2"/>
  <c r="AE179" i="2"/>
  <c r="AE205" i="2"/>
  <c r="AE164" i="2"/>
  <c r="AF194" i="2"/>
  <c r="AF191" i="2"/>
  <c r="AF165" i="2"/>
  <c r="AF168" i="2"/>
  <c r="AF212" i="2"/>
  <c r="AF206" i="2"/>
  <c r="AF200" i="2"/>
  <c r="AF171" i="2"/>
  <c r="AF188" i="2"/>
  <c r="AF197" i="2"/>
  <c r="AF159" i="2"/>
  <c r="AF177" i="2"/>
  <c r="AF162" i="2"/>
  <c r="AF203" i="2"/>
  <c r="AF185" i="2"/>
  <c r="AF180" i="2"/>
  <c r="AF174" i="2"/>
  <c r="AF153" i="2"/>
  <c r="AF209" i="2"/>
  <c r="AF156" i="2"/>
  <c r="U209" i="2"/>
  <c r="U203" i="2"/>
  <c r="U197" i="2"/>
  <c r="U180" i="2"/>
  <c r="U156" i="2"/>
  <c r="U185" i="2"/>
  <c r="U159" i="2"/>
  <c r="U188" i="2"/>
  <c r="U162" i="2"/>
  <c r="U212" i="2"/>
  <c r="U177" i="2"/>
  <c r="U206" i="2"/>
  <c r="U191" i="2"/>
  <c r="U165" i="2"/>
  <c r="U194" i="2"/>
  <c r="U168" i="2"/>
  <c r="U174" i="2"/>
  <c r="U153" i="2"/>
  <c r="U200" i="2"/>
  <c r="U171" i="2"/>
  <c r="R200" i="2"/>
  <c r="R171" i="2"/>
  <c r="R174" i="2"/>
  <c r="R209" i="2"/>
  <c r="R203" i="2"/>
  <c r="R177" i="2"/>
  <c r="R194" i="2"/>
  <c r="R159" i="2"/>
  <c r="R206" i="2"/>
  <c r="R185" i="2"/>
  <c r="R162" i="2"/>
  <c r="R191" i="2"/>
  <c r="R165" i="2"/>
  <c r="R188" i="2"/>
  <c r="R153" i="2"/>
  <c r="R156" i="2"/>
  <c r="R212" i="2"/>
  <c r="R180" i="2"/>
  <c r="R168" i="2"/>
  <c r="R197" i="2"/>
  <c r="O199" i="2"/>
  <c r="O170" i="2"/>
  <c r="O173" i="2"/>
  <c r="O211" i="2"/>
  <c r="O205" i="2"/>
  <c r="O176" i="2"/>
  <c r="O196" i="2"/>
  <c r="O202" i="2"/>
  <c r="O164" i="2"/>
  <c r="O193" i="2"/>
  <c r="O184" i="2"/>
  <c r="O167" i="2"/>
  <c r="O155" i="2"/>
  <c r="O190" i="2"/>
  <c r="O208" i="2"/>
  <c r="O187" i="2"/>
  <c r="O152" i="2"/>
  <c r="O158" i="2"/>
  <c r="O179" i="2"/>
  <c r="O161" i="2"/>
  <c r="AB398" i="2"/>
  <c r="AB393" i="2"/>
  <c r="AB396" i="2"/>
  <c r="AB394" i="2"/>
  <c r="AB379" i="2"/>
  <c r="AB397" i="2"/>
  <c r="AB395" i="2"/>
  <c r="AB79" i="2"/>
  <c r="AK388" i="2"/>
  <c r="AK391" i="2" s="1"/>
  <c r="AK376" i="2" s="1"/>
  <c r="AC201" i="2"/>
  <c r="AC198" i="2"/>
  <c r="AC192" i="2"/>
  <c r="AC172" i="2"/>
  <c r="AC175" i="2"/>
  <c r="AC178" i="2"/>
  <c r="AC154" i="2"/>
  <c r="AC210" i="2"/>
  <c r="AC204" i="2"/>
  <c r="AC183" i="2"/>
  <c r="AC163" i="2"/>
  <c r="AC195" i="2"/>
  <c r="AC207" i="2"/>
  <c r="AC189" i="2"/>
  <c r="AC166" i="2"/>
  <c r="AC160" i="2"/>
  <c r="AC186" i="2"/>
  <c r="AC157" i="2"/>
  <c r="AC151" i="2"/>
  <c r="AC169" i="2"/>
  <c r="V404" i="2"/>
  <c r="V400" i="2"/>
  <c r="V405" i="2"/>
  <c r="V403" i="2"/>
  <c r="V402" i="2"/>
  <c r="V380" i="2"/>
  <c r="V401" i="2"/>
  <c r="V80" i="2"/>
  <c r="P405" i="2"/>
  <c r="P403" i="2"/>
  <c r="P404" i="2"/>
  <c r="P401" i="2"/>
  <c r="P402" i="2"/>
  <c r="P380" i="2"/>
  <c r="P400" i="2"/>
  <c r="P80" i="2"/>
  <c r="AA195" i="2"/>
  <c r="AA166" i="2"/>
  <c r="AA210" i="2"/>
  <c r="AA204" i="2"/>
  <c r="AA198" i="2"/>
  <c r="AA169" i="2"/>
  <c r="AA192" i="2"/>
  <c r="AA172" i="2"/>
  <c r="AA207" i="2"/>
  <c r="AA189" i="2"/>
  <c r="AA186" i="2"/>
  <c r="AA151" i="2"/>
  <c r="AA175" i="2"/>
  <c r="AA160" i="2"/>
  <c r="AA183" i="2"/>
  <c r="AA163" i="2"/>
  <c r="AA201" i="2"/>
  <c r="AA157" i="2"/>
  <c r="AA154" i="2"/>
  <c r="AA178" i="2"/>
  <c r="T386" i="2"/>
  <c r="T389" i="2" s="1"/>
  <c r="S388" i="2"/>
  <c r="S391" i="2" s="1"/>
  <c r="M201" i="2"/>
  <c r="M172" i="2"/>
  <c r="M207" i="2"/>
  <c r="M175" i="2"/>
  <c r="M195" i="2"/>
  <c r="M178" i="2"/>
  <c r="M154" i="2"/>
  <c r="M210" i="2"/>
  <c r="M192" i="2"/>
  <c r="M183" i="2"/>
  <c r="M160" i="2"/>
  <c r="M189" i="2"/>
  <c r="M163" i="2"/>
  <c r="M198" i="2"/>
  <c r="M204" i="2"/>
  <c r="M169" i="2"/>
  <c r="M157" i="2"/>
  <c r="M186" i="2"/>
  <c r="M151" i="2"/>
  <c r="M166" i="2"/>
  <c r="AK386" i="2"/>
  <c r="AK389" i="2" s="1"/>
  <c r="Q405" i="2"/>
  <c r="Q404" i="2"/>
  <c r="Q401" i="2"/>
  <c r="Q402" i="2"/>
  <c r="Q380" i="2"/>
  <c r="Q400" i="2"/>
  <c r="Q403" i="2"/>
  <c r="Q80" i="2"/>
  <c r="AO384" i="2" l="1"/>
  <c r="AN388" i="2"/>
  <c r="AN391" i="2" s="1"/>
  <c r="AD388" i="2"/>
  <c r="AD391" i="2" s="1"/>
  <c r="T364" i="2"/>
  <c r="T367" i="2"/>
  <c r="Y388" i="2"/>
  <c r="Y391" i="2" s="1"/>
  <c r="Y376" i="2" s="1"/>
  <c r="M387" i="2"/>
  <c r="M390" i="2" s="1"/>
  <c r="AA376" i="2"/>
  <c r="AA384" i="2"/>
  <c r="AA361" i="2"/>
  <c r="AA352" i="2"/>
  <c r="T349" i="2"/>
  <c r="T352" i="2"/>
  <c r="X384" i="2"/>
  <c r="AG384" i="2"/>
  <c r="AG357" i="2" s="1"/>
  <c r="V386" i="2"/>
  <c r="V389" i="2" s="1"/>
  <c r="AG388" i="2"/>
  <c r="AG391" i="2" s="1"/>
  <c r="W386" i="2"/>
  <c r="W389" i="2" s="1"/>
  <c r="AM388" i="2"/>
  <c r="AM391" i="2" s="1"/>
  <c r="AF386" i="2"/>
  <c r="AF389" i="2" s="1"/>
  <c r="AA367" i="2"/>
  <c r="Y386" i="2"/>
  <c r="Y389" i="2" s="1"/>
  <c r="AO383" i="2"/>
  <c r="AA370" i="2"/>
  <c r="X383" i="2"/>
  <c r="AO387" i="2"/>
  <c r="AO390" i="2" s="1"/>
  <c r="T350" i="2"/>
  <c r="T365" i="2"/>
  <c r="M384" i="2"/>
  <c r="T370" i="2"/>
  <c r="AA356" i="2"/>
  <c r="AA371" i="2"/>
  <c r="AL386" i="2"/>
  <c r="AL389" i="2" s="1"/>
  <c r="AH384" i="2"/>
  <c r="T347" i="2"/>
  <c r="AO388" i="2"/>
  <c r="AO391" i="2" s="1"/>
  <c r="AO369" i="2" s="1"/>
  <c r="AH383" i="2"/>
  <c r="AA373" i="2"/>
  <c r="Q384" i="2"/>
  <c r="AB383" i="2"/>
  <c r="AA347" i="2"/>
  <c r="AA368" i="2"/>
  <c r="AH387" i="2"/>
  <c r="AH390" i="2" s="1"/>
  <c r="T361" i="2"/>
  <c r="T355" i="2"/>
  <c r="T371" i="2"/>
  <c r="AF388" i="2"/>
  <c r="AF391" i="2" s="1"/>
  <c r="P387" i="2"/>
  <c r="P390" i="2" s="1"/>
  <c r="N384" i="2"/>
  <c r="P383" i="2"/>
  <c r="P353" i="2" s="1"/>
  <c r="AA348" i="2"/>
  <c r="AA365" i="2"/>
  <c r="AA369" i="2"/>
  <c r="AA374" i="2"/>
  <c r="AE388" i="2"/>
  <c r="AE391" i="2" s="1"/>
  <c r="AN387" i="2"/>
  <c r="AN390" i="2" s="1"/>
  <c r="AI387" i="2"/>
  <c r="AI390" i="2" s="1"/>
  <c r="Z383" i="2"/>
  <c r="X386" i="2"/>
  <c r="X389" i="2" s="1"/>
  <c r="AI383" i="2"/>
  <c r="AN383" i="2"/>
  <c r="S383" i="2"/>
  <c r="S374" i="2" s="1"/>
  <c r="N386" i="2"/>
  <c r="N389" i="2" s="1"/>
  <c r="S373" i="2"/>
  <c r="S364" i="2"/>
  <c r="S367" i="2"/>
  <c r="AO362" i="2"/>
  <c r="AO368" i="2"/>
  <c r="AO375" i="2"/>
  <c r="AO351" i="2"/>
  <c r="AO372" i="2"/>
  <c r="AO365" i="2"/>
  <c r="AO354" i="2"/>
  <c r="AO371" i="2"/>
  <c r="AO356" i="2"/>
  <c r="AO348" i="2"/>
  <c r="AO367" i="2"/>
  <c r="AO350" i="2"/>
  <c r="AO347" i="2"/>
  <c r="AO385" i="2"/>
  <c r="AO355" i="2" s="1"/>
  <c r="Y373" i="2"/>
  <c r="Y364" i="2"/>
  <c r="Y354" i="2"/>
  <c r="Y363" i="2"/>
  <c r="Y357" i="2"/>
  <c r="Y369" i="2"/>
  <c r="Y372" i="2"/>
  <c r="Y352" i="2"/>
  <c r="Y366" i="2"/>
  <c r="Y355" i="2"/>
  <c r="Y348" i="2"/>
  <c r="Y385" i="2"/>
  <c r="Y367" i="2" s="1"/>
  <c r="U385" i="2"/>
  <c r="U384" i="2"/>
  <c r="AC385" i="2"/>
  <c r="AD384" i="2"/>
  <c r="AG373" i="2"/>
  <c r="AG376" i="2"/>
  <c r="AG375" i="2"/>
  <c r="AG351" i="2"/>
  <c r="AG354" i="2"/>
  <c r="AG372" i="2"/>
  <c r="AG366" i="2"/>
  <c r="AG355" i="2"/>
  <c r="AG352" i="2"/>
  <c r="AG348" i="2"/>
  <c r="AG369" i="2"/>
  <c r="AG360" i="2"/>
  <c r="AG385" i="2"/>
  <c r="AG358" i="2" s="1"/>
  <c r="S384" i="2"/>
  <c r="S375" i="2" s="1"/>
  <c r="W383" i="2"/>
  <c r="AK352" i="2"/>
  <c r="AK369" i="2"/>
  <c r="AK361" i="2"/>
  <c r="AK347" i="2"/>
  <c r="W353" i="2"/>
  <c r="W363" i="2"/>
  <c r="W362" i="2"/>
  <c r="W368" i="2"/>
  <c r="W385" i="2"/>
  <c r="AB385" i="2"/>
  <c r="M350" i="2"/>
  <c r="M375" i="2"/>
  <c r="M385" i="2"/>
  <c r="P368" i="2"/>
  <c r="P364" i="2"/>
  <c r="AH385" i="2"/>
  <c r="R385" i="2"/>
  <c r="S348" i="2"/>
  <c r="S352" i="2"/>
  <c r="V350" i="2"/>
  <c r="V356" i="2"/>
  <c r="V385" i="2"/>
  <c r="AI388" i="2"/>
  <c r="AI391" i="2" s="1"/>
  <c r="AI375" i="2" s="1"/>
  <c r="AK359" i="2"/>
  <c r="AK370" i="2"/>
  <c r="AK367" i="2"/>
  <c r="AK355" i="2"/>
  <c r="AM372" i="2"/>
  <c r="AM375" i="2"/>
  <c r="AM370" i="2"/>
  <c r="AM353" i="2"/>
  <c r="AM356" i="2"/>
  <c r="AM348" i="2"/>
  <c r="AM369" i="2"/>
  <c r="AM366" i="2"/>
  <c r="AM359" i="2"/>
  <c r="AM371" i="2"/>
  <c r="AM351" i="2"/>
  <c r="AM347" i="2"/>
  <c r="AM360" i="2"/>
  <c r="AM365" i="2"/>
  <c r="AM376" i="2"/>
  <c r="AM368" i="2"/>
  <c r="AM357" i="2"/>
  <c r="AM350" i="2"/>
  <c r="AM374" i="2"/>
  <c r="AM355" i="2"/>
  <c r="AM354" i="2"/>
  <c r="AM362" i="2"/>
  <c r="AM363" i="2"/>
  <c r="AM385" i="2"/>
  <c r="AM367" i="2" s="1"/>
  <c r="AB386" i="2"/>
  <c r="AB389" i="2" s="1"/>
  <c r="AJ387" i="2"/>
  <c r="AJ390" i="2" s="1"/>
  <c r="P365" i="2"/>
  <c r="P374" i="2"/>
  <c r="O387" i="2"/>
  <c r="O390" i="2" s="1"/>
  <c r="N358" i="2"/>
  <c r="N364" i="2"/>
  <c r="N376" i="2"/>
  <c r="N363" i="2"/>
  <c r="N373" i="2"/>
  <c r="N354" i="2"/>
  <c r="N352" i="2"/>
  <c r="N367" i="2"/>
  <c r="N385" i="2"/>
  <c r="AL384" i="2"/>
  <c r="S358" i="2"/>
  <c r="S368" i="2"/>
  <c r="S387" i="2"/>
  <c r="S390" i="2" s="1"/>
  <c r="AK349" i="2"/>
  <c r="AK351" i="2"/>
  <c r="AK350" i="2"/>
  <c r="AK363" i="2"/>
  <c r="AE356" i="2"/>
  <c r="AE365" i="2"/>
  <c r="AE359" i="2"/>
  <c r="AE355" i="2"/>
  <c r="AE352" i="2"/>
  <c r="AE368" i="2"/>
  <c r="AE362" i="2"/>
  <c r="AE347" i="2"/>
  <c r="AE385" i="2"/>
  <c r="AE364" i="2" s="1"/>
  <c r="Q385" i="2"/>
  <c r="Z354" i="2"/>
  <c r="Z368" i="2"/>
  <c r="Z360" i="2"/>
  <c r="Z369" i="2"/>
  <c r="Z370" i="2"/>
  <c r="Z355" i="2"/>
  <c r="Z351" i="2"/>
  <c r="Z366" i="2"/>
  <c r="Z385" i="2"/>
  <c r="O356" i="2"/>
  <c r="O368" i="2"/>
  <c r="O362" i="2"/>
  <c r="O371" i="2"/>
  <c r="O363" i="2"/>
  <c r="O374" i="2"/>
  <c r="O385" i="2"/>
  <c r="O370" i="2" s="1"/>
  <c r="P358" i="2"/>
  <c r="AN386" i="2"/>
  <c r="AN389" i="2" s="1"/>
  <c r="S365" i="2"/>
  <c r="S362" i="2"/>
  <c r="S376" i="2"/>
  <c r="M388" i="2"/>
  <c r="M391" i="2" s="1"/>
  <c r="M355" i="2" s="1"/>
  <c r="AK375" i="2"/>
  <c r="AK356" i="2"/>
  <c r="AK358" i="2"/>
  <c r="AK372" i="2"/>
  <c r="P349" i="2"/>
  <c r="P355" i="2"/>
  <c r="N388" i="2"/>
  <c r="N391" i="2" s="1"/>
  <c r="S353" i="2"/>
  <c r="S359" i="2"/>
  <c r="S349" i="2"/>
  <c r="AI368" i="2"/>
  <c r="AI370" i="2"/>
  <c r="AI352" i="2"/>
  <c r="AI367" i="2"/>
  <c r="AI361" i="2"/>
  <c r="AI358" i="2"/>
  <c r="AI356" i="2"/>
  <c r="AI362" i="2"/>
  <c r="AI385" i="2"/>
  <c r="AL369" i="2"/>
  <c r="AL367" i="2"/>
  <c r="AL364" i="2"/>
  <c r="AL363" i="2"/>
  <c r="AL385" i="2"/>
  <c r="AK360" i="2"/>
  <c r="AK364" i="2"/>
  <c r="AK362" i="2"/>
  <c r="AK366" i="2"/>
  <c r="P386" i="2"/>
  <c r="P389" i="2" s="1"/>
  <c r="O386" i="2"/>
  <c r="O389" i="2" s="1"/>
  <c r="AA366" i="2"/>
  <c r="V387" i="2"/>
  <c r="V390" i="2" s="1"/>
  <c r="AA353" i="2"/>
  <c r="AA375" i="2"/>
  <c r="AA357" i="2"/>
  <c r="AJ388" i="2"/>
  <c r="AJ391" i="2" s="1"/>
  <c r="Z386" i="2"/>
  <c r="Z389" i="2" s="1"/>
  <c r="P352" i="2"/>
  <c r="P371" i="2"/>
  <c r="P373" i="2"/>
  <c r="AI386" i="2"/>
  <c r="AI389" i="2" s="1"/>
  <c r="S386" i="2"/>
  <c r="S389" i="2" s="1"/>
  <c r="R388" i="2"/>
  <c r="R391" i="2" s="1"/>
  <c r="R371" i="2" s="1"/>
  <c r="AD383" i="2"/>
  <c r="AD356" i="2" s="1"/>
  <c r="S354" i="2"/>
  <c r="V388" i="2"/>
  <c r="V391" i="2" s="1"/>
  <c r="V365" i="2" s="1"/>
  <c r="U387" i="2"/>
  <c r="U390" i="2" s="1"/>
  <c r="AK348" i="2"/>
  <c r="AK371" i="2"/>
  <c r="AK368" i="2"/>
  <c r="AK374" i="2"/>
  <c r="Q387" i="2"/>
  <c r="Q390" i="2" s="1"/>
  <c r="N387" i="2"/>
  <c r="N390" i="2" s="1"/>
  <c r="W388" i="2"/>
  <c r="W391" i="2" s="1"/>
  <c r="W375" i="2" s="1"/>
  <c r="AA354" i="2"/>
  <c r="AA364" i="2"/>
  <c r="AA363" i="2"/>
  <c r="Q383" i="2"/>
  <c r="Q388" i="2"/>
  <c r="Q391" i="2" s="1"/>
  <c r="Q359" i="2" s="1"/>
  <c r="O388" i="2"/>
  <c r="O391" i="2" s="1"/>
  <c r="O372" i="2" s="1"/>
  <c r="P361" i="2"/>
  <c r="P347" i="2"/>
  <c r="P376" i="2"/>
  <c r="P367" i="2"/>
  <c r="AH388" i="2"/>
  <c r="AH391" i="2" s="1"/>
  <c r="AH376" i="2" s="1"/>
  <c r="AA386" i="2"/>
  <c r="AA389" i="2" s="1"/>
  <c r="X365" i="2"/>
  <c r="X357" i="2"/>
  <c r="X350" i="2"/>
  <c r="X385" i="2"/>
  <c r="AN356" i="2"/>
  <c r="AN359" i="2"/>
  <c r="AN365" i="2"/>
  <c r="AN371" i="2"/>
  <c r="AN353" i="2"/>
  <c r="AN362" i="2"/>
  <c r="AN347" i="2"/>
  <c r="AN374" i="2"/>
  <c r="AN350" i="2"/>
  <c r="AN368" i="2"/>
  <c r="AN385" i="2"/>
  <c r="AN370" i="2" s="1"/>
  <c r="N383" i="2"/>
  <c r="N359" i="2" s="1"/>
  <c r="AG383" i="2"/>
  <c r="AG356" i="2" s="1"/>
  <c r="AD369" i="2"/>
  <c r="AD372" i="2"/>
  <c r="AD375" i="2"/>
  <c r="AD350" i="2"/>
  <c r="AD353" i="2"/>
  <c r="AD366" i="2"/>
  <c r="AD374" i="2"/>
  <c r="AD365" i="2"/>
  <c r="AD348" i="2"/>
  <c r="AD363" i="2"/>
  <c r="AD368" i="2"/>
  <c r="AD362" i="2"/>
  <c r="AD360" i="2"/>
  <c r="AD351" i="2"/>
  <c r="AD357" i="2"/>
  <c r="AD354" i="2"/>
  <c r="AD385" i="2"/>
  <c r="AD373" i="2" s="1"/>
  <c r="AE384" i="2"/>
  <c r="AE372" i="2" s="1"/>
  <c r="T359" i="2"/>
  <c r="T362" i="2"/>
  <c r="S356" i="2"/>
  <c r="S361" i="2"/>
  <c r="S370" i="2"/>
  <c r="S369" i="2"/>
  <c r="AG387" i="2"/>
  <c r="AG390" i="2" s="1"/>
  <c r="AH386" i="2"/>
  <c r="AH389" i="2" s="1"/>
  <c r="M386" i="2"/>
  <c r="M389" i="2" s="1"/>
  <c r="AD387" i="2"/>
  <c r="AD390" i="2" s="1"/>
  <c r="AK365" i="2"/>
  <c r="AK357" i="2"/>
  <c r="AK373" i="2"/>
  <c r="P384" i="2"/>
  <c r="P375" i="2" s="1"/>
  <c r="V384" i="2"/>
  <c r="V357" i="2" s="1"/>
  <c r="Q386" i="2"/>
  <c r="Q389" i="2" s="1"/>
  <c r="AJ384" i="2"/>
  <c r="AJ369" i="2" s="1"/>
  <c r="Y383" i="2"/>
  <c r="Y368" i="2" s="1"/>
  <c r="AJ374" i="2"/>
  <c r="AJ376" i="2"/>
  <c r="AJ368" i="2"/>
  <c r="AJ362" i="2"/>
  <c r="AJ350" i="2"/>
  <c r="AJ353" i="2"/>
  <c r="AJ357" i="2"/>
  <c r="AJ365" i="2"/>
  <c r="AJ348" i="2"/>
  <c r="AJ359" i="2"/>
  <c r="AJ385" i="2"/>
  <c r="AJ358" i="2" s="1"/>
  <c r="AO386" i="2"/>
  <c r="AO389" i="2" s="1"/>
  <c r="AA387" i="2"/>
  <c r="AA390" i="2" s="1"/>
  <c r="Z388" i="2"/>
  <c r="Z391" i="2" s="1"/>
  <c r="Z357" i="2" s="1"/>
  <c r="AN384" i="2"/>
  <c r="AN351" i="2" s="1"/>
  <c r="AI384" i="2"/>
  <c r="AI372" i="2" s="1"/>
  <c r="AL383" i="2"/>
  <c r="AF375" i="2"/>
  <c r="AF366" i="2"/>
  <c r="AF348" i="2"/>
  <c r="AF351" i="2"/>
  <c r="AF354" i="2"/>
  <c r="AF363" i="2"/>
  <c r="AF372" i="2"/>
  <c r="AF369" i="2"/>
  <c r="AF357" i="2"/>
  <c r="AF360" i="2"/>
  <c r="AF385" i="2"/>
  <c r="AF370" i="2" s="1"/>
  <c r="AB388" i="2"/>
  <c r="AB391" i="2" s="1"/>
  <c r="AB369" i="2" s="1"/>
  <c r="P362" i="2"/>
  <c r="P370" i="2"/>
  <c r="AD386" i="2"/>
  <c r="AD389" i="2" s="1"/>
  <c r="X388" i="2"/>
  <c r="X391" i="2" s="1"/>
  <c r="X367" i="2" s="1"/>
  <c r="AG386" i="2"/>
  <c r="AG389" i="2" s="1"/>
  <c r="AL387" i="2"/>
  <c r="AL390" i="2" s="1"/>
  <c r="S372" i="2"/>
  <c r="S363" i="2"/>
  <c r="S355" i="2"/>
  <c r="X387" i="2"/>
  <c r="X390" i="2" s="1"/>
  <c r="AL388" i="2"/>
  <c r="AL391" i="2" s="1"/>
  <c r="AL373" i="2" s="1"/>
  <c r="U388" i="2"/>
  <c r="U391" i="2" s="1"/>
  <c r="AC388" i="2"/>
  <c r="AC391" i="2" s="1"/>
  <c r="AC369" i="2" s="1"/>
  <c r="AK354" i="2"/>
  <c r="AK353" i="2"/>
  <c r="AF383" i="2"/>
  <c r="AF350" i="2" s="1"/>
  <c r="X369" i="2" l="1"/>
  <c r="Q362" i="2"/>
  <c r="AJ352" i="2"/>
  <c r="AL351" i="2"/>
  <c r="AI364" i="2"/>
  <c r="AI373" i="2"/>
  <c r="AI376" i="2"/>
  <c r="Z348" i="2"/>
  <c r="Z367" i="2"/>
  <c r="Q352" i="2"/>
  <c r="Q363" i="2"/>
  <c r="M370" i="2"/>
  <c r="M372" i="2"/>
  <c r="W354" i="2"/>
  <c r="Y370" i="2"/>
  <c r="AE361" i="2"/>
  <c r="Q358" i="2"/>
  <c r="Q372" i="2"/>
  <c r="M360" i="2"/>
  <c r="M366" i="2"/>
  <c r="Y365" i="2"/>
  <c r="AO352" i="2"/>
  <c r="AO376" i="2"/>
  <c r="Q376" i="2"/>
  <c r="M359" i="2"/>
  <c r="M368" i="2"/>
  <c r="M374" i="2"/>
  <c r="Y347" i="2"/>
  <c r="AO373" i="2"/>
  <c r="M354" i="2"/>
  <c r="M356" i="2"/>
  <c r="Y374" i="2"/>
  <c r="AO364" i="2"/>
  <c r="X362" i="2"/>
  <c r="X368" i="2"/>
  <c r="AF355" i="2"/>
  <c r="X352" i="2"/>
  <c r="X359" i="2"/>
  <c r="V369" i="2"/>
  <c r="AL375" i="2"/>
  <c r="AI365" i="2"/>
  <c r="AI349" i="2"/>
  <c r="N365" i="2"/>
  <c r="O354" i="2"/>
  <c r="O353" i="2"/>
  <c r="Z356" i="2"/>
  <c r="Z364" i="2"/>
  <c r="Q366" i="2"/>
  <c r="N351" i="2"/>
  <c r="N366" i="2"/>
  <c r="V376" i="2"/>
  <c r="S347" i="2"/>
  <c r="M362" i="2"/>
  <c r="M357" i="2"/>
  <c r="W361" i="2"/>
  <c r="W366" i="2"/>
  <c r="AG363" i="2"/>
  <c r="Y356" i="2"/>
  <c r="Y350" i="2"/>
  <c r="Y351" i="2"/>
  <c r="AO353" i="2"/>
  <c r="AO363" i="2"/>
  <c r="AO359" i="2"/>
  <c r="AO370" i="2"/>
  <c r="AJ351" i="2"/>
  <c r="AJ373" i="2"/>
  <c r="X366" i="2"/>
  <c r="X348" i="2"/>
  <c r="S357" i="2"/>
  <c r="AL354" i="2"/>
  <c r="AL372" i="2"/>
  <c r="AI347" i="2"/>
  <c r="AI374" i="2"/>
  <c r="O366" i="2"/>
  <c r="O365" i="2"/>
  <c r="Z347" i="2"/>
  <c r="Z371" i="2"/>
  <c r="Q369" i="2"/>
  <c r="AE370" i="2"/>
  <c r="S360" i="2"/>
  <c r="N349" i="2"/>
  <c r="N375" i="2"/>
  <c r="AM364" i="2"/>
  <c r="V347" i="2"/>
  <c r="M348" i="2"/>
  <c r="M361" i="2"/>
  <c r="W351" i="2"/>
  <c r="W372" i="2"/>
  <c r="Y349" i="2"/>
  <c r="Y360" i="2"/>
  <c r="Y375" i="2"/>
  <c r="AO360" i="2"/>
  <c r="AO374" i="2"/>
  <c r="AO366" i="2"/>
  <c r="Q354" i="2"/>
  <c r="U376" i="2"/>
  <c r="Q360" i="2"/>
  <c r="AL371" i="2"/>
  <c r="AL358" i="2"/>
  <c r="Q355" i="2"/>
  <c r="Q373" i="2"/>
  <c r="AJ364" i="2"/>
  <c r="AJ370" i="2"/>
  <c r="AD359" i="2"/>
  <c r="X374" i="2"/>
  <c r="X356" i="2"/>
  <c r="S366" i="2"/>
  <c r="AL355" i="2"/>
  <c r="AL361" i="2"/>
  <c r="AI353" i="2"/>
  <c r="AI371" i="2"/>
  <c r="S351" i="2"/>
  <c r="O360" i="2"/>
  <c r="Z374" i="2"/>
  <c r="Z376" i="2"/>
  <c r="Q375" i="2"/>
  <c r="N357" i="2"/>
  <c r="N372" i="2"/>
  <c r="AM352" i="2"/>
  <c r="AM373" i="2"/>
  <c r="V371" i="2"/>
  <c r="M351" i="2"/>
  <c r="M365" i="2"/>
  <c r="W360" i="2"/>
  <c r="AG364" i="2"/>
  <c r="Y358" i="2"/>
  <c r="Y361" i="2"/>
  <c r="AO361" i="2"/>
  <c r="AO357" i="2"/>
  <c r="N360" i="2"/>
  <c r="AA351" i="2"/>
  <c r="AA360" i="2"/>
  <c r="AA372" i="2"/>
  <c r="AF368" i="2"/>
  <c r="AF359" i="2"/>
  <c r="AF367" i="2"/>
  <c r="AJ367" i="2"/>
  <c r="AJ366" i="2"/>
  <c r="AJ360" i="2"/>
  <c r="AD371" i="2"/>
  <c r="AN367" i="2"/>
  <c r="X349" i="2"/>
  <c r="X361" i="2"/>
  <c r="X351" i="2"/>
  <c r="X375" i="2"/>
  <c r="AL352" i="2"/>
  <c r="AL370" i="2"/>
  <c r="AL356" i="2"/>
  <c r="AL376" i="2"/>
  <c r="AI348" i="2"/>
  <c r="AI354" i="2"/>
  <c r="P363" i="2"/>
  <c r="Z361" i="2"/>
  <c r="Z362" i="2"/>
  <c r="Z363" i="2"/>
  <c r="Q349" i="2"/>
  <c r="Q350" i="2"/>
  <c r="Q368" i="2"/>
  <c r="Q364" i="2"/>
  <c r="AE354" i="2"/>
  <c r="AE369" i="2"/>
  <c r="N350" i="2"/>
  <c r="V368" i="2"/>
  <c r="V354" i="2"/>
  <c r="V374" i="2"/>
  <c r="S371" i="2"/>
  <c r="R347" i="2"/>
  <c r="R351" i="2"/>
  <c r="R349" i="2"/>
  <c r="R376" i="2"/>
  <c r="AH348" i="2"/>
  <c r="AH366" i="2"/>
  <c r="AH349" i="2"/>
  <c r="AH365" i="2"/>
  <c r="M353" i="2"/>
  <c r="M373" i="2"/>
  <c r="AB350" i="2"/>
  <c r="AB359" i="2"/>
  <c r="AB355" i="2"/>
  <c r="AB374" i="2"/>
  <c r="W350" i="2"/>
  <c r="W357" i="2"/>
  <c r="W365" i="2"/>
  <c r="W364" i="2"/>
  <c r="AG367" i="2"/>
  <c r="AG349" i="2"/>
  <c r="AG359" i="2"/>
  <c r="AC371" i="2"/>
  <c r="AC370" i="2"/>
  <c r="AC347" i="2"/>
  <c r="U348" i="2"/>
  <c r="U354" i="2"/>
  <c r="U347" i="2"/>
  <c r="Y359" i="2"/>
  <c r="AF362" i="2"/>
  <c r="AF352" i="2"/>
  <c r="AF365" i="2"/>
  <c r="AN349" i="2"/>
  <c r="AN360" i="2"/>
  <c r="AN366" i="2"/>
  <c r="AN375" i="2"/>
  <c r="X358" i="2"/>
  <c r="AL359" i="2"/>
  <c r="AL347" i="2"/>
  <c r="AL353" i="2"/>
  <c r="AI351" i="2"/>
  <c r="AI360" i="2"/>
  <c r="Q374" i="2"/>
  <c r="AE360" i="2"/>
  <c r="N371" i="2"/>
  <c r="V355" i="2"/>
  <c r="V364" i="2"/>
  <c r="R356" i="2"/>
  <c r="R359" i="2"/>
  <c r="R357" i="2"/>
  <c r="R365" i="2"/>
  <c r="AH355" i="2"/>
  <c r="AH372" i="2"/>
  <c r="AH357" i="2"/>
  <c r="AH373" i="2"/>
  <c r="AB353" i="2"/>
  <c r="AB351" i="2"/>
  <c r="AB362" i="2"/>
  <c r="AB363" i="2"/>
  <c r="W373" i="2"/>
  <c r="AG365" i="2"/>
  <c r="AC354" i="2"/>
  <c r="AC373" i="2"/>
  <c r="AC353" i="2"/>
  <c r="AC355" i="2"/>
  <c r="U356" i="2"/>
  <c r="U368" i="2"/>
  <c r="U364" i="2"/>
  <c r="U355" i="2"/>
  <c r="AD370" i="2"/>
  <c r="AD361" i="2"/>
  <c r="AN369" i="2"/>
  <c r="AI366" i="2"/>
  <c r="AI363" i="2"/>
  <c r="O358" i="2"/>
  <c r="O355" i="2"/>
  <c r="O361" i="2"/>
  <c r="AE348" i="2"/>
  <c r="AE375" i="2"/>
  <c r="N347" i="2"/>
  <c r="P357" i="2"/>
  <c r="V351" i="2"/>
  <c r="V358" i="2"/>
  <c r="R372" i="2"/>
  <c r="R355" i="2"/>
  <c r="R368" i="2"/>
  <c r="R373" i="2"/>
  <c r="AH351" i="2"/>
  <c r="AH358" i="2"/>
  <c r="AH364" i="2"/>
  <c r="AB349" i="2"/>
  <c r="AB365" i="2"/>
  <c r="AB368" i="2"/>
  <c r="AB371" i="2"/>
  <c r="W349" i="2"/>
  <c r="AG353" i="2"/>
  <c r="AG368" i="2"/>
  <c r="AC364" i="2"/>
  <c r="AC348" i="2"/>
  <c r="AC361" i="2"/>
  <c r="AC362" i="2"/>
  <c r="U351" i="2"/>
  <c r="U365" i="2"/>
  <c r="U353" i="2"/>
  <c r="U367" i="2"/>
  <c r="Y371" i="2"/>
  <c r="AF356" i="2"/>
  <c r="AD364" i="2"/>
  <c r="AN355" i="2"/>
  <c r="AN364" i="2"/>
  <c r="AN348" i="2"/>
  <c r="X355" i="2"/>
  <c r="AL350" i="2"/>
  <c r="O352" i="2"/>
  <c r="O376" i="2"/>
  <c r="Q353" i="2"/>
  <c r="AE351" i="2"/>
  <c r="N374" i="2"/>
  <c r="N356" i="2"/>
  <c r="V348" i="2"/>
  <c r="V367" i="2"/>
  <c r="V370" i="2"/>
  <c r="R367" i="2"/>
  <c r="R366" i="2"/>
  <c r="R369" i="2"/>
  <c r="AH356" i="2"/>
  <c r="AH368" i="2"/>
  <c r="AH375" i="2"/>
  <c r="AB370" i="2"/>
  <c r="AB356" i="2"/>
  <c r="AB352" i="2"/>
  <c r="W352" i="2"/>
  <c r="W358" i="2"/>
  <c r="AG347" i="2"/>
  <c r="AC357" i="2"/>
  <c r="AC359" i="2"/>
  <c r="AC375" i="2"/>
  <c r="AC368" i="2"/>
  <c r="U357" i="2"/>
  <c r="U373" i="2"/>
  <c r="U361" i="2"/>
  <c r="U371" i="2"/>
  <c r="AF353" i="2"/>
  <c r="AF364" i="2"/>
  <c r="AD352" i="2"/>
  <c r="AD358" i="2"/>
  <c r="AN358" i="2"/>
  <c r="AN354" i="2"/>
  <c r="O373" i="2"/>
  <c r="Q347" i="2"/>
  <c r="AE357" i="2"/>
  <c r="AE363" i="2"/>
  <c r="AE366" i="2"/>
  <c r="V373" i="2"/>
  <c r="R364" i="2"/>
  <c r="R370" i="2"/>
  <c r="R375" i="2"/>
  <c r="AH352" i="2"/>
  <c r="AH367" i="2"/>
  <c r="AH362" i="2"/>
  <c r="AH354" i="2"/>
  <c r="P360" i="2"/>
  <c r="AB357" i="2"/>
  <c r="AB375" i="2"/>
  <c r="AB360" i="2"/>
  <c r="AC349" i="2"/>
  <c r="AC376" i="2"/>
  <c r="AC350" i="2"/>
  <c r="AC372" i="2"/>
  <c r="U359" i="2"/>
  <c r="U369" i="2"/>
  <c r="U350" i="2"/>
  <c r="U372" i="2"/>
  <c r="Y362" i="2"/>
  <c r="P356" i="2"/>
  <c r="AF361" i="2"/>
  <c r="AF374" i="2"/>
  <c r="AF371" i="2"/>
  <c r="AJ356" i="2"/>
  <c r="AJ354" i="2"/>
  <c r="AJ347" i="2"/>
  <c r="AJ363" i="2"/>
  <c r="AD349" i="2"/>
  <c r="AD355" i="2"/>
  <c r="AD376" i="2"/>
  <c r="AD367" i="2"/>
  <c r="AN363" i="2"/>
  <c r="AN361" i="2"/>
  <c r="X363" i="2"/>
  <c r="X353" i="2"/>
  <c r="X372" i="2"/>
  <c r="X373" i="2"/>
  <c r="AL374" i="2"/>
  <c r="AL357" i="2"/>
  <c r="AL362" i="2"/>
  <c r="AI369" i="2"/>
  <c r="AI357" i="2"/>
  <c r="P348" i="2"/>
  <c r="O349" i="2"/>
  <c r="O347" i="2"/>
  <c r="O369" i="2"/>
  <c r="O375" i="2"/>
  <c r="Z358" i="2"/>
  <c r="Z375" i="2"/>
  <c r="Z372" i="2"/>
  <c r="Z365" i="2"/>
  <c r="Q365" i="2"/>
  <c r="Q356" i="2"/>
  <c r="Q371" i="2"/>
  <c r="Q370" i="2"/>
  <c r="AE358" i="2"/>
  <c r="AE374" i="2"/>
  <c r="AE371" i="2"/>
  <c r="S350" i="2"/>
  <c r="N362" i="2"/>
  <c r="N370" i="2"/>
  <c r="N353" i="2"/>
  <c r="N369" i="2"/>
  <c r="AM361" i="2"/>
  <c r="V359" i="2"/>
  <c r="V362" i="2"/>
  <c r="V353" i="2"/>
  <c r="V375" i="2"/>
  <c r="R350" i="2"/>
  <c r="R348" i="2"/>
  <c r="R360" i="2"/>
  <c r="R354" i="2"/>
  <c r="AH347" i="2"/>
  <c r="AH359" i="2"/>
  <c r="AH360" i="2"/>
  <c r="AH374" i="2"/>
  <c r="M352" i="2"/>
  <c r="M363" i="2"/>
  <c r="M358" i="2"/>
  <c r="AB354" i="2"/>
  <c r="AB366" i="2"/>
  <c r="AB358" i="2"/>
  <c r="AB372" i="2"/>
  <c r="W355" i="2"/>
  <c r="W376" i="2"/>
  <c r="W359" i="2"/>
  <c r="W374" i="2"/>
  <c r="AG350" i="2"/>
  <c r="AG371" i="2"/>
  <c r="AG362" i="2"/>
  <c r="AC352" i="2"/>
  <c r="AC351" i="2"/>
  <c r="AC358" i="2"/>
  <c r="AC366" i="2"/>
  <c r="U363" i="2"/>
  <c r="U349" i="2"/>
  <c r="U358" i="2"/>
  <c r="U366" i="2"/>
  <c r="Y353" i="2"/>
  <c r="P359" i="2"/>
  <c r="AF347" i="2"/>
  <c r="AF358" i="2"/>
  <c r="AF376" i="2"/>
  <c r="AF373" i="2"/>
  <c r="AJ349" i="2"/>
  <c r="AJ361" i="2"/>
  <c r="AJ355" i="2"/>
  <c r="AJ371" i="2"/>
  <c r="AD347" i="2"/>
  <c r="AN376" i="2"/>
  <c r="AN352" i="2"/>
  <c r="AN372" i="2"/>
  <c r="AN373" i="2"/>
  <c r="X347" i="2"/>
  <c r="X360" i="2"/>
  <c r="X354" i="2"/>
  <c r="X370" i="2"/>
  <c r="AL348" i="2"/>
  <c r="AL366" i="2"/>
  <c r="AL368" i="2"/>
  <c r="P354" i="2"/>
  <c r="O357" i="2"/>
  <c r="O351" i="2"/>
  <c r="O359" i="2"/>
  <c r="O364" i="2"/>
  <c r="Z352" i="2"/>
  <c r="Z350" i="2"/>
  <c r="Z349" i="2"/>
  <c r="Z373" i="2"/>
  <c r="Q361" i="2"/>
  <c r="Q367" i="2"/>
  <c r="Q351" i="2"/>
  <c r="AE367" i="2"/>
  <c r="AE376" i="2"/>
  <c r="AE353" i="2"/>
  <c r="N348" i="2"/>
  <c r="N361" i="2"/>
  <c r="AM349" i="2"/>
  <c r="V363" i="2"/>
  <c r="V349" i="2"/>
  <c r="V361" i="2"/>
  <c r="V372" i="2"/>
  <c r="R353" i="2"/>
  <c r="R352" i="2"/>
  <c r="R362" i="2"/>
  <c r="R363" i="2"/>
  <c r="AH353" i="2"/>
  <c r="AH350" i="2"/>
  <c r="AH363" i="2"/>
  <c r="AH371" i="2"/>
  <c r="M369" i="2"/>
  <c r="M367" i="2"/>
  <c r="M371" i="2"/>
  <c r="M347" i="2"/>
  <c r="AB361" i="2"/>
  <c r="AB373" i="2"/>
  <c r="AB367" i="2"/>
  <c r="AB376" i="2"/>
  <c r="W347" i="2"/>
  <c r="W367" i="2"/>
  <c r="W348" i="2"/>
  <c r="W370" i="2"/>
  <c r="AG361" i="2"/>
  <c r="AG374" i="2"/>
  <c r="AG370" i="2"/>
  <c r="AC363" i="2"/>
  <c r="AC360" i="2"/>
  <c r="AC367" i="2"/>
  <c r="AC374" i="2"/>
  <c r="U360" i="2"/>
  <c r="U375" i="2"/>
  <c r="U370" i="2"/>
  <c r="U374" i="2"/>
  <c r="AO349" i="2"/>
  <c r="P350" i="2"/>
  <c r="P351" i="2"/>
  <c r="AF349" i="2"/>
  <c r="AJ375" i="2"/>
  <c r="AJ372" i="2"/>
  <c r="AN357" i="2"/>
  <c r="X371" i="2"/>
  <c r="X376" i="2"/>
  <c r="X364" i="2"/>
  <c r="P366" i="2"/>
  <c r="AL349" i="2"/>
  <c r="AL360" i="2"/>
  <c r="AL365" i="2"/>
  <c r="AI359" i="2"/>
  <c r="AI350" i="2"/>
  <c r="AI355" i="2"/>
  <c r="P369" i="2"/>
  <c r="O367" i="2"/>
  <c r="O350" i="2"/>
  <c r="O348" i="2"/>
  <c r="Z359" i="2"/>
  <c r="Z353" i="2"/>
  <c r="Q348" i="2"/>
  <c r="Q357" i="2"/>
  <c r="AE350" i="2"/>
  <c r="AE349" i="2"/>
  <c r="AE373" i="2"/>
  <c r="N355" i="2"/>
  <c r="N368" i="2"/>
  <c r="P372" i="2"/>
  <c r="AM358" i="2"/>
  <c r="V360" i="2"/>
  <c r="V352" i="2"/>
  <c r="V366" i="2"/>
  <c r="R361" i="2"/>
  <c r="R358" i="2"/>
  <c r="R374" i="2"/>
  <c r="AH369" i="2"/>
  <c r="AH361" i="2"/>
  <c r="AH370" i="2"/>
  <c r="M376" i="2"/>
  <c r="M364" i="2"/>
  <c r="M349" i="2"/>
  <c r="AB364" i="2"/>
  <c r="AB348" i="2"/>
  <c r="AB347" i="2"/>
  <c r="W371" i="2"/>
  <c r="W369" i="2"/>
  <c r="W356" i="2"/>
  <c r="AC356" i="2"/>
  <c r="AC365" i="2"/>
  <c r="U362" i="2"/>
  <c r="U352" i="2"/>
  <c r="AO358" i="2"/>
  <c r="J23" i="1" l="1"/>
  <c r="J24" i="1"/>
  <c r="J25" i="1"/>
  <c r="J26" i="1"/>
  <c r="J27" i="1"/>
  <c r="J28" i="1"/>
  <c r="J22" i="1"/>
  <c r="J29" i="1" l="1"/>
  <c r="K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Basore</author>
  </authors>
  <commentList>
    <comment ref="K7" authorId="0" shapeId="0" xr:uid="{3B3DE192-4FA0-A04D-8170-07AFA303F463}">
      <text>
        <r>
          <rPr>
            <b/>
            <sz val="9"/>
            <color rgb="FF000000"/>
            <rFont val="Tahoma"/>
            <family val="2"/>
          </rPr>
          <t>If not blank, this column is used in place of column D to calculate MMP for that cost element.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<sst xmlns="http://schemas.openxmlformats.org/spreadsheetml/2006/main" count="853" uniqueCount="171">
  <si>
    <t>Component</t>
  </si>
  <si>
    <t>Description</t>
  </si>
  <si>
    <t>Intrinsic Unit</t>
  </si>
  <si>
    <t>Cost per  Intrinsic Unit</t>
  </si>
  <si>
    <t>Distorted per
Unit Cost</t>
  </si>
  <si>
    <t>Module</t>
  </si>
  <si>
    <t>Avg. Sales Price</t>
  </si>
  <si>
    <t>Inverter</t>
  </si>
  <si>
    <t>SBOS</t>
  </si>
  <si>
    <t>Structural BOS</t>
  </si>
  <si>
    <t>EBOS</t>
  </si>
  <si>
    <t>Electrical BOS</t>
  </si>
  <si>
    <t>Fieldwork</t>
  </si>
  <si>
    <t>Labor&amp;Related</t>
  </si>
  <si>
    <t>Officework</t>
  </si>
  <si>
    <t>Other</t>
  </si>
  <si>
    <t>Financial, etc.</t>
  </si>
  <si>
    <t>MSP:</t>
  </si>
  <si>
    <t>MMP:</t>
  </si>
  <si>
    <t>Intrinsic Units per kWdc</t>
  </si>
  <si>
    <t>Cost Element per kWdc</t>
  </si>
  <si>
    <t>Price Element per kWdc</t>
  </si>
  <si>
    <t>kWdc</t>
  </si>
  <si>
    <t>kWac</t>
  </si>
  <si>
    <t>m2</t>
  </si>
  <si>
    <t>Modül</t>
  </si>
  <si>
    <t>Evirici</t>
  </si>
  <si>
    <t>Yapısal Maliyetler</t>
  </si>
  <si>
    <t>Elektriksel Maliyetler</t>
  </si>
  <si>
    <t>Saha Çalışması</t>
  </si>
  <si>
    <t>Ofis Çalışması</t>
  </si>
  <si>
    <t>Finansal ve diğer</t>
  </si>
  <si>
    <t>Toplam</t>
  </si>
  <si>
    <t>Maliyet Kalemi</t>
  </si>
  <si>
    <t>Maliyet</t>
  </si>
  <si>
    <t>Solar Utility PV</t>
  </si>
  <si>
    <t>https://atb.nrel.gov/electricity/2024/utility-scale_pv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</si>
  <si>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</si>
  <si>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</si>
  <si>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</si>
  <si>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</si>
  <si>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</si>
  <si>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</si>
  <si>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</si>
  <si>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2022 U.S. dollars, see references at the bottom of this worksheet for dollar year conversions where source dollar years don't match 2022.</t>
  </si>
  <si>
    <t>Utility Scale Solar Photovoltaic</t>
  </si>
  <si>
    <t>Representative plant is single-axis tracking with capacity of 100 MW DC</t>
  </si>
  <si>
    <t xml:space="preserve">Overnight Capital Cost, Capacity Factor, Fixed O&amp;M, and Variable O&amp;M costs represent  </t>
  </si>
  <si>
    <t>$/kW AC, unlike the commercial and residential PV cases which are represented in $/kW DC.</t>
  </si>
  <si>
    <t>Capacity factors chosen here to reflect range across the continental U.S. in ReEDS.</t>
  </si>
  <si>
    <t>Available Capacity (GW)</t>
  </si>
  <si>
    <t>ATB values reflect annual average capacity factor over life of plant including estimated degradation, starting at  0.7% per year, reducing to 0.2%, 0.5%, and 0.5% annual degradation by 2050 for the advanced, moderate, and conservative scenarios, respectively. Capacity factors also assume an energy yield gain of 20%, 10%, and 0% for advanced, moderate, and conservatives scenarios in 2035.</t>
  </si>
  <si>
    <t>Technology Classification</t>
  </si>
  <si>
    <t>Name</t>
  </si>
  <si>
    <t>Tech</t>
  </si>
  <si>
    <t>Resource</t>
  </si>
  <si>
    <t>Scale</t>
  </si>
  <si>
    <t>Maturity</t>
  </si>
  <si>
    <t>Utility PV - Class 1</t>
  </si>
  <si>
    <t>Tracking PV</t>
  </si>
  <si>
    <t>Class1</t>
  </si>
  <si>
    <t>Utility</t>
  </si>
  <si>
    <t>Y</t>
  </si>
  <si>
    <t>Utility PV - Class 2</t>
  </si>
  <si>
    <t>Class2</t>
  </si>
  <si>
    <t>Utility PV - Class 3</t>
  </si>
  <si>
    <t>Class3</t>
  </si>
  <si>
    <t>Utility PV - Class 4</t>
  </si>
  <si>
    <t>Class4</t>
  </si>
  <si>
    <t>Utility PV - Class 5</t>
  </si>
  <si>
    <t>Class5</t>
  </si>
  <si>
    <t>Utility PV - Class 6</t>
  </si>
  <si>
    <t>Class6</t>
  </si>
  <si>
    <t>Utility PV - Class 7</t>
  </si>
  <si>
    <t>Class7</t>
  </si>
  <si>
    <t>Utility PV - Class 8</t>
  </si>
  <si>
    <t>Class8</t>
  </si>
  <si>
    <t>Utility PV - Class 9</t>
  </si>
  <si>
    <t>Class9</t>
  </si>
  <si>
    <t>Utility PV - Class 10</t>
  </si>
  <si>
    <t>Class10</t>
  </si>
  <si>
    <t>Finance</t>
  </si>
  <si>
    <t>Financial Assumptions:</t>
  </si>
  <si>
    <t>Capital Recovery Period (Years)</t>
  </si>
  <si>
    <t>Financial Case</t>
  </si>
  <si>
    <t>Depreciation Period</t>
  </si>
  <si>
    <t>Capital Recovery Period</t>
  </si>
  <si>
    <t>Equity Premium During Construction</t>
  </si>
  <si>
    <t>Construction Duration yrs</t>
  </si>
  <si>
    <t>Year</t>
  </si>
  <si>
    <t>Capital</t>
  </si>
  <si>
    <t>Percent of Leverage During Construction</t>
  </si>
  <si>
    <t>Percent of Equity During Construction</t>
  </si>
  <si>
    <t>Index</t>
  </si>
  <si>
    <t>Fraction</t>
  </si>
  <si>
    <t>Inflation Rate</t>
  </si>
  <si>
    <t>*</t>
  </si>
  <si>
    <t>Interest Rate Nominal</t>
  </si>
  <si>
    <t>Advanced</t>
  </si>
  <si>
    <t>Moderate</t>
  </si>
  <si>
    <t>Conservative</t>
  </si>
  <si>
    <t>Calculated Interest Rate Real</t>
  </si>
  <si>
    <t>Interest During Construction - Nominal</t>
  </si>
  <si>
    <t>Rate of Return on Equity Nominal</t>
  </si>
  <si>
    <t>Calculated Rate of Return on Equity Real</t>
  </si>
  <si>
    <t>Debt Fraction</t>
  </si>
  <si>
    <t>Tax Rate (Federal and State)</t>
  </si>
  <si>
    <t>WACC Nominal</t>
  </si>
  <si>
    <t>WACC Real</t>
  </si>
  <si>
    <t>Capital Recovery Factor (CRF) Nominal</t>
  </si>
  <si>
    <t>Capital Recovery Factor (CRF) Real</t>
  </si>
  <si>
    <t>Future Projections</t>
  </si>
  <si>
    <t>Base Year</t>
  </si>
  <si>
    <t>Techno-Economic Cost and Performance Parameters</t>
  </si>
  <si>
    <t>Net Capacity Factor (%)</t>
  </si>
  <si>
    <t>Annual Energy Production (kWh/kW)</t>
  </si>
  <si>
    <t>CAPEX ($/kW)</t>
  </si>
  <si>
    <t>Construction Financing Cost ($/kW)</t>
  </si>
  <si>
    <t>Overnight Capital Cost ($/kW)</t>
  </si>
  <si>
    <t>Fixed Operation and Maintenance Expenses ($/kW-yr)</t>
  </si>
  <si>
    <t xml:space="preserve"> </t>
  </si>
  <si>
    <t>Variable Operation and Maintenance Expenses ($/MWh)</t>
  </si>
  <si>
    <t>Grid Connection Costs</t>
  </si>
  <si>
    <t>Grid Connection Costs (GCC) ($/kW)</t>
  </si>
  <si>
    <t>LCOE</t>
  </si>
  <si>
    <t>Levelized Cost of Energy ($/MWh)</t>
  </si>
  <si>
    <t>Additional Factors</t>
  </si>
  <si>
    <t>Tax Credit</t>
  </si>
  <si>
    <t>10 year CRF</t>
  </si>
  <si>
    <t>ITC Schedule</t>
  </si>
  <si>
    <t>PTC</t>
  </si>
  <si>
    <t>PVD</t>
  </si>
  <si>
    <t>PFF</t>
  </si>
  <si>
    <t>MACRS</t>
  </si>
  <si>
    <t>Year (Advanced)</t>
  </si>
  <si>
    <t>Depreciation Factor</t>
  </si>
  <si>
    <t>Year (Moderate)</t>
  </si>
  <si>
    <t>Year (Conservative)</t>
  </si>
  <si>
    <t>Construction Finance Factor</t>
  </si>
  <si>
    <t>CFF</t>
  </si>
  <si>
    <t>Accumulated Interest - Year 1</t>
  </si>
  <si>
    <t>Accumulated Interest - Year 2</t>
  </si>
  <si>
    <t>Accumulated Interest - Year 3</t>
  </si>
  <si>
    <t>Accumulated Equity Cost - Year 1</t>
  </si>
  <si>
    <t>Accumulated Equity Cost - Year 2</t>
  </si>
  <si>
    <t>Accumulated Equity Cost - Year 3</t>
  </si>
  <si>
    <t>Data Sources for Default Inputs</t>
  </si>
  <si>
    <t>Current Costs:</t>
  </si>
  <si>
    <t>Citation</t>
  </si>
  <si>
    <t>Dollar Year</t>
  </si>
  <si>
    <t>Escalation Index</t>
  </si>
  <si>
    <t>A. Milbrandt, D. Heimiller, and P. Schwabe. 2018.</t>
  </si>
  <si>
    <t>Techno-Economic Renewable Energy Potential on Tribal Lands. Golden, CO: National Renewable Energy Laboratory</t>
  </si>
  <si>
    <t>NREL PVWATTS v5. Representative of national range of capacity factors.</t>
  </si>
  <si>
    <t xml:space="preserve">V. Ramasamy, J. Zuboy, M. Woodhouse, E. O’Shaughnessy, D. Feldman, J. Desai, A. Walker, R. Margolis, and P. Basore. 2023. </t>
  </si>
  <si>
    <t>U.S. Solar Photovoltaic System and Energy Storage Cost Benchmarks, With Minimum Sustainable Price Analysis: Q1 2023. Golden, CO: National Renewable Energy Laboratory</t>
  </si>
  <si>
    <t>Fixed Operating Expenses ($/kW-yr)</t>
  </si>
  <si>
    <t>Variable Operating Expenses ($/MWh)</t>
  </si>
  <si>
    <t>N/A</t>
  </si>
  <si>
    <t>Spur Line Cost ($/kW)</t>
  </si>
  <si>
    <t>Future Projections Costs:</t>
  </si>
  <si>
    <t>NREL internal modeling taking into account improvements in degradation and increases in energy yield.  See accompanying ATB presentation for more information.</t>
  </si>
  <si>
    <t>NREL internal modeling.  See accompanying ATB presentation for more information.</t>
  </si>
  <si>
    <t>2022 to 2023 overnight capital cost adjustments (%)</t>
  </si>
  <si>
    <t>Grid Connection Cost ($/kW)</t>
  </si>
  <si>
    <t>Range of assumptions based on NREL-benchmarked costs in 2022 and 2023.</t>
  </si>
  <si>
    <t>Şebeke Bağlantı Maliyetleri (GCC) ($/kW)</t>
  </si>
  <si>
    <t>Toplam fiyat</t>
  </si>
  <si>
    <t xml:space="preserve">Modül </t>
  </si>
  <si>
    <t>Diğer</t>
  </si>
  <si>
    <t>Değişim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</si>
</sst>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.000_);_(* \(#,##0.000\);_(* &quot;-&quot;??_);_(@_)"/>
    <numFmt numFmtId="168" formatCode="_-[$$-409]* #,##0.00_ ;_-[$$-409]* \-#,##0.00\ ;_-[$$-409]* &quot;-&quot;??_ ;_-@_ "/>
    <numFmt numFmtId="169" formatCode="0.0"/>
    <numFmt numFmtId="170" formatCode="0.0%"/>
    <numFmt numFmtId="171" formatCode="_(* #,##0_);_(* \(#,##0\);_(* &quot;-&quot;??_);_(@_)"/>
    <numFmt numFmtId="172" formatCode="#,##0.0000_);\(#,##0.0000\)"/>
    <numFmt numFmtId="173" formatCode="#,##0.000_);\(#,##0.000\)"/>
    <numFmt numFmtId="174" formatCode="&quot;$&quot;#,##0"/>
    <numFmt numFmtId="175" formatCode="&quot;$&quot;#,##0_);\(&quot;$&quot;#,##0\)"/>
    <numFmt numFmtId="176" formatCode="0.000"/>
    <numFmt numFmtId="177" formatCode="0.0000"/>
    <numFmt numFmtId="178" formatCode="#,##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1"/>
      <color theme="0"/>
      <name val="Aptos Narrow"/>
      <family val="2"/>
      <scheme val="minor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2"/>
      <color rgb="FF000000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hair">
        <color theme="0" tint="-0.24994659260841701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rgb="FFBFBFBF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/>
      <top style="thick">
        <color theme="0" tint="-0.249977111117893"/>
      </top>
      <bottom/>
      <diagonal/>
    </border>
    <border>
      <left/>
      <right/>
      <top style="thick">
        <color theme="0" tint="-0.249977111117893"/>
      </top>
      <bottom/>
      <diagonal/>
    </border>
    <border>
      <left/>
      <right style="thick">
        <color theme="0" tint="-0.249977111117893"/>
      </right>
      <top style="thick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thick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thick">
        <color theme="0" tint="-0.249977111117893"/>
      </bottom>
      <diagonal/>
    </border>
    <border>
      <left/>
      <right/>
      <top/>
      <bottom style="thick">
        <color theme="0" tint="-0.249977111117893"/>
      </bottom>
      <diagonal/>
    </border>
    <border>
      <left/>
      <right style="thick">
        <color theme="0" tint="-0.249977111117893"/>
      </right>
      <top/>
      <bottom style="thick">
        <color theme="0" tint="-0.249977111117893"/>
      </bottom>
      <diagonal/>
    </border>
    <border>
      <left/>
      <right style="medium">
        <color theme="0" tint="-0.249977111117893"/>
      </right>
      <top style="thick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77111117893"/>
      </right>
      <top style="medium">
        <color rgb="FFBFBFBF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rgb="FFBFBFBF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 tint="-0.24994659260841701"/>
      </bottom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rgb="FFBFBFBF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/>
      <right style="medium">
        <color rgb="FFBFBFBF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medium">
        <color rgb="FFBFBFBF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/>
      <right style="medium">
        <color rgb="FFBFBFBF"/>
      </right>
      <top style="thin">
        <color theme="0"/>
      </top>
      <bottom style="medium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 style="hair">
        <color rgb="FFA6A6A6"/>
      </left>
      <right/>
      <top style="hair">
        <color theme="0" tint="-0.24994659260841701"/>
      </top>
      <bottom/>
      <diagonal/>
    </border>
    <border>
      <left/>
      <right style="hair">
        <color rgb="FFA6A6A6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78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165" fontId="0" fillId="2" borderId="0" xfId="2" applyNumberFormat="1" applyFont="1" applyFill="1" applyProtection="1"/>
    <xf numFmtId="165" fontId="0" fillId="2" borderId="0" xfId="2" applyNumberFormat="1" applyFont="1" applyFill="1" applyAlignment="1" applyProtection="1">
      <alignment horizontal="center"/>
    </xf>
    <xf numFmtId="44" fontId="3" fillId="2" borderId="0" xfId="2" applyFont="1" applyFill="1" applyProtection="1"/>
    <xf numFmtId="167" fontId="0" fillId="3" borderId="0" xfId="1" applyNumberFormat="1" applyFont="1" applyFill="1" applyProtection="1"/>
    <xf numFmtId="44" fontId="3" fillId="4" borderId="0" xfId="2" applyFont="1" applyFill="1" applyProtection="1"/>
    <xf numFmtId="44" fontId="0" fillId="5" borderId="0" xfId="2" applyFont="1" applyFill="1" applyProtection="1"/>
    <xf numFmtId="165" fontId="3" fillId="2" borderId="0" xfId="2" applyNumberFormat="1" applyFont="1" applyFill="1" applyProtection="1"/>
    <xf numFmtId="44" fontId="0" fillId="2" borderId="0" xfId="2" applyFont="1" applyFill="1" applyProtection="1"/>
    <xf numFmtId="0" fontId="0" fillId="0" borderId="0" xfId="0" applyAlignment="1">
      <alignment horizontal="right"/>
    </xf>
    <xf numFmtId="44" fontId="2" fillId="6" borderId="0" xfId="2" applyFont="1" applyFill="1" applyProtection="1"/>
    <xf numFmtId="168" fontId="3" fillId="4" borderId="0" xfId="2" applyNumberFormat="1" applyFont="1" applyFill="1" applyProtection="1"/>
    <xf numFmtId="168" fontId="2" fillId="6" borderId="0" xfId="2" applyNumberFormat="1" applyFont="1" applyFill="1" applyProtection="1"/>
    <xf numFmtId="168" fontId="0" fillId="0" borderId="0" xfId="0" applyNumberFormat="1"/>
    <xf numFmtId="0" fontId="7" fillId="0" borderId="0" xfId="4" applyFont="1"/>
    <xf numFmtId="0" fontId="8" fillId="0" borderId="0" xfId="5"/>
    <xf numFmtId="0" fontId="3" fillId="0" borderId="0" xfId="4"/>
    <xf numFmtId="0" fontId="7" fillId="0" borderId="2" xfId="4" applyFont="1" applyBorder="1"/>
    <xf numFmtId="0" fontId="7" fillId="7" borderId="3" xfId="4" applyFont="1" applyFill="1" applyBorder="1" applyAlignment="1">
      <alignment horizontal="center"/>
    </xf>
    <xf numFmtId="0" fontId="7" fillId="8" borderId="4" xfId="4" applyFont="1" applyFill="1" applyBorder="1" applyAlignment="1">
      <alignment horizontal="center"/>
    </xf>
    <xf numFmtId="0" fontId="9" fillId="0" borderId="0" xfId="4" applyFont="1"/>
    <xf numFmtId="0" fontId="10" fillId="0" borderId="0" xfId="4" applyFont="1"/>
    <xf numFmtId="0" fontId="11" fillId="10" borderId="0" xfId="4" applyFont="1" applyFill="1" applyAlignment="1">
      <alignment horizontal="center"/>
    </xf>
    <xf numFmtId="0" fontId="7" fillId="0" borderId="7" xfId="4" applyFont="1" applyBorder="1"/>
    <xf numFmtId="0" fontId="7" fillId="0" borderId="8" xfId="4" applyFont="1" applyBorder="1"/>
    <xf numFmtId="0" fontId="13" fillId="11" borderId="0" xfId="4" applyFont="1" applyFill="1" applyAlignment="1">
      <alignment horizontal="center" vertical="center" textRotation="90" wrapText="1"/>
    </xf>
    <xf numFmtId="0" fontId="7" fillId="0" borderId="9" xfId="4" applyFont="1" applyBorder="1"/>
    <xf numFmtId="0" fontId="7" fillId="0" borderId="15" xfId="4" applyFont="1" applyBorder="1"/>
    <xf numFmtId="0" fontId="7" fillId="0" borderId="16" xfId="4" applyFont="1" applyBorder="1"/>
    <xf numFmtId="0" fontId="7" fillId="0" borderId="17" xfId="4" applyFont="1" applyBorder="1"/>
    <xf numFmtId="49" fontId="14" fillId="0" borderId="0" xfId="4" applyNumberFormat="1" applyFont="1" applyAlignment="1">
      <alignment wrapText="1"/>
    </xf>
    <xf numFmtId="49" fontId="3" fillId="0" borderId="0" xfId="4" applyNumberFormat="1" applyAlignment="1">
      <alignment wrapText="1"/>
    </xf>
    <xf numFmtId="0" fontId="7" fillId="0" borderId="36" xfId="4" applyFont="1" applyBorder="1"/>
    <xf numFmtId="0" fontId="7" fillId="0" borderId="37" xfId="4" applyFont="1" applyBorder="1"/>
    <xf numFmtId="0" fontId="7" fillId="0" borderId="38" xfId="4" applyFont="1" applyBorder="1"/>
    <xf numFmtId="0" fontId="15" fillId="0" borderId="0" xfId="4" applyFont="1" applyAlignment="1">
      <alignment vertical="top" wrapText="1"/>
    </xf>
    <xf numFmtId="0" fontId="7" fillId="0" borderId="30" xfId="4" applyFont="1" applyBorder="1"/>
    <xf numFmtId="0" fontId="15" fillId="0" borderId="0" xfId="4" applyFont="1" applyAlignment="1">
      <alignment horizontal="center" vertical="top" wrapText="1"/>
    </xf>
    <xf numFmtId="0" fontId="7" fillId="0" borderId="18" xfId="4" applyFont="1" applyBorder="1"/>
    <xf numFmtId="0" fontId="7" fillId="0" borderId="19" xfId="4" applyFont="1" applyBorder="1"/>
    <xf numFmtId="0" fontId="11" fillId="13" borderId="0" xfId="4" applyFont="1" applyFill="1" applyAlignment="1">
      <alignment horizontal="center" vertical="center" wrapText="1"/>
    </xf>
    <xf numFmtId="0" fontId="16" fillId="0" borderId="39" xfId="4" applyFont="1" applyBorder="1" applyAlignment="1">
      <alignment horizontal="center" vertical="center" wrapText="1"/>
    </xf>
    <xf numFmtId="0" fontId="7" fillId="14" borderId="40" xfId="4" applyFont="1" applyFill="1" applyBorder="1" applyAlignment="1">
      <alignment horizontal="center" vertical="center" wrapText="1"/>
    </xf>
    <xf numFmtId="0" fontId="7" fillId="14" borderId="41" xfId="4" applyFont="1" applyFill="1" applyBorder="1" applyAlignment="1">
      <alignment horizontal="center" vertical="center" wrapText="1"/>
    </xf>
    <xf numFmtId="0" fontId="7" fillId="0" borderId="42" xfId="4" applyFont="1" applyBorder="1" applyAlignment="1">
      <alignment horizontal="center" vertical="center" wrapText="1"/>
    </xf>
    <xf numFmtId="0" fontId="7" fillId="0" borderId="43" xfId="4" applyFont="1" applyBorder="1" applyAlignment="1">
      <alignment horizontal="center" vertical="center" wrapText="1"/>
    </xf>
    <xf numFmtId="0" fontId="7" fillId="14" borderId="42" xfId="4" applyFont="1" applyFill="1" applyBorder="1" applyAlignment="1">
      <alignment horizontal="center" vertical="center" wrapText="1"/>
    </xf>
    <xf numFmtId="0" fontId="7" fillId="14" borderId="43" xfId="4" applyFont="1" applyFill="1" applyBorder="1" applyAlignment="1">
      <alignment horizontal="center" vertical="center" wrapText="1"/>
    </xf>
    <xf numFmtId="169" fontId="7" fillId="0" borderId="42" xfId="4" applyNumberFormat="1" applyFont="1" applyBorder="1" applyAlignment="1">
      <alignment horizontal="center" vertical="center" wrapText="1"/>
    </xf>
    <xf numFmtId="169" fontId="7" fillId="0" borderId="43" xfId="4" applyNumberFormat="1" applyFont="1" applyBorder="1" applyAlignment="1">
      <alignment horizontal="center" vertical="center" wrapText="1"/>
    </xf>
    <xf numFmtId="0" fontId="7" fillId="0" borderId="44" xfId="4" applyFont="1" applyBorder="1" applyAlignment="1">
      <alignment horizontal="center" vertical="center" wrapText="1"/>
    </xf>
    <xf numFmtId="0" fontId="7" fillId="0" borderId="45" xfId="4" applyFont="1" applyBorder="1" applyAlignment="1">
      <alignment horizontal="center" vertical="center" wrapText="1"/>
    </xf>
    <xf numFmtId="0" fontId="3" fillId="0" borderId="46" xfId="4" applyBorder="1"/>
    <xf numFmtId="37" fontId="7" fillId="8" borderId="52" xfId="4" applyNumberFormat="1" applyFont="1" applyFill="1" applyBorder="1" applyAlignment="1">
      <alignment horizontal="right" vertical="center"/>
    </xf>
    <xf numFmtId="0" fontId="7" fillId="0" borderId="53" xfId="4" applyFont="1" applyBorder="1"/>
    <xf numFmtId="37" fontId="7" fillId="16" borderId="0" xfId="4" applyNumberFormat="1" applyFont="1" applyFill="1" applyAlignment="1">
      <alignment horizontal="right"/>
    </xf>
    <xf numFmtId="0" fontId="17" fillId="0" borderId="54" xfId="4" applyFont="1" applyBorder="1"/>
    <xf numFmtId="0" fontId="17" fillId="0" borderId="51" xfId="4" applyFont="1" applyBorder="1"/>
    <xf numFmtId="37" fontId="7" fillId="7" borderId="55" xfId="4" applyNumberFormat="1" applyFont="1" applyFill="1" applyBorder="1" applyAlignment="1">
      <alignment horizontal="right"/>
    </xf>
    <xf numFmtId="37" fontId="7" fillId="16" borderId="0" xfId="4" applyNumberFormat="1" applyFont="1" applyFill="1"/>
    <xf numFmtId="2" fontId="7" fillId="0" borderId="50" xfId="4" applyNumberFormat="1" applyFont="1" applyBorder="1"/>
    <xf numFmtId="2" fontId="7" fillId="0" borderId="51" xfId="4" applyNumberFormat="1" applyFont="1" applyBorder="1"/>
    <xf numFmtId="170" fontId="7" fillId="7" borderId="55" xfId="4" applyNumberFormat="1" applyFont="1" applyFill="1" applyBorder="1"/>
    <xf numFmtId="170" fontId="7" fillId="0" borderId="0" xfId="4" applyNumberFormat="1" applyFont="1"/>
    <xf numFmtId="0" fontId="9" fillId="0" borderId="47" xfId="4" applyFont="1" applyBorder="1" applyAlignment="1">
      <alignment horizontal="left"/>
    </xf>
    <xf numFmtId="0" fontId="9" fillId="0" borderId="48" xfId="4" applyFont="1" applyBorder="1" applyAlignment="1">
      <alignment horizontal="left"/>
    </xf>
    <xf numFmtId="0" fontId="9" fillId="7" borderId="49" xfId="4" applyFont="1" applyFill="1" applyBorder="1" applyAlignment="1">
      <alignment horizontal="center"/>
    </xf>
    <xf numFmtId="0" fontId="7" fillId="0" borderId="56" xfId="4" applyFont="1" applyBorder="1" applyAlignment="1">
      <alignment horizontal="center"/>
    </xf>
    <xf numFmtId="0" fontId="7" fillId="0" borderId="2" xfId="4" applyFont="1" applyBorder="1" applyAlignment="1">
      <alignment horizontal="center"/>
    </xf>
    <xf numFmtId="0" fontId="7" fillId="0" borderId="58" xfId="4" applyFont="1" applyBorder="1" applyAlignment="1">
      <alignment horizontal="center"/>
    </xf>
    <xf numFmtId="0" fontId="7" fillId="0" borderId="0" xfId="4" applyFont="1" applyAlignment="1">
      <alignment horizontal="center"/>
    </xf>
    <xf numFmtId="37" fontId="7" fillId="0" borderId="56" xfId="4" applyNumberFormat="1" applyFont="1" applyBorder="1" applyAlignment="1">
      <alignment horizontal="center"/>
    </xf>
    <xf numFmtId="9" fontId="7" fillId="7" borderId="62" xfId="4" applyNumberFormat="1" applyFont="1" applyFill="1" applyBorder="1"/>
    <xf numFmtId="9" fontId="7" fillId="8" borderId="63" xfId="4" applyNumberFormat="1" applyFont="1" applyFill="1" applyBorder="1"/>
    <xf numFmtId="2" fontId="7" fillId="0" borderId="0" xfId="4" applyNumberFormat="1" applyFont="1"/>
    <xf numFmtId="37" fontId="7" fillId="0" borderId="64" xfId="4" applyNumberFormat="1" applyFont="1" applyBorder="1" applyAlignment="1">
      <alignment horizontal="center"/>
    </xf>
    <xf numFmtId="9" fontId="7" fillId="7" borderId="65" xfId="4" applyNumberFormat="1" applyFont="1" applyFill="1" applyBorder="1"/>
    <xf numFmtId="9" fontId="7" fillId="8" borderId="66" xfId="4" applyNumberFormat="1" applyFont="1" applyFill="1" applyBorder="1"/>
    <xf numFmtId="37" fontId="7" fillId="0" borderId="67" xfId="4" applyNumberFormat="1" applyFont="1" applyBorder="1" applyAlignment="1">
      <alignment horizontal="center"/>
    </xf>
    <xf numFmtId="9" fontId="7" fillId="7" borderId="68" xfId="4" applyNumberFormat="1" applyFont="1" applyFill="1" applyBorder="1"/>
    <xf numFmtId="9" fontId="7" fillId="8" borderId="69" xfId="4" applyNumberFormat="1" applyFont="1" applyFill="1" applyBorder="1"/>
    <xf numFmtId="37" fontId="7" fillId="0" borderId="0" xfId="4" applyNumberFormat="1" applyFont="1" applyAlignment="1">
      <alignment horizontal="center"/>
    </xf>
    <xf numFmtId="0" fontId="9" fillId="0" borderId="0" xfId="4" applyFont="1" applyAlignment="1">
      <alignment horizontal="center" vertical="top"/>
    </xf>
    <xf numFmtId="170" fontId="9" fillId="0" borderId="0" xfId="6" applyNumberFormat="1" applyFont="1"/>
    <xf numFmtId="170" fontId="7" fillId="9" borderId="0" xfId="6" applyNumberFormat="1" applyFont="1" applyFill="1"/>
    <xf numFmtId="170" fontId="0" fillId="8" borderId="0" xfId="6" applyNumberFormat="1" applyFont="1" applyFill="1"/>
    <xf numFmtId="170" fontId="7" fillId="8" borderId="0" xfId="6" applyNumberFormat="1" applyFont="1" applyFill="1"/>
    <xf numFmtId="2" fontId="9" fillId="0" borderId="0" xfId="4" applyNumberFormat="1" applyFont="1"/>
    <xf numFmtId="0" fontId="7" fillId="0" borderId="70" xfId="4" applyFont="1" applyBorder="1"/>
    <xf numFmtId="0" fontId="7" fillId="0" borderId="71" xfId="4" applyFont="1" applyBorder="1"/>
    <xf numFmtId="0" fontId="18" fillId="10" borderId="0" xfId="4" applyFont="1" applyFill="1" applyAlignment="1">
      <alignment horizontal="center"/>
    </xf>
    <xf numFmtId="10" fontId="7" fillId="0" borderId="0" xfId="4" applyNumberFormat="1" applyFont="1"/>
    <xf numFmtId="0" fontId="9" fillId="0" borderId="73" xfId="4" applyFont="1" applyBorder="1"/>
    <xf numFmtId="9" fontId="7" fillId="7" borderId="74" xfId="6" applyFont="1" applyFill="1" applyBorder="1"/>
    <xf numFmtId="9" fontId="7" fillId="7" borderId="65" xfId="6" applyFont="1" applyFill="1" applyBorder="1"/>
    <xf numFmtId="0" fontId="9" fillId="0" borderId="76" xfId="4" applyFont="1" applyBorder="1"/>
    <xf numFmtId="9" fontId="7" fillId="7" borderId="77" xfId="6" applyFont="1" applyFill="1" applyBorder="1"/>
    <xf numFmtId="0" fontId="11" fillId="0" borderId="0" xfId="4" applyFont="1" applyAlignment="1">
      <alignment horizontal="center" vertical="center" wrapText="1"/>
    </xf>
    <xf numFmtId="9" fontId="7" fillId="0" borderId="0" xfId="4" applyNumberFormat="1" applyFont="1"/>
    <xf numFmtId="171" fontId="7" fillId="8" borderId="74" xfId="7" applyNumberFormat="1" applyFont="1" applyFill="1" applyBorder="1"/>
    <xf numFmtId="171" fontId="7" fillId="8" borderId="65" xfId="7" applyNumberFormat="1" applyFont="1" applyFill="1" applyBorder="1"/>
    <xf numFmtId="171" fontId="7" fillId="8" borderId="77" xfId="7" applyNumberFormat="1" applyFont="1" applyFill="1" applyBorder="1"/>
    <xf numFmtId="171" fontId="7" fillId="8" borderId="79" xfId="7" applyNumberFormat="1" applyFont="1" applyFill="1" applyBorder="1"/>
    <xf numFmtId="171" fontId="7" fillId="8" borderId="80" xfId="7" applyNumberFormat="1" applyFont="1" applyFill="1" applyBorder="1"/>
    <xf numFmtId="0" fontId="7" fillId="0" borderId="77" xfId="4" applyFont="1" applyBorder="1"/>
    <xf numFmtId="37" fontId="7" fillId="0" borderId="0" xfId="4" applyNumberFormat="1" applyFont="1"/>
    <xf numFmtId="172" fontId="7" fillId="0" borderId="0" xfId="4" applyNumberFormat="1" applyFont="1"/>
    <xf numFmtId="173" fontId="7" fillId="0" borderId="0" xfId="4" applyNumberFormat="1" applyFont="1"/>
    <xf numFmtId="174" fontId="7" fillId="8" borderId="79" xfId="4" applyNumberFormat="1" applyFont="1" applyFill="1" applyBorder="1"/>
    <xf numFmtId="174" fontId="7" fillId="8" borderId="65" xfId="4" applyNumberFormat="1" applyFont="1" applyFill="1" applyBorder="1"/>
    <xf numFmtId="174" fontId="7" fillId="8" borderId="77" xfId="4" applyNumberFormat="1" applyFont="1" applyFill="1" applyBorder="1"/>
    <xf numFmtId="0" fontId="7" fillId="0" borderId="79" xfId="4" applyFont="1" applyBorder="1"/>
    <xf numFmtId="174" fontId="7" fillId="8" borderId="74" xfId="4" applyNumberFormat="1" applyFont="1" applyFill="1" applyBorder="1"/>
    <xf numFmtId="175" fontId="7" fillId="0" borderId="0" xfId="4" applyNumberFormat="1" applyFont="1"/>
    <xf numFmtId="175" fontId="7" fillId="7" borderId="74" xfId="4" applyNumberFormat="1" applyFont="1" applyFill="1" applyBorder="1"/>
    <xf numFmtId="175" fontId="7" fillId="7" borderId="65" xfId="4" applyNumberFormat="1" applyFont="1" applyFill="1" applyBorder="1"/>
    <xf numFmtId="175" fontId="7" fillId="7" borderId="77" xfId="4" applyNumberFormat="1" applyFont="1" applyFill="1" applyBorder="1"/>
    <xf numFmtId="174" fontId="7" fillId="7" borderId="74" xfId="4" applyNumberFormat="1" applyFont="1" applyFill="1" applyBorder="1"/>
    <xf numFmtId="174" fontId="7" fillId="7" borderId="65" xfId="4" applyNumberFormat="1" applyFont="1" applyFill="1" applyBorder="1"/>
    <xf numFmtId="174" fontId="7" fillId="7" borderId="77" xfId="4" applyNumberFormat="1" applyFont="1" applyFill="1" applyBorder="1"/>
    <xf numFmtId="174" fontId="7" fillId="7" borderId="79" xfId="4" applyNumberFormat="1" applyFont="1" applyFill="1" applyBorder="1"/>
    <xf numFmtId="174" fontId="7" fillId="7" borderId="80" xfId="4" applyNumberFormat="1" applyFont="1" applyFill="1" applyBorder="1"/>
    <xf numFmtId="0" fontId="7" fillId="0" borderId="81" xfId="4" applyFont="1" applyBorder="1"/>
    <xf numFmtId="0" fontId="7" fillId="0" borderId="82" xfId="4" applyFont="1" applyBorder="1"/>
    <xf numFmtId="0" fontId="9" fillId="20" borderId="0" xfId="4" applyFont="1" applyFill="1" applyAlignment="1">
      <alignment horizontal="center" vertical="center" textRotation="90" wrapText="1"/>
    </xf>
    <xf numFmtId="10" fontId="7" fillId="0" borderId="0" xfId="4" applyNumberFormat="1" applyFont="1" applyAlignment="1">
      <alignment horizontal="center" vertical="top"/>
    </xf>
    <xf numFmtId="170" fontId="7" fillId="9" borderId="0" xfId="6" applyNumberFormat="1" applyFont="1" applyFill="1" applyAlignment="1">
      <alignment horizontal="center"/>
    </xf>
    <xf numFmtId="164" fontId="7" fillId="0" borderId="0" xfId="8" applyFont="1" applyAlignment="1">
      <alignment horizontal="center" vertical="top"/>
    </xf>
    <xf numFmtId="176" fontId="7" fillId="0" borderId="0" xfId="4" applyNumberFormat="1" applyFont="1" applyAlignment="1">
      <alignment horizontal="center" vertical="top"/>
    </xf>
    <xf numFmtId="0" fontId="7" fillId="0" borderId="0" xfId="4" applyFont="1" applyAlignment="1">
      <alignment horizontal="left"/>
    </xf>
    <xf numFmtId="0" fontId="11" fillId="19" borderId="0" xfId="4" applyFont="1" applyFill="1" applyAlignment="1">
      <alignment horizontal="center" vertical="center" wrapText="1"/>
    </xf>
    <xf numFmtId="0" fontId="9" fillId="0" borderId="0" xfId="4" applyFont="1" applyAlignment="1">
      <alignment horizontal="center"/>
    </xf>
    <xf numFmtId="0" fontId="11" fillId="19" borderId="0" xfId="4" applyFont="1" applyFill="1" applyAlignment="1">
      <alignment vertical="center" wrapText="1"/>
    </xf>
    <xf numFmtId="0" fontId="9" fillId="0" borderId="0" xfId="4" applyFont="1" applyAlignment="1">
      <alignment horizontal="center" vertical="center"/>
    </xf>
    <xf numFmtId="177" fontId="7" fillId="0" borderId="0" xfId="4" applyNumberFormat="1" applyFont="1" applyAlignment="1">
      <alignment horizontal="center" vertical="top"/>
    </xf>
    <xf numFmtId="0" fontId="7" fillId="0" borderId="83" xfId="4" applyFont="1" applyBorder="1"/>
    <xf numFmtId="0" fontId="7" fillId="0" borderId="84" xfId="4" applyFont="1" applyBorder="1"/>
    <xf numFmtId="0" fontId="11" fillId="19" borderId="84" xfId="4" applyFont="1" applyFill="1" applyBorder="1" applyAlignment="1">
      <alignment vertical="center" wrapText="1"/>
    </xf>
    <xf numFmtId="0" fontId="7" fillId="0" borderId="85" xfId="4" applyFont="1" applyBorder="1"/>
    <xf numFmtId="0" fontId="7" fillId="0" borderId="86" xfId="4" applyFont="1" applyBorder="1"/>
    <xf numFmtId="178" fontId="7" fillId="8" borderId="79" xfId="4" applyNumberFormat="1" applyFont="1" applyFill="1" applyBorder="1"/>
    <xf numFmtId="0" fontId="11" fillId="0" borderId="75" xfId="4" applyFont="1" applyBorder="1" applyAlignment="1">
      <alignment vertical="center" wrapText="1"/>
    </xf>
    <xf numFmtId="0" fontId="7" fillId="0" borderId="87" xfId="4" applyFont="1" applyBorder="1"/>
    <xf numFmtId="0" fontId="9" fillId="0" borderId="90" xfId="4" applyFont="1" applyBorder="1" applyAlignment="1">
      <alignment vertical="top"/>
    </xf>
    <xf numFmtId="0" fontId="7" fillId="0" borderId="1" xfId="4" applyFont="1" applyBorder="1"/>
    <xf numFmtId="0" fontId="7" fillId="0" borderId="89" xfId="4" applyFont="1" applyBorder="1"/>
    <xf numFmtId="0" fontId="7" fillId="0" borderId="92" xfId="4" applyFont="1" applyBorder="1"/>
    <xf numFmtId="0" fontId="7" fillId="0" borderId="94" xfId="4" applyFont="1" applyBorder="1"/>
    <xf numFmtId="0" fontId="7" fillId="0" borderId="95" xfId="4" applyFont="1" applyBorder="1"/>
    <xf numFmtId="0" fontId="8" fillId="0" borderId="5" xfId="5" applyFill="1" applyBorder="1" applyAlignment="1"/>
    <xf numFmtId="0" fontId="8" fillId="0" borderId="2" xfId="5" applyFill="1" applyBorder="1" applyAlignment="1"/>
    <xf numFmtId="0" fontId="8" fillId="0" borderId="97" xfId="5" applyFill="1" applyBorder="1" applyAlignment="1"/>
    <xf numFmtId="0" fontId="8" fillId="0" borderId="98" xfId="5" applyFill="1" applyBorder="1" applyAlignment="1">
      <alignment vertical="top"/>
    </xf>
    <xf numFmtId="0" fontId="8" fillId="0" borderId="94" xfId="5" applyFill="1" applyBorder="1" applyAlignment="1">
      <alignment vertical="top"/>
    </xf>
    <xf numFmtId="0" fontId="8" fillId="0" borderId="95" xfId="5" applyFill="1" applyBorder="1" applyAlignment="1">
      <alignment vertical="top"/>
    </xf>
    <xf numFmtId="0" fontId="7" fillId="0" borderId="98" xfId="4" applyFont="1" applyBorder="1" applyAlignment="1">
      <alignment vertical="top" wrapText="1"/>
    </xf>
    <xf numFmtId="0" fontId="7" fillId="0" borderId="94" xfId="4" applyFont="1" applyBorder="1" applyAlignment="1">
      <alignment vertical="top" wrapText="1"/>
    </xf>
    <xf numFmtId="0" fontId="7" fillId="0" borderId="95" xfId="4" applyFont="1" applyBorder="1" applyAlignment="1">
      <alignment vertical="top" wrapText="1"/>
    </xf>
    <xf numFmtId="0" fontId="7" fillId="0" borderId="99" xfId="4" applyFont="1" applyBorder="1" applyAlignment="1">
      <alignment vertical="top" wrapText="1"/>
    </xf>
    <xf numFmtId="0" fontId="7" fillId="0" borderId="1" xfId="4" applyFont="1" applyBorder="1" applyAlignment="1">
      <alignment vertical="top" wrapText="1"/>
    </xf>
    <xf numFmtId="0" fontId="7" fillId="0" borderId="91" xfId="4" applyFont="1" applyBorder="1" applyAlignment="1">
      <alignment vertical="top" wrapText="1"/>
    </xf>
    <xf numFmtId="0" fontId="7" fillId="0" borderId="98" xfId="4" applyFont="1" applyBorder="1" applyAlignment="1">
      <alignment vertical="top"/>
    </xf>
    <xf numFmtId="0" fontId="7" fillId="0" borderId="94" xfId="4" applyFont="1" applyBorder="1" applyAlignment="1">
      <alignment vertical="top"/>
    </xf>
    <xf numFmtId="0" fontId="7" fillId="0" borderId="95" xfId="4" applyFont="1" applyBorder="1" applyAlignment="1">
      <alignment vertical="top"/>
    </xf>
    <xf numFmtId="0" fontId="7" fillId="0" borderId="104" xfId="4" applyFont="1" applyBorder="1" applyAlignment="1">
      <alignment vertical="top"/>
    </xf>
    <xf numFmtId="0" fontId="7" fillId="0" borderId="103" xfId="4" applyFont="1" applyBorder="1" applyAlignment="1">
      <alignment vertical="top"/>
    </xf>
    <xf numFmtId="0" fontId="7" fillId="0" borderId="101" xfId="4" applyFont="1" applyBorder="1" applyAlignment="1">
      <alignment vertical="top"/>
    </xf>
    <xf numFmtId="0" fontId="7" fillId="0" borderId="105" xfId="4" applyFont="1" applyBorder="1" applyAlignment="1">
      <alignment vertical="top"/>
    </xf>
    <xf numFmtId="0" fontId="7" fillId="0" borderId="106" xfId="4" applyFont="1" applyBorder="1" applyAlignment="1">
      <alignment vertical="top"/>
    </xf>
    <xf numFmtId="0" fontId="7" fillId="0" borderId="0" xfId="4" applyFont="1" applyAlignment="1">
      <alignment vertical="top"/>
    </xf>
    <xf numFmtId="0" fontId="7" fillId="0" borderId="89" xfId="4" applyFont="1" applyBorder="1" applyAlignment="1">
      <alignment vertical="top"/>
    </xf>
    <xf numFmtId="0" fontId="7" fillId="0" borderId="92" xfId="4" applyFont="1" applyBorder="1" applyAlignment="1">
      <alignment vertical="top"/>
    </xf>
    <xf numFmtId="0" fontId="7" fillId="0" borderId="108" xfId="4" applyFont="1" applyBorder="1" applyAlignment="1">
      <alignment vertical="top"/>
    </xf>
    <xf numFmtId="0" fontId="7" fillId="0" borderId="98" xfId="4" applyFont="1" applyBorder="1"/>
    <xf numFmtId="0" fontId="20" fillId="0" borderId="0" xfId="4" applyFont="1" applyAlignment="1">
      <alignment horizontal="left" vertical="center"/>
    </xf>
    <xf numFmtId="169" fontId="0" fillId="0" borderId="0" xfId="0" applyNumberFormat="1"/>
    <xf numFmtId="9" fontId="0" fillId="0" borderId="0" xfId="3" applyFont="1"/>
    <xf numFmtId="0" fontId="7" fillId="0" borderId="93" xfId="4" applyFont="1" applyBorder="1"/>
    <xf numFmtId="0" fontId="7" fillId="0" borderId="94" xfId="4" applyFont="1" applyBorder="1"/>
    <xf numFmtId="0" fontId="7" fillId="0" borderId="95" xfId="4" applyFont="1" applyBorder="1"/>
    <xf numFmtId="0" fontId="7" fillId="0" borderId="96" xfId="4" applyFont="1" applyBorder="1" applyAlignment="1">
      <alignment horizontal="center" vertical="top" wrapText="1"/>
    </xf>
    <xf numFmtId="0" fontId="7" fillId="0" borderId="94" xfId="4" applyFont="1" applyBorder="1" applyAlignment="1">
      <alignment horizontal="center" vertical="top" wrapText="1"/>
    </xf>
    <xf numFmtId="0" fontId="7" fillId="0" borderId="96" xfId="4" applyFont="1" applyBorder="1" applyAlignment="1">
      <alignment horizontal="center" vertical="top"/>
    </xf>
    <xf numFmtId="0" fontId="7" fillId="0" borderId="94" xfId="4" applyFont="1" applyBorder="1" applyAlignment="1">
      <alignment horizontal="center" vertical="top"/>
    </xf>
    <xf numFmtId="0" fontId="7" fillId="0" borderId="100" xfId="4" applyFont="1" applyBorder="1"/>
    <xf numFmtId="0" fontId="7" fillId="0" borderId="101" xfId="4" applyFont="1" applyBorder="1"/>
    <xf numFmtId="0" fontId="7" fillId="0" borderId="102" xfId="4" applyFont="1" applyBorder="1"/>
    <xf numFmtId="0" fontId="7" fillId="0" borderId="103" xfId="4" applyFont="1" applyBorder="1" applyAlignment="1">
      <alignment horizontal="center" vertical="top" wrapText="1"/>
    </xf>
    <xf numFmtId="0" fontId="7" fillId="0" borderId="101" xfId="4" applyFont="1" applyBorder="1" applyAlignment="1">
      <alignment horizontal="center" vertical="top" wrapText="1"/>
    </xf>
    <xf numFmtId="0" fontId="7" fillId="0" borderId="96" xfId="4" applyFont="1" applyBorder="1" applyAlignment="1">
      <alignment horizontal="left"/>
    </xf>
    <xf numFmtId="0" fontId="7" fillId="0" borderId="94" xfId="4" applyFont="1" applyBorder="1" applyAlignment="1">
      <alignment horizontal="left"/>
    </xf>
    <xf numFmtId="0" fontId="7" fillId="0" borderId="95" xfId="4" applyFont="1" applyBorder="1" applyAlignment="1">
      <alignment horizontal="left"/>
    </xf>
    <xf numFmtId="0" fontId="8" fillId="0" borderId="0" xfId="5" applyFill="1" applyAlignment="1">
      <alignment horizontal="center" wrapText="1"/>
    </xf>
    <xf numFmtId="0" fontId="7" fillId="0" borderId="103" xfId="4" applyFont="1" applyBorder="1" applyAlignment="1">
      <alignment horizontal="center" vertical="top"/>
    </xf>
    <xf numFmtId="0" fontId="7" fillId="0" borderId="101" xfId="4" applyFont="1" applyBorder="1" applyAlignment="1">
      <alignment horizontal="center" vertical="top"/>
    </xf>
    <xf numFmtId="0" fontId="7" fillId="0" borderId="106" xfId="4" applyFont="1" applyBorder="1" applyAlignment="1">
      <alignment horizontal="left" vertical="center"/>
    </xf>
    <xf numFmtId="0" fontId="9" fillId="0" borderId="88" xfId="4" applyFont="1" applyBorder="1" applyAlignment="1">
      <alignment horizontal="left" vertical="center"/>
    </xf>
    <xf numFmtId="0" fontId="9" fillId="0" borderId="89" xfId="4" applyFont="1" applyBorder="1" applyAlignment="1">
      <alignment horizontal="left" vertical="center"/>
    </xf>
    <xf numFmtId="0" fontId="9" fillId="0" borderId="107" xfId="4" applyFont="1" applyBorder="1" applyAlignment="1">
      <alignment horizontal="left" vertical="center"/>
    </xf>
    <xf numFmtId="0" fontId="9" fillId="0" borderId="90" xfId="4" applyFont="1" applyBorder="1" applyAlignment="1">
      <alignment horizontal="center" vertical="top"/>
    </xf>
    <xf numFmtId="0" fontId="9" fillId="0" borderId="1" xfId="4" applyFont="1" applyBorder="1" applyAlignment="1">
      <alignment horizontal="center" vertical="top"/>
    </xf>
    <xf numFmtId="0" fontId="9" fillId="0" borderId="91" xfId="4" applyFont="1" applyBorder="1" applyAlignment="1">
      <alignment horizontal="center" vertical="top"/>
    </xf>
    <xf numFmtId="0" fontId="8" fillId="0" borderId="96" xfId="5" applyFill="1" applyBorder="1" applyAlignment="1">
      <alignment horizontal="center" vertical="top" wrapText="1"/>
    </xf>
    <xf numFmtId="0" fontId="8" fillId="0" borderId="94" xfId="5" applyFill="1" applyBorder="1" applyAlignment="1">
      <alignment horizontal="center" vertical="top" wrapText="1"/>
    </xf>
    <xf numFmtId="0" fontId="8" fillId="0" borderId="0" xfId="5" applyFill="1" applyAlignment="1">
      <alignment wrapText="1"/>
    </xf>
    <xf numFmtId="0" fontId="11" fillId="13" borderId="72" xfId="4" applyFont="1" applyFill="1" applyBorder="1" applyAlignment="1">
      <alignment horizontal="center" vertical="center" wrapText="1"/>
    </xf>
    <xf numFmtId="0" fontId="11" fillId="13" borderId="75" xfId="4" applyFont="1" applyFill="1" applyBorder="1" applyAlignment="1">
      <alignment horizontal="center" vertical="center" wrapText="1"/>
    </xf>
    <xf numFmtId="0" fontId="11" fillId="10" borderId="7" xfId="4" applyFont="1" applyFill="1" applyBorder="1" applyAlignment="1">
      <alignment horizontal="center"/>
    </xf>
    <xf numFmtId="0" fontId="11" fillId="10" borderId="0" xfId="4" applyFont="1" applyFill="1" applyAlignment="1">
      <alignment horizontal="center"/>
    </xf>
    <xf numFmtId="0" fontId="8" fillId="0" borderId="96" xfId="5" applyFill="1" applyBorder="1" applyAlignment="1">
      <alignment horizontal="center" wrapText="1"/>
    </xf>
    <xf numFmtId="0" fontId="8" fillId="0" borderId="94" xfId="5" applyFill="1" applyBorder="1" applyAlignment="1">
      <alignment horizontal="center" wrapText="1"/>
    </xf>
    <xf numFmtId="0" fontId="9" fillId="18" borderId="0" xfId="4" applyFont="1" applyFill="1" applyAlignment="1">
      <alignment horizontal="center" vertical="center" textRotation="90"/>
    </xf>
    <xf numFmtId="0" fontId="11" fillId="13" borderId="78" xfId="4" applyFont="1" applyFill="1" applyBorder="1" applyAlignment="1">
      <alignment horizontal="center" vertical="center" wrapText="1"/>
    </xf>
    <xf numFmtId="0" fontId="9" fillId="19" borderId="0" xfId="4" applyFont="1" applyFill="1" applyAlignment="1">
      <alignment horizontal="center" vertical="center" textRotation="90"/>
    </xf>
    <xf numFmtId="0" fontId="9" fillId="19" borderId="81" xfId="4" applyFont="1" applyFill="1" applyBorder="1" applyAlignment="1">
      <alignment horizontal="center" vertical="center" textRotation="90"/>
    </xf>
    <xf numFmtId="0" fontId="11" fillId="13" borderId="0" xfId="4" applyFont="1" applyFill="1" applyAlignment="1">
      <alignment horizontal="center" vertical="center" wrapText="1"/>
    </xf>
    <xf numFmtId="0" fontId="11" fillId="13" borderId="81" xfId="4" applyFont="1" applyFill="1" applyBorder="1" applyAlignment="1">
      <alignment horizontal="center" vertical="center" wrapText="1"/>
    </xf>
    <xf numFmtId="0" fontId="9" fillId="20" borderId="0" xfId="4" applyFont="1" applyFill="1" applyAlignment="1">
      <alignment horizontal="center" vertical="center" textRotation="90" wrapText="1"/>
    </xf>
    <xf numFmtId="0" fontId="19" fillId="17" borderId="0" xfId="4" applyFont="1" applyFill="1" applyAlignment="1">
      <alignment horizontal="center" vertical="center" textRotation="90" wrapText="1"/>
    </xf>
    <xf numFmtId="0" fontId="7" fillId="0" borderId="24" xfId="4" applyFont="1" applyBorder="1" applyAlignment="1">
      <alignment horizontal="left"/>
    </xf>
    <xf numFmtId="0" fontId="7" fillId="0" borderId="25" xfId="4" applyFont="1" applyBorder="1" applyAlignment="1">
      <alignment horizontal="left"/>
    </xf>
    <xf numFmtId="0" fontId="7" fillId="0" borderId="26" xfId="4" applyFont="1" applyBorder="1" applyAlignment="1">
      <alignment horizontal="left"/>
    </xf>
    <xf numFmtId="0" fontId="9" fillId="0" borderId="27" xfId="4" applyFont="1" applyBorder="1" applyAlignment="1">
      <alignment horizontal="center" vertical="center" wrapText="1"/>
    </xf>
    <xf numFmtId="0" fontId="9" fillId="0" borderId="28" xfId="4" applyFont="1" applyBorder="1" applyAlignment="1">
      <alignment horizontal="center" vertical="center" wrapText="1"/>
    </xf>
    <xf numFmtId="0" fontId="9" fillId="0" borderId="29" xfId="4" applyFont="1" applyBorder="1" applyAlignment="1">
      <alignment horizontal="center" vertical="center" wrapText="1"/>
    </xf>
    <xf numFmtId="0" fontId="9" fillId="0" borderId="30" xfId="4" applyFont="1" applyBorder="1" applyAlignment="1">
      <alignment horizontal="center" vertical="center" wrapText="1"/>
    </xf>
    <xf numFmtId="0" fontId="9" fillId="0" borderId="0" xfId="4" applyFont="1" applyAlignment="1">
      <alignment horizontal="center" vertical="center" wrapText="1"/>
    </xf>
    <xf numFmtId="0" fontId="9" fillId="0" borderId="31" xfId="4" applyFont="1" applyBorder="1" applyAlignment="1">
      <alignment horizontal="center" vertical="center" wrapText="1"/>
    </xf>
    <xf numFmtId="0" fontId="9" fillId="0" borderId="32" xfId="4" applyFont="1" applyBorder="1" applyAlignment="1">
      <alignment horizontal="center" vertical="center" wrapText="1"/>
    </xf>
    <xf numFmtId="0" fontId="9" fillId="0" borderId="33" xfId="4" applyFont="1" applyBorder="1" applyAlignment="1">
      <alignment horizontal="center" vertical="center" wrapText="1"/>
    </xf>
    <xf numFmtId="0" fontId="9" fillId="0" borderId="34" xfId="4" applyFont="1" applyBorder="1" applyAlignment="1">
      <alignment horizontal="center" vertical="center" wrapText="1"/>
    </xf>
    <xf numFmtId="3" fontId="9" fillId="0" borderId="27" xfId="4" applyNumberFormat="1" applyFont="1" applyBorder="1" applyAlignment="1">
      <alignment horizontal="center" vertical="center"/>
    </xf>
    <xf numFmtId="3" fontId="9" fillId="0" borderId="28" xfId="4" applyNumberFormat="1" applyFont="1" applyBorder="1" applyAlignment="1">
      <alignment horizontal="center" vertical="center"/>
    </xf>
    <xf numFmtId="3" fontId="9" fillId="0" borderId="35" xfId="4" applyNumberFormat="1" applyFont="1" applyBorder="1" applyAlignment="1">
      <alignment horizontal="center" vertical="center"/>
    </xf>
    <xf numFmtId="0" fontId="15" fillId="0" borderId="27" xfId="4" applyFont="1" applyBorder="1" applyAlignment="1">
      <alignment horizontal="center" vertical="top" wrapText="1"/>
    </xf>
    <xf numFmtId="0" fontId="15" fillId="0" borderId="28" xfId="4" applyFont="1" applyBorder="1" applyAlignment="1">
      <alignment horizontal="center" vertical="top" wrapText="1"/>
    </xf>
    <xf numFmtId="0" fontId="15" fillId="0" borderId="29" xfId="4" applyFont="1" applyBorder="1" applyAlignment="1">
      <alignment horizontal="center" vertical="top" wrapText="1"/>
    </xf>
    <xf numFmtId="0" fontId="15" fillId="0" borderId="30" xfId="4" applyFont="1" applyBorder="1" applyAlignment="1">
      <alignment horizontal="center" vertical="top" wrapText="1"/>
    </xf>
    <xf numFmtId="0" fontId="15" fillId="0" borderId="0" xfId="4" applyFont="1" applyAlignment="1">
      <alignment horizontal="center" vertical="top" wrapText="1"/>
    </xf>
    <xf numFmtId="0" fontId="15" fillId="0" borderId="31" xfId="4" applyFont="1" applyBorder="1" applyAlignment="1">
      <alignment horizontal="center" vertical="top" wrapText="1"/>
    </xf>
    <xf numFmtId="0" fontId="15" fillId="0" borderId="32" xfId="4" applyFont="1" applyBorder="1" applyAlignment="1">
      <alignment horizontal="center" vertical="top" wrapText="1"/>
    </xf>
    <xf numFmtId="0" fontId="15" fillId="0" borderId="33" xfId="4" applyFont="1" applyBorder="1" applyAlignment="1">
      <alignment horizontal="center" vertical="top" wrapText="1"/>
    </xf>
    <xf numFmtId="0" fontId="15" fillId="0" borderId="34" xfId="4" applyFont="1" applyBorder="1" applyAlignment="1">
      <alignment horizontal="center" vertical="top" wrapText="1"/>
    </xf>
    <xf numFmtId="0" fontId="11" fillId="15" borderId="0" xfId="4" applyFont="1" applyFill="1" applyAlignment="1">
      <alignment horizontal="center" vertical="center" textRotation="90"/>
    </xf>
    <xf numFmtId="0" fontId="3" fillId="0" borderId="0" xfId="4" applyAlignment="1">
      <alignment horizontal="center" vertical="center" textRotation="90"/>
    </xf>
    <xf numFmtId="0" fontId="9" fillId="0" borderId="47" xfId="4" applyFont="1" applyBorder="1" applyAlignment="1">
      <alignment horizontal="center"/>
    </xf>
    <xf numFmtId="0" fontId="9" fillId="0" borderId="48" xfId="4" applyFont="1" applyBorder="1" applyAlignment="1">
      <alignment horizontal="center"/>
    </xf>
    <xf numFmtId="0" fontId="9" fillId="0" borderId="49" xfId="4" applyFont="1" applyBorder="1" applyAlignment="1">
      <alignment horizontal="center"/>
    </xf>
    <xf numFmtId="0" fontId="7" fillId="0" borderId="50" xfId="4" applyFont="1" applyBorder="1"/>
    <xf numFmtId="0" fontId="7" fillId="0" borderId="51" xfId="4" applyFont="1" applyBorder="1"/>
    <xf numFmtId="2" fontId="7" fillId="0" borderId="56" xfId="4" applyNumberFormat="1" applyFont="1" applyBorder="1" applyAlignment="1">
      <alignment horizontal="center" wrapText="1"/>
    </xf>
    <xf numFmtId="2" fontId="7" fillId="0" borderId="58" xfId="4" applyNumberFormat="1" applyFont="1" applyBorder="1" applyAlignment="1">
      <alignment horizontal="center" wrapText="1"/>
    </xf>
    <xf numFmtId="2" fontId="7" fillId="0" borderId="60" xfId="4" applyNumberFormat="1" applyFont="1" applyBorder="1" applyAlignment="1">
      <alignment horizontal="center" wrapText="1"/>
    </xf>
    <xf numFmtId="170" fontId="7" fillId="0" borderId="57" xfId="4" applyNumberFormat="1" applyFont="1" applyBorder="1" applyAlignment="1">
      <alignment horizontal="center" wrapText="1"/>
    </xf>
    <xf numFmtId="170" fontId="7" fillId="0" borderId="59" xfId="4" applyNumberFormat="1" applyFont="1" applyBorder="1" applyAlignment="1">
      <alignment horizontal="center" wrapText="1"/>
    </xf>
    <xf numFmtId="170" fontId="7" fillId="0" borderId="61" xfId="4" applyNumberFormat="1" applyFont="1" applyBorder="1" applyAlignment="1">
      <alignment horizontal="center" wrapText="1"/>
    </xf>
    <xf numFmtId="0" fontId="6" fillId="0" borderId="1" xfId="4" applyFont="1" applyBorder="1"/>
    <xf numFmtId="0" fontId="7" fillId="9" borderId="5" xfId="4" applyFont="1" applyFill="1" applyBorder="1" applyAlignment="1">
      <alignment horizontal="center" wrapText="1"/>
    </xf>
    <xf numFmtId="0" fontId="7" fillId="9" borderId="6" xfId="4" applyFont="1" applyFill="1" applyBorder="1" applyAlignment="1">
      <alignment horizontal="center" wrapText="1"/>
    </xf>
    <xf numFmtId="0" fontId="3" fillId="0" borderId="0" xfId="4" applyAlignment="1">
      <alignment horizontal="center"/>
    </xf>
    <xf numFmtId="0" fontId="11" fillId="11" borderId="0" xfId="4" applyFont="1" applyFill="1" applyAlignment="1">
      <alignment horizontal="center" vertical="center" textRotation="90" wrapText="1"/>
    </xf>
    <xf numFmtId="0" fontId="13" fillId="11" borderId="0" xfId="4" applyFont="1" applyFill="1" applyAlignment="1">
      <alignment horizontal="center" vertical="center" textRotation="90" wrapText="1"/>
    </xf>
    <xf numFmtId="0" fontId="7" fillId="0" borderId="9" xfId="4" applyFont="1" applyBorder="1" applyAlignment="1">
      <alignment horizontal="center"/>
    </xf>
    <xf numFmtId="0" fontId="7" fillId="0" borderId="10" xfId="4" applyFont="1" applyBorder="1" applyAlignment="1">
      <alignment horizontal="center"/>
    </xf>
    <xf numFmtId="0" fontId="7" fillId="0" borderId="11" xfId="4" applyFont="1" applyBorder="1" applyAlignment="1">
      <alignment horizontal="center"/>
    </xf>
    <xf numFmtId="0" fontId="12" fillId="12" borderId="12" xfId="4" applyFont="1" applyFill="1" applyBorder="1" applyAlignment="1">
      <alignment horizontal="center"/>
    </xf>
    <xf numFmtId="0" fontId="12" fillId="12" borderId="13" xfId="4" applyFont="1" applyFill="1" applyBorder="1" applyAlignment="1">
      <alignment horizontal="center"/>
    </xf>
    <xf numFmtId="0" fontId="3" fillId="0" borderId="13" xfId="4" applyBorder="1"/>
    <xf numFmtId="0" fontId="3" fillId="0" borderId="14" xfId="4" applyBorder="1"/>
    <xf numFmtId="0" fontId="9" fillId="6" borderId="18" xfId="4" applyFont="1" applyFill="1" applyBorder="1" applyAlignment="1">
      <alignment horizontal="center"/>
    </xf>
    <xf numFmtId="0" fontId="9" fillId="6" borderId="19" xfId="4" applyFont="1" applyFill="1" applyBorder="1" applyAlignment="1">
      <alignment horizontal="center"/>
    </xf>
    <xf numFmtId="0" fontId="9" fillId="6" borderId="20" xfId="4" applyFont="1" applyFill="1" applyBorder="1" applyAlignment="1">
      <alignment horizontal="center"/>
    </xf>
    <xf numFmtId="0" fontId="7" fillId="0" borderId="21" xfId="4" applyFont="1" applyBorder="1" applyAlignment="1">
      <alignment horizontal="left"/>
    </xf>
    <xf numFmtId="0" fontId="7" fillId="0" borderId="22" xfId="4" applyFont="1" applyBorder="1" applyAlignment="1">
      <alignment horizontal="left"/>
    </xf>
    <xf numFmtId="0" fontId="7" fillId="0" borderId="23" xfId="4" applyFont="1" applyBorder="1" applyAlignment="1">
      <alignment horizontal="left"/>
    </xf>
  </cellXfs>
  <cellStyles count="9">
    <cellStyle name="Comma" xfId="1" builtinId="3"/>
    <cellStyle name="Comma 2" xfId="7" xr:uid="{B2FED3D0-2D9D-6B48-8F83-A7A872B57289}"/>
    <cellStyle name="Currency" xfId="2" builtinId="4"/>
    <cellStyle name="Currency 2" xfId="8" xr:uid="{D28CCE47-13B8-E54E-BB45-8FD39AE4A420}"/>
    <cellStyle name="Hyperlink 2" xfId="5" xr:uid="{445F3DD1-6DB1-7640-AE05-E8C8FD3CE969}"/>
    <cellStyle name="Normal" xfId="0" builtinId="0"/>
    <cellStyle name="Normal 2" xfId="4" xr:uid="{B246FB03-344E-A74B-A8F2-BF695FB3DEAD}"/>
    <cellStyle name="Per cent" xfId="3" builtinId="5"/>
    <cellStyle name="Per cent 2" xfId="6" xr:uid="{A75FCFF0-0C66-8940-A71C-AFFF1D0D7E9A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BB-984B-94D1-8E0F65725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BB-984B-94D1-8E0F65725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BB-984B-94D1-8E0F65725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BB-984B-94D1-8E0F65725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BB-984B-94D1-8E0F65725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BB-984B-94D1-8E0F65725A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BB-984B-94D1-8E0F65725A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4BB-984B-94D1-8E0F65725A9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4BB-984B-94D1-8E0F65725A9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4BB-984B-94D1-8E0F65725A9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4BB-984B-94D1-8E0F65725A9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4BB-984B-94D1-8E0F65725A9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4BB-984B-94D1-8E0F65725A9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4BB-984B-94D1-8E0F65725A9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grafik!$I$22:$I$28</c:f>
              <c:strCache>
                <c:ptCount val="7"/>
                <c:pt idx="0">
                  <c:v>Modül</c:v>
                </c:pt>
                <c:pt idx="1">
                  <c:v>Evirici</c:v>
                </c:pt>
                <c:pt idx="2">
                  <c:v>Yapısal Maliyetler</c:v>
                </c:pt>
                <c:pt idx="3">
                  <c:v>Elektriksel Maliyetler</c:v>
                </c:pt>
                <c:pt idx="4">
                  <c:v>Saha Çalışması</c:v>
                </c:pt>
                <c:pt idx="5">
                  <c:v>Ofis Çalışması</c:v>
                </c:pt>
                <c:pt idx="6">
                  <c:v>Finansal ve diğer</c:v>
                </c:pt>
              </c:strCache>
            </c:strRef>
          </c:cat>
          <c:val>
            <c:numRef>
              <c:f>grafik!$J$22:$J$28</c:f>
              <c:numCache>
                <c:formatCode>_-[$$-409]* #,##0.00_ ;_-[$$-409]* \-#,##0.00\ ;_-[$$-409]* "-"??_ ;_-@_ </c:formatCode>
                <c:ptCount val="7"/>
                <c:pt idx="0">
                  <c:v>372.25612350272144</c:v>
                </c:pt>
                <c:pt idx="1">
                  <c:v>48.447098279530913</c:v>
                </c:pt>
                <c:pt idx="2">
                  <c:v>128.00241947820516</c:v>
                </c:pt>
                <c:pt idx="3">
                  <c:v>175.7760403727612</c:v>
                </c:pt>
                <c:pt idx="4">
                  <c:v>236.3047136585366</c:v>
                </c:pt>
                <c:pt idx="5">
                  <c:v>66.094812223930461</c:v>
                </c:pt>
                <c:pt idx="6">
                  <c:v>133.70423364707756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B-984B-94D1-8E0F65725A9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133350</xdr:rowOff>
    </xdr:from>
    <xdr:to>
      <xdr:col>7</xdr:col>
      <xdr:colOff>609600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471BB-9268-4F54-37AD-688FF8A25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Downloads/PVSCM%20Q12023.xlsm" TargetMode="External"/><Relationship Id="rId1" Type="http://schemas.openxmlformats.org/officeDocument/2006/relationships/externalLinkPath" Target="/Users/bs/Downloads/PVSCM%20Q120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Downloads/2024%20v2%20Annual%20Technology%20Baseline%20Workbook%20Errata%207-19-2024.xlsx" TargetMode="External"/><Relationship Id="rId1" Type="http://schemas.openxmlformats.org/officeDocument/2006/relationships/externalLinkPath" Target="/Users/bs/Downloads/2024%20v2%20Annual%20Technology%20Baseline%20Workbook%20Errata%207-19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tem"/>
      <sheetName val="Module"/>
      <sheetName val="Inverter"/>
      <sheetName val="ESS"/>
      <sheetName val="SBOS"/>
      <sheetName val="EBOS"/>
      <sheetName val="Fieldwork"/>
      <sheetName val="Officework"/>
      <sheetName val="Other"/>
      <sheetName val="O_M"/>
      <sheetName val="Factors"/>
      <sheetName val="Guide"/>
    </sheetNames>
    <sheetDataSet>
      <sheetData sheetId="0" refreshError="1"/>
      <sheetData sheetId="1">
        <row r="3">
          <cell r="B3" t="str">
            <v>kWdc</v>
          </cell>
        </row>
        <row r="20">
          <cell r="F20">
            <v>253.13610505700856</v>
          </cell>
          <cell r="H20">
            <v>372.25612350272144</v>
          </cell>
        </row>
      </sheetData>
      <sheetData sheetId="2">
        <row r="3">
          <cell r="B3" t="str">
            <v>kWac</v>
          </cell>
        </row>
        <row r="20">
          <cell r="F20">
            <v>46.899723866117633</v>
          </cell>
          <cell r="H20">
            <v>64.919111694571427</v>
          </cell>
        </row>
      </sheetData>
      <sheetData sheetId="3">
        <row r="3">
          <cell r="B3" t="str">
            <v>kWh-cap</v>
          </cell>
        </row>
        <row r="20">
          <cell r="F20">
            <v>218.77230446152939</v>
          </cell>
          <cell r="H20">
            <v>323.17808738973326</v>
          </cell>
        </row>
      </sheetData>
      <sheetData sheetId="4">
        <row r="3">
          <cell r="B3" t="str">
            <v>m2</v>
          </cell>
        </row>
        <row r="20">
          <cell r="F20">
            <v>26.459952086333296</v>
          </cell>
          <cell r="H20">
            <v>26.240495993032059</v>
          </cell>
        </row>
      </sheetData>
      <sheetData sheetId="5">
        <row r="3">
          <cell r="B3" t="str">
            <v>kWac</v>
          </cell>
        </row>
        <row r="20">
          <cell r="F20">
            <v>196.02961572950002</v>
          </cell>
          <cell r="H20">
            <v>235.53989409950003</v>
          </cell>
        </row>
      </sheetData>
      <sheetData sheetId="6">
        <row r="3">
          <cell r="B3" t="str">
            <v>m2</v>
          </cell>
        </row>
        <row r="20">
          <cell r="F20">
            <v>48.442466300000007</v>
          </cell>
          <cell r="H20">
            <v>48.442466300000007</v>
          </cell>
        </row>
      </sheetData>
      <sheetData sheetId="7">
        <row r="3">
          <cell r="B3" t="str">
            <v>kWdc</v>
          </cell>
        </row>
        <row r="20">
          <cell r="F20">
            <v>62.778714662954854</v>
          </cell>
          <cell r="H20">
            <v>66.094812223930461</v>
          </cell>
        </row>
      </sheetData>
      <sheetData sheetId="8">
        <row r="3">
          <cell r="B3" t="str">
            <v>kWdc</v>
          </cell>
        </row>
        <row r="20">
          <cell r="F20">
            <v>110.77796855471294</v>
          </cell>
          <cell r="H20">
            <v>133.70423364707756</v>
          </cell>
        </row>
      </sheetData>
      <sheetData sheetId="9" refreshError="1"/>
      <sheetData sheetId="10">
        <row r="4">
          <cell r="E4">
            <v>1.34</v>
          </cell>
        </row>
        <row r="5">
          <cell r="E5">
            <v>2.4</v>
          </cell>
        </row>
        <row r="8">
          <cell r="E8">
            <v>0.20499999999999999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face and Contents"/>
      <sheetName val="Financial Definitions"/>
      <sheetName val="Financial and CRP Inputs"/>
      <sheetName val="Land-Based Wind"/>
      <sheetName val="Fixed-Bottom Offshore Wind"/>
      <sheetName val="Floating Offshore Wind"/>
      <sheetName val="Distribut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Coal_FE"/>
      <sheetName val="Natural Gas_FE"/>
      <sheetName val="Natural Gas Fuel Cell_FE"/>
      <sheetName val="Coal_Retrofits"/>
      <sheetName val="Natural Gas_Retrofits"/>
      <sheetName val="Utility-Scale Battery Storage"/>
      <sheetName val="Commercial Battery Storage"/>
      <sheetName val="Residential Battery Storage"/>
      <sheetName val="Utility-Scale PV-Plus-Battery"/>
      <sheetName val="Pumped Storage Hydropower"/>
      <sheetName val="PSH One New Res"/>
      <sheetName val="WACC Calc"/>
      <sheetName val="Tax Credits"/>
      <sheetName val="Summary"/>
      <sheetName val="Summary_CAPEX"/>
      <sheetName val="Summary_CF"/>
      <sheetName val="Summary_FCR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sheetDataSet>
      <sheetData sheetId="0" refreshError="1"/>
      <sheetData sheetId="1" refreshError="1"/>
      <sheetData sheetId="2">
        <row r="5">
          <cell r="B5" t="str">
            <v>R&amp;D</v>
          </cell>
          <cell r="E5" t="str">
            <v>TechLife</v>
          </cell>
        </row>
        <row r="8">
          <cell r="I8">
            <v>30</v>
          </cell>
          <cell r="J8">
            <v>30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33">
          <cell r="F133">
            <v>2.7389727347000001E-2</v>
          </cell>
          <cell r="G133">
            <v>2.5555483703789999E-2</v>
          </cell>
          <cell r="H133">
            <v>2.501666666667E-2</v>
          </cell>
          <cell r="I133">
            <v>2.5000000000000001E-2</v>
          </cell>
          <cell r="J133">
            <v>2.5000000000000001E-2</v>
          </cell>
          <cell r="K133">
            <v>2.5000000000000001E-2</v>
          </cell>
          <cell r="L133">
            <v>2.5000000000000001E-2</v>
          </cell>
          <cell r="M133">
            <v>2.5000000000000001E-2</v>
          </cell>
          <cell r="N133">
            <v>2.5000000000000001E-2</v>
          </cell>
          <cell r="O133">
            <v>2.5000000000000001E-2</v>
          </cell>
          <cell r="P133">
            <v>2.5000000000000001E-2</v>
          </cell>
          <cell r="Q133">
            <v>2.5000000000000001E-2</v>
          </cell>
          <cell r="R133">
            <v>2.5000000000000001E-2</v>
          </cell>
          <cell r="S133">
            <v>2.5000000000000001E-2</v>
          </cell>
          <cell r="T133">
            <v>2.5000000000000001E-2</v>
          </cell>
          <cell r="U133">
            <v>2.5000000000000001E-2</v>
          </cell>
          <cell r="V133">
            <v>2.5000000000000001E-2</v>
          </cell>
          <cell r="W133">
            <v>2.5000000000000001E-2</v>
          </cell>
          <cell r="X133">
            <v>2.5000000000000001E-2</v>
          </cell>
          <cell r="Y133">
            <v>2.5000000000000001E-2</v>
          </cell>
          <cell r="Z133">
            <v>2.5000000000000001E-2</v>
          </cell>
          <cell r="AA133">
            <v>2.5000000000000001E-2</v>
          </cell>
          <cell r="AB133">
            <v>2.5000000000000001E-2</v>
          </cell>
          <cell r="AC133">
            <v>2.5000000000000001E-2</v>
          </cell>
          <cell r="AD133">
            <v>2.5000000000000001E-2</v>
          </cell>
          <cell r="AE133">
            <v>2.5000000000000001E-2</v>
          </cell>
          <cell r="AF133">
            <v>2.5000000000000001E-2</v>
          </cell>
          <cell r="AG133">
            <v>2.5000000000000001E-2</v>
          </cell>
          <cell r="AH133">
            <v>2.5000000000000001E-2</v>
          </cell>
        </row>
        <row r="134">
          <cell r="F134">
            <v>7.0000000000000007E-2</v>
          </cell>
          <cell r="G134">
            <v>7.0000000000000007E-2</v>
          </cell>
          <cell r="H134">
            <v>7.0000000000000007E-2</v>
          </cell>
          <cell r="I134">
            <v>7.0000000000000007E-2</v>
          </cell>
          <cell r="J134">
            <v>7.0000000000000007E-2</v>
          </cell>
          <cell r="K134">
            <v>7.0000000000000007E-2</v>
          </cell>
          <cell r="L134">
            <v>7.0000000000000007E-2</v>
          </cell>
          <cell r="M134">
            <v>7.0000000000000007E-2</v>
          </cell>
          <cell r="N134">
            <v>7.0000000000000007E-2</v>
          </cell>
          <cell r="O134">
            <v>7.0000000000000007E-2</v>
          </cell>
          <cell r="P134">
            <v>7.0000000000000007E-2</v>
          </cell>
          <cell r="Q134">
            <v>7.0000000000000007E-2</v>
          </cell>
          <cell r="R134">
            <v>7.0000000000000007E-2</v>
          </cell>
          <cell r="S134">
            <v>7.0000000000000007E-2</v>
          </cell>
          <cell r="T134">
            <v>7.0000000000000007E-2</v>
          </cell>
          <cell r="U134">
            <v>7.0000000000000007E-2</v>
          </cell>
          <cell r="V134">
            <v>7.0000000000000007E-2</v>
          </cell>
          <cell r="W134">
            <v>7.0000000000000007E-2</v>
          </cell>
          <cell r="X134">
            <v>7.0000000000000007E-2</v>
          </cell>
          <cell r="Y134">
            <v>7.0000000000000007E-2</v>
          </cell>
          <cell r="Z134">
            <v>7.0000000000000007E-2</v>
          </cell>
          <cell r="AA134">
            <v>7.0000000000000007E-2</v>
          </cell>
          <cell r="AB134">
            <v>7.0000000000000007E-2</v>
          </cell>
          <cell r="AC134">
            <v>7.0000000000000007E-2</v>
          </cell>
          <cell r="AD134">
            <v>7.0000000000000007E-2</v>
          </cell>
          <cell r="AE134">
            <v>7.0000000000000007E-2</v>
          </cell>
          <cell r="AF134">
            <v>7.0000000000000007E-2</v>
          </cell>
          <cell r="AG134">
            <v>7.0000000000000007E-2</v>
          </cell>
          <cell r="AH134">
            <v>7.0000000000000007E-2</v>
          </cell>
        </row>
        <row r="135">
          <cell r="F135">
            <v>7.0000000000000007E-2</v>
          </cell>
          <cell r="G135">
            <v>7.0000000000000007E-2</v>
          </cell>
          <cell r="H135">
            <v>7.0000000000000007E-2</v>
          </cell>
          <cell r="I135">
            <v>7.0000000000000007E-2</v>
          </cell>
          <cell r="J135">
            <v>7.0000000000000007E-2</v>
          </cell>
          <cell r="K135">
            <v>7.0000000000000007E-2</v>
          </cell>
          <cell r="L135">
            <v>7.0000000000000007E-2</v>
          </cell>
          <cell r="M135">
            <v>7.0000000000000007E-2</v>
          </cell>
          <cell r="N135">
            <v>7.0000000000000007E-2</v>
          </cell>
          <cell r="O135">
            <v>7.0000000000000007E-2</v>
          </cell>
          <cell r="P135">
            <v>7.0000000000000007E-2</v>
          </cell>
          <cell r="Q135">
            <v>7.0000000000000007E-2</v>
          </cell>
          <cell r="R135">
            <v>7.0000000000000007E-2</v>
          </cell>
          <cell r="S135">
            <v>7.0000000000000007E-2</v>
          </cell>
          <cell r="T135">
            <v>7.0000000000000007E-2</v>
          </cell>
          <cell r="U135">
            <v>7.0000000000000007E-2</v>
          </cell>
          <cell r="V135">
            <v>7.0000000000000007E-2</v>
          </cell>
          <cell r="W135">
            <v>7.0000000000000007E-2</v>
          </cell>
          <cell r="X135">
            <v>7.0000000000000007E-2</v>
          </cell>
          <cell r="Y135">
            <v>7.0000000000000007E-2</v>
          </cell>
          <cell r="Z135">
            <v>7.0000000000000007E-2</v>
          </cell>
          <cell r="AA135">
            <v>7.0000000000000007E-2</v>
          </cell>
          <cell r="AB135">
            <v>7.0000000000000007E-2</v>
          </cell>
          <cell r="AC135">
            <v>7.0000000000000007E-2</v>
          </cell>
          <cell r="AD135">
            <v>7.0000000000000007E-2</v>
          </cell>
          <cell r="AE135">
            <v>7.0000000000000007E-2</v>
          </cell>
          <cell r="AF135">
            <v>7.0000000000000007E-2</v>
          </cell>
          <cell r="AG135">
            <v>7.0000000000000007E-2</v>
          </cell>
          <cell r="AH135">
            <v>7.0000000000000007E-2</v>
          </cell>
        </row>
        <row r="136">
          <cell r="F136">
            <v>7.0000000000000007E-2</v>
          </cell>
          <cell r="G136">
            <v>7.0000000000000007E-2</v>
          </cell>
          <cell r="H136">
            <v>7.0000000000000007E-2</v>
          </cell>
          <cell r="I136">
            <v>7.0000000000000007E-2</v>
          </cell>
          <cell r="J136">
            <v>7.0000000000000007E-2</v>
          </cell>
          <cell r="K136">
            <v>7.0000000000000007E-2</v>
          </cell>
          <cell r="L136">
            <v>7.0000000000000007E-2</v>
          </cell>
          <cell r="M136">
            <v>7.0000000000000007E-2</v>
          </cell>
          <cell r="N136">
            <v>7.0000000000000007E-2</v>
          </cell>
          <cell r="O136">
            <v>7.0000000000000007E-2</v>
          </cell>
          <cell r="P136">
            <v>7.0000000000000007E-2</v>
          </cell>
          <cell r="Q136">
            <v>7.0000000000000007E-2</v>
          </cell>
          <cell r="R136">
            <v>7.0000000000000007E-2</v>
          </cell>
          <cell r="S136">
            <v>7.0000000000000007E-2</v>
          </cell>
          <cell r="T136">
            <v>7.0000000000000007E-2</v>
          </cell>
          <cell r="U136">
            <v>7.0000000000000007E-2</v>
          </cell>
          <cell r="V136">
            <v>7.0000000000000007E-2</v>
          </cell>
          <cell r="W136">
            <v>7.0000000000000007E-2</v>
          </cell>
          <cell r="X136">
            <v>7.0000000000000007E-2</v>
          </cell>
          <cell r="Y136">
            <v>7.0000000000000007E-2</v>
          </cell>
          <cell r="Z136">
            <v>7.0000000000000007E-2</v>
          </cell>
          <cell r="AA136">
            <v>7.0000000000000007E-2</v>
          </cell>
          <cell r="AB136">
            <v>7.0000000000000007E-2</v>
          </cell>
          <cell r="AC136">
            <v>7.0000000000000007E-2</v>
          </cell>
          <cell r="AD136">
            <v>7.0000000000000007E-2</v>
          </cell>
          <cell r="AE136">
            <v>7.0000000000000007E-2</v>
          </cell>
          <cell r="AF136">
            <v>7.0000000000000007E-2</v>
          </cell>
          <cell r="AG136">
            <v>7.0000000000000007E-2</v>
          </cell>
          <cell r="AH136">
            <v>7.0000000000000007E-2</v>
          </cell>
        </row>
        <row r="140">
          <cell r="F140">
            <v>6.5000000000000002E-2</v>
          </cell>
          <cell r="G140">
            <v>6.5000000000000002E-2</v>
          </cell>
          <cell r="H140">
            <v>6.5000000000000002E-2</v>
          </cell>
          <cell r="I140">
            <v>6.5000000000000002E-2</v>
          </cell>
          <cell r="J140">
            <v>6.5000000000000002E-2</v>
          </cell>
          <cell r="K140">
            <v>6.5000000000000002E-2</v>
          </cell>
          <cell r="L140">
            <v>6.5000000000000002E-2</v>
          </cell>
          <cell r="M140">
            <v>6.5000000000000002E-2</v>
          </cell>
          <cell r="N140">
            <v>6.5000000000000002E-2</v>
          </cell>
          <cell r="O140">
            <v>6.5000000000000002E-2</v>
          </cell>
          <cell r="P140">
            <v>6.5000000000000002E-2</v>
          </cell>
          <cell r="Q140">
            <v>6.5000000000000002E-2</v>
          </cell>
          <cell r="R140">
            <v>6.5000000000000002E-2</v>
          </cell>
          <cell r="S140">
            <v>6.5000000000000002E-2</v>
          </cell>
          <cell r="T140">
            <v>6.5000000000000002E-2</v>
          </cell>
          <cell r="U140">
            <v>6.5000000000000002E-2</v>
          </cell>
          <cell r="V140">
            <v>6.5000000000000002E-2</v>
          </cell>
          <cell r="W140">
            <v>6.5000000000000002E-2</v>
          </cell>
          <cell r="X140">
            <v>6.5000000000000002E-2</v>
          </cell>
          <cell r="Y140">
            <v>6.5000000000000002E-2</v>
          </cell>
          <cell r="Z140">
            <v>6.5000000000000002E-2</v>
          </cell>
          <cell r="AA140">
            <v>6.5000000000000002E-2</v>
          </cell>
          <cell r="AB140">
            <v>6.5000000000000002E-2</v>
          </cell>
          <cell r="AC140">
            <v>6.5000000000000002E-2</v>
          </cell>
          <cell r="AD140">
            <v>6.5000000000000002E-2</v>
          </cell>
          <cell r="AE140">
            <v>6.5000000000000002E-2</v>
          </cell>
          <cell r="AF140">
            <v>6.5000000000000002E-2</v>
          </cell>
          <cell r="AG140">
            <v>6.5000000000000002E-2</v>
          </cell>
          <cell r="AH140">
            <v>6.5000000000000002E-2</v>
          </cell>
        </row>
        <row r="141">
          <cell r="F141">
            <v>8.5000000000000006E-2</v>
          </cell>
          <cell r="G141">
            <v>8.5000000000000006E-2</v>
          </cell>
          <cell r="H141">
            <v>8.5000000000000006E-2</v>
          </cell>
          <cell r="I141">
            <v>8.5000000000000006E-2</v>
          </cell>
          <cell r="J141">
            <v>8.5000000000000006E-2</v>
          </cell>
          <cell r="K141">
            <v>8.5000000000000006E-2</v>
          </cell>
          <cell r="L141">
            <v>8.5000000000000006E-2</v>
          </cell>
          <cell r="M141">
            <v>8.5000000000000006E-2</v>
          </cell>
          <cell r="N141">
            <v>8.5000000000000006E-2</v>
          </cell>
          <cell r="O141">
            <v>8.5000000000000006E-2</v>
          </cell>
          <cell r="P141">
            <v>8.5000000000000006E-2</v>
          </cell>
          <cell r="Q141">
            <v>8.5000000000000006E-2</v>
          </cell>
          <cell r="R141">
            <v>8.5000000000000006E-2</v>
          </cell>
          <cell r="S141">
            <v>8.5000000000000006E-2</v>
          </cell>
          <cell r="T141">
            <v>8.5000000000000006E-2</v>
          </cell>
          <cell r="U141">
            <v>8.5000000000000006E-2</v>
          </cell>
          <cell r="V141">
            <v>8.5000000000000006E-2</v>
          </cell>
          <cell r="W141">
            <v>8.5000000000000006E-2</v>
          </cell>
          <cell r="X141">
            <v>8.5000000000000006E-2</v>
          </cell>
          <cell r="Y141">
            <v>8.5000000000000006E-2</v>
          </cell>
          <cell r="Z141">
            <v>8.5000000000000006E-2</v>
          </cell>
          <cell r="AA141">
            <v>8.5000000000000006E-2</v>
          </cell>
          <cell r="AB141">
            <v>8.5000000000000006E-2</v>
          </cell>
          <cell r="AC141">
            <v>8.5000000000000006E-2</v>
          </cell>
          <cell r="AD141">
            <v>8.5000000000000006E-2</v>
          </cell>
          <cell r="AE141">
            <v>8.5000000000000006E-2</v>
          </cell>
          <cell r="AF141">
            <v>8.5000000000000006E-2</v>
          </cell>
          <cell r="AG141">
            <v>8.5000000000000006E-2</v>
          </cell>
          <cell r="AH141">
            <v>8.5000000000000006E-2</v>
          </cell>
        </row>
        <row r="142">
          <cell r="F142">
            <v>8.5000000000000006E-2</v>
          </cell>
          <cell r="G142">
            <v>8.5000000000000006E-2</v>
          </cell>
          <cell r="H142">
            <v>8.5000000000000006E-2</v>
          </cell>
          <cell r="I142">
            <v>8.5000000000000006E-2</v>
          </cell>
          <cell r="J142">
            <v>8.5000000000000006E-2</v>
          </cell>
          <cell r="K142">
            <v>8.5000000000000006E-2</v>
          </cell>
          <cell r="L142">
            <v>8.5000000000000006E-2</v>
          </cell>
          <cell r="M142">
            <v>8.5000000000000006E-2</v>
          </cell>
          <cell r="N142">
            <v>8.5000000000000006E-2</v>
          </cell>
          <cell r="O142">
            <v>8.5000000000000006E-2</v>
          </cell>
          <cell r="P142">
            <v>8.5000000000000006E-2</v>
          </cell>
          <cell r="Q142">
            <v>8.5000000000000006E-2</v>
          </cell>
          <cell r="R142">
            <v>8.5000000000000006E-2</v>
          </cell>
          <cell r="S142">
            <v>8.5000000000000006E-2</v>
          </cell>
          <cell r="T142">
            <v>8.5000000000000006E-2</v>
          </cell>
          <cell r="U142">
            <v>8.5000000000000006E-2</v>
          </cell>
          <cell r="V142">
            <v>8.5000000000000006E-2</v>
          </cell>
          <cell r="W142">
            <v>8.5000000000000006E-2</v>
          </cell>
          <cell r="X142">
            <v>8.5000000000000006E-2</v>
          </cell>
          <cell r="Y142">
            <v>8.5000000000000006E-2</v>
          </cell>
          <cell r="Z142">
            <v>8.5000000000000006E-2</v>
          </cell>
          <cell r="AA142">
            <v>8.5000000000000006E-2</v>
          </cell>
          <cell r="AB142">
            <v>8.5000000000000006E-2</v>
          </cell>
          <cell r="AC142">
            <v>8.5000000000000006E-2</v>
          </cell>
          <cell r="AD142">
            <v>8.5000000000000006E-2</v>
          </cell>
          <cell r="AE142">
            <v>8.5000000000000006E-2</v>
          </cell>
          <cell r="AF142">
            <v>8.5000000000000006E-2</v>
          </cell>
          <cell r="AG142">
            <v>8.5000000000000006E-2</v>
          </cell>
          <cell r="AH142">
            <v>8.5000000000000006E-2</v>
          </cell>
        </row>
        <row r="143">
          <cell r="F143">
            <v>8.5000000000000006E-2</v>
          </cell>
          <cell r="G143">
            <v>8.5000000000000006E-2</v>
          </cell>
          <cell r="H143">
            <v>8.5000000000000006E-2</v>
          </cell>
          <cell r="I143">
            <v>8.5000000000000006E-2</v>
          </cell>
          <cell r="J143">
            <v>8.5000000000000006E-2</v>
          </cell>
          <cell r="K143">
            <v>8.5000000000000006E-2</v>
          </cell>
          <cell r="L143">
            <v>8.5000000000000006E-2</v>
          </cell>
          <cell r="M143">
            <v>8.5000000000000006E-2</v>
          </cell>
          <cell r="N143">
            <v>8.5000000000000006E-2</v>
          </cell>
          <cell r="O143">
            <v>8.5000000000000006E-2</v>
          </cell>
          <cell r="P143">
            <v>8.5000000000000006E-2</v>
          </cell>
          <cell r="Q143">
            <v>8.5000000000000006E-2</v>
          </cell>
          <cell r="R143">
            <v>8.5000000000000006E-2</v>
          </cell>
          <cell r="S143">
            <v>8.5000000000000006E-2</v>
          </cell>
          <cell r="T143">
            <v>8.5000000000000006E-2</v>
          </cell>
          <cell r="U143">
            <v>8.5000000000000006E-2</v>
          </cell>
          <cell r="V143">
            <v>8.5000000000000006E-2</v>
          </cell>
          <cell r="W143">
            <v>8.5000000000000006E-2</v>
          </cell>
          <cell r="X143">
            <v>8.5000000000000006E-2</v>
          </cell>
          <cell r="Y143">
            <v>8.5000000000000006E-2</v>
          </cell>
          <cell r="Z143">
            <v>8.5000000000000006E-2</v>
          </cell>
          <cell r="AA143">
            <v>8.5000000000000006E-2</v>
          </cell>
          <cell r="AB143">
            <v>8.5000000000000006E-2</v>
          </cell>
          <cell r="AC143">
            <v>8.5000000000000006E-2</v>
          </cell>
          <cell r="AD143">
            <v>8.5000000000000006E-2</v>
          </cell>
          <cell r="AE143">
            <v>8.5000000000000006E-2</v>
          </cell>
          <cell r="AF143">
            <v>8.5000000000000006E-2</v>
          </cell>
          <cell r="AG143">
            <v>8.5000000000000006E-2</v>
          </cell>
          <cell r="AH143">
            <v>8.5000000000000006E-2</v>
          </cell>
        </row>
        <row r="147">
          <cell r="F147">
            <v>0.52058418243314597</v>
          </cell>
          <cell r="G147">
            <v>0.53326714406839404</v>
          </cell>
          <cell r="H147">
            <v>0.52444495210457098</v>
          </cell>
          <cell r="I147">
            <v>0.51503637135966895</v>
          </cell>
          <cell r="J147">
            <v>0.50495090278881405</v>
          </cell>
          <cell r="K147">
            <v>0.49411176112120397</v>
          </cell>
          <cell r="L147">
            <v>0.482431169215783</v>
          </cell>
          <cell r="M147">
            <v>0.46980716961736702</v>
          </cell>
          <cell r="N147">
            <v>0.45612064045233403</v>
          </cell>
          <cell r="O147">
            <v>0.44123152465152599</v>
          </cell>
          <cell r="P147">
            <v>0.42497401943102803</v>
          </cell>
          <cell r="Q147">
            <v>0.40715037544398902</v>
          </cell>
          <cell r="R147">
            <v>0.387522813071629</v>
          </cell>
          <cell r="S147">
            <v>0.36580285329092199</v>
          </cell>
          <cell r="T147">
            <v>0.35912280868242802</v>
          </cell>
          <cell r="U147">
            <v>0.352264033470923</v>
          </cell>
          <cell r="V147">
            <v>0.34521925598784903</v>
          </cell>
          <cell r="W147">
            <v>0.33798080470506298</v>
          </cell>
          <cell r="X147">
            <v>0.330540580366255</v>
          </cell>
          <cell r="Y147">
            <v>0.32289002575466802</v>
          </cell>
          <cell r="Z147">
            <v>0.31502009285982302</v>
          </cell>
          <cell r="AA147">
            <v>0.30692120717857402</v>
          </cell>
          <cell r="AB147">
            <v>0.29858322885353</v>
          </cell>
          <cell r="AC147">
            <v>0.28999541031917297</v>
          </cell>
          <cell r="AD147">
            <v>0.28114635008108901</v>
          </cell>
          <cell r="AE147">
            <v>0.272023942212269</v>
          </cell>
          <cell r="AF147">
            <v>0.26261532109531999</v>
          </cell>
          <cell r="AG147">
            <v>0.25290680088027001</v>
          </cell>
          <cell r="AH147">
            <v>0.24288380905884099</v>
          </cell>
        </row>
        <row r="148">
          <cell r="F148">
            <v>0.52058418243314597</v>
          </cell>
          <cell r="G148">
            <v>0.53326714406839404</v>
          </cell>
          <cell r="H148">
            <v>0.52444495210457098</v>
          </cell>
          <cell r="I148">
            <v>0.51503637135966895</v>
          </cell>
          <cell r="J148">
            <v>0.50495090278881405</v>
          </cell>
          <cell r="K148">
            <v>0.49411176112120397</v>
          </cell>
          <cell r="L148">
            <v>0.482431169215783</v>
          </cell>
          <cell r="M148">
            <v>0.46980716961736702</v>
          </cell>
          <cell r="N148">
            <v>0.45612064045233403</v>
          </cell>
          <cell r="O148">
            <v>0.44123152465152599</v>
          </cell>
          <cell r="P148">
            <v>0.42497401943102803</v>
          </cell>
          <cell r="Q148">
            <v>0.40715037544398902</v>
          </cell>
          <cell r="R148">
            <v>0.387522813071629</v>
          </cell>
          <cell r="S148">
            <v>0.36580285329092199</v>
          </cell>
          <cell r="T148">
            <v>0.35912280868242802</v>
          </cell>
          <cell r="U148">
            <v>0.352264033470923</v>
          </cell>
          <cell r="V148">
            <v>0.34521925598784903</v>
          </cell>
          <cell r="W148">
            <v>0.33798080470506298</v>
          </cell>
          <cell r="X148">
            <v>0.330540580366255</v>
          </cell>
          <cell r="Y148">
            <v>0.32289002575466802</v>
          </cell>
          <cell r="Z148">
            <v>0.31502009285982302</v>
          </cell>
          <cell r="AA148">
            <v>0.30692120717857402</v>
          </cell>
          <cell r="AB148">
            <v>0.29858322885353</v>
          </cell>
          <cell r="AC148">
            <v>0.28999541031917297</v>
          </cell>
          <cell r="AD148">
            <v>0.28114635008108901</v>
          </cell>
          <cell r="AE148">
            <v>0.272023942212269</v>
          </cell>
          <cell r="AF148">
            <v>0.26261532109531999</v>
          </cell>
          <cell r="AG148">
            <v>0.25290680088027001</v>
          </cell>
          <cell r="AH148">
            <v>0.24288380905884099</v>
          </cell>
        </row>
        <row r="149">
          <cell r="F149">
            <v>0.52058418243314597</v>
          </cell>
          <cell r="G149">
            <v>0.53326714406839404</v>
          </cell>
          <cell r="H149">
            <v>0.52444495210457098</v>
          </cell>
          <cell r="I149">
            <v>0.51503637135966895</v>
          </cell>
          <cell r="J149">
            <v>0.50495090278881405</v>
          </cell>
          <cell r="K149">
            <v>0.49411176112120397</v>
          </cell>
          <cell r="L149">
            <v>0.482431169215783</v>
          </cell>
          <cell r="M149">
            <v>0.46980716961736702</v>
          </cell>
          <cell r="N149">
            <v>0.45612064045233403</v>
          </cell>
          <cell r="O149">
            <v>0.44123152465152599</v>
          </cell>
          <cell r="P149">
            <v>0.42497401943102803</v>
          </cell>
          <cell r="Q149">
            <v>0.40715037544398902</v>
          </cell>
          <cell r="R149">
            <v>0.387522813071629</v>
          </cell>
          <cell r="S149">
            <v>0.36580285329092199</v>
          </cell>
          <cell r="T149">
            <v>0.35912280868242802</v>
          </cell>
          <cell r="U149">
            <v>0.352264033470923</v>
          </cell>
          <cell r="V149">
            <v>0.34521925598784903</v>
          </cell>
          <cell r="W149">
            <v>0.33798080470506298</v>
          </cell>
          <cell r="X149">
            <v>0.330540580366255</v>
          </cell>
          <cell r="Y149">
            <v>0.32289002575466802</v>
          </cell>
          <cell r="Z149">
            <v>0.31502009285982302</v>
          </cell>
          <cell r="AA149">
            <v>0.30692120717857402</v>
          </cell>
          <cell r="AB149">
            <v>0.29858322885353</v>
          </cell>
          <cell r="AC149">
            <v>0.28999541031917297</v>
          </cell>
          <cell r="AD149">
            <v>0.28114635008108901</v>
          </cell>
          <cell r="AE149">
            <v>0.272023942212269</v>
          </cell>
          <cell r="AF149">
            <v>0.26261532109531999</v>
          </cell>
          <cell r="AG149">
            <v>0.25290680088027001</v>
          </cell>
          <cell r="AH149">
            <v>0.24288380905884099</v>
          </cell>
        </row>
        <row r="150">
          <cell r="F150">
            <v>0.25739999999999996</v>
          </cell>
          <cell r="G150">
            <v>0.25739999999999996</v>
          </cell>
          <cell r="H150">
            <v>0.25739999999999996</v>
          </cell>
          <cell r="I150">
            <v>0.25739999999999996</v>
          </cell>
          <cell r="J150">
            <v>0.25739999999999996</v>
          </cell>
          <cell r="K150">
            <v>0.25739999999999996</v>
          </cell>
          <cell r="L150">
            <v>0.25739999999999996</v>
          </cell>
          <cell r="M150">
            <v>0.25739999999999996</v>
          </cell>
          <cell r="N150">
            <v>0.25739999999999996</v>
          </cell>
          <cell r="O150">
            <v>0.25739999999999996</v>
          </cell>
          <cell r="P150">
            <v>0.25739999999999996</v>
          </cell>
          <cell r="Q150">
            <v>0.25739999999999996</v>
          </cell>
          <cell r="R150">
            <v>0.25739999999999996</v>
          </cell>
          <cell r="S150">
            <v>0.25739999999999996</v>
          </cell>
          <cell r="T150">
            <v>0.25739999999999996</v>
          </cell>
          <cell r="U150">
            <v>0.25739999999999996</v>
          </cell>
          <cell r="V150">
            <v>0.25739999999999996</v>
          </cell>
          <cell r="W150">
            <v>0.25739999999999996</v>
          </cell>
          <cell r="X150">
            <v>0.25739999999999996</v>
          </cell>
          <cell r="Y150">
            <v>0.25739999999999996</v>
          </cell>
          <cell r="Z150">
            <v>0.25739999999999996</v>
          </cell>
          <cell r="AA150">
            <v>0.25739999999999996</v>
          </cell>
          <cell r="AB150">
            <v>0.25739999999999996</v>
          </cell>
          <cell r="AC150">
            <v>0.25739999999999996</v>
          </cell>
          <cell r="AD150">
            <v>0.25739999999999996</v>
          </cell>
          <cell r="AE150">
            <v>0.25739999999999996</v>
          </cell>
          <cell r="AF150">
            <v>0.25739999999999996</v>
          </cell>
          <cell r="AG150">
            <v>0.25739999999999996</v>
          </cell>
          <cell r="AH150">
            <v>0.25739999999999996</v>
          </cell>
        </row>
        <row r="578">
          <cell r="F578">
            <v>2.5000000000000001E-2</v>
          </cell>
          <cell r="G578">
            <v>2.5000000000000001E-2</v>
          </cell>
          <cell r="H578">
            <v>2.5000000000000001E-2</v>
          </cell>
          <cell r="I578">
            <v>2.5000000000000001E-2</v>
          </cell>
          <cell r="J578">
            <v>2.5000000000000001E-2</v>
          </cell>
          <cell r="K578">
            <v>2.5000000000000001E-2</v>
          </cell>
          <cell r="L578">
            <v>2.5000000000000001E-2</v>
          </cell>
          <cell r="M578">
            <v>2.5000000000000001E-2</v>
          </cell>
          <cell r="N578">
            <v>2.5000000000000001E-2</v>
          </cell>
          <cell r="O578">
            <v>2.5000000000000001E-2</v>
          </cell>
          <cell r="P578">
            <v>2.5000000000000001E-2</v>
          </cell>
          <cell r="Q578">
            <v>2.5000000000000001E-2</v>
          </cell>
          <cell r="R578">
            <v>2.5000000000000001E-2</v>
          </cell>
          <cell r="S578">
            <v>2.5000000000000001E-2</v>
          </cell>
          <cell r="T578">
            <v>2.5000000000000001E-2</v>
          </cell>
          <cell r="U578">
            <v>2.5000000000000001E-2</v>
          </cell>
          <cell r="V578">
            <v>2.5000000000000001E-2</v>
          </cell>
          <cell r="W578">
            <v>2.5000000000000001E-2</v>
          </cell>
          <cell r="X578">
            <v>2.5000000000000001E-2</v>
          </cell>
          <cell r="Y578">
            <v>2.5000000000000001E-2</v>
          </cell>
          <cell r="Z578">
            <v>2.5000000000000001E-2</v>
          </cell>
          <cell r="AA578">
            <v>2.5000000000000001E-2</v>
          </cell>
          <cell r="AB578">
            <v>2.5000000000000001E-2</v>
          </cell>
          <cell r="AC578">
            <v>2.5000000000000001E-2</v>
          </cell>
          <cell r="AD578">
            <v>2.5000000000000001E-2</v>
          </cell>
          <cell r="AE578">
            <v>2.5000000000000001E-2</v>
          </cell>
          <cell r="AF578">
            <v>2.5000000000000001E-2</v>
          </cell>
          <cell r="AG578">
            <v>2.5000000000000001E-2</v>
          </cell>
          <cell r="AH578">
            <v>2.5000000000000001E-2</v>
          </cell>
        </row>
        <row r="579">
          <cell r="F579">
            <v>7.0000000000000007E-2</v>
          </cell>
          <cell r="G579">
            <v>7.0000000000000007E-2</v>
          </cell>
          <cell r="H579">
            <v>7.0000000000000007E-2</v>
          </cell>
          <cell r="I579">
            <v>7.0000000000000007E-2</v>
          </cell>
          <cell r="J579">
            <v>7.0000000000000007E-2</v>
          </cell>
          <cell r="K579">
            <v>7.0000000000000007E-2</v>
          </cell>
          <cell r="L579">
            <v>7.0000000000000007E-2</v>
          </cell>
          <cell r="M579">
            <v>7.0000000000000007E-2</v>
          </cell>
          <cell r="N579">
            <v>7.0000000000000007E-2</v>
          </cell>
          <cell r="O579">
            <v>7.0000000000000007E-2</v>
          </cell>
          <cell r="P579">
            <v>7.0000000000000007E-2</v>
          </cell>
          <cell r="Q579">
            <v>7.0000000000000007E-2</v>
          </cell>
          <cell r="R579">
            <v>7.0000000000000007E-2</v>
          </cell>
          <cell r="S579">
            <v>7.0000000000000007E-2</v>
          </cell>
          <cell r="T579">
            <v>7.0000000000000007E-2</v>
          </cell>
          <cell r="U579">
            <v>7.0000000000000007E-2</v>
          </cell>
          <cell r="V579">
            <v>7.0000000000000007E-2</v>
          </cell>
          <cell r="W579">
            <v>7.0000000000000007E-2</v>
          </cell>
          <cell r="X579">
            <v>7.0000000000000007E-2</v>
          </cell>
          <cell r="Y579">
            <v>7.0000000000000007E-2</v>
          </cell>
          <cell r="Z579">
            <v>7.0000000000000007E-2</v>
          </cell>
          <cell r="AA579">
            <v>7.0000000000000007E-2</v>
          </cell>
          <cell r="AB579">
            <v>7.0000000000000007E-2</v>
          </cell>
          <cell r="AC579">
            <v>7.0000000000000007E-2</v>
          </cell>
          <cell r="AD579">
            <v>7.0000000000000007E-2</v>
          </cell>
          <cell r="AE579">
            <v>7.0000000000000007E-2</v>
          </cell>
          <cell r="AF579">
            <v>7.0000000000000007E-2</v>
          </cell>
          <cell r="AG579">
            <v>7.0000000000000007E-2</v>
          </cell>
          <cell r="AH579">
            <v>7.0000000000000007E-2</v>
          </cell>
        </row>
        <row r="580">
          <cell r="F580">
            <v>7.0000000000000007E-2</v>
          </cell>
          <cell r="G580">
            <v>7.0000000000000007E-2</v>
          </cell>
          <cell r="H580">
            <v>7.0000000000000007E-2</v>
          </cell>
          <cell r="I580">
            <v>7.0000000000000007E-2</v>
          </cell>
          <cell r="J580">
            <v>7.0000000000000007E-2</v>
          </cell>
          <cell r="K580">
            <v>7.0000000000000007E-2</v>
          </cell>
          <cell r="L580">
            <v>7.0000000000000007E-2</v>
          </cell>
          <cell r="M580">
            <v>7.0000000000000007E-2</v>
          </cell>
          <cell r="N580">
            <v>7.0000000000000007E-2</v>
          </cell>
          <cell r="O580">
            <v>7.0000000000000007E-2</v>
          </cell>
          <cell r="P580">
            <v>7.0000000000000007E-2</v>
          </cell>
          <cell r="Q580">
            <v>7.0000000000000007E-2</v>
          </cell>
          <cell r="R580">
            <v>7.0000000000000007E-2</v>
          </cell>
          <cell r="S580">
            <v>7.0000000000000007E-2</v>
          </cell>
          <cell r="T580">
            <v>7.0000000000000007E-2</v>
          </cell>
          <cell r="U580">
            <v>7.0000000000000007E-2</v>
          </cell>
          <cell r="V580">
            <v>7.0000000000000007E-2</v>
          </cell>
          <cell r="W580">
            <v>7.0000000000000007E-2</v>
          </cell>
          <cell r="X580">
            <v>7.0000000000000007E-2</v>
          </cell>
          <cell r="Y580">
            <v>7.0000000000000007E-2</v>
          </cell>
          <cell r="Z580">
            <v>7.0000000000000007E-2</v>
          </cell>
          <cell r="AA580">
            <v>7.0000000000000007E-2</v>
          </cell>
          <cell r="AB580">
            <v>7.0000000000000007E-2</v>
          </cell>
          <cell r="AC580">
            <v>7.0000000000000007E-2</v>
          </cell>
          <cell r="AD580">
            <v>7.0000000000000007E-2</v>
          </cell>
          <cell r="AE580">
            <v>7.0000000000000007E-2</v>
          </cell>
          <cell r="AF580">
            <v>7.0000000000000007E-2</v>
          </cell>
          <cell r="AG580">
            <v>7.0000000000000007E-2</v>
          </cell>
          <cell r="AH580">
            <v>7.0000000000000007E-2</v>
          </cell>
        </row>
        <row r="581">
          <cell r="F581">
            <v>7.0000000000000007E-2</v>
          </cell>
          <cell r="G581">
            <v>7.0000000000000007E-2</v>
          </cell>
          <cell r="H581">
            <v>7.0000000000000007E-2</v>
          </cell>
          <cell r="I581">
            <v>7.0000000000000007E-2</v>
          </cell>
          <cell r="J581">
            <v>7.0000000000000007E-2</v>
          </cell>
          <cell r="K581">
            <v>7.0000000000000007E-2</v>
          </cell>
          <cell r="L581">
            <v>7.0000000000000007E-2</v>
          </cell>
          <cell r="M581">
            <v>7.0000000000000007E-2</v>
          </cell>
          <cell r="N581">
            <v>7.0000000000000007E-2</v>
          </cell>
          <cell r="O581">
            <v>7.0000000000000007E-2</v>
          </cell>
          <cell r="P581">
            <v>7.0000000000000007E-2</v>
          </cell>
          <cell r="Q581">
            <v>7.0000000000000007E-2</v>
          </cell>
          <cell r="R581">
            <v>7.0000000000000007E-2</v>
          </cell>
          <cell r="S581">
            <v>7.0000000000000007E-2</v>
          </cell>
          <cell r="T581">
            <v>7.0000000000000007E-2</v>
          </cell>
          <cell r="U581">
            <v>7.0000000000000007E-2</v>
          </cell>
          <cell r="V581">
            <v>7.0000000000000007E-2</v>
          </cell>
          <cell r="W581">
            <v>7.0000000000000007E-2</v>
          </cell>
          <cell r="X581">
            <v>7.0000000000000007E-2</v>
          </cell>
          <cell r="Y581">
            <v>7.0000000000000007E-2</v>
          </cell>
          <cell r="Z581">
            <v>7.0000000000000007E-2</v>
          </cell>
          <cell r="AA581">
            <v>7.0000000000000007E-2</v>
          </cell>
          <cell r="AB581">
            <v>7.0000000000000007E-2</v>
          </cell>
          <cell r="AC581">
            <v>7.0000000000000007E-2</v>
          </cell>
          <cell r="AD581">
            <v>7.0000000000000007E-2</v>
          </cell>
          <cell r="AE581">
            <v>7.0000000000000007E-2</v>
          </cell>
          <cell r="AF581">
            <v>7.0000000000000007E-2</v>
          </cell>
          <cell r="AG581">
            <v>7.0000000000000007E-2</v>
          </cell>
          <cell r="AH581">
            <v>7.0000000000000007E-2</v>
          </cell>
        </row>
        <row r="585">
          <cell r="F585">
            <v>6.5000000000000002E-2</v>
          </cell>
          <cell r="G585">
            <v>6.5000000000000002E-2</v>
          </cell>
          <cell r="H585">
            <v>6.5000000000000002E-2</v>
          </cell>
          <cell r="I585">
            <v>6.5000000000000002E-2</v>
          </cell>
          <cell r="J585">
            <v>6.5000000000000002E-2</v>
          </cell>
          <cell r="K585">
            <v>6.5000000000000002E-2</v>
          </cell>
          <cell r="L585">
            <v>6.5000000000000002E-2</v>
          </cell>
          <cell r="M585">
            <v>6.5000000000000002E-2</v>
          </cell>
          <cell r="N585">
            <v>6.5000000000000002E-2</v>
          </cell>
          <cell r="O585">
            <v>6.5000000000000002E-2</v>
          </cell>
          <cell r="P585">
            <v>6.5000000000000002E-2</v>
          </cell>
          <cell r="Q585">
            <v>6.5000000000000002E-2</v>
          </cell>
          <cell r="R585">
            <v>6.5000000000000002E-2</v>
          </cell>
          <cell r="S585">
            <v>6.5000000000000002E-2</v>
          </cell>
          <cell r="T585">
            <v>6.5000000000000002E-2</v>
          </cell>
          <cell r="U585">
            <v>6.5000000000000002E-2</v>
          </cell>
          <cell r="V585">
            <v>6.5000000000000002E-2</v>
          </cell>
          <cell r="W585">
            <v>6.5000000000000002E-2</v>
          </cell>
          <cell r="X585">
            <v>6.5000000000000002E-2</v>
          </cell>
          <cell r="Y585">
            <v>6.5000000000000002E-2</v>
          </cell>
          <cell r="Z585">
            <v>6.5000000000000002E-2</v>
          </cell>
          <cell r="AA585">
            <v>6.5000000000000002E-2</v>
          </cell>
          <cell r="AB585">
            <v>6.5000000000000002E-2</v>
          </cell>
          <cell r="AC585">
            <v>6.5000000000000002E-2</v>
          </cell>
          <cell r="AD585">
            <v>6.5000000000000002E-2</v>
          </cell>
          <cell r="AE585">
            <v>6.5000000000000002E-2</v>
          </cell>
          <cell r="AF585">
            <v>6.5000000000000002E-2</v>
          </cell>
          <cell r="AG585">
            <v>6.5000000000000002E-2</v>
          </cell>
          <cell r="AH585">
            <v>6.5000000000000002E-2</v>
          </cell>
        </row>
        <row r="586">
          <cell r="F586">
            <v>8.5000000000000006E-2</v>
          </cell>
          <cell r="G586">
            <v>8.5000000000000006E-2</v>
          </cell>
          <cell r="H586">
            <v>8.5000000000000006E-2</v>
          </cell>
          <cell r="I586">
            <v>8.5000000000000006E-2</v>
          </cell>
          <cell r="J586">
            <v>8.5000000000000006E-2</v>
          </cell>
          <cell r="K586">
            <v>8.5000000000000006E-2</v>
          </cell>
          <cell r="L586">
            <v>8.5000000000000006E-2</v>
          </cell>
          <cell r="M586">
            <v>8.5000000000000006E-2</v>
          </cell>
          <cell r="N586">
            <v>8.5000000000000006E-2</v>
          </cell>
          <cell r="O586">
            <v>8.5000000000000006E-2</v>
          </cell>
          <cell r="P586">
            <v>8.5000000000000006E-2</v>
          </cell>
          <cell r="Q586">
            <v>8.5000000000000006E-2</v>
          </cell>
          <cell r="R586">
            <v>8.5000000000000006E-2</v>
          </cell>
          <cell r="S586">
            <v>8.5000000000000006E-2</v>
          </cell>
          <cell r="T586">
            <v>8.5000000000000006E-2</v>
          </cell>
          <cell r="U586">
            <v>8.5000000000000006E-2</v>
          </cell>
          <cell r="V586">
            <v>8.5000000000000006E-2</v>
          </cell>
          <cell r="W586">
            <v>8.5000000000000006E-2</v>
          </cell>
          <cell r="X586">
            <v>8.5000000000000006E-2</v>
          </cell>
          <cell r="Y586">
            <v>8.5000000000000006E-2</v>
          </cell>
          <cell r="Z586">
            <v>8.5000000000000006E-2</v>
          </cell>
          <cell r="AA586">
            <v>8.5000000000000006E-2</v>
          </cell>
          <cell r="AB586">
            <v>8.5000000000000006E-2</v>
          </cell>
          <cell r="AC586">
            <v>8.5000000000000006E-2</v>
          </cell>
          <cell r="AD586">
            <v>8.5000000000000006E-2</v>
          </cell>
          <cell r="AE586">
            <v>8.5000000000000006E-2</v>
          </cell>
          <cell r="AF586">
            <v>8.5000000000000006E-2</v>
          </cell>
          <cell r="AG586">
            <v>8.5000000000000006E-2</v>
          </cell>
          <cell r="AH586">
            <v>8.5000000000000006E-2</v>
          </cell>
        </row>
        <row r="587">
          <cell r="F587">
            <v>8.5000000000000006E-2</v>
          </cell>
          <cell r="G587">
            <v>8.5000000000000006E-2</v>
          </cell>
          <cell r="H587">
            <v>8.5000000000000006E-2</v>
          </cell>
          <cell r="I587">
            <v>8.5000000000000006E-2</v>
          </cell>
          <cell r="J587">
            <v>8.5000000000000006E-2</v>
          </cell>
          <cell r="K587">
            <v>8.5000000000000006E-2</v>
          </cell>
          <cell r="L587">
            <v>8.5000000000000006E-2</v>
          </cell>
          <cell r="M587">
            <v>8.5000000000000006E-2</v>
          </cell>
          <cell r="N587">
            <v>8.5000000000000006E-2</v>
          </cell>
          <cell r="O587">
            <v>8.5000000000000006E-2</v>
          </cell>
          <cell r="P587">
            <v>8.5000000000000006E-2</v>
          </cell>
          <cell r="Q587">
            <v>8.5000000000000006E-2</v>
          </cell>
          <cell r="R587">
            <v>8.5000000000000006E-2</v>
          </cell>
          <cell r="S587">
            <v>8.5000000000000006E-2</v>
          </cell>
          <cell r="T587">
            <v>8.5000000000000006E-2</v>
          </cell>
          <cell r="U587">
            <v>8.5000000000000006E-2</v>
          </cell>
          <cell r="V587">
            <v>8.5000000000000006E-2</v>
          </cell>
          <cell r="W587">
            <v>8.5000000000000006E-2</v>
          </cell>
          <cell r="X587">
            <v>8.5000000000000006E-2</v>
          </cell>
          <cell r="Y587">
            <v>8.5000000000000006E-2</v>
          </cell>
          <cell r="Z587">
            <v>8.5000000000000006E-2</v>
          </cell>
          <cell r="AA587">
            <v>8.5000000000000006E-2</v>
          </cell>
          <cell r="AB587">
            <v>8.5000000000000006E-2</v>
          </cell>
          <cell r="AC587">
            <v>8.5000000000000006E-2</v>
          </cell>
          <cell r="AD587">
            <v>8.5000000000000006E-2</v>
          </cell>
          <cell r="AE587">
            <v>8.5000000000000006E-2</v>
          </cell>
          <cell r="AF587">
            <v>8.5000000000000006E-2</v>
          </cell>
          <cell r="AG587">
            <v>8.5000000000000006E-2</v>
          </cell>
          <cell r="AH587">
            <v>8.5000000000000006E-2</v>
          </cell>
        </row>
        <row r="588">
          <cell r="F588">
            <v>8.5000000000000006E-2</v>
          </cell>
          <cell r="G588">
            <v>8.5000000000000006E-2</v>
          </cell>
          <cell r="H588">
            <v>8.5000000000000006E-2</v>
          </cell>
          <cell r="I588">
            <v>8.5000000000000006E-2</v>
          </cell>
          <cell r="J588">
            <v>8.5000000000000006E-2</v>
          </cell>
          <cell r="K588">
            <v>8.5000000000000006E-2</v>
          </cell>
          <cell r="L588">
            <v>8.5000000000000006E-2</v>
          </cell>
          <cell r="M588">
            <v>8.5000000000000006E-2</v>
          </cell>
          <cell r="N588">
            <v>8.5000000000000006E-2</v>
          </cell>
          <cell r="O588">
            <v>8.5000000000000006E-2</v>
          </cell>
          <cell r="P588">
            <v>8.5000000000000006E-2</v>
          </cell>
          <cell r="Q588">
            <v>8.5000000000000006E-2</v>
          </cell>
          <cell r="R588">
            <v>8.5000000000000006E-2</v>
          </cell>
          <cell r="S588">
            <v>8.5000000000000006E-2</v>
          </cell>
          <cell r="T588">
            <v>8.5000000000000006E-2</v>
          </cell>
          <cell r="U588">
            <v>8.5000000000000006E-2</v>
          </cell>
          <cell r="V588">
            <v>8.5000000000000006E-2</v>
          </cell>
          <cell r="W588">
            <v>8.5000000000000006E-2</v>
          </cell>
          <cell r="X588">
            <v>8.5000000000000006E-2</v>
          </cell>
          <cell r="Y588">
            <v>8.5000000000000006E-2</v>
          </cell>
          <cell r="Z588">
            <v>8.5000000000000006E-2</v>
          </cell>
          <cell r="AA588">
            <v>8.5000000000000006E-2</v>
          </cell>
          <cell r="AB588">
            <v>8.5000000000000006E-2</v>
          </cell>
          <cell r="AC588">
            <v>8.5000000000000006E-2</v>
          </cell>
          <cell r="AD588">
            <v>8.5000000000000006E-2</v>
          </cell>
          <cell r="AE588">
            <v>8.5000000000000006E-2</v>
          </cell>
          <cell r="AF588">
            <v>8.5000000000000006E-2</v>
          </cell>
          <cell r="AG588">
            <v>8.5000000000000006E-2</v>
          </cell>
          <cell r="AH588">
            <v>8.5000000000000006E-2</v>
          </cell>
        </row>
        <row r="592">
          <cell r="F592">
            <v>0.75309268827243803</v>
          </cell>
          <cell r="G592">
            <v>0.75309268827243803</v>
          </cell>
          <cell r="H592">
            <v>0.75309268827243803</v>
          </cell>
          <cell r="I592">
            <v>0.75309268827243803</v>
          </cell>
          <cell r="J592">
            <v>0.75309268827243803</v>
          </cell>
          <cell r="K592">
            <v>0.75309268827243803</v>
          </cell>
          <cell r="L592">
            <v>0.75309268827243803</v>
          </cell>
          <cell r="M592">
            <v>0.75309268827243803</v>
          </cell>
          <cell r="N592">
            <v>0.75309268827243803</v>
          </cell>
          <cell r="O592">
            <v>0.75309268827243803</v>
          </cell>
          <cell r="P592">
            <v>0.75309268827243803</v>
          </cell>
          <cell r="Q592">
            <v>0.75309268827243803</v>
          </cell>
          <cell r="R592">
            <v>0.75309268827243803</v>
          </cell>
          <cell r="S592">
            <v>0.75309268827243803</v>
          </cell>
          <cell r="T592">
            <v>0.75309268827243803</v>
          </cell>
          <cell r="U592">
            <v>0.75309268827243803</v>
          </cell>
          <cell r="V592">
            <v>0.75309268827243803</v>
          </cell>
          <cell r="W592">
            <v>0.75309268827243803</v>
          </cell>
          <cell r="X592">
            <v>0.75309268827243803</v>
          </cell>
          <cell r="Y592">
            <v>0.75309268827243803</v>
          </cell>
          <cell r="Z592">
            <v>0.75309268827243803</v>
          </cell>
          <cell r="AA592">
            <v>0.75309268827243803</v>
          </cell>
          <cell r="AB592">
            <v>0.75309268827243803</v>
          </cell>
          <cell r="AC592">
            <v>0.75309268827243803</v>
          </cell>
          <cell r="AD592">
            <v>0.75309268827243803</v>
          </cell>
          <cell r="AE592">
            <v>0.75309268827243803</v>
          </cell>
          <cell r="AF592">
            <v>0.75309268827243803</v>
          </cell>
          <cell r="AG592">
            <v>0.75309268827243803</v>
          </cell>
          <cell r="AH592">
            <v>0.75309268827243803</v>
          </cell>
        </row>
        <row r="593">
          <cell r="F593">
            <v>0.75309268827243803</v>
          </cell>
          <cell r="G593">
            <v>0.75309268827243803</v>
          </cell>
          <cell r="H593">
            <v>0.75309268827243803</v>
          </cell>
          <cell r="I593">
            <v>0.75309268827243803</v>
          </cell>
          <cell r="J593">
            <v>0.75309268827243803</v>
          </cell>
          <cell r="K593">
            <v>0.75309268827243803</v>
          </cell>
          <cell r="L593">
            <v>0.75309268827243803</v>
          </cell>
          <cell r="M593">
            <v>0.75309268827243803</v>
          </cell>
          <cell r="N593">
            <v>0.75309268827243803</v>
          </cell>
          <cell r="O593">
            <v>0.75309268827243803</v>
          </cell>
          <cell r="P593">
            <v>0.75309268827243803</v>
          </cell>
          <cell r="Q593">
            <v>0.75309268827243803</v>
          </cell>
          <cell r="R593">
            <v>0.75309268827243803</v>
          </cell>
          <cell r="S593">
            <v>0.75309268827243803</v>
          </cell>
          <cell r="T593">
            <v>0.75309268827243803</v>
          </cell>
          <cell r="U593">
            <v>0.75309268827243803</v>
          </cell>
          <cell r="V593">
            <v>0.75309268827243803</v>
          </cell>
          <cell r="W593">
            <v>0.75309268827243803</v>
          </cell>
          <cell r="X593">
            <v>0.75309268827243803</v>
          </cell>
          <cell r="Y593">
            <v>0.75309268827243803</v>
          </cell>
          <cell r="Z593">
            <v>0.75309268827243803</v>
          </cell>
          <cell r="AA593">
            <v>0.75309268827243803</v>
          </cell>
          <cell r="AB593">
            <v>0.75309268827243803</v>
          </cell>
          <cell r="AC593">
            <v>0.75309268827243803</v>
          </cell>
          <cell r="AD593">
            <v>0.75309268827243803</v>
          </cell>
          <cell r="AE593">
            <v>0.75309268827243803</v>
          </cell>
          <cell r="AF593">
            <v>0.75309268827243803</v>
          </cell>
          <cell r="AG593">
            <v>0.75309268827243803</v>
          </cell>
          <cell r="AH593">
            <v>0.75309268827243803</v>
          </cell>
        </row>
        <row r="594">
          <cell r="F594">
            <v>0.75309268827243803</v>
          </cell>
          <cell r="G594">
            <v>0.75309268827243803</v>
          </cell>
          <cell r="H594">
            <v>0.75309268827243803</v>
          </cell>
          <cell r="I594">
            <v>0.75309268827243803</v>
          </cell>
          <cell r="J594">
            <v>0.75309268827243803</v>
          </cell>
          <cell r="K594">
            <v>0.75309268827243803</v>
          </cell>
          <cell r="L594">
            <v>0.75309268827243803</v>
          </cell>
          <cell r="M594">
            <v>0.75309268827243803</v>
          </cell>
          <cell r="N594">
            <v>0.75309268827243803</v>
          </cell>
          <cell r="O594">
            <v>0.75309268827243803</v>
          </cell>
          <cell r="P594">
            <v>0.75309268827243803</v>
          </cell>
          <cell r="Q594">
            <v>0.75309268827243803</v>
          </cell>
          <cell r="R594">
            <v>0.75309268827243803</v>
          </cell>
          <cell r="S594">
            <v>0.75309268827243803</v>
          </cell>
          <cell r="T594">
            <v>0.75309268827243803</v>
          </cell>
          <cell r="U594">
            <v>0.75309268827243803</v>
          </cell>
          <cell r="V594">
            <v>0.75309268827243803</v>
          </cell>
          <cell r="W594">
            <v>0.75309268827243803</v>
          </cell>
          <cell r="X594">
            <v>0.75309268827243803</v>
          </cell>
          <cell r="Y594">
            <v>0.75309268827243803</v>
          </cell>
          <cell r="Z594">
            <v>0.75309268827243803</v>
          </cell>
          <cell r="AA594">
            <v>0.75309268827243803</v>
          </cell>
          <cell r="AB594">
            <v>0.75309268827243803</v>
          </cell>
          <cell r="AC594">
            <v>0.75309268827243803</v>
          </cell>
          <cell r="AD594">
            <v>0.75309268827243803</v>
          </cell>
          <cell r="AE594">
            <v>0.75309268827243803</v>
          </cell>
          <cell r="AF594">
            <v>0.75309268827243803</v>
          </cell>
          <cell r="AG594">
            <v>0.75309268827243803</v>
          </cell>
          <cell r="AH594">
            <v>0.75309268827243803</v>
          </cell>
        </row>
        <row r="595">
          <cell r="F595">
            <v>0.25740000000000002</v>
          </cell>
          <cell r="G595">
            <v>0.25740000000000002</v>
          </cell>
          <cell r="H595">
            <v>0.25740000000000002</v>
          </cell>
          <cell r="I595">
            <v>0.25740000000000002</v>
          </cell>
          <cell r="J595">
            <v>0.25740000000000002</v>
          </cell>
          <cell r="K595">
            <v>0.25740000000000002</v>
          </cell>
          <cell r="L595">
            <v>0.25740000000000002</v>
          </cell>
          <cell r="M595">
            <v>0.25740000000000002</v>
          </cell>
          <cell r="N595">
            <v>0.25740000000000002</v>
          </cell>
          <cell r="O595">
            <v>0.25740000000000002</v>
          </cell>
          <cell r="P595">
            <v>0.25740000000000002</v>
          </cell>
          <cell r="Q595">
            <v>0.25740000000000002</v>
          </cell>
          <cell r="R595">
            <v>0.25740000000000002</v>
          </cell>
          <cell r="S595">
            <v>0.25740000000000002</v>
          </cell>
          <cell r="T595">
            <v>0.25740000000000002</v>
          </cell>
          <cell r="U595">
            <v>0.25740000000000002</v>
          </cell>
          <cell r="V595">
            <v>0.25740000000000002</v>
          </cell>
          <cell r="W595">
            <v>0.25740000000000002</v>
          </cell>
          <cell r="X595">
            <v>0.25740000000000002</v>
          </cell>
          <cell r="Y595">
            <v>0.25740000000000002</v>
          </cell>
          <cell r="Z595">
            <v>0.25740000000000002</v>
          </cell>
          <cell r="AA595">
            <v>0.25740000000000002</v>
          </cell>
          <cell r="AB595">
            <v>0.25740000000000002</v>
          </cell>
          <cell r="AC595">
            <v>0.25740000000000002</v>
          </cell>
          <cell r="AD595">
            <v>0.25740000000000002</v>
          </cell>
          <cell r="AE595">
            <v>0.25740000000000002</v>
          </cell>
          <cell r="AF595">
            <v>0.25740000000000002</v>
          </cell>
          <cell r="AG595">
            <v>0.25740000000000002</v>
          </cell>
          <cell r="AH595">
            <v>0.25740000000000002</v>
          </cell>
        </row>
      </sheetData>
      <sheetData sheetId="27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</row>
        <row r="12">
          <cell r="C12">
            <v>0.30000001192092896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29">
          <cell r="C29">
            <v>0</v>
          </cell>
          <cell r="D29">
            <v>27.5</v>
          </cell>
          <cell r="E29">
            <v>27.5</v>
          </cell>
          <cell r="F29">
            <v>27.5</v>
          </cell>
          <cell r="G29">
            <v>27.5</v>
          </cell>
          <cell r="H29">
            <v>27.5</v>
          </cell>
          <cell r="I29">
            <v>27.5</v>
          </cell>
          <cell r="J29">
            <v>27.5</v>
          </cell>
          <cell r="K29">
            <v>27.5</v>
          </cell>
          <cell r="L29">
            <v>27.5</v>
          </cell>
          <cell r="M29">
            <v>27.5</v>
          </cell>
          <cell r="N29">
            <v>27.5</v>
          </cell>
          <cell r="O29">
            <v>27.5</v>
          </cell>
          <cell r="P29">
            <v>27.5</v>
          </cell>
          <cell r="Q29">
            <v>27.5</v>
          </cell>
          <cell r="R29">
            <v>27.5</v>
          </cell>
          <cell r="S29">
            <v>27.5</v>
          </cell>
          <cell r="T29">
            <v>27.5</v>
          </cell>
          <cell r="U29">
            <v>27.5</v>
          </cell>
          <cell r="V29">
            <v>27.5</v>
          </cell>
          <cell r="W29">
            <v>27.5</v>
          </cell>
          <cell r="X29">
            <v>27.5</v>
          </cell>
          <cell r="Y29">
            <v>27.5</v>
          </cell>
          <cell r="Z29">
            <v>27.5</v>
          </cell>
          <cell r="AA29">
            <v>27.5</v>
          </cell>
          <cell r="AB29">
            <v>27.5</v>
          </cell>
          <cell r="AC29">
            <v>27.5</v>
          </cell>
          <cell r="AD29">
            <v>27.5</v>
          </cell>
          <cell r="AE29">
            <v>27.5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23osti/87303.pdf" TargetMode="External"/><Relationship Id="rId2" Type="http://schemas.openxmlformats.org/officeDocument/2006/relationships/hyperlink" Target="https://www.nrel.gov/docs/fy23osti/87303.pdf" TargetMode="External"/><Relationship Id="rId1" Type="http://schemas.openxmlformats.org/officeDocument/2006/relationships/hyperlink" Target="https://www.nrel.gov/docs/fy23osti/87303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3CC6-D1C6-D146-B5FA-DD5D7E385A2F}">
  <sheetPr>
    <tabColor rgb="FFF6A01A"/>
  </sheetPr>
  <dimension ref="A1:DD702"/>
  <sheetViews>
    <sheetView showGridLines="0" zoomScale="85" zoomScaleNormal="85" workbookViewId="0">
      <pane xSplit="5" ySplit="5" topLeftCell="F306" activePane="bottomRight" state="frozen"/>
      <selection pane="topRight" activeCell="T89" sqref="T89"/>
      <selection pane="bottomLeft" activeCell="T89" sqref="T89"/>
      <selection pane="bottomRight" sqref="A1:J1"/>
    </sheetView>
  </sheetViews>
  <sheetFormatPr baseColWidth="10" defaultColWidth="9.5" defaultRowHeight="14.25" customHeight="1" x14ac:dyDescent="0.15"/>
  <cols>
    <col min="1" max="1" width="9.5" style="17"/>
    <col min="2" max="7" width="1.5" style="17" customWidth="1"/>
    <col min="8" max="8" width="5.5" style="17" customWidth="1"/>
    <col min="9" max="9" width="7.5" style="17" customWidth="1"/>
    <col min="10" max="10" width="19.5" style="17" customWidth="1"/>
    <col min="11" max="11" width="55" style="17" bestFit="1" customWidth="1"/>
    <col min="12" max="12" width="16.5" style="17" customWidth="1"/>
    <col min="13" max="15" width="11.5" style="17" customWidth="1"/>
    <col min="16" max="17" width="12.5" style="17" customWidth="1"/>
    <col min="18" max="20" width="11.5" style="17" customWidth="1"/>
    <col min="21" max="21" width="18.5" style="17" customWidth="1"/>
    <col min="22" max="22" width="10.5" style="17" bestFit="1" customWidth="1"/>
    <col min="23" max="24" width="11.5" style="17" customWidth="1"/>
    <col min="25" max="25" width="21" style="17" bestFit="1" customWidth="1"/>
    <col min="26" max="45" width="11.5" style="17" customWidth="1"/>
    <col min="46" max="16384" width="9.5" style="17"/>
  </cols>
  <sheetData>
    <row r="1" spans="1:108" ht="18" x14ac:dyDescent="0.2">
      <c r="A1" s="259" t="s">
        <v>35</v>
      </c>
      <c r="B1" s="259"/>
      <c r="C1" s="259"/>
      <c r="D1" s="259"/>
      <c r="E1" s="259"/>
      <c r="F1" s="259"/>
      <c r="G1" s="259"/>
      <c r="H1" s="259"/>
      <c r="I1" s="259"/>
      <c r="J1" s="259"/>
      <c r="M1" s="18" t="s">
        <v>36</v>
      </c>
    </row>
    <row r="2" spans="1:108" ht="14.25" customHeight="1" x14ac:dyDescent="0.2">
      <c r="A2" s="19"/>
      <c r="B2" s="19"/>
      <c r="C2" s="19"/>
      <c r="D2" s="19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 t="s">
        <v>37</v>
      </c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</row>
    <row r="3" spans="1:108" ht="14.25" customHeight="1" x14ac:dyDescent="0.2">
      <c r="A3" s="19"/>
      <c r="B3" s="19"/>
      <c r="C3" s="19"/>
      <c r="D3" s="19"/>
      <c r="E3" s="19"/>
      <c r="U3" s="22" t="s">
        <v>38</v>
      </c>
    </row>
    <row r="4" spans="1:108" ht="14.25" customHeight="1" x14ac:dyDescent="0.15">
      <c r="J4" s="23"/>
      <c r="U4" s="260" t="s">
        <v>39</v>
      </c>
    </row>
    <row r="5" spans="1:108" ht="14.25" customHeight="1" x14ac:dyDescent="0.15">
      <c r="U5" s="261"/>
    </row>
    <row r="7" spans="1:108" ht="14.25" customHeight="1" x14ac:dyDescent="0.2">
      <c r="B7" s="24" t="s">
        <v>40</v>
      </c>
      <c r="G7" s="211" t="s">
        <v>41</v>
      </c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</row>
    <row r="8" spans="1:108" ht="14.25" customHeight="1" thickBot="1" x14ac:dyDescent="0.2">
      <c r="G8" s="26"/>
      <c r="U8" s="27"/>
    </row>
    <row r="9" spans="1:108" ht="14.25" customHeight="1" thickBot="1" x14ac:dyDescent="0.25">
      <c r="A9" s="19"/>
      <c r="G9" s="26"/>
      <c r="H9" s="263" t="s">
        <v>42</v>
      </c>
      <c r="J9" s="265" t="s">
        <v>43</v>
      </c>
      <c r="K9" s="266"/>
      <c r="L9" s="267"/>
      <c r="M9" s="268">
        <v>2022</v>
      </c>
      <c r="N9" s="269"/>
      <c r="O9" s="269"/>
      <c r="P9" s="269"/>
      <c r="Q9" s="270"/>
      <c r="R9" s="271"/>
    </row>
    <row r="10" spans="1:108" ht="14.25" customHeight="1" thickBot="1" x14ac:dyDescent="0.2">
      <c r="G10" s="26"/>
      <c r="H10" s="264"/>
      <c r="J10" s="29" t="s">
        <v>44</v>
      </c>
      <c r="K10" s="30"/>
      <c r="L10" s="30"/>
      <c r="M10" s="30"/>
      <c r="N10" s="30"/>
      <c r="O10" s="30"/>
      <c r="P10" s="31"/>
      <c r="Q10" s="30"/>
      <c r="R10" s="32"/>
    </row>
    <row r="11" spans="1:108" ht="13.5" customHeight="1" thickBot="1" x14ac:dyDescent="0.25">
      <c r="G11" s="26"/>
      <c r="H11" s="264"/>
      <c r="J11" s="272" t="s">
        <v>45</v>
      </c>
      <c r="K11" s="273"/>
      <c r="L11" s="273"/>
      <c r="M11" s="273"/>
      <c r="N11" s="273"/>
      <c r="O11" s="273"/>
      <c r="P11" s="273"/>
      <c r="Q11" s="273"/>
      <c r="R11" s="274"/>
      <c r="W11" s="33"/>
      <c r="X11" s="34"/>
      <c r="Y11" s="34"/>
      <c r="Z11" s="34"/>
      <c r="AA11" s="34"/>
    </row>
    <row r="12" spans="1:108" ht="13.5" customHeight="1" thickBot="1" x14ac:dyDescent="0.25">
      <c r="G12" s="26"/>
      <c r="H12" s="264"/>
      <c r="J12" s="275" t="s">
        <v>46</v>
      </c>
      <c r="K12" s="276"/>
      <c r="L12" s="276"/>
      <c r="M12" s="276"/>
      <c r="N12" s="276"/>
      <c r="O12" s="276"/>
      <c r="P12" s="276"/>
      <c r="Q12" s="276"/>
      <c r="R12" s="277"/>
      <c r="W12" s="33"/>
      <c r="X12" s="34"/>
      <c r="Y12" s="34"/>
      <c r="Z12" s="34"/>
      <c r="AA12" s="34"/>
    </row>
    <row r="13" spans="1:108" ht="13.5" customHeight="1" thickBot="1" x14ac:dyDescent="0.25">
      <c r="G13" s="26"/>
      <c r="H13" s="264"/>
      <c r="J13" s="275" t="s">
        <v>47</v>
      </c>
      <c r="K13" s="276"/>
      <c r="L13" s="276"/>
      <c r="M13" s="276"/>
      <c r="N13" s="276"/>
      <c r="O13" s="276"/>
      <c r="P13" s="276"/>
      <c r="Q13" s="276"/>
      <c r="R13" s="277"/>
      <c r="W13" s="33"/>
      <c r="X13" s="34"/>
      <c r="Y13" s="34"/>
      <c r="Z13" s="34"/>
      <c r="AA13" s="34"/>
    </row>
    <row r="14" spans="1:108" ht="13.5" customHeight="1" thickBot="1" x14ac:dyDescent="0.25">
      <c r="G14" s="26"/>
      <c r="H14" s="264"/>
      <c r="J14" s="275" t="s">
        <v>48</v>
      </c>
      <c r="K14" s="276"/>
      <c r="L14" s="276"/>
      <c r="M14" s="276"/>
      <c r="N14" s="276"/>
      <c r="O14" s="276"/>
      <c r="P14" s="276"/>
      <c r="Q14" s="276"/>
      <c r="R14" s="277"/>
      <c r="W14" s="34"/>
      <c r="X14" s="34"/>
      <c r="Y14" s="34"/>
      <c r="Z14" s="34"/>
      <c r="AA14" s="34"/>
    </row>
    <row r="15" spans="1:108" ht="14.25" customHeight="1" thickBot="1" x14ac:dyDescent="0.25">
      <c r="G15" s="26"/>
      <c r="H15" s="264"/>
      <c r="J15" s="222" t="s">
        <v>49</v>
      </c>
      <c r="K15" s="223"/>
      <c r="L15" s="223"/>
      <c r="M15" s="223"/>
      <c r="N15" s="223"/>
      <c r="O15" s="223"/>
      <c r="P15" s="223"/>
      <c r="Q15" s="223"/>
      <c r="R15" s="224"/>
      <c r="W15" s="34"/>
      <c r="X15" s="34"/>
      <c r="Y15" s="34"/>
      <c r="Z15" s="34"/>
      <c r="AA15" s="34"/>
    </row>
    <row r="16" spans="1:108" ht="14.25" customHeight="1" thickTop="1" x14ac:dyDescent="0.2">
      <c r="G16" s="26"/>
      <c r="H16" s="264"/>
      <c r="J16" s="225" t="s">
        <v>50</v>
      </c>
      <c r="K16" s="226"/>
      <c r="L16" s="226"/>
      <c r="M16" s="226"/>
      <c r="N16" s="226"/>
      <c r="O16" s="226"/>
      <c r="P16" s="226"/>
      <c r="Q16" s="226"/>
      <c r="R16" s="227"/>
      <c r="W16" s="34"/>
      <c r="X16" s="34"/>
      <c r="Y16" s="34"/>
      <c r="Z16" s="34"/>
      <c r="AA16" s="34"/>
    </row>
    <row r="17" spans="7:27" ht="14.25" customHeight="1" x14ac:dyDescent="0.2">
      <c r="G17" s="26"/>
      <c r="H17" s="264"/>
      <c r="J17" s="228"/>
      <c r="K17" s="229"/>
      <c r="L17" s="229"/>
      <c r="M17" s="229"/>
      <c r="N17" s="229"/>
      <c r="O17" s="229"/>
      <c r="P17" s="229"/>
      <c r="Q17" s="229"/>
      <c r="R17" s="230"/>
      <c r="W17" s="34"/>
      <c r="X17" s="34"/>
      <c r="Y17" s="34"/>
      <c r="Z17" s="34"/>
      <c r="AA17" s="34"/>
    </row>
    <row r="18" spans="7:27" ht="14.25" customHeight="1" thickBot="1" x14ac:dyDescent="0.25">
      <c r="G18" s="26"/>
      <c r="H18" s="264"/>
      <c r="J18" s="231"/>
      <c r="K18" s="232"/>
      <c r="L18" s="232"/>
      <c r="M18" s="232"/>
      <c r="N18" s="232"/>
      <c r="O18" s="232"/>
      <c r="P18" s="232"/>
      <c r="Q18" s="232"/>
      <c r="R18" s="233"/>
      <c r="W18" s="34"/>
      <c r="X18" s="34"/>
      <c r="Y18" s="34"/>
      <c r="Z18" s="34"/>
      <c r="AA18" s="34"/>
    </row>
    <row r="19" spans="7:27" ht="24" customHeight="1" thickTop="1" thickBot="1" x14ac:dyDescent="0.25">
      <c r="G19" s="26"/>
      <c r="H19" s="264"/>
      <c r="J19" s="234">
        <v>118918</v>
      </c>
      <c r="K19" s="235"/>
      <c r="L19" s="235"/>
      <c r="M19" s="235"/>
      <c r="N19" s="235"/>
      <c r="O19" s="235"/>
      <c r="P19" s="235"/>
      <c r="Q19" s="235"/>
      <c r="R19" s="236"/>
      <c r="W19" s="34"/>
      <c r="X19" s="34"/>
      <c r="Y19" s="34"/>
      <c r="Z19" s="34"/>
      <c r="AA19" s="34"/>
    </row>
    <row r="20" spans="7:27" ht="14.25" customHeight="1" thickTop="1" x14ac:dyDescent="0.2">
      <c r="G20" s="26"/>
      <c r="H20" s="264"/>
      <c r="J20" s="35"/>
      <c r="K20" s="36"/>
      <c r="L20" s="37"/>
      <c r="M20" s="237" t="s">
        <v>51</v>
      </c>
      <c r="N20" s="238"/>
      <c r="O20" s="238"/>
      <c r="P20" s="238"/>
      <c r="Q20" s="238"/>
      <c r="R20" s="239"/>
      <c r="V20" s="38"/>
      <c r="W20" s="34"/>
      <c r="X20" s="34"/>
      <c r="Y20" s="34"/>
      <c r="Z20" s="34"/>
      <c r="AA20" s="34"/>
    </row>
    <row r="21" spans="7:27" ht="14.25" customHeight="1" x14ac:dyDescent="0.2">
      <c r="G21" s="26"/>
      <c r="H21" s="264"/>
      <c r="J21" s="39"/>
      <c r="M21" s="240"/>
      <c r="N21" s="241"/>
      <c r="O21" s="241"/>
      <c r="P21" s="241"/>
      <c r="Q21" s="241"/>
      <c r="R21" s="242"/>
      <c r="S21" s="19"/>
      <c r="V21" s="38"/>
      <c r="W21" s="34"/>
      <c r="X21" s="34"/>
      <c r="Y21" s="34"/>
      <c r="Z21" s="34"/>
      <c r="AA21" s="34"/>
    </row>
    <row r="22" spans="7:27" ht="14.25" customHeight="1" x14ac:dyDescent="0.2">
      <c r="G22" s="26"/>
      <c r="H22" s="264"/>
      <c r="J22" s="39"/>
      <c r="M22" s="240"/>
      <c r="N22" s="241"/>
      <c r="O22" s="241"/>
      <c r="P22" s="241"/>
      <c r="Q22" s="241"/>
      <c r="R22" s="242"/>
      <c r="S22" s="19"/>
      <c r="V22" s="38"/>
      <c r="W22" s="34"/>
      <c r="X22" s="34"/>
      <c r="Y22" s="34"/>
      <c r="Z22" s="34"/>
      <c r="AA22" s="34"/>
    </row>
    <row r="23" spans="7:27" ht="14.25" customHeight="1" x14ac:dyDescent="0.2">
      <c r="G23" s="26"/>
      <c r="H23" s="264"/>
      <c r="J23" s="39"/>
      <c r="M23" s="240"/>
      <c r="N23" s="241"/>
      <c r="O23" s="241"/>
      <c r="P23" s="241"/>
      <c r="Q23" s="241"/>
      <c r="R23" s="242"/>
      <c r="S23" s="19"/>
      <c r="V23" s="38"/>
      <c r="W23" s="34"/>
      <c r="X23" s="34"/>
      <c r="Y23" s="34"/>
      <c r="Z23" s="34"/>
      <c r="AA23" s="34"/>
    </row>
    <row r="24" spans="7:27" ht="14.25" customHeight="1" thickBot="1" x14ac:dyDescent="0.25">
      <c r="G24" s="26"/>
      <c r="H24" s="264"/>
      <c r="J24" s="41"/>
      <c r="K24" s="42"/>
      <c r="M24" s="243"/>
      <c r="N24" s="244"/>
      <c r="O24" s="244"/>
      <c r="P24" s="244"/>
      <c r="Q24" s="244"/>
      <c r="R24" s="245"/>
      <c r="S24" s="19"/>
      <c r="U24" s="34"/>
      <c r="V24" s="38"/>
      <c r="W24" s="34"/>
      <c r="X24" s="34"/>
      <c r="Y24" s="34"/>
      <c r="Z24" s="34"/>
      <c r="AA24" s="34"/>
    </row>
    <row r="25" spans="7:27" ht="14.25" customHeight="1" thickBot="1" x14ac:dyDescent="0.25">
      <c r="G25" s="26"/>
      <c r="H25" s="28"/>
      <c r="M25" s="40"/>
      <c r="N25" s="40"/>
      <c r="O25" s="40"/>
      <c r="P25" s="40"/>
      <c r="Q25" s="40"/>
      <c r="R25" s="40"/>
      <c r="S25" s="19"/>
      <c r="U25" s="34"/>
      <c r="V25" s="38"/>
      <c r="W25" s="34"/>
      <c r="X25" s="34"/>
      <c r="Y25" s="34"/>
      <c r="Z25" s="34"/>
      <c r="AA25" s="34"/>
    </row>
    <row r="26" spans="7:27" ht="14.25" customHeight="1" thickBot="1" x14ac:dyDescent="0.25">
      <c r="G26" s="26"/>
      <c r="H26" s="28"/>
      <c r="J26" s="218" t="s">
        <v>52</v>
      </c>
      <c r="K26" s="44" t="s">
        <v>53</v>
      </c>
      <c r="L26" s="44" t="s">
        <v>54</v>
      </c>
      <c r="M26" s="44" t="s">
        <v>55</v>
      </c>
      <c r="N26" s="44" t="s">
        <v>56</v>
      </c>
      <c r="O26" s="44" t="s">
        <v>57</v>
      </c>
      <c r="P26" s="40"/>
      <c r="Q26" s="40"/>
      <c r="R26" s="40"/>
      <c r="S26" s="19"/>
      <c r="U26" s="34"/>
      <c r="V26" s="38"/>
      <c r="W26" s="34"/>
      <c r="X26" s="34"/>
      <c r="Y26" s="34"/>
      <c r="Z26" s="34"/>
      <c r="AA26" s="34"/>
    </row>
    <row r="27" spans="7:27" ht="14.25" customHeight="1" x14ac:dyDescent="0.2">
      <c r="G27" s="26"/>
      <c r="H27" s="28"/>
      <c r="J27" s="218"/>
      <c r="K27" s="45" t="s">
        <v>58</v>
      </c>
      <c r="L27" s="45" t="s">
        <v>59</v>
      </c>
      <c r="M27" s="45" t="s">
        <v>60</v>
      </c>
      <c r="N27" s="45" t="s">
        <v>61</v>
      </c>
      <c r="O27" s="46" t="s">
        <v>62</v>
      </c>
      <c r="P27" s="40"/>
      <c r="Q27" s="40"/>
      <c r="R27" s="40"/>
      <c r="S27" s="19"/>
      <c r="U27" s="34"/>
      <c r="V27" s="38"/>
      <c r="W27" s="34"/>
      <c r="X27" s="34"/>
      <c r="Y27" s="34"/>
      <c r="Z27" s="34"/>
      <c r="AA27" s="34"/>
    </row>
    <row r="28" spans="7:27" ht="14.25" customHeight="1" x14ac:dyDescent="0.2">
      <c r="G28" s="26"/>
      <c r="H28" s="28"/>
      <c r="J28" s="218"/>
      <c r="K28" s="47" t="s">
        <v>63</v>
      </c>
      <c r="L28" s="47" t="s">
        <v>59</v>
      </c>
      <c r="M28" s="47" t="s">
        <v>64</v>
      </c>
      <c r="N28" s="47" t="s">
        <v>61</v>
      </c>
      <c r="O28" s="48" t="s">
        <v>62</v>
      </c>
      <c r="P28" s="40"/>
      <c r="Q28" s="40"/>
      <c r="R28" s="40"/>
      <c r="S28" s="19"/>
      <c r="U28" s="34"/>
      <c r="V28" s="38"/>
      <c r="W28" s="34"/>
      <c r="X28" s="34"/>
      <c r="Y28" s="34"/>
      <c r="Z28" s="34"/>
      <c r="AA28" s="34"/>
    </row>
    <row r="29" spans="7:27" ht="14.25" customHeight="1" x14ac:dyDescent="0.2">
      <c r="G29" s="26"/>
      <c r="H29" s="28"/>
      <c r="J29" s="218"/>
      <c r="K29" s="49" t="s">
        <v>65</v>
      </c>
      <c r="L29" s="49" t="s">
        <v>59</v>
      </c>
      <c r="M29" s="49" t="s">
        <v>66</v>
      </c>
      <c r="N29" s="49" t="s">
        <v>61</v>
      </c>
      <c r="O29" s="50" t="s">
        <v>62</v>
      </c>
      <c r="P29" s="40"/>
      <c r="Q29" s="40"/>
      <c r="R29" s="40"/>
      <c r="S29" s="19"/>
      <c r="U29" s="34"/>
      <c r="V29" s="38"/>
      <c r="W29" s="34"/>
      <c r="X29" s="34"/>
      <c r="Y29" s="34"/>
      <c r="Z29" s="34"/>
      <c r="AA29" s="34"/>
    </row>
    <row r="30" spans="7:27" ht="14.25" customHeight="1" x14ac:dyDescent="0.2">
      <c r="G30" s="26"/>
      <c r="H30" s="28"/>
      <c r="J30" s="218"/>
      <c r="K30" s="47" t="s">
        <v>67</v>
      </c>
      <c r="L30" s="47" t="s">
        <v>59</v>
      </c>
      <c r="M30" s="47" t="s">
        <v>68</v>
      </c>
      <c r="N30" s="47" t="s">
        <v>61</v>
      </c>
      <c r="O30" s="48" t="s">
        <v>62</v>
      </c>
      <c r="P30" s="40"/>
      <c r="Q30" s="40"/>
      <c r="R30" s="40"/>
      <c r="S30" s="19"/>
      <c r="U30" s="34"/>
      <c r="V30" s="38"/>
      <c r="W30" s="34"/>
      <c r="X30" s="34"/>
      <c r="Y30" s="34"/>
      <c r="Z30" s="34"/>
      <c r="AA30" s="34"/>
    </row>
    <row r="31" spans="7:27" ht="14.25" customHeight="1" x14ac:dyDescent="0.2">
      <c r="G31" s="26"/>
      <c r="H31" s="28"/>
      <c r="J31" s="218"/>
      <c r="K31" s="49" t="s">
        <v>69</v>
      </c>
      <c r="L31" s="49" t="s">
        <v>59</v>
      </c>
      <c r="M31" s="49" t="s">
        <v>70</v>
      </c>
      <c r="N31" s="49" t="s">
        <v>61</v>
      </c>
      <c r="O31" s="50" t="s">
        <v>62</v>
      </c>
      <c r="P31" s="40"/>
      <c r="Q31" s="40"/>
      <c r="R31" s="40"/>
      <c r="S31" s="19"/>
      <c r="U31" s="34"/>
      <c r="V31" s="38"/>
      <c r="W31" s="34"/>
      <c r="X31" s="34"/>
      <c r="Y31" s="34"/>
      <c r="Z31" s="34"/>
      <c r="AA31" s="34"/>
    </row>
    <row r="32" spans="7:27" ht="14.25" customHeight="1" x14ac:dyDescent="0.2">
      <c r="G32" s="26"/>
      <c r="H32" s="28"/>
      <c r="J32" s="218"/>
      <c r="K32" s="51" t="s">
        <v>71</v>
      </c>
      <c r="L32" s="51" t="s">
        <v>59</v>
      </c>
      <c r="M32" s="51" t="s">
        <v>72</v>
      </c>
      <c r="N32" s="51" t="s">
        <v>61</v>
      </c>
      <c r="O32" s="52" t="s">
        <v>62</v>
      </c>
      <c r="P32" s="40"/>
      <c r="Q32" s="40"/>
      <c r="R32" s="40"/>
      <c r="S32" s="19"/>
      <c r="U32" s="34"/>
      <c r="V32" s="38"/>
      <c r="W32" s="34"/>
      <c r="X32" s="34"/>
      <c r="Y32" s="34"/>
      <c r="Z32" s="34"/>
      <c r="AA32" s="34"/>
    </row>
    <row r="33" spans="6:27" ht="14.25" customHeight="1" x14ac:dyDescent="0.2">
      <c r="G33" s="26"/>
      <c r="H33" s="28"/>
      <c r="J33" s="218"/>
      <c r="K33" s="49" t="s">
        <v>73</v>
      </c>
      <c r="L33" s="49" t="s">
        <v>59</v>
      </c>
      <c r="M33" s="49" t="s">
        <v>74</v>
      </c>
      <c r="N33" s="49" t="s">
        <v>61</v>
      </c>
      <c r="O33" s="50" t="s">
        <v>62</v>
      </c>
      <c r="P33" s="40"/>
      <c r="Q33" s="40"/>
      <c r="R33" s="40"/>
      <c r="S33" s="19"/>
      <c r="U33" s="34"/>
      <c r="V33" s="38"/>
      <c r="W33" s="34"/>
      <c r="X33" s="34"/>
      <c r="Y33" s="34"/>
      <c r="Z33" s="34"/>
      <c r="AA33" s="34"/>
    </row>
    <row r="34" spans="6:27" ht="14.25" customHeight="1" x14ac:dyDescent="0.2">
      <c r="G34" s="26"/>
      <c r="H34" s="28"/>
      <c r="J34" s="218"/>
      <c r="K34" s="47" t="s">
        <v>75</v>
      </c>
      <c r="L34" s="47" t="s">
        <v>59</v>
      </c>
      <c r="M34" s="47" t="s">
        <v>76</v>
      </c>
      <c r="N34" s="47" t="s">
        <v>61</v>
      </c>
      <c r="O34" s="48" t="s">
        <v>62</v>
      </c>
      <c r="P34" s="40"/>
      <c r="Q34" s="40"/>
      <c r="R34" s="40"/>
      <c r="S34" s="19"/>
      <c r="U34" s="34"/>
      <c r="V34" s="38"/>
      <c r="W34" s="34"/>
      <c r="X34" s="34"/>
      <c r="Y34" s="34"/>
      <c r="Z34" s="34"/>
      <c r="AA34" s="34"/>
    </row>
    <row r="35" spans="6:27" ht="14.25" customHeight="1" x14ac:dyDescent="0.2">
      <c r="G35" s="26"/>
      <c r="H35" s="28"/>
      <c r="J35" s="218"/>
      <c r="K35" s="49" t="s">
        <v>77</v>
      </c>
      <c r="L35" s="49" t="s">
        <v>59</v>
      </c>
      <c r="M35" s="49" t="s">
        <v>78</v>
      </c>
      <c r="N35" s="49" t="s">
        <v>61</v>
      </c>
      <c r="O35" s="50" t="s">
        <v>62</v>
      </c>
      <c r="P35" s="40"/>
      <c r="Q35" s="40"/>
      <c r="R35" s="40"/>
      <c r="S35" s="19"/>
      <c r="U35" s="34"/>
      <c r="V35" s="38"/>
      <c r="W35" s="34"/>
      <c r="X35" s="34"/>
      <c r="Y35" s="34"/>
      <c r="Z35" s="34"/>
      <c r="AA35" s="34"/>
    </row>
    <row r="36" spans="6:27" ht="14.25" customHeight="1" thickBot="1" x14ac:dyDescent="0.25">
      <c r="G36" s="26"/>
      <c r="H36" s="28"/>
      <c r="J36" s="218"/>
      <c r="K36" s="53" t="s">
        <v>79</v>
      </c>
      <c r="L36" s="53" t="s">
        <v>59</v>
      </c>
      <c r="M36" s="53" t="s">
        <v>80</v>
      </c>
      <c r="N36" s="53" t="s">
        <v>61</v>
      </c>
      <c r="O36" s="54" t="s">
        <v>62</v>
      </c>
      <c r="P36" s="40"/>
      <c r="Q36" s="40"/>
      <c r="R36" s="40"/>
      <c r="S36" s="19"/>
      <c r="U36" s="34"/>
      <c r="V36" s="38"/>
      <c r="W36" s="34"/>
      <c r="X36" s="34"/>
      <c r="Y36" s="34"/>
      <c r="Z36" s="34"/>
      <c r="AA36" s="34"/>
    </row>
    <row r="37" spans="6:27" ht="14.25" customHeight="1" thickBot="1" x14ac:dyDescent="0.25">
      <c r="G37" s="26"/>
      <c r="H37" s="19"/>
      <c r="J37" s="19"/>
      <c r="K37" s="19"/>
      <c r="L37" s="55"/>
      <c r="M37" s="19"/>
      <c r="R37" s="38"/>
      <c r="S37" s="38"/>
      <c r="T37" s="38"/>
      <c r="U37" s="34"/>
      <c r="V37" s="38"/>
      <c r="W37" s="34"/>
      <c r="X37" s="34"/>
      <c r="Y37" s="34"/>
      <c r="Z37" s="34"/>
      <c r="AA37" s="34"/>
    </row>
    <row r="38" spans="6:27" ht="14.25" customHeight="1" x14ac:dyDescent="0.2">
      <c r="G38" s="26"/>
      <c r="H38" s="246" t="s">
        <v>81</v>
      </c>
      <c r="J38" s="248" t="s">
        <v>82</v>
      </c>
      <c r="K38" s="249"/>
      <c r="L38" s="249"/>
      <c r="M38" s="249"/>
      <c r="N38" s="249"/>
      <c r="O38" s="250"/>
      <c r="U38" s="34"/>
      <c r="W38" s="34"/>
      <c r="X38" s="34"/>
      <c r="Y38" s="34"/>
      <c r="Z38" s="34"/>
      <c r="AA38" s="34"/>
    </row>
    <row r="39" spans="6:27" ht="14.25" customHeight="1" thickBot="1" x14ac:dyDescent="0.25">
      <c r="G39" s="26"/>
      <c r="H39" s="247"/>
      <c r="J39" s="251" t="s">
        <v>83</v>
      </c>
      <c r="K39" s="252"/>
      <c r="L39" s="252"/>
      <c r="M39" s="252"/>
      <c r="N39" s="252"/>
      <c r="O39" s="56">
        <f>S40</f>
        <v>30</v>
      </c>
      <c r="P39" s="57"/>
      <c r="Q39" s="17" t="s">
        <v>84</v>
      </c>
      <c r="S39" s="58" t="str">
        <f>'[2]Financial and CRP Inputs'!$B$5</f>
        <v>R&amp;D</v>
      </c>
      <c r="U39" s="34"/>
    </row>
    <row r="40" spans="6:27" ht="14.25" customHeight="1" x14ac:dyDescent="0.2">
      <c r="G40" s="26"/>
      <c r="H40" s="247"/>
      <c r="J40" s="59" t="s">
        <v>85</v>
      </c>
      <c r="K40" s="60"/>
      <c r="L40" s="60"/>
      <c r="M40" s="60"/>
      <c r="N40" s="60"/>
      <c r="O40" s="61">
        <v>5</v>
      </c>
      <c r="Q40" s="17" t="s">
        <v>86</v>
      </c>
      <c r="S40" s="62">
        <f>IF('[2]Financial and CRP Inputs'!$E$5="Custom",'[2]Financial and CRP Inputs'!$J$8,IF('[2]Financial and CRP Inputs'!$E$5="TechLife",'[2]Financial and CRP Inputs'!$I$8,'[2]Financial and CRP Inputs'!$E$5))</f>
        <v>30</v>
      </c>
      <c r="U40" s="34"/>
    </row>
    <row r="41" spans="6:27" ht="14.75" customHeight="1" thickBot="1" x14ac:dyDescent="0.2">
      <c r="F41" s="26"/>
      <c r="G41" s="26"/>
      <c r="H41" s="247"/>
      <c r="J41" s="63" t="s">
        <v>87</v>
      </c>
      <c r="K41" s="64"/>
      <c r="L41" s="64"/>
      <c r="M41" s="64"/>
      <c r="N41" s="64"/>
      <c r="O41" s="65">
        <v>0.02</v>
      </c>
      <c r="Z41" s="66"/>
      <c r="AA41" s="66"/>
    </row>
    <row r="42" spans="6:27" ht="15" customHeight="1" x14ac:dyDescent="0.15">
      <c r="F42" s="26"/>
      <c r="G42" s="26"/>
      <c r="H42" s="247"/>
      <c r="J42" s="67" t="s">
        <v>88</v>
      </c>
      <c r="K42" s="68"/>
      <c r="L42" s="68"/>
      <c r="M42" s="68"/>
      <c r="N42" s="68"/>
      <c r="O42" s="69">
        <v>1</v>
      </c>
    </row>
    <row r="43" spans="6:27" ht="15" customHeight="1" x14ac:dyDescent="0.2">
      <c r="G43" s="26"/>
      <c r="H43" s="247"/>
      <c r="J43" s="70" t="s">
        <v>89</v>
      </c>
      <c r="K43" s="71" t="s">
        <v>90</v>
      </c>
      <c r="L43" s="253" t="s">
        <v>91</v>
      </c>
      <c r="M43" s="256" t="s">
        <v>92</v>
      </c>
      <c r="O43" s="19"/>
    </row>
    <row r="44" spans="6:27" ht="15" customHeight="1" x14ac:dyDescent="0.2">
      <c r="G44" s="26"/>
      <c r="H44" s="247"/>
      <c r="J44" s="72" t="s">
        <v>93</v>
      </c>
      <c r="K44" s="73" t="s">
        <v>94</v>
      </c>
      <c r="L44" s="254"/>
      <c r="M44" s="257"/>
      <c r="O44" s="19"/>
    </row>
    <row r="45" spans="6:27" ht="15" customHeight="1" x14ac:dyDescent="0.2">
      <c r="G45" s="26"/>
      <c r="H45" s="247"/>
      <c r="J45" s="72"/>
      <c r="K45" s="73"/>
      <c r="L45" s="254"/>
      <c r="M45" s="257"/>
      <c r="O45" s="19"/>
    </row>
    <row r="46" spans="6:27" ht="15" customHeight="1" x14ac:dyDescent="0.2">
      <c r="G46" s="26"/>
      <c r="H46" s="247"/>
      <c r="J46" s="72"/>
      <c r="K46" s="73"/>
      <c r="L46" s="255"/>
      <c r="M46" s="258"/>
      <c r="O46" s="19"/>
    </row>
    <row r="47" spans="6:27" ht="14.25" customHeight="1" x14ac:dyDescent="0.15">
      <c r="G47" s="26"/>
      <c r="H47" s="247"/>
      <c r="J47" s="74">
        <v>0</v>
      </c>
      <c r="K47" s="75">
        <v>1</v>
      </c>
      <c r="L47" s="75">
        <v>0.8</v>
      </c>
      <c r="M47" s="76">
        <v>0.19999999999999996</v>
      </c>
      <c r="O47" s="77"/>
    </row>
    <row r="48" spans="6:27" ht="14.25" customHeight="1" x14ac:dyDescent="0.15">
      <c r="G48" s="26"/>
      <c r="H48" s="247"/>
      <c r="J48" s="78">
        <v>1</v>
      </c>
      <c r="K48" s="79">
        <v>0</v>
      </c>
      <c r="L48" s="79">
        <v>0.8</v>
      </c>
      <c r="M48" s="80">
        <v>0.19999999999999996</v>
      </c>
      <c r="O48" s="77"/>
    </row>
    <row r="49" spans="7:41" ht="14.25" customHeight="1" thickBot="1" x14ac:dyDescent="0.2">
      <c r="G49" s="26"/>
      <c r="H49" s="247"/>
      <c r="J49" s="81">
        <v>2</v>
      </c>
      <c r="K49" s="82">
        <v>0</v>
      </c>
      <c r="L49" s="82">
        <v>0.8</v>
      </c>
      <c r="M49" s="83">
        <v>0.19999999999999996</v>
      </c>
    </row>
    <row r="50" spans="7:41" ht="14.25" customHeight="1" x14ac:dyDescent="0.15">
      <c r="G50" s="26"/>
      <c r="H50" s="247"/>
      <c r="J50" s="84"/>
      <c r="K50" s="84"/>
      <c r="L50" s="84"/>
      <c r="M50" s="84"/>
      <c r="N50" s="77"/>
      <c r="O50" s="66"/>
    </row>
    <row r="51" spans="7:41" ht="14.25" customHeight="1" x14ac:dyDescent="0.15">
      <c r="G51" s="26"/>
      <c r="H51" s="247"/>
      <c r="M51" s="85">
        <v>2022</v>
      </c>
      <c r="N51" s="85">
        <v>2023</v>
      </c>
      <c r="O51" s="85">
        <v>2024</v>
      </c>
      <c r="P51" s="85">
        <v>2025</v>
      </c>
      <c r="Q51" s="85">
        <v>2026</v>
      </c>
      <c r="R51" s="85">
        <v>2027</v>
      </c>
      <c r="S51" s="85">
        <v>2028</v>
      </c>
      <c r="T51" s="85">
        <v>2029</v>
      </c>
      <c r="U51" s="85">
        <v>2030</v>
      </c>
      <c r="V51" s="85">
        <v>2031</v>
      </c>
      <c r="W51" s="85">
        <v>2032</v>
      </c>
      <c r="X51" s="85">
        <v>2033</v>
      </c>
      <c r="Y51" s="85">
        <v>2034</v>
      </c>
      <c r="Z51" s="85">
        <v>2035</v>
      </c>
      <c r="AA51" s="85">
        <v>2036</v>
      </c>
      <c r="AB51" s="85">
        <v>2037</v>
      </c>
      <c r="AC51" s="85">
        <v>2038</v>
      </c>
      <c r="AD51" s="85">
        <v>2039</v>
      </c>
      <c r="AE51" s="85">
        <v>2040</v>
      </c>
      <c r="AF51" s="85">
        <v>2041</v>
      </c>
      <c r="AG51" s="85">
        <v>2042</v>
      </c>
      <c r="AH51" s="85">
        <v>2043</v>
      </c>
      <c r="AI51" s="85">
        <v>2044</v>
      </c>
      <c r="AJ51" s="85">
        <v>2045</v>
      </c>
      <c r="AK51" s="85">
        <v>2046</v>
      </c>
      <c r="AL51" s="85">
        <v>2047</v>
      </c>
      <c r="AM51" s="85">
        <v>2048</v>
      </c>
      <c r="AN51" s="85">
        <v>2049</v>
      </c>
      <c r="AO51" s="85">
        <v>2050</v>
      </c>
    </row>
    <row r="52" spans="7:41" ht="14.25" customHeight="1" x14ac:dyDescent="0.15">
      <c r="G52" s="26"/>
      <c r="H52" s="247"/>
      <c r="J52" s="218" t="s">
        <v>41</v>
      </c>
      <c r="K52" s="86" t="s">
        <v>95</v>
      </c>
      <c r="L52" s="86" t="s">
        <v>96</v>
      </c>
      <c r="M52" s="87">
        <f>IF($S$39="Market",'[2]WACC Calc'!F133,'[2]WACC Calc'!F578)</f>
        <v>2.5000000000000001E-2</v>
      </c>
      <c r="N52" s="87">
        <f>IF($S$39="Market",'[2]WACC Calc'!G133,'[2]WACC Calc'!G578)</f>
        <v>2.5000000000000001E-2</v>
      </c>
      <c r="O52" s="87">
        <f>IF($S$39="Market",'[2]WACC Calc'!H133,'[2]WACC Calc'!H578)</f>
        <v>2.5000000000000001E-2</v>
      </c>
      <c r="P52" s="87">
        <f>IF($S$39="Market",'[2]WACC Calc'!I133,'[2]WACC Calc'!I578)</f>
        <v>2.5000000000000001E-2</v>
      </c>
      <c r="Q52" s="87">
        <f>IF($S$39="Market",'[2]WACC Calc'!J133,'[2]WACC Calc'!J578)</f>
        <v>2.5000000000000001E-2</v>
      </c>
      <c r="R52" s="87">
        <f>IF($S$39="Market",'[2]WACC Calc'!K133,'[2]WACC Calc'!K578)</f>
        <v>2.5000000000000001E-2</v>
      </c>
      <c r="S52" s="87">
        <f>IF($S$39="Market",'[2]WACC Calc'!L133,'[2]WACC Calc'!L578)</f>
        <v>2.5000000000000001E-2</v>
      </c>
      <c r="T52" s="87">
        <f>IF($S$39="Market",'[2]WACC Calc'!M133,'[2]WACC Calc'!M578)</f>
        <v>2.5000000000000001E-2</v>
      </c>
      <c r="U52" s="87">
        <f>IF($S$39="Market",'[2]WACC Calc'!N133,'[2]WACC Calc'!N578)</f>
        <v>2.5000000000000001E-2</v>
      </c>
      <c r="V52" s="87">
        <f>IF($S$39="Market",'[2]WACC Calc'!O133,'[2]WACC Calc'!O578)</f>
        <v>2.5000000000000001E-2</v>
      </c>
      <c r="W52" s="87">
        <f>IF($S$39="Market",'[2]WACC Calc'!P133,'[2]WACC Calc'!P578)</f>
        <v>2.5000000000000001E-2</v>
      </c>
      <c r="X52" s="87">
        <f>IF($S$39="Market",'[2]WACC Calc'!Q133,'[2]WACC Calc'!Q578)</f>
        <v>2.5000000000000001E-2</v>
      </c>
      <c r="Y52" s="87">
        <f>IF($S$39="Market",'[2]WACC Calc'!R133,'[2]WACC Calc'!R578)</f>
        <v>2.5000000000000001E-2</v>
      </c>
      <c r="Z52" s="87">
        <f>IF($S$39="Market",'[2]WACC Calc'!S133,'[2]WACC Calc'!S578)</f>
        <v>2.5000000000000001E-2</v>
      </c>
      <c r="AA52" s="87">
        <f>IF($S$39="Market",'[2]WACC Calc'!T133,'[2]WACC Calc'!T578)</f>
        <v>2.5000000000000001E-2</v>
      </c>
      <c r="AB52" s="87">
        <f>IF($S$39="Market",'[2]WACC Calc'!U133,'[2]WACC Calc'!U578)</f>
        <v>2.5000000000000001E-2</v>
      </c>
      <c r="AC52" s="87">
        <f>IF($S$39="Market",'[2]WACC Calc'!V133,'[2]WACC Calc'!V578)</f>
        <v>2.5000000000000001E-2</v>
      </c>
      <c r="AD52" s="87">
        <f>IF($S$39="Market",'[2]WACC Calc'!W133,'[2]WACC Calc'!W578)</f>
        <v>2.5000000000000001E-2</v>
      </c>
      <c r="AE52" s="87">
        <f>IF($S$39="Market",'[2]WACC Calc'!X133,'[2]WACC Calc'!X578)</f>
        <v>2.5000000000000001E-2</v>
      </c>
      <c r="AF52" s="87">
        <f>IF($S$39="Market",'[2]WACC Calc'!Y133,'[2]WACC Calc'!Y578)</f>
        <v>2.5000000000000001E-2</v>
      </c>
      <c r="AG52" s="87">
        <f>IF($S$39="Market",'[2]WACC Calc'!Z133,'[2]WACC Calc'!Z578)</f>
        <v>2.5000000000000001E-2</v>
      </c>
      <c r="AH52" s="87">
        <f>IF($S$39="Market",'[2]WACC Calc'!AA133,'[2]WACC Calc'!AA578)</f>
        <v>2.5000000000000001E-2</v>
      </c>
      <c r="AI52" s="87">
        <f>IF($S$39="Market",'[2]WACC Calc'!AB133,'[2]WACC Calc'!AB578)</f>
        <v>2.5000000000000001E-2</v>
      </c>
      <c r="AJ52" s="87">
        <f>IF($S$39="Market",'[2]WACC Calc'!AC133,'[2]WACC Calc'!AC578)</f>
        <v>2.5000000000000001E-2</v>
      </c>
      <c r="AK52" s="87">
        <f>IF($S$39="Market",'[2]WACC Calc'!AD133,'[2]WACC Calc'!AD578)</f>
        <v>2.5000000000000001E-2</v>
      </c>
      <c r="AL52" s="87">
        <f>IF($S$39="Market",'[2]WACC Calc'!AE133,'[2]WACC Calc'!AE578)</f>
        <v>2.5000000000000001E-2</v>
      </c>
      <c r="AM52" s="87">
        <f>IF($S$39="Market",'[2]WACC Calc'!AF133,'[2]WACC Calc'!AF578)</f>
        <v>2.5000000000000001E-2</v>
      </c>
      <c r="AN52" s="87">
        <f>IF($S$39="Market",'[2]WACC Calc'!AG133,'[2]WACC Calc'!AG578)</f>
        <v>2.5000000000000001E-2</v>
      </c>
      <c r="AO52" s="87">
        <f>IF($S$39="Market",'[2]WACC Calc'!AH133,'[2]WACC Calc'!AH578)</f>
        <v>2.5000000000000001E-2</v>
      </c>
    </row>
    <row r="53" spans="7:41" ht="14.25" customHeight="1" x14ac:dyDescent="0.15">
      <c r="G53" s="26"/>
      <c r="H53" s="247"/>
      <c r="J53" s="218"/>
      <c r="K53" s="86" t="s">
        <v>97</v>
      </c>
      <c r="L53" s="86" t="s">
        <v>98</v>
      </c>
      <c r="M53" s="87">
        <f>IF($S$39="Market",'[2]WACC Calc'!F134,'[2]WACC Calc'!F579)</f>
        <v>7.0000000000000007E-2</v>
      </c>
      <c r="N53" s="87">
        <f>IF($S$39="Market",'[2]WACC Calc'!G134,'[2]WACC Calc'!G579)</f>
        <v>7.0000000000000007E-2</v>
      </c>
      <c r="O53" s="87">
        <f>IF($S$39="Market",'[2]WACC Calc'!H134,'[2]WACC Calc'!H579)</f>
        <v>7.0000000000000007E-2</v>
      </c>
      <c r="P53" s="87">
        <f>IF($S$39="Market",'[2]WACC Calc'!I134,'[2]WACC Calc'!I579)</f>
        <v>7.0000000000000007E-2</v>
      </c>
      <c r="Q53" s="87">
        <f>IF($S$39="Market",'[2]WACC Calc'!J134,'[2]WACC Calc'!J579)</f>
        <v>7.0000000000000007E-2</v>
      </c>
      <c r="R53" s="87">
        <f>IF($S$39="Market",'[2]WACC Calc'!K134,'[2]WACC Calc'!K579)</f>
        <v>7.0000000000000007E-2</v>
      </c>
      <c r="S53" s="87">
        <f>IF($S$39="Market",'[2]WACC Calc'!L134,'[2]WACC Calc'!L579)</f>
        <v>7.0000000000000007E-2</v>
      </c>
      <c r="T53" s="87">
        <f>IF($S$39="Market",'[2]WACC Calc'!M134,'[2]WACC Calc'!M579)</f>
        <v>7.0000000000000007E-2</v>
      </c>
      <c r="U53" s="87">
        <f>IF($S$39="Market",'[2]WACC Calc'!N134,'[2]WACC Calc'!N579)</f>
        <v>7.0000000000000007E-2</v>
      </c>
      <c r="V53" s="87">
        <f>IF($S$39="Market",'[2]WACC Calc'!O134,'[2]WACC Calc'!O579)</f>
        <v>7.0000000000000007E-2</v>
      </c>
      <c r="W53" s="87">
        <f>IF($S$39="Market",'[2]WACC Calc'!P134,'[2]WACC Calc'!P579)</f>
        <v>7.0000000000000007E-2</v>
      </c>
      <c r="X53" s="87">
        <f>IF($S$39="Market",'[2]WACC Calc'!Q134,'[2]WACC Calc'!Q579)</f>
        <v>7.0000000000000007E-2</v>
      </c>
      <c r="Y53" s="87">
        <f>IF($S$39="Market",'[2]WACC Calc'!R134,'[2]WACC Calc'!R579)</f>
        <v>7.0000000000000007E-2</v>
      </c>
      <c r="Z53" s="87">
        <f>IF($S$39="Market",'[2]WACC Calc'!S134,'[2]WACC Calc'!S579)</f>
        <v>7.0000000000000007E-2</v>
      </c>
      <c r="AA53" s="87">
        <f>IF($S$39="Market",'[2]WACC Calc'!T134,'[2]WACC Calc'!T579)</f>
        <v>7.0000000000000007E-2</v>
      </c>
      <c r="AB53" s="87">
        <f>IF($S$39="Market",'[2]WACC Calc'!U134,'[2]WACC Calc'!U579)</f>
        <v>7.0000000000000007E-2</v>
      </c>
      <c r="AC53" s="87">
        <f>IF($S$39="Market",'[2]WACC Calc'!V134,'[2]WACC Calc'!V579)</f>
        <v>7.0000000000000007E-2</v>
      </c>
      <c r="AD53" s="87">
        <f>IF($S$39="Market",'[2]WACC Calc'!W134,'[2]WACC Calc'!W579)</f>
        <v>7.0000000000000007E-2</v>
      </c>
      <c r="AE53" s="87">
        <f>IF($S$39="Market",'[2]WACC Calc'!X134,'[2]WACC Calc'!X579)</f>
        <v>7.0000000000000007E-2</v>
      </c>
      <c r="AF53" s="87">
        <f>IF($S$39="Market",'[2]WACC Calc'!Y134,'[2]WACC Calc'!Y579)</f>
        <v>7.0000000000000007E-2</v>
      </c>
      <c r="AG53" s="87">
        <f>IF($S$39="Market",'[2]WACC Calc'!Z134,'[2]WACC Calc'!Z579)</f>
        <v>7.0000000000000007E-2</v>
      </c>
      <c r="AH53" s="87">
        <f>IF($S$39="Market",'[2]WACC Calc'!AA134,'[2]WACC Calc'!AA579)</f>
        <v>7.0000000000000007E-2</v>
      </c>
      <c r="AI53" s="87">
        <f>IF($S$39="Market",'[2]WACC Calc'!AB134,'[2]WACC Calc'!AB579)</f>
        <v>7.0000000000000007E-2</v>
      </c>
      <c r="AJ53" s="87">
        <f>IF($S$39="Market",'[2]WACC Calc'!AC134,'[2]WACC Calc'!AC579)</f>
        <v>7.0000000000000007E-2</v>
      </c>
      <c r="AK53" s="87">
        <f>IF($S$39="Market",'[2]WACC Calc'!AD134,'[2]WACC Calc'!AD579)</f>
        <v>7.0000000000000007E-2</v>
      </c>
      <c r="AL53" s="87">
        <f>IF($S$39="Market",'[2]WACC Calc'!AE134,'[2]WACC Calc'!AE579)</f>
        <v>7.0000000000000007E-2</v>
      </c>
      <c r="AM53" s="87">
        <f>IF($S$39="Market",'[2]WACC Calc'!AF134,'[2]WACC Calc'!AF579)</f>
        <v>7.0000000000000007E-2</v>
      </c>
      <c r="AN53" s="87">
        <f>IF($S$39="Market",'[2]WACC Calc'!AG134,'[2]WACC Calc'!AG579)</f>
        <v>7.0000000000000007E-2</v>
      </c>
      <c r="AO53" s="87">
        <f>IF($S$39="Market",'[2]WACC Calc'!AH134,'[2]WACC Calc'!AH579)</f>
        <v>7.0000000000000007E-2</v>
      </c>
    </row>
    <row r="54" spans="7:41" ht="14.25" customHeight="1" x14ac:dyDescent="0.15">
      <c r="G54" s="26"/>
      <c r="H54" s="247"/>
      <c r="J54" s="218"/>
      <c r="K54" s="86" t="s">
        <v>97</v>
      </c>
      <c r="L54" s="86" t="s">
        <v>99</v>
      </c>
      <c r="M54" s="87">
        <f>IF($S$39="Market",'[2]WACC Calc'!F135,'[2]WACC Calc'!F580)</f>
        <v>7.0000000000000007E-2</v>
      </c>
      <c r="N54" s="87">
        <f>IF($S$39="Market",'[2]WACC Calc'!G135,'[2]WACC Calc'!G580)</f>
        <v>7.0000000000000007E-2</v>
      </c>
      <c r="O54" s="87">
        <f>IF($S$39="Market",'[2]WACC Calc'!H135,'[2]WACC Calc'!H580)</f>
        <v>7.0000000000000007E-2</v>
      </c>
      <c r="P54" s="87">
        <f>IF($S$39="Market",'[2]WACC Calc'!I135,'[2]WACC Calc'!I580)</f>
        <v>7.0000000000000007E-2</v>
      </c>
      <c r="Q54" s="87">
        <f>IF($S$39="Market",'[2]WACC Calc'!J135,'[2]WACC Calc'!J580)</f>
        <v>7.0000000000000007E-2</v>
      </c>
      <c r="R54" s="87">
        <f>IF($S$39="Market",'[2]WACC Calc'!K135,'[2]WACC Calc'!K580)</f>
        <v>7.0000000000000007E-2</v>
      </c>
      <c r="S54" s="87">
        <f>IF($S$39="Market",'[2]WACC Calc'!L135,'[2]WACC Calc'!L580)</f>
        <v>7.0000000000000007E-2</v>
      </c>
      <c r="T54" s="87">
        <f>IF($S$39="Market",'[2]WACC Calc'!M135,'[2]WACC Calc'!M580)</f>
        <v>7.0000000000000007E-2</v>
      </c>
      <c r="U54" s="87">
        <f>IF($S$39="Market",'[2]WACC Calc'!N135,'[2]WACC Calc'!N580)</f>
        <v>7.0000000000000007E-2</v>
      </c>
      <c r="V54" s="87">
        <f>IF($S$39="Market",'[2]WACC Calc'!O135,'[2]WACC Calc'!O580)</f>
        <v>7.0000000000000007E-2</v>
      </c>
      <c r="W54" s="87">
        <f>IF($S$39="Market",'[2]WACC Calc'!P135,'[2]WACC Calc'!P580)</f>
        <v>7.0000000000000007E-2</v>
      </c>
      <c r="X54" s="87">
        <f>IF($S$39="Market",'[2]WACC Calc'!Q135,'[2]WACC Calc'!Q580)</f>
        <v>7.0000000000000007E-2</v>
      </c>
      <c r="Y54" s="87">
        <f>IF($S$39="Market",'[2]WACC Calc'!R135,'[2]WACC Calc'!R580)</f>
        <v>7.0000000000000007E-2</v>
      </c>
      <c r="Z54" s="87">
        <f>IF($S$39="Market",'[2]WACC Calc'!S135,'[2]WACC Calc'!S580)</f>
        <v>7.0000000000000007E-2</v>
      </c>
      <c r="AA54" s="87">
        <f>IF($S$39="Market",'[2]WACC Calc'!T135,'[2]WACC Calc'!T580)</f>
        <v>7.0000000000000007E-2</v>
      </c>
      <c r="AB54" s="87">
        <f>IF($S$39="Market",'[2]WACC Calc'!U135,'[2]WACC Calc'!U580)</f>
        <v>7.0000000000000007E-2</v>
      </c>
      <c r="AC54" s="87">
        <f>IF($S$39="Market",'[2]WACC Calc'!V135,'[2]WACC Calc'!V580)</f>
        <v>7.0000000000000007E-2</v>
      </c>
      <c r="AD54" s="87">
        <f>IF($S$39="Market",'[2]WACC Calc'!W135,'[2]WACC Calc'!W580)</f>
        <v>7.0000000000000007E-2</v>
      </c>
      <c r="AE54" s="87">
        <f>IF($S$39="Market",'[2]WACC Calc'!X135,'[2]WACC Calc'!X580)</f>
        <v>7.0000000000000007E-2</v>
      </c>
      <c r="AF54" s="87">
        <f>IF($S$39="Market",'[2]WACC Calc'!Y135,'[2]WACC Calc'!Y580)</f>
        <v>7.0000000000000007E-2</v>
      </c>
      <c r="AG54" s="87">
        <f>IF($S$39="Market",'[2]WACC Calc'!Z135,'[2]WACC Calc'!Z580)</f>
        <v>7.0000000000000007E-2</v>
      </c>
      <c r="AH54" s="87">
        <f>IF($S$39="Market",'[2]WACC Calc'!AA135,'[2]WACC Calc'!AA580)</f>
        <v>7.0000000000000007E-2</v>
      </c>
      <c r="AI54" s="87">
        <f>IF($S$39="Market",'[2]WACC Calc'!AB135,'[2]WACC Calc'!AB580)</f>
        <v>7.0000000000000007E-2</v>
      </c>
      <c r="AJ54" s="87">
        <f>IF($S$39="Market",'[2]WACC Calc'!AC135,'[2]WACC Calc'!AC580)</f>
        <v>7.0000000000000007E-2</v>
      </c>
      <c r="AK54" s="87">
        <f>IF($S$39="Market",'[2]WACC Calc'!AD135,'[2]WACC Calc'!AD580)</f>
        <v>7.0000000000000007E-2</v>
      </c>
      <c r="AL54" s="87">
        <f>IF($S$39="Market",'[2]WACC Calc'!AE135,'[2]WACC Calc'!AE580)</f>
        <v>7.0000000000000007E-2</v>
      </c>
      <c r="AM54" s="87">
        <f>IF($S$39="Market",'[2]WACC Calc'!AF135,'[2]WACC Calc'!AF580)</f>
        <v>7.0000000000000007E-2</v>
      </c>
      <c r="AN54" s="87">
        <f>IF($S$39="Market",'[2]WACC Calc'!AG135,'[2]WACC Calc'!AG580)</f>
        <v>7.0000000000000007E-2</v>
      </c>
      <c r="AO54" s="87">
        <f>IF($S$39="Market",'[2]WACC Calc'!AH135,'[2]WACC Calc'!AH580)</f>
        <v>7.0000000000000007E-2</v>
      </c>
    </row>
    <row r="55" spans="7:41" ht="14.25" customHeight="1" x14ac:dyDescent="0.15">
      <c r="G55" s="26"/>
      <c r="H55" s="247"/>
      <c r="J55" s="218"/>
      <c r="K55" s="86" t="s">
        <v>97</v>
      </c>
      <c r="L55" s="86" t="s">
        <v>100</v>
      </c>
      <c r="M55" s="87">
        <f>IF($S$39="Market",'[2]WACC Calc'!F136,'[2]WACC Calc'!F581)</f>
        <v>7.0000000000000007E-2</v>
      </c>
      <c r="N55" s="87">
        <f>IF($S$39="Market",'[2]WACC Calc'!G136,'[2]WACC Calc'!G581)</f>
        <v>7.0000000000000007E-2</v>
      </c>
      <c r="O55" s="87">
        <f>IF($S$39="Market",'[2]WACC Calc'!H136,'[2]WACC Calc'!H581)</f>
        <v>7.0000000000000007E-2</v>
      </c>
      <c r="P55" s="87">
        <f>IF($S$39="Market",'[2]WACC Calc'!I136,'[2]WACC Calc'!I581)</f>
        <v>7.0000000000000007E-2</v>
      </c>
      <c r="Q55" s="87">
        <f>IF($S$39="Market",'[2]WACC Calc'!J136,'[2]WACC Calc'!J581)</f>
        <v>7.0000000000000007E-2</v>
      </c>
      <c r="R55" s="87">
        <f>IF($S$39="Market",'[2]WACC Calc'!K136,'[2]WACC Calc'!K581)</f>
        <v>7.0000000000000007E-2</v>
      </c>
      <c r="S55" s="87">
        <f>IF($S$39="Market",'[2]WACC Calc'!L136,'[2]WACC Calc'!L581)</f>
        <v>7.0000000000000007E-2</v>
      </c>
      <c r="T55" s="87">
        <f>IF($S$39="Market",'[2]WACC Calc'!M136,'[2]WACC Calc'!M581)</f>
        <v>7.0000000000000007E-2</v>
      </c>
      <c r="U55" s="87">
        <f>IF($S$39="Market",'[2]WACC Calc'!N136,'[2]WACC Calc'!N581)</f>
        <v>7.0000000000000007E-2</v>
      </c>
      <c r="V55" s="87">
        <f>IF($S$39="Market",'[2]WACC Calc'!O136,'[2]WACC Calc'!O581)</f>
        <v>7.0000000000000007E-2</v>
      </c>
      <c r="W55" s="87">
        <f>IF($S$39="Market",'[2]WACC Calc'!P136,'[2]WACC Calc'!P581)</f>
        <v>7.0000000000000007E-2</v>
      </c>
      <c r="X55" s="87">
        <f>IF($S$39="Market",'[2]WACC Calc'!Q136,'[2]WACC Calc'!Q581)</f>
        <v>7.0000000000000007E-2</v>
      </c>
      <c r="Y55" s="87">
        <f>IF($S$39="Market",'[2]WACC Calc'!R136,'[2]WACC Calc'!R581)</f>
        <v>7.0000000000000007E-2</v>
      </c>
      <c r="Z55" s="87">
        <f>IF($S$39="Market",'[2]WACC Calc'!S136,'[2]WACC Calc'!S581)</f>
        <v>7.0000000000000007E-2</v>
      </c>
      <c r="AA55" s="87">
        <f>IF($S$39="Market",'[2]WACC Calc'!T136,'[2]WACC Calc'!T581)</f>
        <v>7.0000000000000007E-2</v>
      </c>
      <c r="AB55" s="87">
        <f>IF($S$39="Market",'[2]WACC Calc'!U136,'[2]WACC Calc'!U581)</f>
        <v>7.0000000000000007E-2</v>
      </c>
      <c r="AC55" s="87">
        <f>IF($S$39="Market",'[2]WACC Calc'!V136,'[2]WACC Calc'!V581)</f>
        <v>7.0000000000000007E-2</v>
      </c>
      <c r="AD55" s="87">
        <f>IF($S$39="Market",'[2]WACC Calc'!W136,'[2]WACC Calc'!W581)</f>
        <v>7.0000000000000007E-2</v>
      </c>
      <c r="AE55" s="87">
        <f>IF($S$39="Market",'[2]WACC Calc'!X136,'[2]WACC Calc'!X581)</f>
        <v>7.0000000000000007E-2</v>
      </c>
      <c r="AF55" s="87">
        <f>IF($S$39="Market",'[2]WACC Calc'!Y136,'[2]WACC Calc'!Y581)</f>
        <v>7.0000000000000007E-2</v>
      </c>
      <c r="AG55" s="87">
        <f>IF($S$39="Market",'[2]WACC Calc'!Z136,'[2]WACC Calc'!Z581)</f>
        <v>7.0000000000000007E-2</v>
      </c>
      <c r="AH55" s="87">
        <f>IF($S$39="Market",'[2]WACC Calc'!AA136,'[2]WACC Calc'!AA581)</f>
        <v>7.0000000000000007E-2</v>
      </c>
      <c r="AI55" s="87">
        <f>IF($S$39="Market",'[2]WACC Calc'!AB136,'[2]WACC Calc'!AB581)</f>
        <v>7.0000000000000007E-2</v>
      </c>
      <c r="AJ55" s="87">
        <f>IF($S$39="Market",'[2]WACC Calc'!AC136,'[2]WACC Calc'!AC581)</f>
        <v>7.0000000000000007E-2</v>
      </c>
      <c r="AK55" s="87">
        <f>IF($S$39="Market",'[2]WACC Calc'!AD136,'[2]WACC Calc'!AD581)</f>
        <v>7.0000000000000007E-2</v>
      </c>
      <c r="AL55" s="87">
        <f>IF($S$39="Market",'[2]WACC Calc'!AE136,'[2]WACC Calc'!AE581)</f>
        <v>7.0000000000000007E-2</v>
      </c>
      <c r="AM55" s="87">
        <f>IF($S$39="Market",'[2]WACC Calc'!AF136,'[2]WACC Calc'!AF581)</f>
        <v>7.0000000000000007E-2</v>
      </c>
      <c r="AN55" s="87">
        <f>IF($S$39="Market",'[2]WACC Calc'!AG136,'[2]WACC Calc'!AG581)</f>
        <v>7.0000000000000007E-2</v>
      </c>
      <c r="AO55" s="87">
        <f>IF($S$39="Market",'[2]WACC Calc'!AH136,'[2]WACC Calc'!AH581)</f>
        <v>7.0000000000000007E-2</v>
      </c>
    </row>
    <row r="56" spans="7:41" ht="14.25" customHeight="1" x14ac:dyDescent="0.2">
      <c r="G56" s="26"/>
      <c r="H56" s="247"/>
      <c r="J56" s="218"/>
      <c r="K56" s="86" t="s">
        <v>101</v>
      </c>
      <c r="L56" s="86" t="s">
        <v>98</v>
      </c>
      <c r="M56" s="88">
        <f t="shared" ref="M56:AO58" si="0">(1+M53)/(1+M$52) - 1</f>
        <v>4.3902439024390505E-2</v>
      </c>
      <c r="N56" s="88">
        <f t="shared" si="0"/>
        <v>4.3902439024390505E-2</v>
      </c>
      <c r="O56" s="88">
        <f t="shared" si="0"/>
        <v>4.3902439024390505E-2</v>
      </c>
      <c r="P56" s="88">
        <f t="shared" si="0"/>
        <v>4.3902439024390505E-2</v>
      </c>
      <c r="Q56" s="88">
        <f t="shared" si="0"/>
        <v>4.3902439024390505E-2</v>
      </c>
      <c r="R56" s="88">
        <f t="shared" si="0"/>
        <v>4.3902439024390505E-2</v>
      </c>
      <c r="S56" s="88">
        <f t="shared" si="0"/>
        <v>4.3902439024390505E-2</v>
      </c>
      <c r="T56" s="88">
        <f t="shared" si="0"/>
        <v>4.3902439024390505E-2</v>
      </c>
      <c r="U56" s="88">
        <f t="shared" si="0"/>
        <v>4.3902439024390505E-2</v>
      </c>
      <c r="V56" s="88">
        <f t="shared" si="0"/>
        <v>4.3902439024390505E-2</v>
      </c>
      <c r="W56" s="88">
        <f t="shared" si="0"/>
        <v>4.3902439024390505E-2</v>
      </c>
      <c r="X56" s="88">
        <f t="shared" si="0"/>
        <v>4.3902439024390505E-2</v>
      </c>
      <c r="Y56" s="88">
        <f t="shared" si="0"/>
        <v>4.3902439024390505E-2</v>
      </c>
      <c r="Z56" s="88">
        <f t="shared" si="0"/>
        <v>4.3902439024390505E-2</v>
      </c>
      <c r="AA56" s="88">
        <f t="shared" si="0"/>
        <v>4.3902439024390505E-2</v>
      </c>
      <c r="AB56" s="88">
        <f t="shared" si="0"/>
        <v>4.3902439024390505E-2</v>
      </c>
      <c r="AC56" s="88">
        <f t="shared" si="0"/>
        <v>4.3902439024390505E-2</v>
      </c>
      <c r="AD56" s="88">
        <f t="shared" si="0"/>
        <v>4.3902439024390505E-2</v>
      </c>
      <c r="AE56" s="88">
        <f t="shared" si="0"/>
        <v>4.3902439024390505E-2</v>
      </c>
      <c r="AF56" s="88">
        <f t="shared" si="0"/>
        <v>4.3902439024390505E-2</v>
      </c>
      <c r="AG56" s="88">
        <f t="shared" si="0"/>
        <v>4.3902439024390505E-2</v>
      </c>
      <c r="AH56" s="88">
        <f t="shared" si="0"/>
        <v>4.3902439024390505E-2</v>
      </c>
      <c r="AI56" s="88">
        <f t="shared" si="0"/>
        <v>4.3902439024390505E-2</v>
      </c>
      <c r="AJ56" s="88">
        <f t="shared" si="0"/>
        <v>4.3902439024390505E-2</v>
      </c>
      <c r="AK56" s="88">
        <f t="shared" si="0"/>
        <v>4.3902439024390505E-2</v>
      </c>
      <c r="AL56" s="88">
        <f t="shared" si="0"/>
        <v>4.3902439024390505E-2</v>
      </c>
      <c r="AM56" s="88">
        <f t="shared" si="0"/>
        <v>4.3902439024390505E-2</v>
      </c>
      <c r="AN56" s="88">
        <f t="shared" si="0"/>
        <v>4.3902439024390505E-2</v>
      </c>
      <c r="AO56" s="88">
        <f t="shared" si="0"/>
        <v>4.3902439024390505E-2</v>
      </c>
    </row>
    <row r="57" spans="7:41" ht="14.25" customHeight="1" x14ac:dyDescent="0.2">
      <c r="G57" s="26"/>
      <c r="H57" s="247"/>
      <c r="J57" s="218"/>
      <c r="K57" s="86" t="s">
        <v>101</v>
      </c>
      <c r="L57" s="86" t="s">
        <v>99</v>
      </c>
      <c r="M57" s="88">
        <f t="shared" si="0"/>
        <v>4.3902439024390505E-2</v>
      </c>
      <c r="N57" s="88">
        <f t="shared" si="0"/>
        <v>4.3902439024390505E-2</v>
      </c>
      <c r="O57" s="88">
        <f t="shared" si="0"/>
        <v>4.3902439024390505E-2</v>
      </c>
      <c r="P57" s="88">
        <f t="shared" si="0"/>
        <v>4.3902439024390505E-2</v>
      </c>
      <c r="Q57" s="88">
        <f t="shared" si="0"/>
        <v>4.3902439024390505E-2</v>
      </c>
      <c r="R57" s="88">
        <f t="shared" si="0"/>
        <v>4.3902439024390505E-2</v>
      </c>
      <c r="S57" s="88">
        <f t="shared" si="0"/>
        <v>4.3902439024390505E-2</v>
      </c>
      <c r="T57" s="88">
        <f t="shared" si="0"/>
        <v>4.3902439024390505E-2</v>
      </c>
      <c r="U57" s="88">
        <f t="shared" si="0"/>
        <v>4.3902439024390505E-2</v>
      </c>
      <c r="V57" s="88">
        <f t="shared" si="0"/>
        <v>4.3902439024390505E-2</v>
      </c>
      <c r="W57" s="88">
        <f t="shared" si="0"/>
        <v>4.3902439024390505E-2</v>
      </c>
      <c r="X57" s="88">
        <f t="shared" si="0"/>
        <v>4.3902439024390505E-2</v>
      </c>
      <c r="Y57" s="88">
        <f t="shared" si="0"/>
        <v>4.3902439024390505E-2</v>
      </c>
      <c r="Z57" s="88">
        <f t="shared" si="0"/>
        <v>4.3902439024390505E-2</v>
      </c>
      <c r="AA57" s="88">
        <f t="shared" si="0"/>
        <v>4.3902439024390505E-2</v>
      </c>
      <c r="AB57" s="88">
        <f t="shared" si="0"/>
        <v>4.3902439024390505E-2</v>
      </c>
      <c r="AC57" s="88">
        <f t="shared" si="0"/>
        <v>4.3902439024390505E-2</v>
      </c>
      <c r="AD57" s="88">
        <f t="shared" si="0"/>
        <v>4.3902439024390505E-2</v>
      </c>
      <c r="AE57" s="88">
        <f t="shared" si="0"/>
        <v>4.3902439024390505E-2</v>
      </c>
      <c r="AF57" s="88">
        <f t="shared" si="0"/>
        <v>4.3902439024390505E-2</v>
      </c>
      <c r="AG57" s="88">
        <f t="shared" si="0"/>
        <v>4.3902439024390505E-2</v>
      </c>
      <c r="AH57" s="88">
        <f t="shared" si="0"/>
        <v>4.3902439024390505E-2</v>
      </c>
      <c r="AI57" s="88">
        <f t="shared" si="0"/>
        <v>4.3902439024390505E-2</v>
      </c>
      <c r="AJ57" s="88">
        <f t="shared" si="0"/>
        <v>4.3902439024390505E-2</v>
      </c>
      <c r="AK57" s="88">
        <f t="shared" si="0"/>
        <v>4.3902439024390505E-2</v>
      </c>
      <c r="AL57" s="88">
        <f t="shared" si="0"/>
        <v>4.3902439024390505E-2</v>
      </c>
      <c r="AM57" s="88">
        <f t="shared" si="0"/>
        <v>4.3902439024390505E-2</v>
      </c>
      <c r="AN57" s="88">
        <f t="shared" si="0"/>
        <v>4.3902439024390505E-2</v>
      </c>
      <c r="AO57" s="88">
        <f t="shared" si="0"/>
        <v>4.3902439024390505E-2</v>
      </c>
    </row>
    <row r="58" spans="7:41" ht="14.25" customHeight="1" x14ac:dyDescent="0.2">
      <c r="G58" s="26"/>
      <c r="H58" s="247"/>
      <c r="J58" s="218"/>
      <c r="K58" s="86" t="s">
        <v>101</v>
      </c>
      <c r="L58" s="86" t="s">
        <v>100</v>
      </c>
      <c r="M58" s="88">
        <f t="shared" si="0"/>
        <v>4.3902439024390505E-2</v>
      </c>
      <c r="N58" s="88">
        <f t="shared" si="0"/>
        <v>4.3902439024390505E-2</v>
      </c>
      <c r="O58" s="88">
        <f t="shared" si="0"/>
        <v>4.3902439024390505E-2</v>
      </c>
      <c r="P58" s="88">
        <f t="shared" si="0"/>
        <v>4.3902439024390505E-2</v>
      </c>
      <c r="Q58" s="88">
        <f t="shared" si="0"/>
        <v>4.3902439024390505E-2</v>
      </c>
      <c r="R58" s="88">
        <f t="shared" si="0"/>
        <v>4.3902439024390505E-2</v>
      </c>
      <c r="S58" s="88">
        <f t="shared" si="0"/>
        <v>4.3902439024390505E-2</v>
      </c>
      <c r="T58" s="88">
        <f t="shared" si="0"/>
        <v>4.3902439024390505E-2</v>
      </c>
      <c r="U58" s="88">
        <f t="shared" si="0"/>
        <v>4.3902439024390505E-2</v>
      </c>
      <c r="V58" s="88">
        <f t="shared" si="0"/>
        <v>4.3902439024390505E-2</v>
      </c>
      <c r="W58" s="88">
        <f t="shared" si="0"/>
        <v>4.3902439024390505E-2</v>
      </c>
      <c r="X58" s="88">
        <f t="shared" si="0"/>
        <v>4.3902439024390505E-2</v>
      </c>
      <c r="Y58" s="88">
        <f t="shared" si="0"/>
        <v>4.3902439024390505E-2</v>
      </c>
      <c r="Z58" s="88">
        <f t="shared" si="0"/>
        <v>4.3902439024390505E-2</v>
      </c>
      <c r="AA58" s="88">
        <f t="shared" si="0"/>
        <v>4.3902439024390505E-2</v>
      </c>
      <c r="AB58" s="88">
        <f t="shared" si="0"/>
        <v>4.3902439024390505E-2</v>
      </c>
      <c r="AC58" s="88">
        <f t="shared" si="0"/>
        <v>4.3902439024390505E-2</v>
      </c>
      <c r="AD58" s="88">
        <f t="shared" si="0"/>
        <v>4.3902439024390505E-2</v>
      </c>
      <c r="AE58" s="88">
        <f t="shared" si="0"/>
        <v>4.3902439024390505E-2</v>
      </c>
      <c r="AF58" s="88">
        <f t="shared" si="0"/>
        <v>4.3902439024390505E-2</v>
      </c>
      <c r="AG58" s="88">
        <f t="shared" si="0"/>
        <v>4.3902439024390505E-2</v>
      </c>
      <c r="AH58" s="88">
        <f t="shared" si="0"/>
        <v>4.3902439024390505E-2</v>
      </c>
      <c r="AI58" s="88">
        <f t="shared" si="0"/>
        <v>4.3902439024390505E-2</v>
      </c>
      <c r="AJ58" s="88">
        <f t="shared" si="0"/>
        <v>4.3902439024390505E-2</v>
      </c>
      <c r="AK58" s="88">
        <f t="shared" si="0"/>
        <v>4.3902439024390505E-2</v>
      </c>
      <c r="AL58" s="88">
        <f t="shared" si="0"/>
        <v>4.3902439024390505E-2</v>
      </c>
      <c r="AM58" s="88">
        <f t="shared" si="0"/>
        <v>4.3902439024390505E-2</v>
      </c>
      <c r="AN58" s="88">
        <f t="shared" si="0"/>
        <v>4.3902439024390505E-2</v>
      </c>
      <c r="AO58" s="88">
        <f t="shared" si="0"/>
        <v>4.3902439024390505E-2</v>
      </c>
    </row>
    <row r="59" spans="7:41" ht="14.25" customHeight="1" x14ac:dyDescent="0.15">
      <c r="G59" s="26"/>
      <c r="H59" s="247"/>
      <c r="J59" s="218"/>
      <c r="K59" s="86" t="s">
        <v>102</v>
      </c>
      <c r="L59" s="86" t="s">
        <v>96</v>
      </c>
      <c r="M59" s="87">
        <f>IF($S$39="Market",'[2]WACC Calc'!F140,'[2]WACC Calc'!F585)</f>
        <v>6.5000000000000002E-2</v>
      </c>
      <c r="N59" s="87">
        <f>IF($S$39="Market",'[2]WACC Calc'!G140,'[2]WACC Calc'!G585)</f>
        <v>6.5000000000000002E-2</v>
      </c>
      <c r="O59" s="87">
        <f>IF($S$39="Market",'[2]WACC Calc'!H140,'[2]WACC Calc'!H585)</f>
        <v>6.5000000000000002E-2</v>
      </c>
      <c r="P59" s="87">
        <f>IF($S$39="Market",'[2]WACC Calc'!I140,'[2]WACC Calc'!I585)</f>
        <v>6.5000000000000002E-2</v>
      </c>
      <c r="Q59" s="87">
        <f>IF($S$39="Market",'[2]WACC Calc'!J140,'[2]WACC Calc'!J585)</f>
        <v>6.5000000000000002E-2</v>
      </c>
      <c r="R59" s="87">
        <f>IF($S$39="Market",'[2]WACC Calc'!K140,'[2]WACC Calc'!K585)</f>
        <v>6.5000000000000002E-2</v>
      </c>
      <c r="S59" s="87">
        <f>IF($S$39="Market",'[2]WACC Calc'!L140,'[2]WACC Calc'!L585)</f>
        <v>6.5000000000000002E-2</v>
      </c>
      <c r="T59" s="87">
        <f>IF($S$39="Market",'[2]WACC Calc'!M140,'[2]WACC Calc'!M585)</f>
        <v>6.5000000000000002E-2</v>
      </c>
      <c r="U59" s="87">
        <f>IF($S$39="Market",'[2]WACC Calc'!N140,'[2]WACC Calc'!N585)</f>
        <v>6.5000000000000002E-2</v>
      </c>
      <c r="V59" s="87">
        <f>IF($S$39="Market",'[2]WACC Calc'!O140,'[2]WACC Calc'!O585)</f>
        <v>6.5000000000000002E-2</v>
      </c>
      <c r="W59" s="87">
        <f>IF($S$39="Market",'[2]WACC Calc'!P140,'[2]WACC Calc'!P585)</f>
        <v>6.5000000000000002E-2</v>
      </c>
      <c r="X59" s="87">
        <f>IF($S$39="Market",'[2]WACC Calc'!Q140,'[2]WACC Calc'!Q585)</f>
        <v>6.5000000000000002E-2</v>
      </c>
      <c r="Y59" s="87">
        <f>IF($S$39="Market",'[2]WACC Calc'!R140,'[2]WACC Calc'!R585)</f>
        <v>6.5000000000000002E-2</v>
      </c>
      <c r="Z59" s="87">
        <f>IF($S$39="Market",'[2]WACC Calc'!S140,'[2]WACC Calc'!S585)</f>
        <v>6.5000000000000002E-2</v>
      </c>
      <c r="AA59" s="87">
        <f>IF($S$39="Market",'[2]WACC Calc'!T140,'[2]WACC Calc'!T585)</f>
        <v>6.5000000000000002E-2</v>
      </c>
      <c r="AB59" s="87">
        <f>IF($S$39="Market",'[2]WACC Calc'!U140,'[2]WACC Calc'!U585)</f>
        <v>6.5000000000000002E-2</v>
      </c>
      <c r="AC59" s="87">
        <f>IF($S$39="Market",'[2]WACC Calc'!V140,'[2]WACC Calc'!V585)</f>
        <v>6.5000000000000002E-2</v>
      </c>
      <c r="AD59" s="87">
        <f>IF($S$39="Market",'[2]WACC Calc'!W140,'[2]WACC Calc'!W585)</f>
        <v>6.5000000000000002E-2</v>
      </c>
      <c r="AE59" s="87">
        <f>IF($S$39="Market",'[2]WACC Calc'!X140,'[2]WACC Calc'!X585)</f>
        <v>6.5000000000000002E-2</v>
      </c>
      <c r="AF59" s="87">
        <f>IF($S$39="Market",'[2]WACC Calc'!Y140,'[2]WACC Calc'!Y585)</f>
        <v>6.5000000000000002E-2</v>
      </c>
      <c r="AG59" s="87">
        <f>IF($S$39="Market",'[2]WACC Calc'!Z140,'[2]WACC Calc'!Z585)</f>
        <v>6.5000000000000002E-2</v>
      </c>
      <c r="AH59" s="87">
        <f>IF($S$39="Market",'[2]WACC Calc'!AA140,'[2]WACC Calc'!AA585)</f>
        <v>6.5000000000000002E-2</v>
      </c>
      <c r="AI59" s="87">
        <f>IF($S$39="Market",'[2]WACC Calc'!AB140,'[2]WACC Calc'!AB585)</f>
        <v>6.5000000000000002E-2</v>
      </c>
      <c r="AJ59" s="87">
        <f>IF($S$39="Market",'[2]WACC Calc'!AC140,'[2]WACC Calc'!AC585)</f>
        <v>6.5000000000000002E-2</v>
      </c>
      <c r="AK59" s="87">
        <f>IF($S$39="Market",'[2]WACC Calc'!AD140,'[2]WACC Calc'!AD585)</f>
        <v>6.5000000000000002E-2</v>
      </c>
      <c r="AL59" s="87">
        <f>IF($S$39="Market",'[2]WACC Calc'!AE140,'[2]WACC Calc'!AE585)</f>
        <v>6.5000000000000002E-2</v>
      </c>
      <c r="AM59" s="87">
        <f>IF($S$39="Market",'[2]WACC Calc'!AF140,'[2]WACC Calc'!AF585)</f>
        <v>6.5000000000000002E-2</v>
      </c>
      <c r="AN59" s="87">
        <f>IF($S$39="Market",'[2]WACC Calc'!AG140,'[2]WACC Calc'!AG585)</f>
        <v>6.5000000000000002E-2</v>
      </c>
      <c r="AO59" s="87">
        <f>IF($S$39="Market",'[2]WACC Calc'!AH140,'[2]WACC Calc'!AH585)</f>
        <v>6.5000000000000002E-2</v>
      </c>
    </row>
    <row r="60" spans="7:41" ht="14.25" customHeight="1" x14ac:dyDescent="0.15">
      <c r="G60" s="26"/>
      <c r="H60" s="247"/>
      <c r="J60" s="218"/>
      <c r="K60" s="86" t="s">
        <v>103</v>
      </c>
      <c r="L60" s="86" t="s">
        <v>98</v>
      </c>
      <c r="M60" s="87">
        <f>IF($S$39="Market",'[2]WACC Calc'!F141,'[2]WACC Calc'!F586)</f>
        <v>8.5000000000000006E-2</v>
      </c>
      <c r="N60" s="87">
        <f>IF($S$39="Market",'[2]WACC Calc'!G141,'[2]WACC Calc'!G586)</f>
        <v>8.5000000000000006E-2</v>
      </c>
      <c r="O60" s="87">
        <f>IF($S$39="Market",'[2]WACC Calc'!H141,'[2]WACC Calc'!H586)</f>
        <v>8.5000000000000006E-2</v>
      </c>
      <c r="P60" s="87">
        <f>IF($S$39="Market",'[2]WACC Calc'!I141,'[2]WACC Calc'!I586)</f>
        <v>8.5000000000000006E-2</v>
      </c>
      <c r="Q60" s="87">
        <f>IF($S$39="Market",'[2]WACC Calc'!J141,'[2]WACC Calc'!J586)</f>
        <v>8.5000000000000006E-2</v>
      </c>
      <c r="R60" s="87">
        <f>IF($S$39="Market",'[2]WACC Calc'!K141,'[2]WACC Calc'!K586)</f>
        <v>8.5000000000000006E-2</v>
      </c>
      <c r="S60" s="87">
        <f>IF($S$39="Market",'[2]WACC Calc'!L141,'[2]WACC Calc'!L586)</f>
        <v>8.5000000000000006E-2</v>
      </c>
      <c r="T60" s="87">
        <f>IF($S$39="Market",'[2]WACC Calc'!M141,'[2]WACC Calc'!M586)</f>
        <v>8.5000000000000006E-2</v>
      </c>
      <c r="U60" s="87">
        <f>IF($S$39="Market",'[2]WACC Calc'!N141,'[2]WACC Calc'!N586)</f>
        <v>8.5000000000000006E-2</v>
      </c>
      <c r="V60" s="87">
        <f>IF($S$39="Market",'[2]WACC Calc'!O141,'[2]WACC Calc'!O586)</f>
        <v>8.5000000000000006E-2</v>
      </c>
      <c r="W60" s="87">
        <f>IF($S$39="Market",'[2]WACC Calc'!P141,'[2]WACC Calc'!P586)</f>
        <v>8.5000000000000006E-2</v>
      </c>
      <c r="X60" s="87">
        <f>IF($S$39="Market",'[2]WACC Calc'!Q141,'[2]WACC Calc'!Q586)</f>
        <v>8.5000000000000006E-2</v>
      </c>
      <c r="Y60" s="87">
        <f>IF($S$39="Market",'[2]WACC Calc'!R141,'[2]WACC Calc'!R586)</f>
        <v>8.5000000000000006E-2</v>
      </c>
      <c r="Z60" s="87">
        <f>IF($S$39="Market",'[2]WACC Calc'!S141,'[2]WACC Calc'!S586)</f>
        <v>8.5000000000000006E-2</v>
      </c>
      <c r="AA60" s="87">
        <f>IF($S$39="Market",'[2]WACC Calc'!T141,'[2]WACC Calc'!T586)</f>
        <v>8.5000000000000006E-2</v>
      </c>
      <c r="AB60" s="87">
        <f>IF($S$39="Market",'[2]WACC Calc'!U141,'[2]WACC Calc'!U586)</f>
        <v>8.5000000000000006E-2</v>
      </c>
      <c r="AC60" s="87">
        <f>IF($S$39="Market",'[2]WACC Calc'!V141,'[2]WACC Calc'!V586)</f>
        <v>8.5000000000000006E-2</v>
      </c>
      <c r="AD60" s="87">
        <f>IF($S$39="Market",'[2]WACC Calc'!W141,'[2]WACC Calc'!W586)</f>
        <v>8.5000000000000006E-2</v>
      </c>
      <c r="AE60" s="87">
        <f>IF($S$39="Market",'[2]WACC Calc'!X141,'[2]WACC Calc'!X586)</f>
        <v>8.5000000000000006E-2</v>
      </c>
      <c r="AF60" s="87">
        <f>IF($S$39="Market",'[2]WACC Calc'!Y141,'[2]WACC Calc'!Y586)</f>
        <v>8.5000000000000006E-2</v>
      </c>
      <c r="AG60" s="87">
        <f>IF($S$39="Market",'[2]WACC Calc'!Z141,'[2]WACC Calc'!Z586)</f>
        <v>8.5000000000000006E-2</v>
      </c>
      <c r="AH60" s="87">
        <f>IF($S$39="Market",'[2]WACC Calc'!AA141,'[2]WACC Calc'!AA586)</f>
        <v>8.5000000000000006E-2</v>
      </c>
      <c r="AI60" s="87">
        <f>IF($S$39="Market",'[2]WACC Calc'!AB141,'[2]WACC Calc'!AB586)</f>
        <v>8.5000000000000006E-2</v>
      </c>
      <c r="AJ60" s="87">
        <f>IF($S$39="Market",'[2]WACC Calc'!AC141,'[2]WACC Calc'!AC586)</f>
        <v>8.5000000000000006E-2</v>
      </c>
      <c r="AK60" s="87">
        <f>IF($S$39="Market",'[2]WACC Calc'!AD141,'[2]WACC Calc'!AD586)</f>
        <v>8.5000000000000006E-2</v>
      </c>
      <c r="AL60" s="87">
        <f>IF($S$39="Market",'[2]WACC Calc'!AE141,'[2]WACC Calc'!AE586)</f>
        <v>8.5000000000000006E-2</v>
      </c>
      <c r="AM60" s="87">
        <f>IF($S$39="Market",'[2]WACC Calc'!AF141,'[2]WACC Calc'!AF586)</f>
        <v>8.5000000000000006E-2</v>
      </c>
      <c r="AN60" s="87">
        <f>IF($S$39="Market",'[2]WACC Calc'!AG141,'[2]WACC Calc'!AG586)</f>
        <v>8.5000000000000006E-2</v>
      </c>
      <c r="AO60" s="87">
        <f>IF($S$39="Market",'[2]WACC Calc'!AH141,'[2]WACC Calc'!AH586)</f>
        <v>8.5000000000000006E-2</v>
      </c>
    </row>
    <row r="61" spans="7:41" ht="14.25" customHeight="1" x14ac:dyDescent="0.15">
      <c r="G61" s="26"/>
      <c r="H61" s="247"/>
      <c r="J61" s="218"/>
      <c r="K61" s="86" t="s">
        <v>103</v>
      </c>
      <c r="L61" s="86" t="s">
        <v>99</v>
      </c>
      <c r="M61" s="87">
        <f>IF($S$39="Market",'[2]WACC Calc'!F142,'[2]WACC Calc'!F587)</f>
        <v>8.5000000000000006E-2</v>
      </c>
      <c r="N61" s="87">
        <f>IF($S$39="Market",'[2]WACC Calc'!G142,'[2]WACC Calc'!G587)</f>
        <v>8.5000000000000006E-2</v>
      </c>
      <c r="O61" s="87">
        <f>IF($S$39="Market",'[2]WACC Calc'!H142,'[2]WACC Calc'!H587)</f>
        <v>8.5000000000000006E-2</v>
      </c>
      <c r="P61" s="87">
        <f>IF($S$39="Market",'[2]WACC Calc'!I142,'[2]WACC Calc'!I587)</f>
        <v>8.5000000000000006E-2</v>
      </c>
      <c r="Q61" s="87">
        <f>IF($S$39="Market",'[2]WACC Calc'!J142,'[2]WACC Calc'!J587)</f>
        <v>8.5000000000000006E-2</v>
      </c>
      <c r="R61" s="87">
        <f>IF($S$39="Market",'[2]WACC Calc'!K142,'[2]WACC Calc'!K587)</f>
        <v>8.5000000000000006E-2</v>
      </c>
      <c r="S61" s="87">
        <f>IF($S$39="Market",'[2]WACC Calc'!L142,'[2]WACC Calc'!L587)</f>
        <v>8.5000000000000006E-2</v>
      </c>
      <c r="T61" s="87">
        <f>IF($S$39="Market",'[2]WACC Calc'!M142,'[2]WACC Calc'!M587)</f>
        <v>8.5000000000000006E-2</v>
      </c>
      <c r="U61" s="87">
        <f>IF($S$39="Market",'[2]WACC Calc'!N142,'[2]WACC Calc'!N587)</f>
        <v>8.5000000000000006E-2</v>
      </c>
      <c r="V61" s="87">
        <f>IF($S$39="Market",'[2]WACC Calc'!O142,'[2]WACC Calc'!O587)</f>
        <v>8.5000000000000006E-2</v>
      </c>
      <c r="W61" s="87">
        <f>IF($S$39="Market",'[2]WACC Calc'!P142,'[2]WACC Calc'!P587)</f>
        <v>8.5000000000000006E-2</v>
      </c>
      <c r="X61" s="87">
        <f>IF($S$39="Market",'[2]WACC Calc'!Q142,'[2]WACC Calc'!Q587)</f>
        <v>8.5000000000000006E-2</v>
      </c>
      <c r="Y61" s="87">
        <f>IF($S$39="Market",'[2]WACC Calc'!R142,'[2]WACC Calc'!R587)</f>
        <v>8.5000000000000006E-2</v>
      </c>
      <c r="Z61" s="87">
        <f>IF($S$39="Market",'[2]WACC Calc'!S142,'[2]WACC Calc'!S587)</f>
        <v>8.5000000000000006E-2</v>
      </c>
      <c r="AA61" s="87">
        <f>IF($S$39="Market",'[2]WACC Calc'!T142,'[2]WACC Calc'!T587)</f>
        <v>8.5000000000000006E-2</v>
      </c>
      <c r="AB61" s="87">
        <f>IF($S$39="Market",'[2]WACC Calc'!U142,'[2]WACC Calc'!U587)</f>
        <v>8.5000000000000006E-2</v>
      </c>
      <c r="AC61" s="87">
        <f>IF($S$39="Market",'[2]WACC Calc'!V142,'[2]WACC Calc'!V587)</f>
        <v>8.5000000000000006E-2</v>
      </c>
      <c r="AD61" s="87">
        <f>IF($S$39="Market",'[2]WACC Calc'!W142,'[2]WACC Calc'!W587)</f>
        <v>8.5000000000000006E-2</v>
      </c>
      <c r="AE61" s="87">
        <f>IF($S$39="Market",'[2]WACC Calc'!X142,'[2]WACC Calc'!X587)</f>
        <v>8.5000000000000006E-2</v>
      </c>
      <c r="AF61" s="87">
        <f>IF($S$39="Market",'[2]WACC Calc'!Y142,'[2]WACC Calc'!Y587)</f>
        <v>8.5000000000000006E-2</v>
      </c>
      <c r="AG61" s="87">
        <f>IF($S$39="Market",'[2]WACC Calc'!Z142,'[2]WACC Calc'!Z587)</f>
        <v>8.5000000000000006E-2</v>
      </c>
      <c r="AH61" s="87">
        <f>IF($S$39="Market",'[2]WACC Calc'!AA142,'[2]WACC Calc'!AA587)</f>
        <v>8.5000000000000006E-2</v>
      </c>
      <c r="AI61" s="87">
        <f>IF($S$39="Market",'[2]WACC Calc'!AB142,'[2]WACC Calc'!AB587)</f>
        <v>8.5000000000000006E-2</v>
      </c>
      <c r="AJ61" s="87">
        <f>IF($S$39="Market",'[2]WACC Calc'!AC142,'[2]WACC Calc'!AC587)</f>
        <v>8.5000000000000006E-2</v>
      </c>
      <c r="AK61" s="87">
        <f>IF($S$39="Market",'[2]WACC Calc'!AD142,'[2]WACC Calc'!AD587)</f>
        <v>8.5000000000000006E-2</v>
      </c>
      <c r="AL61" s="87">
        <f>IF($S$39="Market",'[2]WACC Calc'!AE142,'[2]WACC Calc'!AE587)</f>
        <v>8.5000000000000006E-2</v>
      </c>
      <c r="AM61" s="87">
        <f>IF($S$39="Market",'[2]WACC Calc'!AF142,'[2]WACC Calc'!AF587)</f>
        <v>8.5000000000000006E-2</v>
      </c>
      <c r="AN61" s="87">
        <f>IF($S$39="Market",'[2]WACC Calc'!AG142,'[2]WACC Calc'!AG587)</f>
        <v>8.5000000000000006E-2</v>
      </c>
      <c r="AO61" s="87">
        <f>IF($S$39="Market",'[2]WACC Calc'!AH142,'[2]WACC Calc'!AH587)</f>
        <v>8.5000000000000006E-2</v>
      </c>
    </row>
    <row r="62" spans="7:41" ht="14.25" customHeight="1" x14ac:dyDescent="0.15">
      <c r="G62" s="26"/>
      <c r="H62" s="247"/>
      <c r="J62" s="218"/>
      <c r="K62" s="86" t="s">
        <v>103</v>
      </c>
      <c r="L62" s="86" t="s">
        <v>100</v>
      </c>
      <c r="M62" s="87">
        <f>IF($S$39="Market",'[2]WACC Calc'!F143,'[2]WACC Calc'!F588)</f>
        <v>8.5000000000000006E-2</v>
      </c>
      <c r="N62" s="87">
        <f>IF($S$39="Market",'[2]WACC Calc'!G143,'[2]WACC Calc'!G588)</f>
        <v>8.5000000000000006E-2</v>
      </c>
      <c r="O62" s="87">
        <f>IF($S$39="Market",'[2]WACC Calc'!H143,'[2]WACC Calc'!H588)</f>
        <v>8.5000000000000006E-2</v>
      </c>
      <c r="P62" s="87">
        <f>IF($S$39="Market",'[2]WACC Calc'!I143,'[2]WACC Calc'!I588)</f>
        <v>8.5000000000000006E-2</v>
      </c>
      <c r="Q62" s="87">
        <f>IF($S$39="Market",'[2]WACC Calc'!J143,'[2]WACC Calc'!J588)</f>
        <v>8.5000000000000006E-2</v>
      </c>
      <c r="R62" s="87">
        <f>IF($S$39="Market",'[2]WACC Calc'!K143,'[2]WACC Calc'!K588)</f>
        <v>8.5000000000000006E-2</v>
      </c>
      <c r="S62" s="87">
        <f>IF($S$39="Market",'[2]WACC Calc'!L143,'[2]WACC Calc'!L588)</f>
        <v>8.5000000000000006E-2</v>
      </c>
      <c r="T62" s="87">
        <f>IF($S$39="Market",'[2]WACC Calc'!M143,'[2]WACC Calc'!M588)</f>
        <v>8.5000000000000006E-2</v>
      </c>
      <c r="U62" s="87">
        <f>IF($S$39="Market",'[2]WACC Calc'!N143,'[2]WACC Calc'!N588)</f>
        <v>8.5000000000000006E-2</v>
      </c>
      <c r="V62" s="87">
        <f>IF($S$39="Market",'[2]WACC Calc'!O143,'[2]WACC Calc'!O588)</f>
        <v>8.5000000000000006E-2</v>
      </c>
      <c r="W62" s="87">
        <f>IF($S$39="Market",'[2]WACC Calc'!P143,'[2]WACC Calc'!P588)</f>
        <v>8.5000000000000006E-2</v>
      </c>
      <c r="X62" s="87">
        <f>IF($S$39="Market",'[2]WACC Calc'!Q143,'[2]WACC Calc'!Q588)</f>
        <v>8.5000000000000006E-2</v>
      </c>
      <c r="Y62" s="87">
        <f>IF($S$39="Market",'[2]WACC Calc'!R143,'[2]WACC Calc'!R588)</f>
        <v>8.5000000000000006E-2</v>
      </c>
      <c r="Z62" s="87">
        <f>IF($S$39="Market",'[2]WACC Calc'!S143,'[2]WACC Calc'!S588)</f>
        <v>8.5000000000000006E-2</v>
      </c>
      <c r="AA62" s="87">
        <f>IF($S$39="Market",'[2]WACC Calc'!T143,'[2]WACC Calc'!T588)</f>
        <v>8.5000000000000006E-2</v>
      </c>
      <c r="AB62" s="87">
        <f>IF($S$39="Market",'[2]WACC Calc'!U143,'[2]WACC Calc'!U588)</f>
        <v>8.5000000000000006E-2</v>
      </c>
      <c r="AC62" s="87">
        <f>IF($S$39="Market",'[2]WACC Calc'!V143,'[2]WACC Calc'!V588)</f>
        <v>8.5000000000000006E-2</v>
      </c>
      <c r="AD62" s="87">
        <f>IF($S$39="Market",'[2]WACC Calc'!W143,'[2]WACC Calc'!W588)</f>
        <v>8.5000000000000006E-2</v>
      </c>
      <c r="AE62" s="87">
        <f>IF($S$39="Market",'[2]WACC Calc'!X143,'[2]WACC Calc'!X588)</f>
        <v>8.5000000000000006E-2</v>
      </c>
      <c r="AF62" s="87">
        <f>IF($S$39="Market",'[2]WACC Calc'!Y143,'[2]WACC Calc'!Y588)</f>
        <v>8.5000000000000006E-2</v>
      </c>
      <c r="AG62" s="87">
        <f>IF($S$39="Market",'[2]WACC Calc'!Z143,'[2]WACC Calc'!Z588)</f>
        <v>8.5000000000000006E-2</v>
      </c>
      <c r="AH62" s="87">
        <f>IF($S$39="Market",'[2]WACC Calc'!AA143,'[2]WACC Calc'!AA588)</f>
        <v>8.5000000000000006E-2</v>
      </c>
      <c r="AI62" s="87">
        <f>IF($S$39="Market",'[2]WACC Calc'!AB143,'[2]WACC Calc'!AB588)</f>
        <v>8.5000000000000006E-2</v>
      </c>
      <c r="AJ62" s="87">
        <f>IF($S$39="Market",'[2]WACC Calc'!AC143,'[2]WACC Calc'!AC588)</f>
        <v>8.5000000000000006E-2</v>
      </c>
      <c r="AK62" s="87">
        <f>IF($S$39="Market",'[2]WACC Calc'!AD143,'[2]WACC Calc'!AD588)</f>
        <v>8.5000000000000006E-2</v>
      </c>
      <c r="AL62" s="87">
        <f>IF($S$39="Market",'[2]WACC Calc'!AE143,'[2]WACC Calc'!AE588)</f>
        <v>8.5000000000000006E-2</v>
      </c>
      <c r="AM62" s="87">
        <f>IF($S$39="Market",'[2]WACC Calc'!AF143,'[2]WACC Calc'!AF588)</f>
        <v>8.5000000000000006E-2</v>
      </c>
      <c r="AN62" s="87">
        <f>IF($S$39="Market",'[2]WACC Calc'!AG143,'[2]WACC Calc'!AG588)</f>
        <v>8.5000000000000006E-2</v>
      </c>
      <c r="AO62" s="87">
        <f>IF($S$39="Market",'[2]WACC Calc'!AH143,'[2]WACC Calc'!AH588)</f>
        <v>8.5000000000000006E-2</v>
      </c>
    </row>
    <row r="63" spans="7:41" ht="14.25" customHeight="1" x14ac:dyDescent="0.2">
      <c r="G63" s="26"/>
      <c r="H63" s="247"/>
      <c r="J63" s="218"/>
      <c r="K63" s="86" t="s">
        <v>104</v>
      </c>
      <c r="L63" s="86" t="s">
        <v>98</v>
      </c>
      <c r="M63" s="88">
        <f t="shared" ref="M63:AO65" si="1">(1+M60)/(1+M$52) - 1</f>
        <v>5.8536585365853711E-2</v>
      </c>
      <c r="N63" s="88">
        <f t="shared" si="1"/>
        <v>5.8536585365853711E-2</v>
      </c>
      <c r="O63" s="88">
        <f t="shared" si="1"/>
        <v>5.8536585365853711E-2</v>
      </c>
      <c r="P63" s="88">
        <f t="shared" si="1"/>
        <v>5.8536585365853711E-2</v>
      </c>
      <c r="Q63" s="88">
        <f t="shared" si="1"/>
        <v>5.8536585365853711E-2</v>
      </c>
      <c r="R63" s="88">
        <f t="shared" si="1"/>
        <v>5.8536585365853711E-2</v>
      </c>
      <c r="S63" s="88">
        <f t="shared" si="1"/>
        <v>5.8536585365853711E-2</v>
      </c>
      <c r="T63" s="88">
        <f t="shared" si="1"/>
        <v>5.8536585365853711E-2</v>
      </c>
      <c r="U63" s="88">
        <f t="shared" si="1"/>
        <v>5.8536585365853711E-2</v>
      </c>
      <c r="V63" s="88">
        <f t="shared" si="1"/>
        <v>5.8536585365853711E-2</v>
      </c>
      <c r="W63" s="88">
        <f t="shared" si="1"/>
        <v>5.8536585365853711E-2</v>
      </c>
      <c r="X63" s="88">
        <f t="shared" si="1"/>
        <v>5.8536585365853711E-2</v>
      </c>
      <c r="Y63" s="88">
        <f t="shared" si="1"/>
        <v>5.8536585365853711E-2</v>
      </c>
      <c r="Z63" s="88">
        <f t="shared" si="1"/>
        <v>5.8536585365853711E-2</v>
      </c>
      <c r="AA63" s="88">
        <f t="shared" si="1"/>
        <v>5.8536585365853711E-2</v>
      </c>
      <c r="AB63" s="88">
        <f t="shared" si="1"/>
        <v>5.8536585365853711E-2</v>
      </c>
      <c r="AC63" s="88">
        <f t="shared" si="1"/>
        <v>5.8536585365853711E-2</v>
      </c>
      <c r="AD63" s="88">
        <f t="shared" si="1"/>
        <v>5.8536585365853711E-2</v>
      </c>
      <c r="AE63" s="88">
        <f t="shared" si="1"/>
        <v>5.8536585365853711E-2</v>
      </c>
      <c r="AF63" s="88">
        <f t="shared" si="1"/>
        <v>5.8536585365853711E-2</v>
      </c>
      <c r="AG63" s="88">
        <f t="shared" si="1"/>
        <v>5.8536585365853711E-2</v>
      </c>
      <c r="AH63" s="88">
        <f t="shared" si="1"/>
        <v>5.8536585365853711E-2</v>
      </c>
      <c r="AI63" s="88">
        <f t="shared" si="1"/>
        <v>5.8536585365853711E-2</v>
      </c>
      <c r="AJ63" s="88">
        <f t="shared" si="1"/>
        <v>5.8536585365853711E-2</v>
      </c>
      <c r="AK63" s="88">
        <f t="shared" si="1"/>
        <v>5.8536585365853711E-2</v>
      </c>
      <c r="AL63" s="88">
        <f t="shared" si="1"/>
        <v>5.8536585365853711E-2</v>
      </c>
      <c r="AM63" s="88">
        <f t="shared" si="1"/>
        <v>5.8536585365853711E-2</v>
      </c>
      <c r="AN63" s="88">
        <f t="shared" si="1"/>
        <v>5.8536585365853711E-2</v>
      </c>
      <c r="AO63" s="88">
        <f t="shared" si="1"/>
        <v>5.8536585365853711E-2</v>
      </c>
    </row>
    <row r="64" spans="7:41" ht="14.25" customHeight="1" x14ac:dyDescent="0.2">
      <c r="G64" s="26"/>
      <c r="H64" s="247"/>
      <c r="J64" s="218"/>
      <c r="K64" s="86" t="s">
        <v>104</v>
      </c>
      <c r="L64" s="86" t="s">
        <v>99</v>
      </c>
      <c r="M64" s="88">
        <f t="shared" si="1"/>
        <v>5.8536585365853711E-2</v>
      </c>
      <c r="N64" s="88">
        <f t="shared" si="1"/>
        <v>5.8536585365853711E-2</v>
      </c>
      <c r="O64" s="88">
        <f t="shared" si="1"/>
        <v>5.8536585365853711E-2</v>
      </c>
      <c r="P64" s="88">
        <f t="shared" si="1"/>
        <v>5.8536585365853711E-2</v>
      </c>
      <c r="Q64" s="88">
        <f t="shared" si="1"/>
        <v>5.8536585365853711E-2</v>
      </c>
      <c r="R64" s="88">
        <f t="shared" si="1"/>
        <v>5.8536585365853711E-2</v>
      </c>
      <c r="S64" s="88">
        <f t="shared" si="1"/>
        <v>5.8536585365853711E-2</v>
      </c>
      <c r="T64" s="88">
        <f t="shared" si="1"/>
        <v>5.8536585365853711E-2</v>
      </c>
      <c r="U64" s="88">
        <f t="shared" si="1"/>
        <v>5.8536585365853711E-2</v>
      </c>
      <c r="V64" s="88">
        <f t="shared" si="1"/>
        <v>5.8536585365853711E-2</v>
      </c>
      <c r="W64" s="88">
        <f t="shared" si="1"/>
        <v>5.8536585365853711E-2</v>
      </c>
      <c r="X64" s="88">
        <f t="shared" si="1"/>
        <v>5.8536585365853711E-2</v>
      </c>
      <c r="Y64" s="88">
        <f t="shared" si="1"/>
        <v>5.8536585365853711E-2</v>
      </c>
      <c r="Z64" s="88">
        <f t="shared" si="1"/>
        <v>5.8536585365853711E-2</v>
      </c>
      <c r="AA64" s="88">
        <f t="shared" si="1"/>
        <v>5.8536585365853711E-2</v>
      </c>
      <c r="AB64" s="88">
        <f t="shared" si="1"/>
        <v>5.8536585365853711E-2</v>
      </c>
      <c r="AC64" s="88">
        <f t="shared" si="1"/>
        <v>5.8536585365853711E-2</v>
      </c>
      <c r="AD64" s="88">
        <f t="shared" si="1"/>
        <v>5.8536585365853711E-2</v>
      </c>
      <c r="AE64" s="88">
        <f t="shared" si="1"/>
        <v>5.8536585365853711E-2</v>
      </c>
      <c r="AF64" s="88">
        <f t="shared" si="1"/>
        <v>5.8536585365853711E-2</v>
      </c>
      <c r="AG64" s="88">
        <f t="shared" si="1"/>
        <v>5.8536585365853711E-2</v>
      </c>
      <c r="AH64" s="88">
        <f t="shared" si="1"/>
        <v>5.8536585365853711E-2</v>
      </c>
      <c r="AI64" s="88">
        <f t="shared" si="1"/>
        <v>5.8536585365853711E-2</v>
      </c>
      <c r="AJ64" s="88">
        <f t="shared" si="1"/>
        <v>5.8536585365853711E-2</v>
      </c>
      <c r="AK64" s="88">
        <f t="shared" si="1"/>
        <v>5.8536585365853711E-2</v>
      </c>
      <c r="AL64" s="88">
        <f t="shared" si="1"/>
        <v>5.8536585365853711E-2</v>
      </c>
      <c r="AM64" s="88">
        <f t="shared" si="1"/>
        <v>5.8536585365853711E-2</v>
      </c>
      <c r="AN64" s="88">
        <f t="shared" si="1"/>
        <v>5.8536585365853711E-2</v>
      </c>
      <c r="AO64" s="88">
        <f t="shared" si="1"/>
        <v>5.8536585365853711E-2</v>
      </c>
    </row>
    <row r="65" spans="7:41" ht="14.25" customHeight="1" x14ac:dyDescent="0.2">
      <c r="G65" s="26"/>
      <c r="H65" s="247"/>
      <c r="J65" s="218"/>
      <c r="K65" s="86" t="s">
        <v>104</v>
      </c>
      <c r="L65" s="86" t="s">
        <v>100</v>
      </c>
      <c r="M65" s="88">
        <f t="shared" si="1"/>
        <v>5.8536585365853711E-2</v>
      </c>
      <c r="N65" s="88">
        <f t="shared" si="1"/>
        <v>5.8536585365853711E-2</v>
      </c>
      <c r="O65" s="88">
        <f t="shared" si="1"/>
        <v>5.8536585365853711E-2</v>
      </c>
      <c r="P65" s="88">
        <f t="shared" si="1"/>
        <v>5.8536585365853711E-2</v>
      </c>
      <c r="Q65" s="88">
        <f t="shared" si="1"/>
        <v>5.8536585365853711E-2</v>
      </c>
      <c r="R65" s="88">
        <f t="shared" si="1"/>
        <v>5.8536585365853711E-2</v>
      </c>
      <c r="S65" s="88">
        <f t="shared" si="1"/>
        <v>5.8536585365853711E-2</v>
      </c>
      <c r="T65" s="88">
        <f t="shared" si="1"/>
        <v>5.8536585365853711E-2</v>
      </c>
      <c r="U65" s="88">
        <f t="shared" si="1"/>
        <v>5.8536585365853711E-2</v>
      </c>
      <c r="V65" s="88">
        <f t="shared" si="1"/>
        <v>5.8536585365853711E-2</v>
      </c>
      <c r="W65" s="88">
        <f t="shared" si="1"/>
        <v>5.8536585365853711E-2</v>
      </c>
      <c r="X65" s="88">
        <f t="shared" si="1"/>
        <v>5.8536585365853711E-2</v>
      </c>
      <c r="Y65" s="88">
        <f t="shared" si="1"/>
        <v>5.8536585365853711E-2</v>
      </c>
      <c r="Z65" s="88">
        <f t="shared" si="1"/>
        <v>5.8536585365853711E-2</v>
      </c>
      <c r="AA65" s="88">
        <f t="shared" si="1"/>
        <v>5.8536585365853711E-2</v>
      </c>
      <c r="AB65" s="88">
        <f t="shared" si="1"/>
        <v>5.8536585365853711E-2</v>
      </c>
      <c r="AC65" s="88">
        <f t="shared" si="1"/>
        <v>5.8536585365853711E-2</v>
      </c>
      <c r="AD65" s="88">
        <f t="shared" si="1"/>
        <v>5.8536585365853711E-2</v>
      </c>
      <c r="AE65" s="88">
        <f t="shared" si="1"/>
        <v>5.8536585365853711E-2</v>
      </c>
      <c r="AF65" s="88">
        <f t="shared" si="1"/>
        <v>5.8536585365853711E-2</v>
      </c>
      <c r="AG65" s="88">
        <f t="shared" si="1"/>
        <v>5.8536585365853711E-2</v>
      </c>
      <c r="AH65" s="88">
        <f t="shared" si="1"/>
        <v>5.8536585365853711E-2</v>
      </c>
      <c r="AI65" s="88">
        <f t="shared" si="1"/>
        <v>5.8536585365853711E-2</v>
      </c>
      <c r="AJ65" s="88">
        <f t="shared" si="1"/>
        <v>5.8536585365853711E-2</v>
      </c>
      <c r="AK65" s="88">
        <f t="shared" si="1"/>
        <v>5.8536585365853711E-2</v>
      </c>
      <c r="AL65" s="88">
        <f t="shared" si="1"/>
        <v>5.8536585365853711E-2</v>
      </c>
      <c r="AM65" s="88">
        <f t="shared" si="1"/>
        <v>5.8536585365853711E-2</v>
      </c>
      <c r="AN65" s="88">
        <f t="shared" si="1"/>
        <v>5.8536585365853711E-2</v>
      </c>
      <c r="AO65" s="88">
        <f t="shared" si="1"/>
        <v>5.8536585365853711E-2</v>
      </c>
    </row>
    <row r="66" spans="7:41" ht="14.25" customHeight="1" x14ac:dyDescent="0.15">
      <c r="G66" s="26"/>
      <c r="H66" s="247"/>
      <c r="J66" s="218"/>
      <c r="K66" s="86" t="s">
        <v>105</v>
      </c>
      <c r="L66" s="86" t="s">
        <v>98</v>
      </c>
      <c r="M66" s="87">
        <f>IF($S$39="Market",'[2]WACC Calc'!F147,'[2]WACC Calc'!F592)</f>
        <v>0.75309268827243803</v>
      </c>
      <c r="N66" s="87">
        <f>IF($S$39="Market",'[2]WACC Calc'!G147,'[2]WACC Calc'!G592)</f>
        <v>0.75309268827243803</v>
      </c>
      <c r="O66" s="87">
        <f>IF($S$39="Market",'[2]WACC Calc'!H147,'[2]WACC Calc'!H592)</f>
        <v>0.75309268827243803</v>
      </c>
      <c r="P66" s="87">
        <f>IF($S$39="Market",'[2]WACC Calc'!I147,'[2]WACC Calc'!I592)</f>
        <v>0.75309268827243803</v>
      </c>
      <c r="Q66" s="87">
        <f>IF($S$39="Market",'[2]WACC Calc'!J147,'[2]WACC Calc'!J592)</f>
        <v>0.75309268827243803</v>
      </c>
      <c r="R66" s="87">
        <f>IF($S$39="Market",'[2]WACC Calc'!K147,'[2]WACC Calc'!K592)</f>
        <v>0.75309268827243803</v>
      </c>
      <c r="S66" s="87">
        <f>IF($S$39="Market",'[2]WACC Calc'!L147,'[2]WACC Calc'!L592)</f>
        <v>0.75309268827243803</v>
      </c>
      <c r="T66" s="87">
        <f>IF($S$39="Market",'[2]WACC Calc'!M147,'[2]WACC Calc'!M592)</f>
        <v>0.75309268827243803</v>
      </c>
      <c r="U66" s="87">
        <f>IF($S$39="Market",'[2]WACC Calc'!N147,'[2]WACC Calc'!N592)</f>
        <v>0.75309268827243803</v>
      </c>
      <c r="V66" s="87">
        <f>IF($S$39="Market",'[2]WACC Calc'!O147,'[2]WACC Calc'!O592)</f>
        <v>0.75309268827243803</v>
      </c>
      <c r="W66" s="87">
        <f>IF($S$39="Market",'[2]WACC Calc'!P147,'[2]WACC Calc'!P592)</f>
        <v>0.75309268827243803</v>
      </c>
      <c r="X66" s="87">
        <f>IF($S$39="Market",'[2]WACC Calc'!Q147,'[2]WACC Calc'!Q592)</f>
        <v>0.75309268827243803</v>
      </c>
      <c r="Y66" s="87">
        <f>IF($S$39="Market",'[2]WACC Calc'!R147,'[2]WACC Calc'!R592)</f>
        <v>0.75309268827243803</v>
      </c>
      <c r="Z66" s="87">
        <f>IF($S$39="Market",'[2]WACC Calc'!S147,'[2]WACC Calc'!S592)</f>
        <v>0.75309268827243803</v>
      </c>
      <c r="AA66" s="87">
        <f>IF($S$39="Market",'[2]WACC Calc'!T147,'[2]WACC Calc'!T592)</f>
        <v>0.75309268827243803</v>
      </c>
      <c r="AB66" s="87">
        <f>IF($S$39="Market",'[2]WACC Calc'!U147,'[2]WACC Calc'!U592)</f>
        <v>0.75309268827243803</v>
      </c>
      <c r="AC66" s="87">
        <f>IF($S$39="Market",'[2]WACC Calc'!V147,'[2]WACC Calc'!V592)</f>
        <v>0.75309268827243803</v>
      </c>
      <c r="AD66" s="87">
        <f>IF($S$39="Market",'[2]WACC Calc'!W147,'[2]WACC Calc'!W592)</f>
        <v>0.75309268827243803</v>
      </c>
      <c r="AE66" s="87">
        <f>IF($S$39="Market",'[2]WACC Calc'!X147,'[2]WACC Calc'!X592)</f>
        <v>0.75309268827243803</v>
      </c>
      <c r="AF66" s="87">
        <f>IF($S$39="Market",'[2]WACC Calc'!Y147,'[2]WACC Calc'!Y592)</f>
        <v>0.75309268827243803</v>
      </c>
      <c r="AG66" s="87">
        <f>IF($S$39="Market",'[2]WACC Calc'!Z147,'[2]WACC Calc'!Z592)</f>
        <v>0.75309268827243803</v>
      </c>
      <c r="AH66" s="87">
        <f>IF($S$39="Market",'[2]WACC Calc'!AA147,'[2]WACC Calc'!AA592)</f>
        <v>0.75309268827243803</v>
      </c>
      <c r="AI66" s="87">
        <f>IF($S$39="Market",'[2]WACC Calc'!AB147,'[2]WACC Calc'!AB592)</f>
        <v>0.75309268827243803</v>
      </c>
      <c r="AJ66" s="87">
        <f>IF($S$39="Market",'[2]WACC Calc'!AC147,'[2]WACC Calc'!AC592)</f>
        <v>0.75309268827243803</v>
      </c>
      <c r="AK66" s="87">
        <f>IF($S$39="Market",'[2]WACC Calc'!AD147,'[2]WACC Calc'!AD592)</f>
        <v>0.75309268827243803</v>
      </c>
      <c r="AL66" s="87">
        <f>IF($S$39="Market",'[2]WACC Calc'!AE147,'[2]WACC Calc'!AE592)</f>
        <v>0.75309268827243803</v>
      </c>
      <c r="AM66" s="87">
        <f>IF($S$39="Market",'[2]WACC Calc'!AF147,'[2]WACC Calc'!AF592)</f>
        <v>0.75309268827243803</v>
      </c>
      <c r="AN66" s="87">
        <f>IF($S$39="Market",'[2]WACC Calc'!AG147,'[2]WACC Calc'!AG592)</f>
        <v>0.75309268827243803</v>
      </c>
      <c r="AO66" s="87">
        <f>IF($S$39="Market",'[2]WACC Calc'!AH147,'[2]WACC Calc'!AH592)</f>
        <v>0.75309268827243803</v>
      </c>
    </row>
    <row r="67" spans="7:41" ht="14.25" customHeight="1" x14ac:dyDescent="0.15">
      <c r="G67" s="26"/>
      <c r="H67" s="247"/>
      <c r="J67" s="218"/>
      <c r="K67" s="86" t="s">
        <v>105</v>
      </c>
      <c r="L67" s="86" t="s">
        <v>99</v>
      </c>
      <c r="M67" s="87">
        <f>IF($S$39="Market",'[2]WACC Calc'!F148,'[2]WACC Calc'!F593)</f>
        <v>0.75309268827243803</v>
      </c>
      <c r="N67" s="87">
        <f>IF($S$39="Market",'[2]WACC Calc'!G148,'[2]WACC Calc'!G593)</f>
        <v>0.75309268827243803</v>
      </c>
      <c r="O67" s="87">
        <f>IF($S$39="Market",'[2]WACC Calc'!H148,'[2]WACC Calc'!H593)</f>
        <v>0.75309268827243803</v>
      </c>
      <c r="P67" s="87">
        <f>IF($S$39="Market",'[2]WACC Calc'!I148,'[2]WACC Calc'!I593)</f>
        <v>0.75309268827243803</v>
      </c>
      <c r="Q67" s="87">
        <f>IF($S$39="Market",'[2]WACC Calc'!J148,'[2]WACC Calc'!J593)</f>
        <v>0.75309268827243803</v>
      </c>
      <c r="R67" s="87">
        <f>IF($S$39="Market",'[2]WACC Calc'!K148,'[2]WACC Calc'!K593)</f>
        <v>0.75309268827243803</v>
      </c>
      <c r="S67" s="87">
        <f>IF($S$39="Market",'[2]WACC Calc'!L148,'[2]WACC Calc'!L593)</f>
        <v>0.75309268827243803</v>
      </c>
      <c r="T67" s="87">
        <f>IF($S$39="Market",'[2]WACC Calc'!M148,'[2]WACC Calc'!M593)</f>
        <v>0.75309268827243803</v>
      </c>
      <c r="U67" s="87">
        <f>IF($S$39="Market",'[2]WACC Calc'!N148,'[2]WACC Calc'!N593)</f>
        <v>0.75309268827243803</v>
      </c>
      <c r="V67" s="87">
        <f>IF($S$39="Market",'[2]WACC Calc'!O148,'[2]WACC Calc'!O593)</f>
        <v>0.75309268827243803</v>
      </c>
      <c r="W67" s="87">
        <f>IF($S$39="Market",'[2]WACC Calc'!P148,'[2]WACC Calc'!P593)</f>
        <v>0.75309268827243803</v>
      </c>
      <c r="X67" s="87">
        <f>IF($S$39="Market",'[2]WACC Calc'!Q148,'[2]WACC Calc'!Q593)</f>
        <v>0.75309268827243803</v>
      </c>
      <c r="Y67" s="87">
        <f>IF($S$39="Market",'[2]WACC Calc'!R148,'[2]WACC Calc'!R593)</f>
        <v>0.75309268827243803</v>
      </c>
      <c r="Z67" s="87">
        <f>IF($S$39="Market",'[2]WACC Calc'!S148,'[2]WACC Calc'!S593)</f>
        <v>0.75309268827243803</v>
      </c>
      <c r="AA67" s="87">
        <f>IF($S$39="Market",'[2]WACC Calc'!T148,'[2]WACC Calc'!T593)</f>
        <v>0.75309268827243803</v>
      </c>
      <c r="AB67" s="87">
        <f>IF($S$39="Market",'[2]WACC Calc'!U148,'[2]WACC Calc'!U593)</f>
        <v>0.75309268827243803</v>
      </c>
      <c r="AC67" s="87">
        <f>IF($S$39="Market",'[2]WACC Calc'!V148,'[2]WACC Calc'!V593)</f>
        <v>0.75309268827243803</v>
      </c>
      <c r="AD67" s="87">
        <f>IF($S$39="Market",'[2]WACC Calc'!W148,'[2]WACC Calc'!W593)</f>
        <v>0.75309268827243803</v>
      </c>
      <c r="AE67" s="87">
        <f>IF($S$39="Market",'[2]WACC Calc'!X148,'[2]WACC Calc'!X593)</f>
        <v>0.75309268827243803</v>
      </c>
      <c r="AF67" s="87">
        <f>IF($S$39="Market",'[2]WACC Calc'!Y148,'[2]WACC Calc'!Y593)</f>
        <v>0.75309268827243803</v>
      </c>
      <c r="AG67" s="87">
        <f>IF($S$39="Market",'[2]WACC Calc'!Z148,'[2]WACC Calc'!Z593)</f>
        <v>0.75309268827243803</v>
      </c>
      <c r="AH67" s="87">
        <f>IF($S$39="Market",'[2]WACC Calc'!AA148,'[2]WACC Calc'!AA593)</f>
        <v>0.75309268827243803</v>
      </c>
      <c r="AI67" s="87">
        <f>IF($S$39="Market",'[2]WACC Calc'!AB148,'[2]WACC Calc'!AB593)</f>
        <v>0.75309268827243803</v>
      </c>
      <c r="AJ67" s="87">
        <f>IF($S$39="Market",'[2]WACC Calc'!AC148,'[2]WACC Calc'!AC593)</f>
        <v>0.75309268827243803</v>
      </c>
      <c r="AK67" s="87">
        <f>IF($S$39="Market",'[2]WACC Calc'!AD148,'[2]WACC Calc'!AD593)</f>
        <v>0.75309268827243803</v>
      </c>
      <c r="AL67" s="87">
        <f>IF($S$39="Market",'[2]WACC Calc'!AE148,'[2]WACC Calc'!AE593)</f>
        <v>0.75309268827243803</v>
      </c>
      <c r="AM67" s="87">
        <f>IF($S$39="Market",'[2]WACC Calc'!AF148,'[2]WACC Calc'!AF593)</f>
        <v>0.75309268827243803</v>
      </c>
      <c r="AN67" s="87">
        <f>IF($S$39="Market",'[2]WACC Calc'!AG148,'[2]WACC Calc'!AG593)</f>
        <v>0.75309268827243803</v>
      </c>
      <c r="AO67" s="87">
        <f>IF($S$39="Market",'[2]WACC Calc'!AH148,'[2]WACC Calc'!AH593)</f>
        <v>0.75309268827243803</v>
      </c>
    </row>
    <row r="68" spans="7:41" ht="14.25" customHeight="1" x14ac:dyDescent="0.15">
      <c r="G68" s="26"/>
      <c r="H68" s="247"/>
      <c r="J68" s="218"/>
      <c r="K68" s="86" t="s">
        <v>105</v>
      </c>
      <c r="L68" s="86" t="s">
        <v>100</v>
      </c>
      <c r="M68" s="87">
        <f>IF($S$39="Market",'[2]WACC Calc'!F149,'[2]WACC Calc'!F594)</f>
        <v>0.75309268827243803</v>
      </c>
      <c r="N68" s="87">
        <f>IF($S$39="Market",'[2]WACC Calc'!G149,'[2]WACC Calc'!G594)</f>
        <v>0.75309268827243803</v>
      </c>
      <c r="O68" s="87">
        <f>IF($S$39="Market",'[2]WACC Calc'!H149,'[2]WACC Calc'!H594)</f>
        <v>0.75309268827243803</v>
      </c>
      <c r="P68" s="87">
        <f>IF($S$39="Market",'[2]WACC Calc'!I149,'[2]WACC Calc'!I594)</f>
        <v>0.75309268827243803</v>
      </c>
      <c r="Q68" s="87">
        <f>IF($S$39="Market",'[2]WACC Calc'!J149,'[2]WACC Calc'!J594)</f>
        <v>0.75309268827243803</v>
      </c>
      <c r="R68" s="87">
        <f>IF($S$39="Market",'[2]WACC Calc'!K149,'[2]WACC Calc'!K594)</f>
        <v>0.75309268827243803</v>
      </c>
      <c r="S68" s="87">
        <f>IF($S$39="Market",'[2]WACC Calc'!L149,'[2]WACC Calc'!L594)</f>
        <v>0.75309268827243803</v>
      </c>
      <c r="T68" s="87">
        <f>IF($S$39="Market",'[2]WACC Calc'!M149,'[2]WACC Calc'!M594)</f>
        <v>0.75309268827243803</v>
      </c>
      <c r="U68" s="87">
        <f>IF($S$39="Market",'[2]WACC Calc'!N149,'[2]WACC Calc'!N594)</f>
        <v>0.75309268827243803</v>
      </c>
      <c r="V68" s="87">
        <f>IF($S$39="Market",'[2]WACC Calc'!O149,'[2]WACC Calc'!O594)</f>
        <v>0.75309268827243803</v>
      </c>
      <c r="W68" s="87">
        <f>IF($S$39="Market",'[2]WACC Calc'!P149,'[2]WACC Calc'!P594)</f>
        <v>0.75309268827243803</v>
      </c>
      <c r="X68" s="87">
        <f>IF($S$39="Market",'[2]WACC Calc'!Q149,'[2]WACC Calc'!Q594)</f>
        <v>0.75309268827243803</v>
      </c>
      <c r="Y68" s="87">
        <f>IF($S$39="Market",'[2]WACC Calc'!R149,'[2]WACC Calc'!R594)</f>
        <v>0.75309268827243803</v>
      </c>
      <c r="Z68" s="87">
        <f>IF($S$39="Market",'[2]WACC Calc'!S149,'[2]WACC Calc'!S594)</f>
        <v>0.75309268827243803</v>
      </c>
      <c r="AA68" s="87">
        <f>IF($S$39="Market",'[2]WACC Calc'!T149,'[2]WACC Calc'!T594)</f>
        <v>0.75309268827243803</v>
      </c>
      <c r="AB68" s="87">
        <f>IF($S$39="Market",'[2]WACC Calc'!U149,'[2]WACC Calc'!U594)</f>
        <v>0.75309268827243803</v>
      </c>
      <c r="AC68" s="87">
        <f>IF($S$39="Market",'[2]WACC Calc'!V149,'[2]WACC Calc'!V594)</f>
        <v>0.75309268827243803</v>
      </c>
      <c r="AD68" s="87">
        <f>IF($S$39="Market",'[2]WACC Calc'!W149,'[2]WACC Calc'!W594)</f>
        <v>0.75309268827243803</v>
      </c>
      <c r="AE68" s="87">
        <f>IF($S$39="Market",'[2]WACC Calc'!X149,'[2]WACC Calc'!X594)</f>
        <v>0.75309268827243803</v>
      </c>
      <c r="AF68" s="87">
        <f>IF($S$39="Market",'[2]WACC Calc'!Y149,'[2]WACC Calc'!Y594)</f>
        <v>0.75309268827243803</v>
      </c>
      <c r="AG68" s="87">
        <f>IF($S$39="Market",'[2]WACC Calc'!Z149,'[2]WACC Calc'!Z594)</f>
        <v>0.75309268827243803</v>
      </c>
      <c r="AH68" s="87">
        <f>IF($S$39="Market",'[2]WACC Calc'!AA149,'[2]WACC Calc'!AA594)</f>
        <v>0.75309268827243803</v>
      </c>
      <c r="AI68" s="87">
        <f>IF($S$39="Market",'[2]WACC Calc'!AB149,'[2]WACC Calc'!AB594)</f>
        <v>0.75309268827243803</v>
      </c>
      <c r="AJ68" s="87">
        <f>IF($S$39="Market",'[2]WACC Calc'!AC149,'[2]WACC Calc'!AC594)</f>
        <v>0.75309268827243803</v>
      </c>
      <c r="AK68" s="87">
        <f>IF($S$39="Market",'[2]WACC Calc'!AD149,'[2]WACC Calc'!AD594)</f>
        <v>0.75309268827243803</v>
      </c>
      <c r="AL68" s="87">
        <f>IF($S$39="Market",'[2]WACC Calc'!AE149,'[2]WACC Calc'!AE594)</f>
        <v>0.75309268827243803</v>
      </c>
      <c r="AM68" s="87">
        <f>IF($S$39="Market",'[2]WACC Calc'!AF149,'[2]WACC Calc'!AF594)</f>
        <v>0.75309268827243803</v>
      </c>
      <c r="AN68" s="87">
        <f>IF($S$39="Market",'[2]WACC Calc'!AG149,'[2]WACC Calc'!AG594)</f>
        <v>0.75309268827243803</v>
      </c>
      <c r="AO68" s="87">
        <f>IF($S$39="Market",'[2]WACC Calc'!AH149,'[2]WACC Calc'!AH594)</f>
        <v>0.75309268827243803</v>
      </c>
    </row>
    <row r="69" spans="7:41" ht="14.25" customHeight="1" x14ac:dyDescent="0.15">
      <c r="G69" s="26"/>
      <c r="H69" s="247"/>
      <c r="J69" s="218"/>
      <c r="K69" s="86" t="s">
        <v>106</v>
      </c>
      <c r="L69" s="86" t="s">
        <v>96</v>
      </c>
      <c r="M69" s="87">
        <f>IF($S$39="Market",'[2]WACC Calc'!F150,'[2]WACC Calc'!F595)</f>
        <v>0.25740000000000002</v>
      </c>
      <c r="N69" s="87">
        <f>IF($S$39="Market",'[2]WACC Calc'!G150,'[2]WACC Calc'!G595)</f>
        <v>0.25740000000000002</v>
      </c>
      <c r="O69" s="87">
        <f>IF($S$39="Market",'[2]WACC Calc'!H150,'[2]WACC Calc'!H595)</f>
        <v>0.25740000000000002</v>
      </c>
      <c r="P69" s="87">
        <f>IF($S$39="Market",'[2]WACC Calc'!I150,'[2]WACC Calc'!I595)</f>
        <v>0.25740000000000002</v>
      </c>
      <c r="Q69" s="87">
        <f>IF($S$39="Market",'[2]WACC Calc'!J150,'[2]WACC Calc'!J595)</f>
        <v>0.25740000000000002</v>
      </c>
      <c r="R69" s="87">
        <f>IF($S$39="Market",'[2]WACC Calc'!K150,'[2]WACC Calc'!K595)</f>
        <v>0.25740000000000002</v>
      </c>
      <c r="S69" s="87">
        <f>IF($S$39="Market",'[2]WACC Calc'!L150,'[2]WACC Calc'!L595)</f>
        <v>0.25740000000000002</v>
      </c>
      <c r="T69" s="87">
        <f>IF($S$39="Market",'[2]WACC Calc'!M150,'[2]WACC Calc'!M595)</f>
        <v>0.25740000000000002</v>
      </c>
      <c r="U69" s="87">
        <f>IF($S$39="Market",'[2]WACC Calc'!N150,'[2]WACC Calc'!N595)</f>
        <v>0.25740000000000002</v>
      </c>
      <c r="V69" s="87">
        <f>IF($S$39="Market",'[2]WACC Calc'!O150,'[2]WACC Calc'!O595)</f>
        <v>0.25740000000000002</v>
      </c>
      <c r="W69" s="87">
        <f>IF($S$39="Market",'[2]WACC Calc'!P150,'[2]WACC Calc'!P595)</f>
        <v>0.25740000000000002</v>
      </c>
      <c r="X69" s="87">
        <f>IF($S$39="Market",'[2]WACC Calc'!Q150,'[2]WACC Calc'!Q595)</f>
        <v>0.25740000000000002</v>
      </c>
      <c r="Y69" s="87">
        <f>IF($S$39="Market",'[2]WACC Calc'!R150,'[2]WACC Calc'!R595)</f>
        <v>0.25740000000000002</v>
      </c>
      <c r="Z69" s="87">
        <f>IF($S$39="Market",'[2]WACC Calc'!S150,'[2]WACC Calc'!S595)</f>
        <v>0.25740000000000002</v>
      </c>
      <c r="AA69" s="87">
        <f>IF($S$39="Market",'[2]WACC Calc'!T150,'[2]WACC Calc'!T595)</f>
        <v>0.25740000000000002</v>
      </c>
      <c r="AB69" s="87">
        <f>IF($S$39="Market",'[2]WACC Calc'!U150,'[2]WACC Calc'!U595)</f>
        <v>0.25740000000000002</v>
      </c>
      <c r="AC69" s="87">
        <f>IF($S$39="Market",'[2]WACC Calc'!V150,'[2]WACC Calc'!V595)</f>
        <v>0.25740000000000002</v>
      </c>
      <c r="AD69" s="87">
        <f>IF($S$39="Market",'[2]WACC Calc'!W150,'[2]WACC Calc'!W595)</f>
        <v>0.25740000000000002</v>
      </c>
      <c r="AE69" s="87">
        <f>IF($S$39="Market",'[2]WACC Calc'!X150,'[2]WACC Calc'!X595)</f>
        <v>0.25740000000000002</v>
      </c>
      <c r="AF69" s="87">
        <f>IF($S$39="Market",'[2]WACC Calc'!Y150,'[2]WACC Calc'!Y595)</f>
        <v>0.25740000000000002</v>
      </c>
      <c r="AG69" s="87">
        <f>IF($S$39="Market",'[2]WACC Calc'!Z150,'[2]WACC Calc'!Z595)</f>
        <v>0.25740000000000002</v>
      </c>
      <c r="AH69" s="87">
        <f>IF($S$39="Market",'[2]WACC Calc'!AA150,'[2]WACC Calc'!AA595)</f>
        <v>0.25740000000000002</v>
      </c>
      <c r="AI69" s="87">
        <f>IF($S$39="Market",'[2]WACC Calc'!AB150,'[2]WACC Calc'!AB595)</f>
        <v>0.25740000000000002</v>
      </c>
      <c r="AJ69" s="87">
        <f>IF($S$39="Market",'[2]WACC Calc'!AC150,'[2]WACC Calc'!AC595)</f>
        <v>0.25740000000000002</v>
      </c>
      <c r="AK69" s="87">
        <f>IF($S$39="Market",'[2]WACC Calc'!AD150,'[2]WACC Calc'!AD595)</f>
        <v>0.25740000000000002</v>
      </c>
      <c r="AL69" s="87">
        <f>IF($S$39="Market",'[2]WACC Calc'!AE150,'[2]WACC Calc'!AE595)</f>
        <v>0.25740000000000002</v>
      </c>
      <c r="AM69" s="87">
        <f>IF($S$39="Market",'[2]WACC Calc'!AF150,'[2]WACC Calc'!AF595)</f>
        <v>0.25740000000000002</v>
      </c>
      <c r="AN69" s="87">
        <f>IF($S$39="Market",'[2]WACC Calc'!AG150,'[2]WACC Calc'!AG595)</f>
        <v>0.25740000000000002</v>
      </c>
      <c r="AO69" s="87">
        <f>IF($S$39="Market",'[2]WACC Calc'!AH150,'[2]WACC Calc'!AH595)</f>
        <v>0.25740000000000002</v>
      </c>
    </row>
    <row r="70" spans="7:41" ht="14.25" customHeight="1" x14ac:dyDescent="0.15">
      <c r="G70" s="26"/>
      <c r="H70" s="247"/>
      <c r="J70" s="218"/>
      <c r="K70" s="86" t="s">
        <v>107</v>
      </c>
      <c r="L70" s="86" t="s">
        <v>98</v>
      </c>
      <c r="M70" s="89">
        <f t="shared" ref="M70:AO71" si="2">M66*M53*(1-M$69)+(1-M66)*(M60)</f>
        <v>6.0134385618620639E-2</v>
      </c>
      <c r="N70" s="89">
        <f t="shared" si="2"/>
        <v>6.0134385618620639E-2</v>
      </c>
      <c r="O70" s="89">
        <f t="shared" si="2"/>
        <v>6.0134385618620639E-2</v>
      </c>
      <c r="P70" s="89">
        <f t="shared" si="2"/>
        <v>6.0134385618620639E-2</v>
      </c>
      <c r="Q70" s="89">
        <f t="shared" si="2"/>
        <v>6.0134385618620639E-2</v>
      </c>
      <c r="R70" s="89">
        <f t="shared" si="2"/>
        <v>6.0134385618620639E-2</v>
      </c>
      <c r="S70" s="89">
        <f t="shared" si="2"/>
        <v>6.0134385618620639E-2</v>
      </c>
      <c r="T70" s="89">
        <f t="shared" si="2"/>
        <v>6.0134385618620639E-2</v>
      </c>
      <c r="U70" s="89">
        <f t="shared" si="2"/>
        <v>6.0134385618620639E-2</v>
      </c>
      <c r="V70" s="89">
        <f t="shared" si="2"/>
        <v>6.0134385618620639E-2</v>
      </c>
      <c r="W70" s="89">
        <f t="shared" si="2"/>
        <v>6.0134385618620639E-2</v>
      </c>
      <c r="X70" s="89">
        <f t="shared" si="2"/>
        <v>6.0134385618620639E-2</v>
      </c>
      <c r="Y70" s="89">
        <f t="shared" si="2"/>
        <v>6.0134385618620639E-2</v>
      </c>
      <c r="Z70" s="89">
        <f t="shared" si="2"/>
        <v>6.0134385618620639E-2</v>
      </c>
      <c r="AA70" s="89">
        <f t="shared" si="2"/>
        <v>6.0134385618620639E-2</v>
      </c>
      <c r="AB70" s="89">
        <f t="shared" si="2"/>
        <v>6.0134385618620639E-2</v>
      </c>
      <c r="AC70" s="89">
        <f t="shared" si="2"/>
        <v>6.0134385618620639E-2</v>
      </c>
      <c r="AD70" s="89">
        <f t="shared" si="2"/>
        <v>6.0134385618620639E-2</v>
      </c>
      <c r="AE70" s="89">
        <f t="shared" si="2"/>
        <v>6.0134385618620639E-2</v>
      </c>
      <c r="AF70" s="89">
        <f t="shared" si="2"/>
        <v>6.0134385618620639E-2</v>
      </c>
      <c r="AG70" s="89">
        <f t="shared" si="2"/>
        <v>6.0134385618620639E-2</v>
      </c>
      <c r="AH70" s="89">
        <f t="shared" si="2"/>
        <v>6.0134385618620639E-2</v>
      </c>
      <c r="AI70" s="89">
        <f t="shared" si="2"/>
        <v>6.0134385618620639E-2</v>
      </c>
      <c r="AJ70" s="89">
        <f t="shared" si="2"/>
        <v>6.0134385618620639E-2</v>
      </c>
      <c r="AK70" s="89">
        <f t="shared" si="2"/>
        <v>6.0134385618620639E-2</v>
      </c>
      <c r="AL70" s="89">
        <f t="shared" si="2"/>
        <v>6.0134385618620639E-2</v>
      </c>
      <c r="AM70" s="89">
        <f t="shared" si="2"/>
        <v>6.0134385618620639E-2</v>
      </c>
      <c r="AN70" s="89">
        <f t="shared" si="2"/>
        <v>6.0134385618620639E-2</v>
      </c>
      <c r="AO70" s="89">
        <f t="shared" si="2"/>
        <v>6.0134385618620639E-2</v>
      </c>
    </row>
    <row r="71" spans="7:41" ht="14.25" customHeight="1" x14ac:dyDescent="0.15">
      <c r="G71" s="26"/>
      <c r="H71" s="247"/>
      <c r="J71" s="218"/>
      <c r="K71" s="86" t="s">
        <v>107</v>
      </c>
      <c r="L71" s="86" t="s">
        <v>99</v>
      </c>
      <c r="M71" s="89">
        <f>M67*M54*(1-M$69)+(1-M67)*(M61)</f>
        <v>6.0134385618620639E-2</v>
      </c>
      <c r="N71" s="89">
        <f t="shared" si="2"/>
        <v>6.0134385618620639E-2</v>
      </c>
      <c r="O71" s="89">
        <f t="shared" si="2"/>
        <v>6.0134385618620639E-2</v>
      </c>
      <c r="P71" s="89">
        <f t="shared" si="2"/>
        <v>6.0134385618620639E-2</v>
      </c>
      <c r="Q71" s="89">
        <f t="shared" si="2"/>
        <v>6.0134385618620639E-2</v>
      </c>
      <c r="R71" s="89">
        <f t="shared" si="2"/>
        <v>6.0134385618620639E-2</v>
      </c>
      <c r="S71" s="89">
        <f t="shared" si="2"/>
        <v>6.0134385618620639E-2</v>
      </c>
      <c r="T71" s="89">
        <f t="shared" si="2"/>
        <v>6.0134385618620639E-2</v>
      </c>
      <c r="U71" s="89">
        <f t="shared" si="2"/>
        <v>6.0134385618620639E-2</v>
      </c>
      <c r="V71" s="89">
        <f t="shared" si="2"/>
        <v>6.0134385618620639E-2</v>
      </c>
      <c r="W71" s="89">
        <f t="shared" si="2"/>
        <v>6.0134385618620639E-2</v>
      </c>
      <c r="X71" s="89">
        <f t="shared" si="2"/>
        <v>6.0134385618620639E-2</v>
      </c>
      <c r="Y71" s="89">
        <f t="shared" si="2"/>
        <v>6.0134385618620639E-2</v>
      </c>
      <c r="Z71" s="89">
        <f t="shared" si="2"/>
        <v>6.0134385618620639E-2</v>
      </c>
      <c r="AA71" s="89">
        <f t="shared" si="2"/>
        <v>6.0134385618620639E-2</v>
      </c>
      <c r="AB71" s="89">
        <f t="shared" si="2"/>
        <v>6.0134385618620639E-2</v>
      </c>
      <c r="AC71" s="89">
        <f t="shared" si="2"/>
        <v>6.0134385618620639E-2</v>
      </c>
      <c r="AD71" s="89">
        <f t="shared" si="2"/>
        <v>6.0134385618620639E-2</v>
      </c>
      <c r="AE71" s="89">
        <f t="shared" si="2"/>
        <v>6.0134385618620639E-2</v>
      </c>
      <c r="AF71" s="89">
        <f t="shared" si="2"/>
        <v>6.0134385618620639E-2</v>
      </c>
      <c r="AG71" s="89">
        <f t="shared" si="2"/>
        <v>6.0134385618620639E-2</v>
      </c>
      <c r="AH71" s="89">
        <f t="shared" si="2"/>
        <v>6.0134385618620639E-2</v>
      </c>
      <c r="AI71" s="89">
        <f t="shared" si="2"/>
        <v>6.0134385618620639E-2</v>
      </c>
      <c r="AJ71" s="89">
        <f t="shared" si="2"/>
        <v>6.0134385618620639E-2</v>
      </c>
      <c r="AK71" s="89">
        <f t="shared" si="2"/>
        <v>6.0134385618620639E-2</v>
      </c>
      <c r="AL71" s="89">
        <f t="shared" si="2"/>
        <v>6.0134385618620639E-2</v>
      </c>
      <c r="AM71" s="89">
        <f t="shared" si="2"/>
        <v>6.0134385618620639E-2</v>
      </c>
      <c r="AN71" s="89">
        <f t="shared" si="2"/>
        <v>6.0134385618620639E-2</v>
      </c>
      <c r="AO71" s="89">
        <f t="shared" si="2"/>
        <v>6.0134385618620639E-2</v>
      </c>
    </row>
    <row r="72" spans="7:41" ht="14.25" customHeight="1" x14ac:dyDescent="0.15">
      <c r="G72" s="26"/>
      <c r="H72" s="247"/>
      <c r="J72" s="218"/>
      <c r="K72" s="86" t="s">
        <v>107</v>
      </c>
      <c r="L72" s="86" t="s">
        <v>100</v>
      </c>
      <c r="M72" s="89">
        <f t="shared" ref="M72:AO72" si="3">M68*M55*(1-M$69)+(1-M68)*(M62)</f>
        <v>6.0134385618620639E-2</v>
      </c>
      <c r="N72" s="89">
        <f t="shared" si="3"/>
        <v>6.0134385618620639E-2</v>
      </c>
      <c r="O72" s="89">
        <f t="shared" si="3"/>
        <v>6.0134385618620639E-2</v>
      </c>
      <c r="P72" s="89">
        <f t="shared" si="3"/>
        <v>6.0134385618620639E-2</v>
      </c>
      <c r="Q72" s="89">
        <f t="shared" si="3"/>
        <v>6.0134385618620639E-2</v>
      </c>
      <c r="R72" s="89">
        <f t="shared" si="3"/>
        <v>6.0134385618620639E-2</v>
      </c>
      <c r="S72" s="89">
        <f t="shared" si="3"/>
        <v>6.0134385618620639E-2</v>
      </c>
      <c r="T72" s="89">
        <f t="shared" si="3"/>
        <v>6.0134385618620639E-2</v>
      </c>
      <c r="U72" s="89">
        <f t="shared" si="3"/>
        <v>6.0134385618620639E-2</v>
      </c>
      <c r="V72" s="89">
        <f t="shared" si="3"/>
        <v>6.0134385618620639E-2</v>
      </c>
      <c r="W72" s="89">
        <f t="shared" si="3"/>
        <v>6.0134385618620639E-2</v>
      </c>
      <c r="X72" s="89">
        <f t="shared" si="3"/>
        <v>6.0134385618620639E-2</v>
      </c>
      <c r="Y72" s="89">
        <f t="shared" si="3"/>
        <v>6.0134385618620639E-2</v>
      </c>
      <c r="Z72" s="89">
        <f t="shared" si="3"/>
        <v>6.0134385618620639E-2</v>
      </c>
      <c r="AA72" s="89">
        <f t="shared" si="3"/>
        <v>6.0134385618620639E-2</v>
      </c>
      <c r="AB72" s="89">
        <f t="shared" si="3"/>
        <v>6.0134385618620639E-2</v>
      </c>
      <c r="AC72" s="89">
        <f t="shared" si="3"/>
        <v>6.0134385618620639E-2</v>
      </c>
      <c r="AD72" s="89">
        <f t="shared" si="3"/>
        <v>6.0134385618620639E-2</v>
      </c>
      <c r="AE72" s="89">
        <f t="shared" si="3"/>
        <v>6.0134385618620639E-2</v>
      </c>
      <c r="AF72" s="89">
        <f t="shared" si="3"/>
        <v>6.0134385618620639E-2</v>
      </c>
      <c r="AG72" s="89">
        <f t="shared" si="3"/>
        <v>6.0134385618620639E-2</v>
      </c>
      <c r="AH72" s="89">
        <f t="shared" si="3"/>
        <v>6.0134385618620639E-2</v>
      </c>
      <c r="AI72" s="89">
        <f t="shared" si="3"/>
        <v>6.0134385618620639E-2</v>
      </c>
      <c r="AJ72" s="89">
        <f t="shared" si="3"/>
        <v>6.0134385618620639E-2</v>
      </c>
      <c r="AK72" s="89">
        <f t="shared" si="3"/>
        <v>6.0134385618620639E-2</v>
      </c>
      <c r="AL72" s="89">
        <f t="shared" si="3"/>
        <v>6.0134385618620639E-2</v>
      </c>
      <c r="AM72" s="89">
        <f t="shared" si="3"/>
        <v>6.0134385618620639E-2</v>
      </c>
      <c r="AN72" s="89">
        <f t="shared" si="3"/>
        <v>6.0134385618620639E-2</v>
      </c>
      <c r="AO72" s="89">
        <f t="shared" si="3"/>
        <v>6.0134385618620639E-2</v>
      </c>
    </row>
    <row r="73" spans="7:41" ht="14.25" customHeight="1" x14ac:dyDescent="0.2">
      <c r="G73" s="26"/>
      <c r="H73" s="247"/>
      <c r="J73" s="218"/>
      <c r="K73" s="86" t="s">
        <v>108</v>
      </c>
      <c r="L73" s="86" t="s">
        <v>98</v>
      </c>
      <c r="M73" s="88">
        <f t="shared" ref="M73:AO75" si="4">(1+M70)/(1+M$52) - 1</f>
        <v>3.4277449384020331E-2</v>
      </c>
      <c r="N73" s="88">
        <f t="shared" si="4"/>
        <v>3.4277449384020331E-2</v>
      </c>
      <c r="O73" s="88">
        <f t="shared" si="4"/>
        <v>3.4277449384020331E-2</v>
      </c>
      <c r="P73" s="88">
        <f t="shared" si="4"/>
        <v>3.4277449384020331E-2</v>
      </c>
      <c r="Q73" s="88">
        <f t="shared" si="4"/>
        <v>3.4277449384020331E-2</v>
      </c>
      <c r="R73" s="88">
        <f t="shared" si="4"/>
        <v>3.4277449384020331E-2</v>
      </c>
      <c r="S73" s="88">
        <f t="shared" si="4"/>
        <v>3.4277449384020331E-2</v>
      </c>
      <c r="T73" s="88">
        <f t="shared" si="4"/>
        <v>3.4277449384020331E-2</v>
      </c>
      <c r="U73" s="88">
        <f t="shared" si="4"/>
        <v>3.4277449384020331E-2</v>
      </c>
      <c r="V73" s="88">
        <f t="shared" si="4"/>
        <v>3.4277449384020331E-2</v>
      </c>
      <c r="W73" s="88">
        <f t="shared" si="4"/>
        <v>3.4277449384020331E-2</v>
      </c>
      <c r="X73" s="88">
        <f t="shared" si="4"/>
        <v>3.4277449384020331E-2</v>
      </c>
      <c r="Y73" s="88">
        <f t="shared" si="4"/>
        <v>3.4277449384020331E-2</v>
      </c>
      <c r="Z73" s="88">
        <f t="shared" si="4"/>
        <v>3.4277449384020331E-2</v>
      </c>
      <c r="AA73" s="88">
        <f t="shared" si="4"/>
        <v>3.4277449384020331E-2</v>
      </c>
      <c r="AB73" s="88">
        <f t="shared" si="4"/>
        <v>3.4277449384020331E-2</v>
      </c>
      <c r="AC73" s="88">
        <f t="shared" si="4"/>
        <v>3.4277449384020331E-2</v>
      </c>
      <c r="AD73" s="88">
        <f t="shared" si="4"/>
        <v>3.4277449384020331E-2</v>
      </c>
      <c r="AE73" s="88">
        <f t="shared" si="4"/>
        <v>3.4277449384020331E-2</v>
      </c>
      <c r="AF73" s="88">
        <f t="shared" si="4"/>
        <v>3.4277449384020331E-2</v>
      </c>
      <c r="AG73" s="88">
        <f t="shared" si="4"/>
        <v>3.4277449384020331E-2</v>
      </c>
      <c r="AH73" s="88">
        <f t="shared" si="4"/>
        <v>3.4277449384020331E-2</v>
      </c>
      <c r="AI73" s="88">
        <f t="shared" si="4"/>
        <v>3.4277449384020331E-2</v>
      </c>
      <c r="AJ73" s="88">
        <f t="shared" si="4"/>
        <v>3.4277449384020331E-2</v>
      </c>
      <c r="AK73" s="88">
        <f t="shared" si="4"/>
        <v>3.4277449384020331E-2</v>
      </c>
      <c r="AL73" s="88">
        <f t="shared" si="4"/>
        <v>3.4277449384020331E-2</v>
      </c>
      <c r="AM73" s="88">
        <f t="shared" si="4"/>
        <v>3.4277449384020331E-2</v>
      </c>
      <c r="AN73" s="88">
        <f t="shared" si="4"/>
        <v>3.4277449384020331E-2</v>
      </c>
      <c r="AO73" s="88">
        <f t="shared" si="4"/>
        <v>3.4277449384020331E-2</v>
      </c>
    </row>
    <row r="74" spans="7:41" ht="14.25" customHeight="1" x14ac:dyDescent="0.2">
      <c r="G74" s="26"/>
      <c r="H74" s="247"/>
      <c r="J74" s="218"/>
      <c r="K74" s="86" t="s">
        <v>108</v>
      </c>
      <c r="L74" s="86" t="s">
        <v>99</v>
      </c>
      <c r="M74" s="88">
        <f t="shared" si="4"/>
        <v>3.4277449384020331E-2</v>
      </c>
      <c r="N74" s="88">
        <f t="shared" si="4"/>
        <v>3.4277449384020331E-2</v>
      </c>
      <c r="O74" s="88">
        <f t="shared" si="4"/>
        <v>3.4277449384020331E-2</v>
      </c>
      <c r="P74" s="88">
        <f t="shared" si="4"/>
        <v>3.4277449384020331E-2</v>
      </c>
      <c r="Q74" s="88">
        <f t="shared" si="4"/>
        <v>3.4277449384020331E-2</v>
      </c>
      <c r="R74" s="88">
        <f t="shared" si="4"/>
        <v>3.4277449384020331E-2</v>
      </c>
      <c r="S74" s="88">
        <f t="shared" si="4"/>
        <v>3.4277449384020331E-2</v>
      </c>
      <c r="T74" s="88">
        <f t="shared" si="4"/>
        <v>3.4277449384020331E-2</v>
      </c>
      <c r="U74" s="88">
        <f t="shared" si="4"/>
        <v>3.4277449384020331E-2</v>
      </c>
      <c r="V74" s="88">
        <f t="shared" si="4"/>
        <v>3.4277449384020331E-2</v>
      </c>
      <c r="W74" s="88">
        <f t="shared" si="4"/>
        <v>3.4277449384020331E-2</v>
      </c>
      <c r="X74" s="88">
        <f t="shared" si="4"/>
        <v>3.4277449384020331E-2</v>
      </c>
      <c r="Y74" s="88">
        <f t="shared" si="4"/>
        <v>3.4277449384020331E-2</v>
      </c>
      <c r="Z74" s="88">
        <f t="shared" si="4"/>
        <v>3.4277449384020331E-2</v>
      </c>
      <c r="AA74" s="88">
        <f t="shared" si="4"/>
        <v>3.4277449384020331E-2</v>
      </c>
      <c r="AB74" s="88">
        <f t="shared" si="4"/>
        <v>3.4277449384020331E-2</v>
      </c>
      <c r="AC74" s="88">
        <f t="shared" si="4"/>
        <v>3.4277449384020331E-2</v>
      </c>
      <c r="AD74" s="88">
        <f t="shared" si="4"/>
        <v>3.4277449384020331E-2</v>
      </c>
      <c r="AE74" s="88">
        <f t="shared" si="4"/>
        <v>3.4277449384020331E-2</v>
      </c>
      <c r="AF74" s="88">
        <f t="shared" si="4"/>
        <v>3.4277449384020331E-2</v>
      </c>
      <c r="AG74" s="88">
        <f t="shared" si="4"/>
        <v>3.4277449384020331E-2</v>
      </c>
      <c r="AH74" s="88">
        <f t="shared" si="4"/>
        <v>3.4277449384020331E-2</v>
      </c>
      <c r="AI74" s="88">
        <f t="shared" si="4"/>
        <v>3.4277449384020331E-2</v>
      </c>
      <c r="AJ74" s="88">
        <f t="shared" si="4"/>
        <v>3.4277449384020331E-2</v>
      </c>
      <c r="AK74" s="88">
        <f t="shared" si="4"/>
        <v>3.4277449384020331E-2</v>
      </c>
      <c r="AL74" s="88">
        <f t="shared" si="4"/>
        <v>3.4277449384020331E-2</v>
      </c>
      <c r="AM74" s="88">
        <f t="shared" si="4"/>
        <v>3.4277449384020331E-2</v>
      </c>
      <c r="AN74" s="88">
        <f t="shared" si="4"/>
        <v>3.4277449384020331E-2</v>
      </c>
      <c r="AO74" s="88">
        <f t="shared" si="4"/>
        <v>3.4277449384020331E-2</v>
      </c>
    </row>
    <row r="75" spans="7:41" ht="14.25" customHeight="1" x14ac:dyDescent="0.2">
      <c r="G75" s="26"/>
      <c r="H75" s="247"/>
      <c r="J75" s="218"/>
      <c r="K75" s="86" t="s">
        <v>108</v>
      </c>
      <c r="L75" s="86" t="s">
        <v>100</v>
      </c>
      <c r="M75" s="88">
        <f t="shared" si="4"/>
        <v>3.4277449384020331E-2</v>
      </c>
      <c r="N75" s="88">
        <f t="shared" si="4"/>
        <v>3.4277449384020331E-2</v>
      </c>
      <c r="O75" s="88">
        <f t="shared" si="4"/>
        <v>3.4277449384020331E-2</v>
      </c>
      <c r="P75" s="88">
        <f t="shared" si="4"/>
        <v>3.4277449384020331E-2</v>
      </c>
      <c r="Q75" s="88">
        <f t="shared" si="4"/>
        <v>3.4277449384020331E-2</v>
      </c>
      <c r="R75" s="88">
        <f t="shared" si="4"/>
        <v>3.4277449384020331E-2</v>
      </c>
      <c r="S75" s="88">
        <f t="shared" si="4"/>
        <v>3.4277449384020331E-2</v>
      </c>
      <c r="T75" s="88">
        <f t="shared" si="4"/>
        <v>3.4277449384020331E-2</v>
      </c>
      <c r="U75" s="88">
        <f t="shared" si="4"/>
        <v>3.4277449384020331E-2</v>
      </c>
      <c r="V75" s="88">
        <f t="shared" si="4"/>
        <v>3.4277449384020331E-2</v>
      </c>
      <c r="W75" s="88">
        <f t="shared" si="4"/>
        <v>3.4277449384020331E-2</v>
      </c>
      <c r="X75" s="88">
        <f t="shared" si="4"/>
        <v>3.4277449384020331E-2</v>
      </c>
      <c r="Y75" s="88">
        <f t="shared" si="4"/>
        <v>3.4277449384020331E-2</v>
      </c>
      <c r="Z75" s="88">
        <f t="shared" si="4"/>
        <v>3.4277449384020331E-2</v>
      </c>
      <c r="AA75" s="88">
        <f t="shared" si="4"/>
        <v>3.4277449384020331E-2</v>
      </c>
      <c r="AB75" s="88">
        <f t="shared" si="4"/>
        <v>3.4277449384020331E-2</v>
      </c>
      <c r="AC75" s="88">
        <f t="shared" si="4"/>
        <v>3.4277449384020331E-2</v>
      </c>
      <c r="AD75" s="88">
        <f t="shared" si="4"/>
        <v>3.4277449384020331E-2</v>
      </c>
      <c r="AE75" s="88">
        <f t="shared" si="4"/>
        <v>3.4277449384020331E-2</v>
      </c>
      <c r="AF75" s="88">
        <f t="shared" si="4"/>
        <v>3.4277449384020331E-2</v>
      </c>
      <c r="AG75" s="88">
        <f t="shared" si="4"/>
        <v>3.4277449384020331E-2</v>
      </c>
      <c r="AH75" s="88">
        <f t="shared" si="4"/>
        <v>3.4277449384020331E-2</v>
      </c>
      <c r="AI75" s="88">
        <f t="shared" si="4"/>
        <v>3.4277449384020331E-2</v>
      </c>
      <c r="AJ75" s="88">
        <f t="shared" si="4"/>
        <v>3.4277449384020331E-2</v>
      </c>
      <c r="AK75" s="88">
        <f t="shared" si="4"/>
        <v>3.4277449384020331E-2</v>
      </c>
      <c r="AL75" s="88">
        <f t="shared" si="4"/>
        <v>3.4277449384020331E-2</v>
      </c>
      <c r="AM75" s="88">
        <f t="shared" si="4"/>
        <v>3.4277449384020331E-2</v>
      </c>
      <c r="AN75" s="88">
        <f t="shared" si="4"/>
        <v>3.4277449384020331E-2</v>
      </c>
      <c r="AO75" s="88">
        <f t="shared" si="4"/>
        <v>3.4277449384020331E-2</v>
      </c>
    </row>
    <row r="76" spans="7:41" ht="14.25" customHeight="1" x14ac:dyDescent="0.15">
      <c r="G76" s="26"/>
      <c r="H76" s="247"/>
      <c r="J76" s="218"/>
      <c r="K76" s="90" t="s">
        <v>109</v>
      </c>
      <c r="L76" s="86" t="s">
        <v>98</v>
      </c>
      <c r="M76" s="89">
        <f t="shared" ref="M76:AO81" si="5" xml:space="preserve"> M70 / (1 - (1 / (1 + M70)^$O$39))</f>
        <v>7.2753407890221736E-2</v>
      </c>
      <c r="N76" s="89">
        <f t="shared" si="5"/>
        <v>7.2753407890221736E-2</v>
      </c>
      <c r="O76" s="89">
        <f t="shared" si="5"/>
        <v>7.2753407890221736E-2</v>
      </c>
      <c r="P76" s="89">
        <f t="shared" si="5"/>
        <v>7.2753407890221736E-2</v>
      </c>
      <c r="Q76" s="89">
        <f t="shared" si="5"/>
        <v>7.2753407890221736E-2</v>
      </c>
      <c r="R76" s="89">
        <f t="shared" si="5"/>
        <v>7.2753407890221736E-2</v>
      </c>
      <c r="S76" s="89">
        <f t="shared" si="5"/>
        <v>7.2753407890221736E-2</v>
      </c>
      <c r="T76" s="89">
        <f t="shared" si="5"/>
        <v>7.2753407890221736E-2</v>
      </c>
      <c r="U76" s="89">
        <f t="shared" si="5"/>
        <v>7.2753407890221736E-2</v>
      </c>
      <c r="V76" s="89">
        <f t="shared" si="5"/>
        <v>7.2753407890221736E-2</v>
      </c>
      <c r="W76" s="89">
        <f t="shared" si="5"/>
        <v>7.2753407890221736E-2</v>
      </c>
      <c r="X76" s="89">
        <f t="shared" si="5"/>
        <v>7.2753407890221736E-2</v>
      </c>
      <c r="Y76" s="89">
        <f t="shared" si="5"/>
        <v>7.2753407890221736E-2</v>
      </c>
      <c r="Z76" s="89">
        <f t="shared" si="5"/>
        <v>7.2753407890221736E-2</v>
      </c>
      <c r="AA76" s="89">
        <f t="shared" si="5"/>
        <v>7.2753407890221736E-2</v>
      </c>
      <c r="AB76" s="89">
        <f t="shared" si="5"/>
        <v>7.2753407890221736E-2</v>
      </c>
      <c r="AC76" s="89">
        <f t="shared" si="5"/>
        <v>7.2753407890221736E-2</v>
      </c>
      <c r="AD76" s="89">
        <f t="shared" si="5"/>
        <v>7.2753407890221736E-2</v>
      </c>
      <c r="AE76" s="89">
        <f t="shared" si="5"/>
        <v>7.2753407890221736E-2</v>
      </c>
      <c r="AF76" s="89">
        <f t="shared" si="5"/>
        <v>7.2753407890221736E-2</v>
      </c>
      <c r="AG76" s="89">
        <f t="shared" si="5"/>
        <v>7.2753407890221736E-2</v>
      </c>
      <c r="AH76" s="89">
        <f t="shared" si="5"/>
        <v>7.2753407890221736E-2</v>
      </c>
      <c r="AI76" s="89">
        <f t="shared" si="5"/>
        <v>7.2753407890221736E-2</v>
      </c>
      <c r="AJ76" s="89">
        <f t="shared" si="5"/>
        <v>7.2753407890221736E-2</v>
      </c>
      <c r="AK76" s="89">
        <f t="shared" si="5"/>
        <v>7.2753407890221736E-2</v>
      </c>
      <c r="AL76" s="89">
        <f t="shared" si="5"/>
        <v>7.2753407890221736E-2</v>
      </c>
      <c r="AM76" s="89">
        <f t="shared" si="5"/>
        <v>7.2753407890221736E-2</v>
      </c>
      <c r="AN76" s="89">
        <f t="shared" si="5"/>
        <v>7.2753407890221736E-2</v>
      </c>
      <c r="AO76" s="89">
        <f t="shared" si="5"/>
        <v>7.2753407890221736E-2</v>
      </c>
    </row>
    <row r="77" spans="7:41" ht="14.25" customHeight="1" x14ac:dyDescent="0.15">
      <c r="G77" s="26"/>
      <c r="H77" s="247"/>
      <c r="J77" s="218"/>
      <c r="K77" s="90" t="s">
        <v>109</v>
      </c>
      <c r="L77" s="86" t="s">
        <v>99</v>
      </c>
      <c r="M77" s="89">
        <f t="shared" si="5"/>
        <v>7.2753407890221736E-2</v>
      </c>
      <c r="N77" s="89">
        <f t="shared" si="5"/>
        <v>7.2753407890221736E-2</v>
      </c>
      <c r="O77" s="89">
        <f t="shared" si="5"/>
        <v>7.2753407890221736E-2</v>
      </c>
      <c r="P77" s="89">
        <f t="shared" si="5"/>
        <v>7.2753407890221736E-2</v>
      </c>
      <c r="Q77" s="89">
        <f t="shared" si="5"/>
        <v>7.2753407890221736E-2</v>
      </c>
      <c r="R77" s="89">
        <f t="shared" si="5"/>
        <v>7.2753407890221736E-2</v>
      </c>
      <c r="S77" s="89">
        <f t="shared" si="5"/>
        <v>7.2753407890221736E-2</v>
      </c>
      <c r="T77" s="89">
        <f t="shared" si="5"/>
        <v>7.2753407890221736E-2</v>
      </c>
      <c r="U77" s="89">
        <f t="shared" si="5"/>
        <v>7.2753407890221736E-2</v>
      </c>
      <c r="V77" s="89">
        <f t="shared" si="5"/>
        <v>7.2753407890221736E-2</v>
      </c>
      <c r="W77" s="89">
        <f t="shared" si="5"/>
        <v>7.2753407890221736E-2</v>
      </c>
      <c r="X77" s="89">
        <f t="shared" si="5"/>
        <v>7.2753407890221736E-2</v>
      </c>
      <c r="Y77" s="89">
        <f t="shared" si="5"/>
        <v>7.2753407890221736E-2</v>
      </c>
      <c r="Z77" s="89">
        <f t="shared" si="5"/>
        <v>7.2753407890221736E-2</v>
      </c>
      <c r="AA77" s="89">
        <f t="shared" si="5"/>
        <v>7.2753407890221736E-2</v>
      </c>
      <c r="AB77" s="89">
        <f t="shared" si="5"/>
        <v>7.2753407890221736E-2</v>
      </c>
      <c r="AC77" s="89">
        <f t="shared" si="5"/>
        <v>7.2753407890221736E-2</v>
      </c>
      <c r="AD77" s="89">
        <f t="shared" si="5"/>
        <v>7.2753407890221736E-2</v>
      </c>
      <c r="AE77" s="89">
        <f t="shared" si="5"/>
        <v>7.2753407890221736E-2</v>
      </c>
      <c r="AF77" s="89">
        <f t="shared" si="5"/>
        <v>7.2753407890221736E-2</v>
      </c>
      <c r="AG77" s="89">
        <f t="shared" si="5"/>
        <v>7.2753407890221736E-2</v>
      </c>
      <c r="AH77" s="89">
        <f t="shared" si="5"/>
        <v>7.2753407890221736E-2</v>
      </c>
      <c r="AI77" s="89">
        <f t="shared" si="5"/>
        <v>7.2753407890221736E-2</v>
      </c>
      <c r="AJ77" s="89">
        <f t="shared" si="5"/>
        <v>7.2753407890221736E-2</v>
      </c>
      <c r="AK77" s="89">
        <f t="shared" si="5"/>
        <v>7.2753407890221736E-2</v>
      </c>
      <c r="AL77" s="89">
        <f t="shared" si="5"/>
        <v>7.2753407890221736E-2</v>
      </c>
      <c r="AM77" s="89">
        <f t="shared" si="5"/>
        <v>7.2753407890221736E-2</v>
      </c>
      <c r="AN77" s="89">
        <f t="shared" si="5"/>
        <v>7.2753407890221736E-2</v>
      </c>
      <c r="AO77" s="89">
        <f t="shared" si="5"/>
        <v>7.2753407890221736E-2</v>
      </c>
    </row>
    <row r="78" spans="7:41" ht="14.25" customHeight="1" x14ac:dyDescent="0.15">
      <c r="G78" s="26"/>
      <c r="H78" s="247"/>
      <c r="J78" s="218"/>
      <c r="K78" s="90" t="s">
        <v>109</v>
      </c>
      <c r="L78" s="86" t="s">
        <v>100</v>
      </c>
      <c r="M78" s="89">
        <f t="shared" si="5"/>
        <v>7.2753407890221736E-2</v>
      </c>
      <c r="N78" s="89">
        <f t="shared" si="5"/>
        <v>7.2753407890221736E-2</v>
      </c>
      <c r="O78" s="89">
        <f t="shared" si="5"/>
        <v>7.2753407890221736E-2</v>
      </c>
      <c r="P78" s="89">
        <f t="shared" si="5"/>
        <v>7.2753407890221736E-2</v>
      </c>
      <c r="Q78" s="89">
        <f t="shared" si="5"/>
        <v>7.2753407890221736E-2</v>
      </c>
      <c r="R78" s="89">
        <f t="shared" si="5"/>
        <v>7.2753407890221736E-2</v>
      </c>
      <c r="S78" s="89">
        <f t="shared" si="5"/>
        <v>7.2753407890221736E-2</v>
      </c>
      <c r="T78" s="89">
        <f t="shared" si="5"/>
        <v>7.2753407890221736E-2</v>
      </c>
      <c r="U78" s="89">
        <f t="shared" si="5"/>
        <v>7.2753407890221736E-2</v>
      </c>
      <c r="V78" s="89">
        <f t="shared" si="5"/>
        <v>7.2753407890221736E-2</v>
      </c>
      <c r="W78" s="89">
        <f t="shared" si="5"/>
        <v>7.2753407890221736E-2</v>
      </c>
      <c r="X78" s="89">
        <f t="shared" si="5"/>
        <v>7.2753407890221736E-2</v>
      </c>
      <c r="Y78" s="89">
        <f t="shared" si="5"/>
        <v>7.2753407890221736E-2</v>
      </c>
      <c r="Z78" s="89">
        <f t="shared" si="5"/>
        <v>7.2753407890221736E-2</v>
      </c>
      <c r="AA78" s="89">
        <f t="shared" si="5"/>
        <v>7.2753407890221736E-2</v>
      </c>
      <c r="AB78" s="89">
        <f t="shared" si="5"/>
        <v>7.2753407890221736E-2</v>
      </c>
      <c r="AC78" s="89">
        <f t="shared" si="5"/>
        <v>7.2753407890221736E-2</v>
      </c>
      <c r="AD78" s="89">
        <f t="shared" si="5"/>
        <v>7.2753407890221736E-2</v>
      </c>
      <c r="AE78" s="89">
        <f t="shared" si="5"/>
        <v>7.2753407890221736E-2</v>
      </c>
      <c r="AF78" s="89">
        <f t="shared" si="5"/>
        <v>7.2753407890221736E-2</v>
      </c>
      <c r="AG78" s="89">
        <f t="shared" si="5"/>
        <v>7.2753407890221736E-2</v>
      </c>
      <c r="AH78" s="89">
        <f t="shared" si="5"/>
        <v>7.2753407890221736E-2</v>
      </c>
      <c r="AI78" s="89">
        <f t="shared" si="5"/>
        <v>7.2753407890221736E-2</v>
      </c>
      <c r="AJ78" s="89">
        <f t="shared" si="5"/>
        <v>7.2753407890221736E-2</v>
      </c>
      <c r="AK78" s="89">
        <f t="shared" si="5"/>
        <v>7.2753407890221736E-2</v>
      </c>
      <c r="AL78" s="89">
        <f t="shared" si="5"/>
        <v>7.2753407890221736E-2</v>
      </c>
      <c r="AM78" s="89">
        <f t="shared" si="5"/>
        <v>7.2753407890221736E-2</v>
      </c>
      <c r="AN78" s="89">
        <f t="shared" si="5"/>
        <v>7.2753407890221736E-2</v>
      </c>
      <c r="AO78" s="89">
        <f t="shared" si="5"/>
        <v>7.2753407890221736E-2</v>
      </c>
    </row>
    <row r="79" spans="7:41" ht="14.25" customHeight="1" x14ac:dyDescent="0.15">
      <c r="G79" s="26"/>
      <c r="H79" s="247"/>
      <c r="J79" s="218"/>
      <c r="K79" s="90" t="s">
        <v>110</v>
      </c>
      <c r="L79" s="86" t="s">
        <v>98</v>
      </c>
      <c r="M79" s="89">
        <f t="shared" si="5"/>
        <v>5.388023629954284E-2</v>
      </c>
      <c r="N79" s="89">
        <f t="shared" si="5"/>
        <v>5.388023629954284E-2</v>
      </c>
      <c r="O79" s="89">
        <f t="shared" si="5"/>
        <v>5.388023629954284E-2</v>
      </c>
      <c r="P79" s="89">
        <f t="shared" si="5"/>
        <v>5.388023629954284E-2</v>
      </c>
      <c r="Q79" s="89">
        <f t="shared" si="5"/>
        <v>5.388023629954284E-2</v>
      </c>
      <c r="R79" s="89">
        <f t="shared" si="5"/>
        <v>5.388023629954284E-2</v>
      </c>
      <c r="S79" s="89">
        <f t="shared" si="5"/>
        <v>5.388023629954284E-2</v>
      </c>
      <c r="T79" s="89">
        <f t="shared" si="5"/>
        <v>5.388023629954284E-2</v>
      </c>
      <c r="U79" s="89">
        <f t="shared" si="5"/>
        <v>5.388023629954284E-2</v>
      </c>
      <c r="V79" s="89">
        <f t="shared" si="5"/>
        <v>5.388023629954284E-2</v>
      </c>
      <c r="W79" s="89">
        <f t="shared" si="5"/>
        <v>5.388023629954284E-2</v>
      </c>
      <c r="X79" s="89">
        <f t="shared" si="5"/>
        <v>5.388023629954284E-2</v>
      </c>
      <c r="Y79" s="89">
        <f t="shared" si="5"/>
        <v>5.388023629954284E-2</v>
      </c>
      <c r="Z79" s="89">
        <f t="shared" si="5"/>
        <v>5.388023629954284E-2</v>
      </c>
      <c r="AA79" s="89">
        <f t="shared" si="5"/>
        <v>5.388023629954284E-2</v>
      </c>
      <c r="AB79" s="89">
        <f t="shared" si="5"/>
        <v>5.388023629954284E-2</v>
      </c>
      <c r="AC79" s="89">
        <f t="shared" si="5"/>
        <v>5.388023629954284E-2</v>
      </c>
      <c r="AD79" s="89">
        <f t="shared" si="5"/>
        <v>5.388023629954284E-2</v>
      </c>
      <c r="AE79" s="89">
        <f t="shared" si="5"/>
        <v>5.388023629954284E-2</v>
      </c>
      <c r="AF79" s="89">
        <f t="shared" si="5"/>
        <v>5.388023629954284E-2</v>
      </c>
      <c r="AG79" s="89">
        <f t="shared" si="5"/>
        <v>5.388023629954284E-2</v>
      </c>
      <c r="AH79" s="89">
        <f t="shared" si="5"/>
        <v>5.388023629954284E-2</v>
      </c>
      <c r="AI79" s="89">
        <f t="shared" si="5"/>
        <v>5.388023629954284E-2</v>
      </c>
      <c r="AJ79" s="89">
        <f t="shared" si="5"/>
        <v>5.388023629954284E-2</v>
      </c>
      <c r="AK79" s="89">
        <f t="shared" si="5"/>
        <v>5.388023629954284E-2</v>
      </c>
      <c r="AL79" s="89">
        <f t="shared" si="5"/>
        <v>5.388023629954284E-2</v>
      </c>
      <c r="AM79" s="89">
        <f t="shared" si="5"/>
        <v>5.388023629954284E-2</v>
      </c>
      <c r="AN79" s="89">
        <f t="shared" si="5"/>
        <v>5.388023629954284E-2</v>
      </c>
      <c r="AO79" s="89">
        <f t="shared" si="5"/>
        <v>5.388023629954284E-2</v>
      </c>
    </row>
    <row r="80" spans="7:41" ht="14.25" customHeight="1" x14ac:dyDescent="0.15">
      <c r="G80" s="26"/>
      <c r="H80" s="247"/>
      <c r="J80" s="43"/>
      <c r="K80" s="90" t="s">
        <v>110</v>
      </c>
      <c r="L80" s="86" t="s">
        <v>99</v>
      </c>
      <c r="M80" s="89">
        <f t="shared" si="5"/>
        <v>5.388023629954284E-2</v>
      </c>
      <c r="N80" s="89">
        <f t="shared" si="5"/>
        <v>5.388023629954284E-2</v>
      </c>
      <c r="O80" s="89">
        <f t="shared" si="5"/>
        <v>5.388023629954284E-2</v>
      </c>
      <c r="P80" s="89">
        <f t="shared" si="5"/>
        <v>5.388023629954284E-2</v>
      </c>
      <c r="Q80" s="89">
        <f t="shared" si="5"/>
        <v>5.388023629954284E-2</v>
      </c>
      <c r="R80" s="89">
        <f t="shared" si="5"/>
        <v>5.388023629954284E-2</v>
      </c>
      <c r="S80" s="89">
        <f t="shared" si="5"/>
        <v>5.388023629954284E-2</v>
      </c>
      <c r="T80" s="89">
        <f t="shared" si="5"/>
        <v>5.388023629954284E-2</v>
      </c>
      <c r="U80" s="89">
        <f t="shared" si="5"/>
        <v>5.388023629954284E-2</v>
      </c>
      <c r="V80" s="89">
        <f t="shared" si="5"/>
        <v>5.388023629954284E-2</v>
      </c>
      <c r="W80" s="89">
        <f t="shared" si="5"/>
        <v>5.388023629954284E-2</v>
      </c>
      <c r="X80" s="89">
        <f t="shared" si="5"/>
        <v>5.388023629954284E-2</v>
      </c>
      <c r="Y80" s="89">
        <f t="shared" si="5"/>
        <v>5.388023629954284E-2</v>
      </c>
      <c r="Z80" s="89">
        <f t="shared" si="5"/>
        <v>5.388023629954284E-2</v>
      </c>
      <c r="AA80" s="89">
        <f t="shared" si="5"/>
        <v>5.388023629954284E-2</v>
      </c>
      <c r="AB80" s="89">
        <f t="shared" si="5"/>
        <v>5.388023629954284E-2</v>
      </c>
      <c r="AC80" s="89">
        <f t="shared" si="5"/>
        <v>5.388023629954284E-2</v>
      </c>
      <c r="AD80" s="89">
        <f t="shared" si="5"/>
        <v>5.388023629954284E-2</v>
      </c>
      <c r="AE80" s="89">
        <f t="shared" si="5"/>
        <v>5.388023629954284E-2</v>
      </c>
      <c r="AF80" s="89">
        <f t="shared" si="5"/>
        <v>5.388023629954284E-2</v>
      </c>
      <c r="AG80" s="89">
        <f t="shared" si="5"/>
        <v>5.388023629954284E-2</v>
      </c>
      <c r="AH80" s="89">
        <f t="shared" si="5"/>
        <v>5.388023629954284E-2</v>
      </c>
      <c r="AI80" s="89">
        <f t="shared" si="5"/>
        <v>5.388023629954284E-2</v>
      </c>
      <c r="AJ80" s="89">
        <f t="shared" si="5"/>
        <v>5.388023629954284E-2</v>
      </c>
      <c r="AK80" s="89">
        <f t="shared" si="5"/>
        <v>5.388023629954284E-2</v>
      </c>
      <c r="AL80" s="89">
        <f t="shared" si="5"/>
        <v>5.388023629954284E-2</v>
      </c>
      <c r="AM80" s="89">
        <f t="shared" si="5"/>
        <v>5.388023629954284E-2</v>
      </c>
      <c r="AN80" s="89">
        <f t="shared" si="5"/>
        <v>5.388023629954284E-2</v>
      </c>
      <c r="AO80" s="89">
        <f t="shared" si="5"/>
        <v>5.388023629954284E-2</v>
      </c>
    </row>
    <row r="81" spans="4:44" ht="14.25" customHeight="1" x14ac:dyDescent="0.15">
      <c r="G81" s="26"/>
      <c r="H81" s="247"/>
      <c r="J81" s="43"/>
      <c r="K81" s="90" t="s">
        <v>110</v>
      </c>
      <c r="L81" s="86" t="s">
        <v>100</v>
      </c>
      <c r="M81" s="89">
        <f t="shared" si="5"/>
        <v>5.388023629954284E-2</v>
      </c>
      <c r="N81" s="89">
        <f t="shared" si="5"/>
        <v>5.388023629954284E-2</v>
      </c>
      <c r="O81" s="89">
        <f t="shared" si="5"/>
        <v>5.388023629954284E-2</v>
      </c>
      <c r="P81" s="89">
        <f t="shared" si="5"/>
        <v>5.388023629954284E-2</v>
      </c>
      <c r="Q81" s="89">
        <f t="shared" si="5"/>
        <v>5.388023629954284E-2</v>
      </c>
      <c r="R81" s="89">
        <f t="shared" si="5"/>
        <v>5.388023629954284E-2</v>
      </c>
      <c r="S81" s="89">
        <f t="shared" si="5"/>
        <v>5.388023629954284E-2</v>
      </c>
      <c r="T81" s="89">
        <f t="shared" si="5"/>
        <v>5.388023629954284E-2</v>
      </c>
      <c r="U81" s="89">
        <f t="shared" si="5"/>
        <v>5.388023629954284E-2</v>
      </c>
      <c r="V81" s="89">
        <f t="shared" si="5"/>
        <v>5.388023629954284E-2</v>
      </c>
      <c r="W81" s="89">
        <f t="shared" si="5"/>
        <v>5.388023629954284E-2</v>
      </c>
      <c r="X81" s="89">
        <f t="shared" si="5"/>
        <v>5.388023629954284E-2</v>
      </c>
      <c r="Y81" s="89">
        <f t="shared" si="5"/>
        <v>5.388023629954284E-2</v>
      </c>
      <c r="Z81" s="89">
        <f t="shared" si="5"/>
        <v>5.388023629954284E-2</v>
      </c>
      <c r="AA81" s="89">
        <f t="shared" si="5"/>
        <v>5.388023629954284E-2</v>
      </c>
      <c r="AB81" s="89">
        <f t="shared" si="5"/>
        <v>5.388023629954284E-2</v>
      </c>
      <c r="AC81" s="89">
        <f t="shared" si="5"/>
        <v>5.388023629954284E-2</v>
      </c>
      <c r="AD81" s="89">
        <f t="shared" si="5"/>
        <v>5.388023629954284E-2</v>
      </c>
      <c r="AE81" s="89">
        <f t="shared" si="5"/>
        <v>5.388023629954284E-2</v>
      </c>
      <c r="AF81" s="89">
        <f t="shared" si="5"/>
        <v>5.388023629954284E-2</v>
      </c>
      <c r="AG81" s="89">
        <f t="shared" si="5"/>
        <v>5.388023629954284E-2</v>
      </c>
      <c r="AH81" s="89">
        <f t="shared" si="5"/>
        <v>5.388023629954284E-2</v>
      </c>
      <c r="AI81" s="89">
        <f t="shared" si="5"/>
        <v>5.388023629954284E-2</v>
      </c>
      <c r="AJ81" s="89">
        <f t="shared" si="5"/>
        <v>5.388023629954284E-2</v>
      </c>
      <c r="AK81" s="89">
        <f t="shared" si="5"/>
        <v>5.388023629954284E-2</v>
      </c>
      <c r="AL81" s="89">
        <f t="shared" si="5"/>
        <v>5.388023629954284E-2</v>
      </c>
      <c r="AM81" s="89">
        <f t="shared" si="5"/>
        <v>5.388023629954284E-2</v>
      </c>
      <c r="AN81" s="89">
        <f t="shared" si="5"/>
        <v>5.388023629954284E-2</v>
      </c>
      <c r="AO81" s="89">
        <f t="shared" si="5"/>
        <v>5.388023629954284E-2</v>
      </c>
    </row>
    <row r="83" spans="4:44" ht="14.25" customHeight="1" x14ac:dyDescent="0.15">
      <c r="G83" s="91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</row>
    <row r="84" spans="4:44" ht="14.25" customHeight="1" x14ac:dyDescent="0.15">
      <c r="D84" s="24" t="s">
        <v>40</v>
      </c>
      <c r="G84" s="211" t="s">
        <v>111</v>
      </c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5"/>
      <c r="W84" s="25"/>
      <c r="X84" s="25"/>
      <c r="Y84" s="25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</row>
    <row r="85" spans="4:44" ht="14.25" customHeight="1" x14ac:dyDescent="0.15">
      <c r="G85" s="26"/>
      <c r="M85" s="17" t="s">
        <v>112</v>
      </c>
      <c r="Y85" s="94"/>
      <c r="Z85" s="94"/>
      <c r="AA85" s="94"/>
      <c r="AB85" s="94"/>
      <c r="AC85" s="94"/>
      <c r="AD85" s="94"/>
      <c r="AP85" s="94"/>
      <c r="AQ85" s="94"/>
    </row>
    <row r="86" spans="4:44" ht="14.25" customHeight="1" x14ac:dyDescent="0.15">
      <c r="G86" s="26"/>
      <c r="M86" s="85">
        <v>2022</v>
      </c>
      <c r="N86" s="85">
        <v>2023</v>
      </c>
      <c r="O86" s="85">
        <v>2024</v>
      </c>
      <c r="P86" s="85">
        <v>2025</v>
      </c>
      <c r="Q86" s="85">
        <v>2026</v>
      </c>
      <c r="R86" s="85">
        <v>2027</v>
      </c>
      <c r="S86" s="85">
        <v>2028</v>
      </c>
      <c r="T86" s="85">
        <v>2029</v>
      </c>
      <c r="U86" s="85">
        <v>2030</v>
      </c>
      <c r="V86" s="85">
        <v>2031</v>
      </c>
      <c r="W86" s="85">
        <v>2032</v>
      </c>
      <c r="X86" s="85">
        <v>2033</v>
      </c>
      <c r="Y86" s="85">
        <v>2034</v>
      </c>
      <c r="Z86" s="85">
        <v>2035</v>
      </c>
      <c r="AA86" s="85">
        <v>2036</v>
      </c>
      <c r="AB86" s="85">
        <v>2037</v>
      </c>
      <c r="AC86" s="85">
        <v>2038</v>
      </c>
      <c r="AD86" s="85">
        <v>2039</v>
      </c>
      <c r="AE86" s="85">
        <v>2040</v>
      </c>
      <c r="AF86" s="85">
        <v>2041</v>
      </c>
      <c r="AG86" s="85">
        <v>2042</v>
      </c>
      <c r="AH86" s="85">
        <v>2043</v>
      </c>
      <c r="AI86" s="85">
        <v>2044</v>
      </c>
      <c r="AJ86" s="85">
        <v>2045</v>
      </c>
      <c r="AK86" s="85">
        <v>2046</v>
      </c>
      <c r="AL86" s="85">
        <v>2047</v>
      </c>
      <c r="AM86" s="85">
        <v>2048</v>
      </c>
      <c r="AN86" s="85">
        <v>2049</v>
      </c>
      <c r="AO86" s="85">
        <v>2050</v>
      </c>
    </row>
    <row r="87" spans="4:44" ht="14.25" customHeight="1" x14ac:dyDescent="0.15">
      <c r="G87" s="26"/>
      <c r="H87" s="221" t="s">
        <v>113</v>
      </c>
      <c r="J87" s="208" t="s">
        <v>114</v>
      </c>
      <c r="K87" s="95" t="s">
        <v>58</v>
      </c>
      <c r="L87" s="95" t="s">
        <v>98</v>
      </c>
      <c r="M87" s="96">
        <v>0.31630106423534943</v>
      </c>
      <c r="N87" s="96">
        <v>0.31942219842038622</v>
      </c>
      <c r="O87" s="96">
        <v>0.32254333260542301</v>
      </c>
      <c r="P87" s="96">
        <v>0.32566446679045979</v>
      </c>
      <c r="Q87" s="96">
        <v>0.32878560097549658</v>
      </c>
      <c r="R87" s="96">
        <v>0.33190673516053337</v>
      </c>
      <c r="S87" s="96">
        <v>0.33502786934557016</v>
      </c>
      <c r="T87" s="96">
        <v>0.33814900353060695</v>
      </c>
      <c r="U87" s="96">
        <v>0.34127013771564374</v>
      </c>
      <c r="V87" s="96">
        <v>0.34439127190068053</v>
      </c>
      <c r="W87" s="96">
        <v>0.34751240608571732</v>
      </c>
      <c r="X87" s="96">
        <v>0.35063354027075411</v>
      </c>
      <c r="Y87" s="96">
        <v>0.3537546744557909</v>
      </c>
      <c r="Z87" s="96">
        <v>0.35687580864082769</v>
      </c>
      <c r="AA87" s="96">
        <v>0.35813848246879754</v>
      </c>
      <c r="AB87" s="96">
        <v>0.35940115629676739</v>
      </c>
      <c r="AC87" s="96">
        <v>0.36066383012473724</v>
      </c>
      <c r="AD87" s="96">
        <v>0.36192650395270709</v>
      </c>
      <c r="AE87" s="96">
        <v>0.36318917778067694</v>
      </c>
      <c r="AF87" s="96">
        <v>0.36445185160864679</v>
      </c>
      <c r="AG87" s="96">
        <v>0.36571452543661664</v>
      </c>
      <c r="AH87" s="96">
        <v>0.3669771992645865</v>
      </c>
      <c r="AI87" s="96">
        <v>0.36823987309255635</v>
      </c>
      <c r="AJ87" s="96">
        <v>0.3695025469205262</v>
      </c>
      <c r="AK87" s="96">
        <v>0.37076522074849605</v>
      </c>
      <c r="AL87" s="96">
        <v>0.3720278945764659</v>
      </c>
      <c r="AM87" s="96">
        <v>0.37329056840443575</v>
      </c>
      <c r="AN87" s="96">
        <v>0.3745532422324056</v>
      </c>
      <c r="AO87" s="96">
        <v>0.37581591606037518</v>
      </c>
      <c r="AP87" s="94"/>
    </row>
    <row r="88" spans="4:44" ht="14.25" customHeight="1" x14ac:dyDescent="0.15">
      <c r="G88" s="26"/>
      <c r="H88" s="221"/>
      <c r="J88" s="209"/>
      <c r="K88" s="23" t="s">
        <v>58</v>
      </c>
      <c r="L88" s="86" t="s">
        <v>99</v>
      </c>
      <c r="M88" s="97">
        <v>0.31495213903699626</v>
      </c>
      <c r="N88" s="97">
        <v>0.31672434802367988</v>
      </c>
      <c r="O88" s="97">
        <v>0.3184965570103635</v>
      </c>
      <c r="P88" s="97">
        <v>0.32026876599704712</v>
      </c>
      <c r="Q88" s="97">
        <v>0.32204097498373074</v>
      </c>
      <c r="R88" s="97">
        <v>0.32381318397041436</v>
      </c>
      <c r="S88" s="97">
        <v>0.32558539295709799</v>
      </c>
      <c r="T88" s="97">
        <v>0.32735760194378161</v>
      </c>
      <c r="U88" s="97">
        <v>0.32912981093046523</v>
      </c>
      <c r="V88" s="97">
        <v>0.33090201991714885</v>
      </c>
      <c r="W88" s="97">
        <v>0.33267422890383247</v>
      </c>
      <c r="X88" s="97">
        <v>0.33444643789051609</v>
      </c>
      <c r="Y88" s="97">
        <v>0.33621864687719971</v>
      </c>
      <c r="Z88" s="97">
        <v>0.33799085586388306</v>
      </c>
      <c r="AA88" s="97">
        <v>0.33924985271567937</v>
      </c>
      <c r="AB88" s="97">
        <v>0.34050884956747568</v>
      </c>
      <c r="AC88" s="97">
        <v>0.34176784641927199</v>
      </c>
      <c r="AD88" s="97">
        <v>0.3430268432710683</v>
      </c>
      <c r="AE88" s="97">
        <v>0.34428584012286462</v>
      </c>
      <c r="AF88" s="97">
        <v>0.34554483697466093</v>
      </c>
      <c r="AG88" s="97">
        <v>0.34680383382645724</v>
      </c>
      <c r="AH88" s="97">
        <v>0.34806283067825355</v>
      </c>
      <c r="AI88" s="97">
        <v>0.34932182753004987</v>
      </c>
      <c r="AJ88" s="97">
        <v>0.35058082438184618</v>
      </c>
      <c r="AK88" s="97">
        <v>0.35183982123364249</v>
      </c>
      <c r="AL88" s="97">
        <v>0.3530988180854388</v>
      </c>
      <c r="AM88" s="97">
        <v>0.35435781493723512</v>
      </c>
      <c r="AN88" s="97">
        <v>0.35561681178903143</v>
      </c>
      <c r="AO88" s="97">
        <v>0.35687580864082769</v>
      </c>
    </row>
    <row r="89" spans="4:44" ht="14.25" customHeight="1" thickBot="1" x14ac:dyDescent="0.2">
      <c r="G89" s="26"/>
      <c r="H89" s="221"/>
      <c r="J89" s="209"/>
      <c r="K89" s="98" t="s">
        <v>58</v>
      </c>
      <c r="L89" s="98" t="s">
        <v>100</v>
      </c>
      <c r="M89" s="99">
        <v>0.31317993005031264</v>
      </c>
      <c r="N89" s="99">
        <v>0.31317993005031264</v>
      </c>
      <c r="O89" s="99">
        <v>0.31317993005031264</v>
      </c>
      <c r="P89" s="99">
        <v>0.31317993005031264</v>
      </c>
      <c r="Q89" s="99">
        <v>0.31317993005031264</v>
      </c>
      <c r="R89" s="99">
        <v>0.31317993005031264</v>
      </c>
      <c r="S89" s="99">
        <v>0.31317993005031264</v>
      </c>
      <c r="T89" s="99">
        <v>0.31317993005031264</v>
      </c>
      <c r="U89" s="99">
        <v>0.31317993005031264</v>
      </c>
      <c r="V89" s="99">
        <v>0.31317993005031264</v>
      </c>
      <c r="W89" s="99">
        <v>0.31317993005031264</v>
      </c>
      <c r="X89" s="99">
        <v>0.31317993005031264</v>
      </c>
      <c r="Y89" s="99">
        <v>0.31317993005031264</v>
      </c>
      <c r="Z89" s="99">
        <v>0.31317993005031264</v>
      </c>
      <c r="AA89" s="99">
        <v>0.31483399177121735</v>
      </c>
      <c r="AB89" s="99">
        <v>0.31648805349212206</v>
      </c>
      <c r="AC89" s="99">
        <v>0.31814211521302677</v>
      </c>
      <c r="AD89" s="99">
        <v>0.31979617693393148</v>
      </c>
      <c r="AE89" s="99">
        <v>0.32145023865483618</v>
      </c>
      <c r="AF89" s="99">
        <v>0.32310430037574089</v>
      </c>
      <c r="AG89" s="99">
        <v>0.3247583620966456</v>
      </c>
      <c r="AH89" s="99">
        <v>0.32641242381755031</v>
      </c>
      <c r="AI89" s="99">
        <v>0.32806648553845502</v>
      </c>
      <c r="AJ89" s="99">
        <v>0.32972054725935973</v>
      </c>
      <c r="AK89" s="99">
        <v>0.33137460898026444</v>
      </c>
      <c r="AL89" s="99">
        <v>0.33302867070116915</v>
      </c>
      <c r="AM89" s="99">
        <v>0.33468273242207386</v>
      </c>
      <c r="AN89" s="99">
        <v>0.33633679414297857</v>
      </c>
      <c r="AO89" s="99">
        <v>0.33799085586388306</v>
      </c>
    </row>
    <row r="90" spans="4:44" ht="14.25" customHeight="1" thickTop="1" x14ac:dyDescent="0.15">
      <c r="G90" s="26"/>
      <c r="H90" s="221"/>
      <c r="J90" s="209"/>
      <c r="K90" s="95" t="s">
        <v>63</v>
      </c>
      <c r="L90" s="95" t="s">
        <v>98</v>
      </c>
      <c r="M90" s="96">
        <v>0.30596948724248807</v>
      </c>
      <c r="N90" s="96">
        <v>0.30895947555147468</v>
      </c>
      <c r="O90" s="96">
        <v>0.3119494638604613</v>
      </c>
      <c r="P90" s="96">
        <v>0.31493945216944791</v>
      </c>
      <c r="Q90" s="96">
        <v>0.31792944047843452</v>
      </c>
      <c r="R90" s="96">
        <v>0.32091942878742113</v>
      </c>
      <c r="S90" s="96">
        <v>0.32390941709640775</v>
      </c>
      <c r="T90" s="96">
        <v>0.32689940540539436</v>
      </c>
      <c r="U90" s="96">
        <v>0.32988939371438097</v>
      </c>
      <c r="V90" s="96">
        <v>0.33287938202336759</v>
      </c>
      <c r="W90" s="96">
        <v>0.3358693703323542</v>
      </c>
      <c r="X90" s="96">
        <v>0.33885935864134081</v>
      </c>
      <c r="Y90" s="96">
        <v>0.34184934695032743</v>
      </c>
      <c r="Z90" s="96">
        <v>0.34483933525931415</v>
      </c>
      <c r="AA90" s="96">
        <v>0.34608840615670666</v>
      </c>
      <c r="AB90" s="96">
        <v>0.34733747705409918</v>
      </c>
      <c r="AC90" s="96">
        <v>0.34858654795149169</v>
      </c>
      <c r="AD90" s="96">
        <v>0.3498356188488842</v>
      </c>
      <c r="AE90" s="96">
        <v>0.35108468974627671</v>
      </c>
      <c r="AF90" s="96">
        <v>0.35233376064366922</v>
      </c>
      <c r="AG90" s="96">
        <v>0.35358283154106174</v>
      </c>
      <c r="AH90" s="96">
        <v>0.35483190243845425</v>
      </c>
      <c r="AI90" s="96">
        <v>0.35608097333584676</v>
      </c>
      <c r="AJ90" s="96">
        <v>0.35733004423323927</v>
      </c>
      <c r="AK90" s="96">
        <v>0.35857911513063179</v>
      </c>
      <c r="AL90" s="96">
        <v>0.3598281860280243</v>
      </c>
      <c r="AM90" s="96">
        <v>0.36107725692541681</v>
      </c>
      <c r="AN90" s="96">
        <v>0.36232632782280932</v>
      </c>
      <c r="AO90" s="96">
        <v>0.36357539872020173</v>
      </c>
    </row>
    <row r="91" spans="4:44" ht="14.25" customHeight="1" x14ac:dyDescent="0.15">
      <c r="G91" s="26"/>
      <c r="H91" s="221"/>
      <c r="J91" s="209"/>
      <c r="K91" s="23" t="s">
        <v>63</v>
      </c>
      <c r="L91" s="86" t="s">
        <v>99</v>
      </c>
      <c r="M91" s="97">
        <v>0.304672094613403</v>
      </c>
      <c r="N91" s="97">
        <v>0.30636469029330454</v>
      </c>
      <c r="O91" s="97">
        <v>0.30805728597320609</v>
      </c>
      <c r="P91" s="97">
        <v>0.30974988165310763</v>
      </c>
      <c r="Q91" s="97">
        <v>0.31144247733300917</v>
      </c>
      <c r="R91" s="97">
        <v>0.31313507301291071</v>
      </c>
      <c r="S91" s="97">
        <v>0.31482766869281226</v>
      </c>
      <c r="T91" s="97">
        <v>0.3165202643727138</v>
      </c>
      <c r="U91" s="97">
        <v>0.31821286005261534</v>
      </c>
      <c r="V91" s="97">
        <v>0.31990545573251689</v>
      </c>
      <c r="W91" s="97">
        <v>0.32159805141241843</v>
      </c>
      <c r="X91" s="97">
        <v>0.32329064709231997</v>
      </c>
      <c r="Y91" s="97">
        <v>0.32498324277222151</v>
      </c>
      <c r="Z91" s="97">
        <v>0.32667583845212333</v>
      </c>
      <c r="AA91" s="97">
        <v>0.32788673823926939</v>
      </c>
      <c r="AB91" s="97">
        <v>0.32909763802641545</v>
      </c>
      <c r="AC91" s="97">
        <v>0.33030853781356151</v>
      </c>
      <c r="AD91" s="97">
        <v>0.33151943760070757</v>
      </c>
      <c r="AE91" s="97">
        <v>0.33273033738785363</v>
      </c>
      <c r="AF91" s="97">
        <v>0.33394123717499968</v>
      </c>
      <c r="AG91" s="97">
        <v>0.33515213696214574</v>
      </c>
      <c r="AH91" s="97">
        <v>0.3363630367492918</v>
      </c>
      <c r="AI91" s="97">
        <v>0.33757393653643786</v>
      </c>
      <c r="AJ91" s="97">
        <v>0.33878483632358392</v>
      </c>
      <c r="AK91" s="97">
        <v>0.33999573611072997</v>
      </c>
      <c r="AL91" s="97">
        <v>0.34120663589787603</v>
      </c>
      <c r="AM91" s="97">
        <v>0.34241753568502209</v>
      </c>
      <c r="AN91" s="97">
        <v>0.34362843547216815</v>
      </c>
      <c r="AO91" s="97">
        <v>0.34483933525931415</v>
      </c>
    </row>
    <row r="92" spans="4:44" ht="14.25" customHeight="1" thickBot="1" x14ac:dyDescent="0.2">
      <c r="G92" s="26"/>
      <c r="H92" s="221"/>
      <c r="J92" s="209"/>
      <c r="K92" s="98" t="s">
        <v>63</v>
      </c>
      <c r="L92" s="98" t="s">
        <v>100</v>
      </c>
      <c r="M92" s="99">
        <v>0.30297949893350146</v>
      </c>
      <c r="N92" s="99">
        <v>0.30297949893350146</v>
      </c>
      <c r="O92" s="99">
        <v>0.30297949893350146</v>
      </c>
      <c r="P92" s="99">
        <v>0.30297949893350146</v>
      </c>
      <c r="Q92" s="99">
        <v>0.30297949893350146</v>
      </c>
      <c r="R92" s="99">
        <v>0.30297949893350146</v>
      </c>
      <c r="S92" s="99">
        <v>0.30297949893350146</v>
      </c>
      <c r="T92" s="99">
        <v>0.30297949893350146</v>
      </c>
      <c r="U92" s="99">
        <v>0.30297949893350146</v>
      </c>
      <c r="V92" s="99">
        <v>0.30297949893350146</v>
      </c>
      <c r="W92" s="99">
        <v>0.30297949893350146</v>
      </c>
      <c r="X92" s="99">
        <v>0.30297949893350146</v>
      </c>
      <c r="Y92" s="99">
        <v>0.30297949893350146</v>
      </c>
      <c r="Z92" s="99">
        <v>0.30297949893350146</v>
      </c>
      <c r="AA92" s="99">
        <v>0.30455925490140956</v>
      </c>
      <c r="AB92" s="99">
        <v>0.30613901086931766</v>
      </c>
      <c r="AC92" s="99">
        <v>0.30771876683722577</v>
      </c>
      <c r="AD92" s="99">
        <v>0.30929852280513387</v>
      </c>
      <c r="AE92" s="99">
        <v>0.31087827877304197</v>
      </c>
      <c r="AF92" s="99">
        <v>0.31245803474095007</v>
      </c>
      <c r="AG92" s="99">
        <v>0.31403779070885818</v>
      </c>
      <c r="AH92" s="99">
        <v>0.31561754667676628</v>
      </c>
      <c r="AI92" s="99">
        <v>0.31719730264467438</v>
      </c>
      <c r="AJ92" s="99">
        <v>0.31877705861258249</v>
      </c>
      <c r="AK92" s="99">
        <v>0.32035681458049059</v>
      </c>
      <c r="AL92" s="99">
        <v>0.32193657054839869</v>
      </c>
      <c r="AM92" s="99">
        <v>0.3235163265163068</v>
      </c>
      <c r="AN92" s="99">
        <v>0.3250960824842149</v>
      </c>
      <c r="AO92" s="99">
        <v>0.32667583845212333</v>
      </c>
    </row>
    <row r="93" spans="4:44" ht="14.25" customHeight="1" thickTop="1" x14ac:dyDescent="0.15">
      <c r="G93" s="26"/>
      <c r="H93" s="221"/>
      <c r="J93" s="209"/>
      <c r="K93" s="95" t="s">
        <v>65</v>
      </c>
      <c r="L93" s="95" t="s">
        <v>98</v>
      </c>
      <c r="M93" s="96">
        <v>0.29152443621241259</v>
      </c>
      <c r="N93" s="96">
        <v>0.29450992461701886</v>
      </c>
      <c r="O93" s="96">
        <v>0.29749541302162513</v>
      </c>
      <c r="P93" s="96">
        <v>0.30048090142623141</v>
      </c>
      <c r="Q93" s="96">
        <v>0.30346638983083768</v>
      </c>
      <c r="R93" s="96">
        <v>0.30645187823544395</v>
      </c>
      <c r="S93" s="96">
        <v>0.30943736664005023</v>
      </c>
      <c r="T93" s="96">
        <v>0.3124228550446565</v>
      </c>
      <c r="U93" s="96">
        <v>0.31540834344926277</v>
      </c>
      <c r="V93" s="96">
        <v>0.31839383185386905</v>
      </c>
      <c r="W93" s="96">
        <v>0.32137932025847532</v>
      </c>
      <c r="X93" s="96">
        <v>0.32436480866308159</v>
      </c>
      <c r="Y93" s="96">
        <v>0.32735029706768787</v>
      </c>
      <c r="Z93" s="96">
        <v>0.33033578547229403</v>
      </c>
      <c r="AA93" s="96">
        <v>0.3313965155987656</v>
      </c>
      <c r="AB93" s="96">
        <v>0.33245724572523716</v>
      </c>
      <c r="AC93" s="96">
        <v>0.33351797585170873</v>
      </c>
      <c r="AD93" s="96">
        <v>0.33457870597818029</v>
      </c>
      <c r="AE93" s="96">
        <v>0.33563943610465186</v>
      </c>
      <c r="AF93" s="96">
        <v>0.33670016623112342</v>
      </c>
      <c r="AG93" s="96">
        <v>0.33776089635759499</v>
      </c>
      <c r="AH93" s="96">
        <v>0.33882162648406655</v>
      </c>
      <c r="AI93" s="96">
        <v>0.33988235661053812</v>
      </c>
      <c r="AJ93" s="96">
        <v>0.34094308673700968</v>
      </c>
      <c r="AK93" s="96">
        <v>0.34200381686348125</v>
      </c>
      <c r="AL93" s="96">
        <v>0.34306454698995281</v>
      </c>
      <c r="AM93" s="96">
        <v>0.34412527711642438</v>
      </c>
      <c r="AN93" s="96">
        <v>0.34518600724289594</v>
      </c>
      <c r="AO93" s="96">
        <v>0.34624673736936756</v>
      </c>
    </row>
    <row r="94" spans="4:44" ht="14.25" customHeight="1" x14ac:dyDescent="0.15">
      <c r="G94" s="26"/>
      <c r="H94" s="221"/>
      <c r="J94" s="209"/>
      <c r="K94" s="23" t="s">
        <v>65</v>
      </c>
      <c r="L94" s="86" t="s">
        <v>99</v>
      </c>
      <c r="M94" s="97">
        <v>0.29024488148558486</v>
      </c>
      <c r="N94" s="97">
        <v>0.29195081516336341</v>
      </c>
      <c r="O94" s="97">
        <v>0.29365674884114196</v>
      </c>
      <c r="P94" s="97">
        <v>0.29536268251892051</v>
      </c>
      <c r="Q94" s="97">
        <v>0.29706861619669905</v>
      </c>
      <c r="R94" s="97">
        <v>0.2987745498744776</v>
      </c>
      <c r="S94" s="97">
        <v>0.30048048355225615</v>
      </c>
      <c r="T94" s="97">
        <v>0.3021864172300347</v>
      </c>
      <c r="U94" s="97">
        <v>0.30389235090781325</v>
      </c>
      <c r="V94" s="97">
        <v>0.3055982845855918</v>
      </c>
      <c r="W94" s="97">
        <v>0.30730421826337034</v>
      </c>
      <c r="X94" s="97">
        <v>0.30901015194114889</v>
      </c>
      <c r="Y94" s="97">
        <v>0.31071608561892744</v>
      </c>
      <c r="Z94" s="97">
        <v>0.31242201929670571</v>
      </c>
      <c r="AA94" s="97">
        <v>0.31361627037507828</v>
      </c>
      <c r="AB94" s="97">
        <v>0.31481052145345084</v>
      </c>
      <c r="AC94" s="97">
        <v>0.31600477253182341</v>
      </c>
      <c r="AD94" s="97">
        <v>0.31719902361019597</v>
      </c>
      <c r="AE94" s="97">
        <v>0.31839327468856854</v>
      </c>
      <c r="AF94" s="97">
        <v>0.31958752576694111</v>
      </c>
      <c r="AG94" s="97">
        <v>0.32078177684531367</v>
      </c>
      <c r="AH94" s="97">
        <v>0.32197602792368624</v>
      </c>
      <c r="AI94" s="97">
        <v>0.3231702790020588</v>
      </c>
      <c r="AJ94" s="97">
        <v>0.32436453008043137</v>
      </c>
      <c r="AK94" s="97">
        <v>0.32555878115880393</v>
      </c>
      <c r="AL94" s="97">
        <v>0.3267530322371765</v>
      </c>
      <c r="AM94" s="97">
        <v>0.32794728331554907</v>
      </c>
      <c r="AN94" s="97">
        <v>0.32914153439392163</v>
      </c>
      <c r="AO94" s="97">
        <v>0.33033578547229403</v>
      </c>
    </row>
    <row r="95" spans="4:44" ht="14.25" customHeight="1" thickBot="1" x14ac:dyDescent="0.2">
      <c r="G95" s="26"/>
      <c r="H95" s="221"/>
      <c r="J95" s="209"/>
      <c r="K95" s="98" t="s">
        <v>65</v>
      </c>
      <c r="L95" s="98" t="s">
        <v>100</v>
      </c>
      <c r="M95" s="99">
        <v>0.28853894780780631</v>
      </c>
      <c r="N95" s="99">
        <v>0.28853894780780631</v>
      </c>
      <c r="O95" s="99">
        <v>0.28853894780780631</v>
      </c>
      <c r="P95" s="99">
        <v>0.28853894780780631</v>
      </c>
      <c r="Q95" s="99">
        <v>0.28853894780780631</v>
      </c>
      <c r="R95" s="99">
        <v>0.28853894780780631</v>
      </c>
      <c r="S95" s="99">
        <v>0.28853894780780631</v>
      </c>
      <c r="T95" s="99">
        <v>0.28853894780780631</v>
      </c>
      <c r="U95" s="99">
        <v>0.28853894780780631</v>
      </c>
      <c r="V95" s="99">
        <v>0.28853894780780631</v>
      </c>
      <c r="W95" s="99">
        <v>0.28853894780780631</v>
      </c>
      <c r="X95" s="99">
        <v>0.28853894780780631</v>
      </c>
      <c r="Y95" s="99">
        <v>0.28853894780780631</v>
      </c>
      <c r="Z95" s="99">
        <v>0.28853894780780631</v>
      </c>
      <c r="AA95" s="99">
        <v>0.29013115257373295</v>
      </c>
      <c r="AB95" s="99">
        <v>0.29172335733965959</v>
      </c>
      <c r="AC95" s="99">
        <v>0.29331556210558624</v>
      </c>
      <c r="AD95" s="99">
        <v>0.29490776687151288</v>
      </c>
      <c r="AE95" s="99">
        <v>0.29649997163743952</v>
      </c>
      <c r="AF95" s="99">
        <v>0.29809217640336616</v>
      </c>
      <c r="AG95" s="99">
        <v>0.2996843811692928</v>
      </c>
      <c r="AH95" s="99">
        <v>0.30127658593521944</v>
      </c>
      <c r="AI95" s="99">
        <v>0.30286879070114608</v>
      </c>
      <c r="AJ95" s="99">
        <v>0.30446099546707273</v>
      </c>
      <c r="AK95" s="99">
        <v>0.30605320023299937</v>
      </c>
      <c r="AL95" s="99">
        <v>0.30764540499892601</v>
      </c>
      <c r="AM95" s="99">
        <v>0.30923760976485265</v>
      </c>
      <c r="AN95" s="99">
        <v>0.31082981453077929</v>
      </c>
      <c r="AO95" s="99">
        <v>0.31242201929670571</v>
      </c>
    </row>
    <row r="96" spans="4:44" ht="14.25" customHeight="1" thickTop="1" x14ac:dyDescent="0.15">
      <c r="G96" s="26"/>
      <c r="H96" s="221"/>
      <c r="J96" s="209"/>
      <c r="K96" s="95" t="s">
        <v>67</v>
      </c>
      <c r="L96" s="95" t="s">
        <v>98</v>
      </c>
      <c r="M96" s="96">
        <v>0.27765622576712817</v>
      </c>
      <c r="N96" s="96">
        <v>0.28060501407588345</v>
      </c>
      <c r="O96" s="96">
        <v>0.28355380238463873</v>
      </c>
      <c r="P96" s="96">
        <v>0.28650259069339401</v>
      </c>
      <c r="Q96" s="96">
        <v>0.28945137900214929</v>
      </c>
      <c r="R96" s="96">
        <v>0.29240016731090457</v>
      </c>
      <c r="S96" s="96">
        <v>0.29534895561965985</v>
      </c>
      <c r="T96" s="96">
        <v>0.29829774392841513</v>
      </c>
      <c r="U96" s="96">
        <v>0.30124653223717041</v>
      </c>
      <c r="V96" s="96">
        <v>0.30419532054592568</v>
      </c>
      <c r="W96" s="96">
        <v>0.30714410885468096</v>
      </c>
      <c r="X96" s="96">
        <v>0.31009289716343624</v>
      </c>
      <c r="Y96" s="96">
        <v>0.31304168547219152</v>
      </c>
      <c r="Z96" s="96">
        <v>0.31599047378094702</v>
      </c>
      <c r="AA96" s="96">
        <v>0.3169010371922204</v>
      </c>
      <c r="AB96" s="96">
        <v>0.31781160060349378</v>
      </c>
      <c r="AC96" s="96">
        <v>0.31872216401476716</v>
      </c>
      <c r="AD96" s="96">
        <v>0.31963272742604054</v>
      </c>
      <c r="AE96" s="96">
        <v>0.32054329083731392</v>
      </c>
      <c r="AF96" s="96">
        <v>0.3214538542485873</v>
      </c>
      <c r="AG96" s="96">
        <v>0.32236441765986068</v>
      </c>
      <c r="AH96" s="96">
        <v>0.32327498107113406</v>
      </c>
      <c r="AI96" s="96">
        <v>0.32418554448240744</v>
      </c>
      <c r="AJ96" s="96">
        <v>0.32509610789368082</v>
      </c>
      <c r="AK96" s="96">
        <v>0.3260066713049542</v>
      </c>
      <c r="AL96" s="96">
        <v>0.32691723471622758</v>
      </c>
      <c r="AM96" s="96">
        <v>0.32782779812750096</v>
      </c>
      <c r="AN96" s="96">
        <v>0.32873836153877434</v>
      </c>
      <c r="AO96" s="96">
        <v>0.32964892495004744</v>
      </c>
    </row>
    <row r="97" spans="7:42" ht="14.25" customHeight="1" x14ac:dyDescent="0.15">
      <c r="G97" s="26"/>
      <c r="H97" s="221"/>
      <c r="J97" s="209"/>
      <c r="K97" s="23" t="s">
        <v>67</v>
      </c>
      <c r="L97" s="86" t="s">
        <v>99</v>
      </c>
      <c r="M97" s="97">
        <v>0.27640290141848051</v>
      </c>
      <c r="N97" s="97">
        <v>0.27809836537858812</v>
      </c>
      <c r="O97" s="97">
        <v>0.27979382933869573</v>
      </c>
      <c r="P97" s="97">
        <v>0.28148929329880334</v>
      </c>
      <c r="Q97" s="97">
        <v>0.28318475725891096</v>
      </c>
      <c r="R97" s="97">
        <v>0.28488022121901857</v>
      </c>
      <c r="S97" s="97">
        <v>0.28657568517912618</v>
      </c>
      <c r="T97" s="97">
        <v>0.2882711491392338</v>
      </c>
      <c r="U97" s="97">
        <v>0.28996661309934141</v>
      </c>
      <c r="V97" s="97">
        <v>0.29166207705944902</v>
      </c>
      <c r="W97" s="97">
        <v>0.29335754101955663</v>
      </c>
      <c r="X97" s="97">
        <v>0.29505300497966425</v>
      </c>
      <c r="Y97" s="97">
        <v>0.29674846893977186</v>
      </c>
      <c r="Z97" s="97">
        <v>0.2984439328998798</v>
      </c>
      <c r="AA97" s="97">
        <v>0.29961370229195095</v>
      </c>
      <c r="AB97" s="97">
        <v>0.30078347168402209</v>
      </c>
      <c r="AC97" s="97">
        <v>0.30195324107609323</v>
      </c>
      <c r="AD97" s="97">
        <v>0.30312301046816437</v>
      </c>
      <c r="AE97" s="97">
        <v>0.30429277986023551</v>
      </c>
      <c r="AF97" s="97">
        <v>0.30546254925230665</v>
      </c>
      <c r="AG97" s="97">
        <v>0.30663231864437779</v>
      </c>
      <c r="AH97" s="97">
        <v>0.30780208803644893</v>
      </c>
      <c r="AI97" s="97">
        <v>0.30897185742852007</v>
      </c>
      <c r="AJ97" s="97">
        <v>0.31014162682059121</v>
      </c>
      <c r="AK97" s="97">
        <v>0.31131139621266235</v>
      </c>
      <c r="AL97" s="97">
        <v>0.31248116560473349</v>
      </c>
      <c r="AM97" s="97">
        <v>0.31365093499680463</v>
      </c>
      <c r="AN97" s="97">
        <v>0.31482070438887577</v>
      </c>
      <c r="AO97" s="97">
        <v>0.31599047378094702</v>
      </c>
    </row>
    <row r="98" spans="7:42" ht="14.25" customHeight="1" thickBot="1" x14ac:dyDescent="0.2">
      <c r="G98" s="26"/>
      <c r="H98" s="221"/>
      <c r="J98" s="209"/>
      <c r="K98" s="98" t="s">
        <v>67</v>
      </c>
      <c r="L98" s="98" t="s">
        <v>100</v>
      </c>
      <c r="M98" s="99">
        <v>0.27470743745837289</v>
      </c>
      <c r="N98" s="99">
        <v>0.27470743745837289</v>
      </c>
      <c r="O98" s="99">
        <v>0.27470743745837289</v>
      </c>
      <c r="P98" s="99">
        <v>0.27470743745837289</v>
      </c>
      <c r="Q98" s="99">
        <v>0.27470743745837289</v>
      </c>
      <c r="R98" s="99">
        <v>0.27470743745837289</v>
      </c>
      <c r="S98" s="99">
        <v>0.27470743745837289</v>
      </c>
      <c r="T98" s="99">
        <v>0.27470743745837289</v>
      </c>
      <c r="U98" s="99">
        <v>0.27470743745837289</v>
      </c>
      <c r="V98" s="99">
        <v>0.27470743745837289</v>
      </c>
      <c r="W98" s="99">
        <v>0.27470743745837289</v>
      </c>
      <c r="X98" s="99">
        <v>0.27470743745837289</v>
      </c>
      <c r="Y98" s="99">
        <v>0.27470743745837289</v>
      </c>
      <c r="Z98" s="99">
        <v>0.27470743745837289</v>
      </c>
      <c r="AA98" s="99">
        <v>0.27628987048780668</v>
      </c>
      <c r="AB98" s="99">
        <v>0.27787230351724046</v>
      </c>
      <c r="AC98" s="99">
        <v>0.27945473654667424</v>
      </c>
      <c r="AD98" s="99">
        <v>0.28103716957610803</v>
      </c>
      <c r="AE98" s="99">
        <v>0.28261960260554181</v>
      </c>
      <c r="AF98" s="99">
        <v>0.28420203563497559</v>
      </c>
      <c r="AG98" s="99">
        <v>0.28578446866440937</v>
      </c>
      <c r="AH98" s="99">
        <v>0.28736690169384316</v>
      </c>
      <c r="AI98" s="99">
        <v>0.28894933472327694</v>
      </c>
      <c r="AJ98" s="99">
        <v>0.29053176775271072</v>
      </c>
      <c r="AK98" s="99">
        <v>0.29211420078214451</v>
      </c>
      <c r="AL98" s="99">
        <v>0.29369663381157829</v>
      </c>
      <c r="AM98" s="99">
        <v>0.29527906684101207</v>
      </c>
      <c r="AN98" s="99">
        <v>0.29686149987044586</v>
      </c>
      <c r="AO98" s="99">
        <v>0.2984439328998798</v>
      </c>
    </row>
    <row r="99" spans="7:42" ht="14.25" customHeight="1" thickTop="1" x14ac:dyDescent="0.15">
      <c r="G99" s="26"/>
      <c r="H99" s="221"/>
      <c r="J99" s="209"/>
      <c r="K99" s="95" t="s">
        <v>69</v>
      </c>
      <c r="L99" s="95" t="s">
        <v>98</v>
      </c>
      <c r="M99" s="96">
        <v>0.26380732215278746</v>
      </c>
      <c r="N99" s="96">
        <v>0.26667469676307393</v>
      </c>
      <c r="O99" s="96">
        <v>0.26954207137336039</v>
      </c>
      <c r="P99" s="96">
        <v>0.27240944598364686</v>
      </c>
      <c r="Q99" s="96">
        <v>0.27527682059393332</v>
      </c>
      <c r="R99" s="96">
        <v>0.27814419520421979</v>
      </c>
      <c r="S99" s="96">
        <v>0.28101156981450626</v>
      </c>
      <c r="T99" s="96">
        <v>0.28387894442479272</v>
      </c>
      <c r="U99" s="96">
        <v>0.28674631903507919</v>
      </c>
      <c r="V99" s="96">
        <v>0.28961369364536566</v>
      </c>
      <c r="W99" s="96">
        <v>0.29248106825565212</v>
      </c>
      <c r="X99" s="96">
        <v>0.29534844286593859</v>
      </c>
      <c r="Y99" s="96">
        <v>0.29821581747622505</v>
      </c>
      <c r="Z99" s="96">
        <v>0.30108319208651146</v>
      </c>
      <c r="AA99" s="96">
        <v>0.30188617508414411</v>
      </c>
      <c r="AB99" s="96">
        <v>0.30268915808177677</v>
      </c>
      <c r="AC99" s="96">
        <v>0.30349214107940942</v>
      </c>
      <c r="AD99" s="96">
        <v>0.30429512407704207</v>
      </c>
      <c r="AE99" s="96">
        <v>0.30509810707467472</v>
      </c>
      <c r="AF99" s="96">
        <v>0.30590109007230737</v>
      </c>
      <c r="AG99" s="96">
        <v>0.30670407306994002</v>
      </c>
      <c r="AH99" s="96">
        <v>0.30750705606757267</v>
      </c>
      <c r="AI99" s="96">
        <v>0.30831003906520532</v>
      </c>
      <c r="AJ99" s="96">
        <v>0.30911302206283797</v>
      </c>
      <c r="AK99" s="96">
        <v>0.30991600506047062</v>
      </c>
      <c r="AL99" s="96">
        <v>0.31071898805810327</v>
      </c>
      <c r="AM99" s="96">
        <v>0.31152197105573592</v>
      </c>
      <c r="AN99" s="96">
        <v>0.31232495405336858</v>
      </c>
      <c r="AO99" s="96">
        <v>0.31312793705100117</v>
      </c>
    </row>
    <row r="100" spans="7:42" ht="14.25" customHeight="1" x14ac:dyDescent="0.15">
      <c r="G100" s="26"/>
      <c r="H100" s="221"/>
      <c r="J100" s="209"/>
      <c r="K100" s="23" t="s">
        <v>69</v>
      </c>
      <c r="L100" s="86" t="s">
        <v>99</v>
      </c>
      <c r="M100" s="97">
        <v>0.26258963643776279</v>
      </c>
      <c r="N100" s="97">
        <v>0.26423932533302458</v>
      </c>
      <c r="O100" s="97">
        <v>0.26588901422828637</v>
      </c>
      <c r="P100" s="97">
        <v>0.26753870312354816</v>
      </c>
      <c r="Q100" s="97">
        <v>0.26918839201880995</v>
      </c>
      <c r="R100" s="97">
        <v>0.27083808091407174</v>
      </c>
      <c r="S100" s="97">
        <v>0.27248776980933354</v>
      </c>
      <c r="T100" s="97">
        <v>0.27413745870459533</v>
      </c>
      <c r="U100" s="97">
        <v>0.27578714759985712</v>
      </c>
      <c r="V100" s="97">
        <v>0.27743683649511891</v>
      </c>
      <c r="W100" s="97">
        <v>0.2790865253903807</v>
      </c>
      <c r="X100" s="97">
        <v>0.28073621428564249</v>
      </c>
      <c r="Y100" s="97">
        <v>0.28238590318090429</v>
      </c>
      <c r="Z100" s="97">
        <v>0.28403559207616635</v>
      </c>
      <c r="AA100" s="97">
        <v>0.28517209874352267</v>
      </c>
      <c r="AB100" s="97">
        <v>0.28630860541087899</v>
      </c>
      <c r="AC100" s="97">
        <v>0.28744511207823531</v>
      </c>
      <c r="AD100" s="97">
        <v>0.28858161874559163</v>
      </c>
      <c r="AE100" s="97">
        <v>0.28971812541294795</v>
      </c>
      <c r="AF100" s="97">
        <v>0.29085463208030427</v>
      </c>
      <c r="AG100" s="97">
        <v>0.29199113874766058</v>
      </c>
      <c r="AH100" s="97">
        <v>0.2931276454150169</v>
      </c>
      <c r="AI100" s="97">
        <v>0.29426415208237322</v>
      </c>
      <c r="AJ100" s="97">
        <v>0.29540065874972954</v>
      </c>
      <c r="AK100" s="97">
        <v>0.29653716541708586</v>
      </c>
      <c r="AL100" s="97">
        <v>0.29767367208444218</v>
      </c>
      <c r="AM100" s="97">
        <v>0.29881017875179849</v>
      </c>
      <c r="AN100" s="97">
        <v>0.29994668541915481</v>
      </c>
      <c r="AO100" s="97">
        <v>0.30108319208651146</v>
      </c>
    </row>
    <row r="101" spans="7:42" ht="14.25" customHeight="1" thickBot="1" x14ac:dyDescent="0.2">
      <c r="G101" s="26"/>
      <c r="H101" s="221"/>
      <c r="J101" s="209"/>
      <c r="K101" s="98" t="s">
        <v>69</v>
      </c>
      <c r="L101" s="98" t="s">
        <v>100</v>
      </c>
      <c r="M101" s="99">
        <v>0.26093994754250099</v>
      </c>
      <c r="N101" s="99">
        <v>0.26093994754250099</v>
      </c>
      <c r="O101" s="99">
        <v>0.26093994754250099</v>
      </c>
      <c r="P101" s="99">
        <v>0.26093994754250099</v>
      </c>
      <c r="Q101" s="99">
        <v>0.26093994754250099</v>
      </c>
      <c r="R101" s="99">
        <v>0.26093994754250099</v>
      </c>
      <c r="S101" s="99">
        <v>0.26093994754250099</v>
      </c>
      <c r="T101" s="99">
        <v>0.26093994754250099</v>
      </c>
      <c r="U101" s="99">
        <v>0.26093994754250099</v>
      </c>
      <c r="V101" s="99">
        <v>0.26093994754250099</v>
      </c>
      <c r="W101" s="99">
        <v>0.26093994754250099</v>
      </c>
      <c r="X101" s="99">
        <v>0.26093994754250099</v>
      </c>
      <c r="Y101" s="99">
        <v>0.26093994754250099</v>
      </c>
      <c r="Z101" s="99">
        <v>0.26093994754250099</v>
      </c>
      <c r="AA101" s="99">
        <v>0.2624796571780787</v>
      </c>
      <c r="AB101" s="99">
        <v>0.2640193668136564</v>
      </c>
      <c r="AC101" s="99">
        <v>0.2655590764492341</v>
      </c>
      <c r="AD101" s="99">
        <v>0.2670987860848118</v>
      </c>
      <c r="AE101" s="99">
        <v>0.2686384957203895</v>
      </c>
      <c r="AF101" s="99">
        <v>0.2701782053559672</v>
      </c>
      <c r="AG101" s="99">
        <v>0.27171791499154491</v>
      </c>
      <c r="AH101" s="99">
        <v>0.27325762462712261</v>
      </c>
      <c r="AI101" s="99">
        <v>0.27479733426270031</v>
      </c>
      <c r="AJ101" s="99">
        <v>0.27633704389827801</v>
      </c>
      <c r="AK101" s="99">
        <v>0.27787675353385571</v>
      </c>
      <c r="AL101" s="99">
        <v>0.27941646316943342</v>
      </c>
      <c r="AM101" s="99">
        <v>0.28095617280501112</v>
      </c>
      <c r="AN101" s="99">
        <v>0.28249588244058882</v>
      </c>
      <c r="AO101" s="99">
        <v>0.28403559207616635</v>
      </c>
    </row>
    <row r="102" spans="7:42" ht="14.25" customHeight="1" thickTop="1" x14ac:dyDescent="0.15">
      <c r="G102" s="26"/>
      <c r="H102" s="221"/>
      <c r="J102" s="209"/>
      <c r="K102" s="95" t="s">
        <v>71</v>
      </c>
      <c r="L102" s="95" t="s">
        <v>98</v>
      </c>
      <c r="M102" s="96">
        <v>0.25016796439579542</v>
      </c>
      <c r="N102" s="96">
        <v>0.2529549925300853</v>
      </c>
      <c r="O102" s="96">
        <v>0.25574202066437518</v>
      </c>
      <c r="P102" s="96">
        <v>0.25852904879866506</v>
      </c>
      <c r="Q102" s="96">
        <v>0.26131607693295494</v>
      </c>
      <c r="R102" s="96">
        <v>0.26410310506724483</v>
      </c>
      <c r="S102" s="96">
        <v>0.26689013320153471</v>
      </c>
      <c r="T102" s="96">
        <v>0.26967716133582459</v>
      </c>
      <c r="U102" s="96">
        <v>0.27246418947011447</v>
      </c>
      <c r="V102" s="96">
        <v>0.27525121760440435</v>
      </c>
      <c r="W102" s="96">
        <v>0.27803824573869423</v>
      </c>
      <c r="X102" s="96">
        <v>0.28082527387298412</v>
      </c>
      <c r="Y102" s="96">
        <v>0.283612302007274</v>
      </c>
      <c r="Z102" s="96">
        <v>0.28639933014156388</v>
      </c>
      <c r="AA102" s="96">
        <v>0.28709651636638006</v>
      </c>
      <c r="AB102" s="96">
        <v>0.28779370259119624</v>
      </c>
      <c r="AC102" s="96">
        <v>0.28849088881601243</v>
      </c>
      <c r="AD102" s="96">
        <v>0.28918807504082861</v>
      </c>
      <c r="AE102" s="96">
        <v>0.28988526126564479</v>
      </c>
      <c r="AF102" s="96">
        <v>0.29058244749046097</v>
      </c>
      <c r="AG102" s="96">
        <v>0.29127963371527715</v>
      </c>
      <c r="AH102" s="96">
        <v>0.29197681994009334</v>
      </c>
      <c r="AI102" s="96">
        <v>0.29267400616490952</v>
      </c>
      <c r="AJ102" s="96">
        <v>0.2933711923897257</v>
      </c>
      <c r="AK102" s="96">
        <v>0.29406837861454188</v>
      </c>
      <c r="AL102" s="96">
        <v>0.29476556483935806</v>
      </c>
      <c r="AM102" s="96">
        <v>0.29546275106417424</v>
      </c>
      <c r="AN102" s="96">
        <v>0.29615993728899043</v>
      </c>
      <c r="AO102" s="96">
        <v>0.29685712351380666</v>
      </c>
      <c r="AP102" s="94"/>
    </row>
    <row r="103" spans="7:42" ht="14.25" customHeight="1" x14ac:dyDescent="0.15">
      <c r="G103" s="26"/>
      <c r="H103" s="221"/>
      <c r="J103" s="209"/>
      <c r="K103" s="23" t="s">
        <v>71</v>
      </c>
      <c r="L103" s="86" t="s">
        <v>99</v>
      </c>
      <c r="M103" s="97">
        <v>0.24898509531014731</v>
      </c>
      <c r="N103" s="97">
        <v>0.25058925435878909</v>
      </c>
      <c r="O103" s="97">
        <v>0.25219341340743084</v>
      </c>
      <c r="P103" s="97">
        <v>0.2537975724560726</v>
      </c>
      <c r="Q103" s="97">
        <v>0.25540173150471435</v>
      </c>
      <c r="R103" s="97">
        <v>0.2570058905533561</v>
      </c>
      <c r="S103" s="97">
        <v>0.25861004960199785</v>
      </c>
      <c r="T103" s="97">
        <v>0.2602142086506396</v>
      </c>
      <c r="U103" s="97">
        <v>0.26181836769928135</v>
      </c>
      <c r="V103" s="97">
        <v>0.2634225267479231</v>
      </c>
      <c r="W103" s="97">
        <v>0.26502668579656485</v>
      </c>
      <c r="X103" s="97">
        <v>0.2666308448452066</v>
      </c>
      <c r="Y103" s="97">
        <v>0.26823500389384836</v>
      </c>
      <c r="Z103" s="97">
        <v>0.26983916294249016</v>
      </c>
      <c r="AA103" s="97">
        <v>0.27094317408909507</v>
      </c>
      <c r="AB103" s="97">
        <v>0.27204718523569998</v>
      </c>
      <c r="AC103" s="97">
        <v>0.27315119638230489</v>
      </c>
      <c r="AD103" s="97">
        <v>0.27425520752890981</v>
      </c>
      <c r="AE103" s="97">
        <v>0.27535921867551472</v>
      </c>
      <c r="AF103" s="97">
        <v>0.27646322982211963</v>
      </c>
      <c r="AG103" s="97">
        <v>0.27756724096872454</v>
      </c>
      <c r="AH103" s="97">
        <v>0.27867125211532945</v>
      </c>
      <c r="AI103" s="97">
        <v>0.27977526326193436</v>
      </c>
      <c r="AJ103" s="97">
        <v>0.28087927440853927</v>
      </c>
      <c r="AK103" s="97">
        <v>0.28198328555514418</v>
      </c>
      <c r="AL103" s="97">
        <v>0.28308729670174909</v>
      </c>
      <c r="AM103" s="97">
        <v>0.284191307848354</v>
      </c>
      <c r="AN103" s="97">
        <v>0.28529531899495891</v>
      </c>
      <c r="AO103" s="97">
        <v>0.28639933014156388</v>
      </c>
    </row>
    <row r="104" spans="7:42" ht="14.25" customHeight="1" thickBot="1" x14ac:dyDescent="0.2">
      <c r="G104" s="26"/>
      <c r="H104" s="221"/>
      <c r="J104" s="209"/>
      <c r="K104" s="98" t="s">
        <v>71</v>
      </c>
      <c r="L104" s="98" t="s">
        <v>100</v>
      </c>
      <c r="M104" s="99">
        <v>0.24738093626150556</v>
      </c>
      <c r="N104" s="99">
        <v>0.24738093626150556</v>
      </c>
      <c r="O104" s="99">
        <v>0.24738093626150556</v>
      </c>
      <c r="P104" s="99">
        <v>0.24738093626150556</v>
      </c>
      <c r="Q104" s="99">
        <v>0.24738093626150556</v>
      </c>
      <c r="R104" s="99">
        <v>0.24738093626150556</v>
      </c>
      <c r="S104" s="99">
        <v>0.24738093626150556</v>
      </c>
      <c r="T104" s="99">
        <v>0.24738093626150556</v>
      </c>
      <c r="U104" s="99">
        <v>0.24738093626150556</v>
      </c>
      <c r="V104" s="99">
        <v>0.24738093626150556</v>
      </c>
      <c r="W104" s="99">
        <v>0.24738093626150556</v>
      </c>
      <c r="X104" s="99">
        <v>0.24738093626150556</v>
      </c>
      <c r="Y104" s="99">
        <v>0.24738093626150556</v>
      </c>
      <c r="Z104" s="99">
        <v>0.24738093626150556</v>
      </c>
      <c r="AA104" s="99">
        <v>0.24887815137357119</v>
      </c>
      <c r="AB104" s="99">
        <v>0.25037536648563685</v>
      </c>
      <c r="AC104" s="99">
        <v>0.25187258159770248</v>
      </c>
      <c r="AD104" s="99">
        <v>0.25336979670976811</v>
      </c>
      <c r="AE104" s="99">
        <v>0.25486701182183374</v>
      </c>
      <c r="AF104" s="99">
        <v>0.25636422693389938</v>
      </c>
      <c r="AG104" s="99">
        <v>0.25786144204596501</v>
      </c>
      <c r="AH104" s="99">
        <v>0.25935865715803064</v>
      </c>
      <c r="AI104" s="99">
        <v>0.26085587227009627</v>
      </c>
      <c r="AJ104" s="99">
        <v>0.2623530873821619</v>
      </c>
      <c r="AK104" s="99">
        <v>0.26385030249422753</v>
      </c>
      <c r="AL104" s="99">
        <v>0.26534751760629316</v>
      </c>
      <c r="AM104" s="99">
        <v>0.26684473271835879</v>
      </c>
      <c r="AN104" s="99">
        <v>0.26834194783042442</v>
      </c>
      <c r="AO104" s="99">
        <v>0.26983916294249016</v>
      </c>
    </row>
    <row r="105" spans="7:42" ht="14.25" customHeight="1" thickTop="1" x14ac:dyDescent="0.15">
      <c r="G105" s="26"/>
      <c r="H105" s="221"/>
      <c r="J105" s="209"/>
      <c r="K105" s="95" t="s">
        <v>73</v>
      </c>
      <c r="L105" s="95" t="s">
        <v>98</v>
      </c>
      <c r="M105" s="96">
        <v>0.23732722966705613</v>
      </c>
      <c r="N105" s="96">
        <v>0.24003207341619803</v>
      </c>
      <c r="O105" s="96">
        <v>0.24273691716533993</v>
      </c>
      <c r="P105" s="96">
        <v>0.24544176091448183</v>
      </c>
      <c r="Q105" s="96">
        <v>0.24814660466362373</v>
      </c>
      <c r="R105" s="96">
        <v>0.25085144841276563</v>
      </c>
      <c r="S105" s="96">
        <v>0.2535562921619075</v>
      </c>
      <c r="T105" s="96">
        <v>0.25626113591104938</v>
      </c>
      <c r="U105" s="96">
        <v>0.25896597966019125</v>
      </c>
      <c r="V105" s="96">
        <v>0.26167082340933312</v>
      </c>
      <c r="W105" s="96">
        <v>0.26437566715847499</v>
      </c>
      <c r="X105" s="96">
        <v>0.26708051090761686</v>
      </c>
      <c r="Y105" s="96">
        <v>0.26978535465675874</v>
      </c>
      <c r="Z105" s="96">
        <v>0.27249019840590066</v>
      </c>
      <c r="AA105" s="96">
        <v>0.27309397605227376</v>
      </c>
      <c r="AB105" s="96">
        <v>0.27369775369864685</v>
      </c>
      <c r="AC105" s="96">
        <v>0.27430153134501994</v>
      </c>
      <c r="AD105" s="96">
        <v>0.27490530899139304</v>
      </c>
      <c r="AE105" s="96">
        <v>0.27550908663776613</v>
      </c>
      <c r="AF105" s="96">
        <v>0.27611286428413923</v>
      </c>
      <c r="AG105" s="96">
        <v>0.27671664193051232</v>
      </c>
      <c r="AH105" s="96">
        <v>0.27732041957688541</v>
      </c>
      <c r="AI105" s="96">
        <v>0.27792419722325851</v>
      </c>
      <c r="AJ105" s="96">
        <v>0.2785279748696316</v>
      </c>
      <c r="AK105" s="96">
        <v>0.27913175251600469</v>
      </c>
      <c r="AL105" s="96">
        <v>0.27973553016237779</v>
      </c>
      <c r="AM105" s="96">
        <v>0.28033930780875088</v>
      </c>
      <c r="AN105" s="96">
        <v>0.28094308545512398</v>
      </c>
      <c r="AO105" s="96">
        <v>0.28154686310149707</v>
      </c>
    </row>
    <row r="106" spans="7:42" ht="14.25" customHeight="1" x14ac:dyDescent="0.15">
      <c r="G106" s="26"/>
      <c r="H106" s="221"/>
      <c r="J106" s="209"/>
      <c r="K106" s="23" t="s">
        <v>73</v>
      </c>
      <c r="L106" s="86" t="s">
        <v>99</v>
      </c>
      <c r="M106" s="97">
        <v>0.23618665703515479</v>
      </c>
      <c r="N106" s="97">
        <v>0.23775092815239535</v>
      </c>
      <c r="O106" s="97">
        <v>0.2393151992696359</v>
      </c>
      <c r="P106" s="97">
        <v>0.24087947038687646</v>
      </c>
      <c r="Q106" s="97">
        <v>0.24244374150411702</v>
      </c>
      <c r="R106" s="97">
        <v>0.24400801262135757</v>
      </c>
      <c r="S106" s="97">
        <v>0.24557228373859813</v>
      </c>
      <c r="T106" s="97">
        <v>0.24713655485583869</v>
      </c>
      <c r="U106" s="97">
        <v>0.24870082597307924</v>
      </c>
      <c r="V106" s="97">
        <v>0.2502650970903198</v>
      </c>
      <c r="W106" s="97">
        <v>0.25182936820756036</v>
      </c>
      <c r="X106" s="97">
        <v>0.25339363932480091</v>
      </c>
      <c r="Y106" s="97">
        <v>0.25495791044204147</v>
      </c>
      <c r="Z106" s="97">
        <v>0.25652218155928197</v>
      </c>
      <c r="AA106" s="97">
        <v>0.25758671601572319</v>
      </c>
      <c r="AB106" s="97">
        <v>0.25865125047216442</v>
      </c>
      <c r="AC106" s="97">
        <v>0.25971578492860564</v>
      </c>
      <c r="AD106" s="97">
        <v>0.26078031938504687</v>
      </c>
      <c r="AE106" s="97">
        <v>0.26184485384148809</v>
      </c>
      <c r="AF106" s="97">
        <v>0.26290938829792931</v>
      </c>
      <c r="AG106" s="97">
        <v>0.26397392275437054</v>
      </c>
      <c r="AH106" s="97">
        <v>0.26503845721081176</v>
      </c>
      <c r="AI106" s="97">
        <v>0.26610299166725299</v>
      </c>
      <c r="AJ106" s="97">
        <v>0.26716752612369421</v>
      </c>
      <c r="AK106" s="97">
        <v>0.26823206058013543</v>
      </c>
      <c r="AL106" s="97">
        <v>0.26929659503657666</v>
      </c>
      <c r="AM106" s="97">
        <v>0.27036112949301788</v>
      </c>
      <c r="AN106" s="97">
        <v>0.27142566394945911</v>
      </c>
      <c r="AO106" s="97">
        <v>0.27249019840590066</v>
      </c>
    </row>
    <row r="107" spans="7:42" ht="14.25" customHeight="1" thickBot="1" x14ac:dyDescent="0.2">
      <c r="G107" s="26"/>
      <c r="H107" s="221"/>
      <c r="J107" s="209"/>
      <c r="K107" s="98" t="s">
        <v>73</v>
      </c>
      <c r="L107" s="98" t="s">
        <v>100</v>
      </c>
      <c r="M107" s="99">
        <v>0.23462238591791423</v>
      </c>
      <c r="N107" s="99">
        <v>0.23462238591791423</v>
      </c>
      <c r="O107" s="99">
        <v>0.23462238591791423</v>
      </c>
      <c r="P107" s="99">
        <v>0.23462238591791423</v>
      </c>
      <c r="Q107" s="99">
        <v>0.23462238591791423</v>
      </c>
      <c r="R107" s="99">
        <v>0.23462238591791423</v>
      </c>
      <c r="S107" s="99">
        <v>0.23462238591791423</v>
      </c>
      <c r="T107" s="99">
        <v>0.23462238591791423</v>
      </c>
      <c r="U107" s="99">
        <v>0.23462238591791423</v>
      </c>
      <c r="V107" s="99">
        <v>0.23462238591791423</v>
      </c>
      <c r="W107" s="99">
        <v>0.23462238591791423</v>
      </c>
      <c r="X107" s="99">
        <v>0.23462238591791423</v>
      </c>
      <c r="Y107" s="99">
        <v>0.23462238591791423</v>
      </c>
      <c r="Z107" s="99">
        <v>0.23462238591791423</v>
      </c>
      <c r="AA107" s="99">
        <v>0.23608237229400542</v>
      </c>
      <c r="AB107" s="99">
        <v>0.2375423586700966</v>
      </c>
      <c r="AC107" s="99">
        <v>0.23900234504618778</v>
      </c>
      <c r="AD107" s="99">
        <v>0.24046233142227896</v>
      </c>
      <c r="AE107" s="99">
        <v>0.24192231779837015</v>
      </c>
      <c r="AF107" s="99">
        <v>0.24338230417446133</v>
      </c>
      <c r="AG107" s="99">
        <v>0.24484229055055251</v>
      </c>
      <c r="AH107" s="99">
        <v>0.24630227692664369</v>
      </c>
      <c r="AI107" s="99">
        <v>0.24776226330273488</v>
      </c>
      <c r="AJ107" s="99">
        <v>0.24922224967882606</v>
      </c>
      <c r="AK107" s="99">
        <v>0.25068223605491724</v>
      </c>
      <c r="AL107" s="99">
        <v>0.25214222243100842</v>
      </c>
      <c r="AM107" s="99">
        <v>0.25360220880709961</v>
      </c>
      <c r="AN107" s="99">
        <v>0.25506219518319079</v>
      </c>
      <c r="AO107" s="99">
        <v>0.25652218155928197</v>
      </c>
    </row>
    <row r="108" spans="7:42" ht="14.25" customHeight="1" thickTop="1" x14ac:dyDescent="0.15">
      <c r="G108" s="26"/>
      <c r="H108" s="221"/>
      <c r="J108" s="209"/>
      <c r="K108" s="95" t="s">
        <v>75</v>
      </c>
      <c r="L108" s="95" t="s">
        <v>98</v>
      </c>
      <c r="M108" s="96">
        <v>0.22818215054957311</v>
      </c>
      <c r="N108" s="96">
        <v>0.23078390199455984</v>
      </c>
      <c r="O108" s="96">
        <v>0.23338565343954656</v>
      </c>
      <c r="P108" s="96">
        <v>0.23598740488453329</v>
      </c>
      <c r="Q108" s="96">
        <v>0.23858915632952002</v>
      </c>
      <c r="R108" s="96">
        <v>0.24119090777450675</v>
      </c>
      <c r="S108" s="96">
        <v>0.24379265921949347</v>
      </c>
      <c r="T108" s="96">
        <v>0.2463944106644802</v>
      </c>
      <c r="U108" s="96">
        <v>0.24899616210946693</v>
      </c>
      <c r="V108" s="96">
        <v>0.25159791355445366</v>
      </c>
      <c r="W108" s="96">
        <v>0.25419966499944041</v>
      </c>
      <c r="X108" s="96">
        <v>0.25680141644442717</v>
      </c>
      <c r="Y108" s="96">
        <v>0.25940316788941392</v>
      </c>
      <c r="Z108" s="96">
        <v>0.26200491933440062</v>
      </c>
      <c r="AA108" s="96">
        <v>0.26258435664047414</v>
      </c>
      <c r="AB108" s="96">
        <v>0.26316379394654765</v>
      </c>
      <c r="AC108" s="96">
        <v>0.26374323125262117</v>
      </c>
      <c r="AD108" s="96">
        <v>0.26432266855869468</v>
      </c>
      <c r="AE108" s="96">
        <v>0.2649021058647682</v>
      </c>
      <c r="AF108" s="96">
        <v>0.26548154317084172</v>
      </c>
      <c r="AG108" s="96">
        <v>0.26606098047691523</v>
      </c>
      <c r="AH108" s="96">
        <v>0.26664041778298875</v>
      </c>
      <c r="AI108" s="96">
        <v>0.26721985508906226</v>
      </c>
      <c r="AJ108" s="96">
        <v>0.26779929239513578</v>
      </c>
      <c r="AK108" s="96">
        <v>0.2683787297012093</v>
      </c>
      <c r="AL108" s="96">
        <v>0.26895816700728281</v>
      </c>
      <c r="AM108" s="96">
        <v>0.26953760431335633</v>
      </c>
      <c r="AN108" s="96">
        <v>0.27011704161942984</v>
      </c>
      <c r="AO108" s="96">
        <v>0.27069647892550364</v>
      </c>
    </row>
    <row r="109" spans="7:42" ht="14.25" customHeight="1" x14ac:dyDescent="0.15">
      <c r="G109" s="26"/>
      <c r="H109" s="221"/>
      <c r="J109" s="209"/>
      <c r="K109" s="23" t="s">
        <v>75</v>
      </c>
      <c r="L109" s="86" t="s">
        <v>99</v>
      </c>
      <c r="M109" s="97">
        <v>0.22709348720429637</v>
      </c>
      <c r="N109" s="97">
        <v>0.22860657530400635</v>
      </c>
      <c r="O109" s="97">
        <v>0.23011966340371634</v>
      </c>
      <c r="P109" s="97">
        <v>0.23163275150342633</v>
      </c>
      <c r="Q109" s="97">
        <v>0.23314583960313631</v>
      </c>
      <c r="R109" s="97">
        <v>0.2346589277028463</v>
      </c>
      <c r="S109" s="97">
        <v>0.23617201580255628</v>
      </c>
      <c r="T109" s="97">
        <v>0.23768510390226627</v>
      </c>
      <c r="U109" s="97">
        <v>0.23919819200197626</v>
      </c>
      <c r="V109" s="97">
        <v>0.24071128010168624</v>
      </c>
      <c r="W109" s="97">
        <v>0.24222436820139623</v>
      </c>
      <c r="X109" s="97">
        <v>0.24373745630110621</v>
      </c>
      <c r="Y109" s="97">
        <v>0.2452505444008162</v>
      </c>
      <c r="Z109" s="97">
        <v>0.24676363250052624</v>
      </c>
      <c r="AA109" s="97">
        <v>0.2477797182894512</v>
      </c>
      <c r="AB109" s="97">
        <v>0.24879580407837615</v>
      </c>
      <c r="AC109" s="97">
        <v>0.2498118898673011</v>
      </c>
      <c r="AD109" s="97">
        <v>0.25082797565622605</v>
      </c>
      <c r="AE109" s="97">
        <v>0.25184406144515104</v>
      </c>
      <c r="AF109" s="97">
        <v>0.25286014723407602</v>
      </c>
      <c r="AG109" s="97">
        <v>0.253876233023001</v>
      </c>
      <c r="AH109" s="97">
        <v>0.25489231881192598</v>
      </c>
      <c r="AI109" s="97">
        <v>0.25590840460085096</v>
      </c>
      <c r="AJ109" s="97">
        <v>0.25692449038977594</v>
      </c>
      <c r="AK109" s="97">
        <v>0.25794057617870092</v>
      </c>
      <c r="AL109" s="97">
        <v>0.2589566619676259</v>
      </c>
      <c r="AM109" s="97">
        <v>0.25997274775655088</v>
      </c>
      <c r="AN109" s="97">
        <v>0.26098883354547586</v>
      </c>
      <c r="AO109" s="97">
        <v>0.26200491933440062</v>
      </c>
    </row>
    <row r="110" spans="7:42" ht="14.25" customHeight="1" thickBot="1" x14ac:dyDescent="0.2">
      <c r="G110" s="26"/>
      <c r="H110" s="221"/>
      <c r="J110" s="209"/>
      <c r="K110" s="98" t="s">
        <v>75</v>
      </c>
      <c r="L110" s="98" t="s">
        <v>100</v>
      </c>
      <c r="M110" s="99">
        <v>0.22558039910458638</v>
      </c>
      <c r="N110" s="99">
        <v>0.22558039910458638</v>
      </c>
      <c r="O110" s="99">
        <v>0.22558039910458638</v>
      </c>
      <c r="P110" s="99">
        <v>0.22558039910458638</v>
      </c>
      <c r="Q110" s="99">
        <v>0.22558039910458638</v>
      </c>
      <c r="R110" s="99">
        <v>0.22558039910458638</v>
      </c>
      <c r="S110" s="99">
        <v>0.22558039910458638</v>
      </c>
      <c r="T110" s="99">
        <v>0.22558039910458638</v>
      </c>
      <c r="U110" s="99">
        <v>0.22558039910458638</v>
      </c>
      <c r="V110" s="99">
        <v>0.22558039910458638</v>
      </c>
      <c r="W110" s="99">
        <v>0.22558039910458638</v>
      </c>
      <c r="X110" s="99">
        <v>0.22558039910458638</v>
      </c>
      <c r="Y110" s="99">
        <v>0.22558039910458638</v>
      </c>
      <c r="Z110" s="99">
        <v>0.22558039910458638</v>
      </c>
      <c r="AA110" s="99">
        <v>0.2269926146643157</v>
      </c>
      <c r="AB110" s="99">
        <v>0.22840483022404501</v>
      </c>
      <c r="AC110" s="99">
        <v>0.22981704578377432</v>
      </c>
      <c r="AD110" s="99">
        <v>0.23122926134350363</v>
      </c>
      <c r="AE110" s="99">
        <v>0.23264147690323295</v>
      </c>
      <c r="AF110" s="99">
        <v>0.23405369246296226</v>
      </c>
      <c r="AG110" s="99">
        <v>0.23546590802269157</v>
      </c>
      <c r="AH110" s="99">
        <v>0.23687812358242089</v>
      </c>
      <c r="AI110" s="99">
        <v>0.2382903391421502</v>
      </c>
      <c r="AJ110" s="99">
        <v>0.23970255470187951</v>
      </c>
      <c r="AK110" s="99">
        <v>0.24111477026160882</v>
      </c>
      <c r="AL110" s="99">
        <v>0.24252698582133814</v>
      </c>
      <c r="AM110" s="99">
        <v>0.24393920138106745</v>
      </c>
      <c r="AN110" s="99">
        <v>0.24535141694079676</v>
      </c>
      <c r="AO110" s="99">
        <v>0.24676363250052624</v>
      </c>
    </row>
    <row r="111" spans="7:42" ht="14.25" customHeight="1" thickTop="1" x14ac:dyDescent="0.15">
      <c r="G111" s="26"/>
      <c r="H111" s="221"/>
      <c r="J111" s="209"/>
      <c r="K111" s="95" t="s">
        <v>77</v>
      </c>
      <c r="L111" s="95" t="s">
        <v>98</v>
      </c>
      <c r="M111" s="96">
        <v>0.21713140838524053</v>
      </c>
      <c r="N111" s="96">
        <v>0.21963875915778158</v>
      </c>
      <c r="O111" s="96">
        <v>0.22214610993032263</v>
      </c>
      <c r="P111" s="96">
        <v>0.22465346070286368</v>
      </c>
      <c r="Q111" s="96">
        <v>0.22716081147540473</v>
      </c>
      <c r="R111" s="96">
        <v>0.22966816224794578</v>
      </c>
      <c r="S111" s="96">
        <v>0.23217551302048683</v>
      </c>
      <c r="T111" s="96">
        <v>0.23468286379302788</v>
      </c>
      <c r="U111" s="96">
        <v>0.23719021456556894</v>
      </c>
      <c r="V111" s="96">
        <v>0.23969756533810999</v>
      </c>
      <c r="W111" s="96">
        <v>0.24220491611065104</v>
      </c>
      <c r="X111" s="96">
        <v>0.24471226688319209</v>
      </c>
      <c r="Y111" s="96">
        <v>0.24721961765573314</v>
      </c>
      <c r="Z111" s="96">
        <v>0.24972696842827422</v>
      </c>
      <c r="AA111" s="96">
        <v>0.25024842847540524</v>
      </c>
      <c r="AB111" s="96">
        <v>0.25076988852253623</v>
      </c>
      <c r="AC111" s="96">
        <v>0.25129134856966723</v>
      </c>
      <c r="AD111" s="96">
        <v>0.25181280861679822</v>
      </c>
      <c r="AE111" s="96">
        <v>0.25233426866392922</v>
      </c>
      <c r="AF111" s="96">
        <v>0.25285572871106021</v>
      </c>
      <c r="AG111" s="96">
        <v>0.25337718875819121</v>
      </c>
      <c r="AH111" s="96">
        <v>0.2538986488053222</v>
      </c>
      <c r="AI111" s="96">
        <v>0.2544201088524532</v>
      </c>
      <c r="AJ111" s="96">
        <v>0.25494156889958419</v>
      </c>
      <c r="AK111" s="96">
        <v>0.25546302894671519</v>
      </c>
      <c r="AL111" s="96">
        <v>0.25598448899384618</v>
      </c>
      <c r="AM111" s="96">
        <v>0.25650594904097718</v>
      </c>
      <c r="AN111" s="96">
        <v>0.25702740908810817</v>
      </c>
      <c r="AO111" s="96">
        <v>0.25754886913523939</v>
      </c>
    </row>
    <row r="112" spans="7:42" ht="14.25" customHeight="1" x14ac:dyDescent="0.15">
      <c r="G112" s="26"/>
      <c r="H112" s="221"/>
      <c r="J112" s="209"/>
      <c r="K112" s="23" t="s">
        <v>77</v>
      </c>
      <c r="L112" s="86" t="s">
        <v>99</v>
      </c>
      <c r="M112" s="97">
        <v>0.21608721792621363</v>
      </c>
      <c r="N112" s="97">
        <v>0.21755037823972778</v>
      </c>
      <c r="O112" s="97">
        <v>0.21901353855324193</v>
      </c>
      <c r="P112" s="97">
        <v>0.22047669886675608</v>
      </c>
      <c r="Q112" s="97">
        <v>0.22193985918027023</v>
      </c>
      <c r="R112" s="97">
        <v>0.22340301949378438</v>
      </c>
      <c r="S112" s="97">
        <v>0.22486617980729853</v>
      </c>
      <c r="T112" s="97">
        <v>0.22632934012081268</v>
      </c>
      <c r="U112" s="97">
        <v>0.22779250043432683</v>
      </c>
      <c r="V112" s="97">
        <v>0.22925566074784098</v>
      </c>
      <c r="W112" s="97">
        <v>0.23071882106135513</v>
      </c>
      <c r="X112" s="97">
        <v>0.23218198137486928</v>
      </c>
      <c r="Y112" s="97">
        <v>0.23364514168838343</v>
      </c>
      <c r="Z112" s="97">
        <v>0.23510830200189767</v>
      </c>
      <c r="AA112" s="97">
        <v>0.23608287976365611</v>
      </c>
      <c r="AB112" s="97">
        <v>0.23705745752541454</v>
      </c>
      <c r="AC112" s="97">
        <v>0.23803203528717298</v>
      </c>
      <c r="AD112" s="97">
        <v>0.23900661304893142</v>
      </c>
      <c r="AE112" s="97">
        <v>0.23998119081068986</v>
      </c>
      <c r="AF112" s="97">
        <v>0.2409557685724483</v>
      </c>
      <c r="AG112" s="97">
        <v>0.24193034633420674</v>
      </c>
      <c r="AH112" s="97">
        <v>0.24290492409596517</v>
      </c>
      <c r="AI112" s="97">
        <v>0.24387950185772361</v>
      </c>
      <c r="AJ112" s="97">
        <v>0.24485407961948205</v>
      </c>
      <c r="AK112" s="97">
        <v>0.24582865738124049</v>
      </c>
      <c r="AL112" s="97">
        <v>0.24680323514299893</v>
      </c>
      <c r="AM112" s="97">
        <v>0.24777781290475737</v>
      </c>
      <c r="AN112" s="97">
        <v>0.2487523906665158</v>
      </c>
      <c r="AO112" s="97">
        <v>0.24972696842827422</v>
      </c>
    </row>
    <row r="113" spans="7:42" ht="14.25" customHeight="1" thickBot="1" x14ac:dyDescent="0.2">
      <c r="G113" s="26"/>
      <c r="H113" s="221"/>
      <c r="J113" s="209"/>
      <c r="K113" s="98" t="s">
        <v>77</v>
      </c>
      <c r="L113" s="98" t="s">
        <v>100</v>
      </c>
      <c r="M113" s="99">
        <v>0.21462405761269948</v>
      </c>
      <c r="N113" s="99">
        <v>0.21462405761269948</v>
      </c>
      <c r="O113" s="99">
        <v>0.21462405761269948</v>
      </c>
      <c r="P113" s="99">
        <v>0.21462405761269948</v>
      </c>
      <c r="Q113" s="99">
        <v>0.21462405761269948</v>
      </c>
      <c r="R113" s="99">
        <v>0.21462405761269948</v>
      </c>
      <c r="S113" s="99">
        <v>0.21462405761269948</v>
      </c>
      <c r="T113" s="99">
        <v>0.21462405761269948</v>
      </c>
      <c r="U113" s="99">
        <v>0.21462405761269948</v>
      </c>
      <c r="V113" s="99">
        <v>0.21462405761269948</v>
      </c>
      <c r="W113" s="99">
        <v>0.21462405761269948</v>
      </c>
      <c r="X113" s="99">
        <v>0.21462405761269948</v>
      </c>
      <c r="Y113" s="99">
        <v>0.21462405761269948</v>
      </c>
      <c r="Z113" s="99">
        <v>0.21462405761269948</v>
      </c>
      <c r="AA113" s="99">
        <v>0.21598967390531271</v>
      </c>
      <c r="AB113" s="99">
        <v>0.21735529019792593</v>
      </c>
      <c r="AC113" s="99">
        <v>0.21872090649053916</v>
      </c>
      <c r="AD113" s="99">
        <v>0.22008652278315238</v>
      </c>
      <c r="AE113" s="99">
        <v>0.22145213907576561</v>
      </c>
      <c r="AF113" s="99">
        <v>0.22281775536837883</v>
      </c>
      <c r="AG113" s="99">
        <v>0.22418337166099206</v>
      </c>
      <c r="AH113" s="99">
        <v>0.22554898795360528</v>
      </c>
      <c r="AI113" s="99">
        <v>0.22691460424621851</v>
      </c>
      <c r="AJ113" s="99">
        <v>0.22828022053883174</v>
      </c>
      <c r="AK113" s="99">
        <v>0.22964583683144496</v>
      </c>
      <c r="AL113" s="99">
        <v>0.23101145312405819</v>
      </c>
      <c r="AM113" s="99">
        <v>0.23237706941667141</v>
      </c>
      <c r="AN113" s="99">
        <v>0.23374268570928464</v>
      </c>
      <c r="AO113" s="99">
        <v>0.23510830200189767</v>
      </c>
    </row>
    <row r="114" spans="7:42" ht="14.25" customHeight="1" thickTop="1" x14ac:dyDescent="0.15">
      <c r="G114" s="26"/>
      <c r="H114" s="221"/>
      <c r="J114" s="209"/>
      <c r="K114" s="95" t="s">
        <v>79</v>
      </c>
      <c r="L114" s="95" t="s">
        <v>98</v>
      </c>
      <c r="M114" s="96">
        <v>0.19923605357760349</v>
      </c>
      <c r="N114" s="96">
        <v>0.20159828588854806</v>
      </c>
      <c r="O114" s="96">
        <v>0.20396051819949262</v>
      </c>
      <c r="P114" s="96">
        <v>0.20632275051043719</v>
      </c>
      <c r="Q114" s="96">
        <v>0.20868498282138176</v>
      </c>
      <c r="R114" s="96">
        <v>0.21104721513232633</v>
      </c>
      <c r="S114" s="96">
        <v>0.21340944744327089</v>
      </c>
      <c r="T114" s="96">
        <v>0.21577167975421546</v>
      </c>
      <c r="U114" s="96">
        <v>0.21813391206516003</v>
      </c>
      <c r="V114" s="96">
        <v>0.2204961443761046</v>
      </c>
      <c r="W114" s="96">
        <v>0.22285837668704916</v>
      </c>
      <c r="X114" s="96">
        <v>0.22522060899799373</v>
      </c>
      <c r="Y114" s="96">
        <v>0.2275828413089383</v>
      </c>
      <c r="Z114" s="96">
        <v>0.22994507361988278</v>
      </c>
      <c r="AA114" s="96">
        <v>0.23036530774655664</v>
      </c>
      <c r="AB114" s="96">
        <v>0.2307855418732305</v>
      </c>
      <c r="AC114" s="96">
        <v>0.23120577599990436</v>
      </c>
      <c r="AD114" s="96">
        <v>0.23162601012657821</v>
      </c>
      <c r="AE114" s="96">
        <v>0.23204624425325207</v>
      </c>
      <c r="AF114" s="96">
        <v>0.23246647837992593</v>
      </c>
      <c r="AG114" s="96">
        <v>0.23288671250659979</v>
      </c>
      <c r="AH114" s="96">
        <v>0.23330694663327364</v>
      </c>
      <c r="AI114" s="96">
        <v>0.2337271807599475</v>
      </c>
      <c r="AJ114" s="96">
        <v>0.23414741488662136</v>
      </c>
      <c r="AK114" s="96">
        <v>0.23456764901329522</v>
      </c>
      <c r="AL114" s="96">
        <v>0.23498788313996907</v>
      </c>
      <c r="AM114" s="96">
        <v>0.23540811726664293</v>
      </c>
      <c r="AN114" s="96">
        <v>0.23582835139331679</v>
      </c>
      <c r="AO114" s="96">
        <v>0.2362485855199907</v>
      </c>
      <c r="AP114" s="94"/>
    </row>
    <row r="115" spans="7:42" ht="14.25" customHeight="1" x14ac:dyDescent="0.15">
      <c r="G115" s="26"/>
      <c r="H115" s="221"/>
      <c r="J115" s="209"/>
      <c r="K115" s="23" t="s">
        <v>79</v>
      </c>
      <c r="L115" s="86" t="s">
        <v>99</v>
      </c>
      <c r="M115" s="97">
        <v>0.19825019798609134</v>
      </c>
      <c r="N115" s="97">
        <v>0.19962657470552375</v>
      </c>
      <c r="O115" s="97">
        <v>0.20100295142495617</v>
      </c>
      <c r="P115" s="97">
        <v>0.20237932814438858</v>
      </c>
      <c r="Q115" s="97">
        <v>0.203755704863821</v>
      </c>
      <c r="R115" s="97">
        <v>0.20513208158325341</v>
      </c>
      <c r="S115" s="97">
        <v>0.20650845830268583</v>
      </c>
      <c r="T115" s="97">
        <v>0.20788483502211824</v>
      </c>
      <c r="U115" s="97">
        <v>0.20926121174155066</v>
      </c>
      <c r="V115" s="97">
        <v>0.21063758846098307</v>
      </c>
      <c r="W115" s="97">
        <v>0.21201396518041549</v>
      </c>
      <c r="X115" s="97">
        <v>0.2133903418998479</v>
      </c>
      <c r="Y115" s="97">
        <v>0.21476671861928032</v>
      </c>
      <c r="Z115" s="97">
        <v>0.21614309533871287</v>
      </c>
      <c r="AA115" s="97">
        <v>0.21706322722412419</v>
      </c>
      <c r="AB115" s="97">
        <v>0.21798335910953551</v>
      </c>
      <c r="AC115" s="97">
        <v>0.21890349099494683</v>
      </c>
      <c r="AD115" s="97">
        <v>0.21982362288035814</v>
      </c>
      <c r="AE115" s="97">
        <v>0.22074375476576946</v>
      </c>
      <c r="AF115" s="97">
        <v>0.22166388665118078</v>
      </c>
      <c r="AG115" s="97">
        <v>0.2225840185365921</v>
      </c>
      <c r="AH115" s="97">
        <v>0.22350415042200342</v>
      </c>
      <c r="AI115" s="97">
        <v>0.22442428230741474</v>
      </c>
      <c r="AJ115" s="97">
        <v>0.22534441419282605</v>
      </c>
      <c r="AK115" s="97">
        <v>0.22626454607823737</v>
      </c>
      <c r="AL115" s="97">
        <v>0.22718467796364869</v>
      </c>
      <c r="AM115" s="97">
        <v>0.22810480984906001</v>
      </c>
      <c r="AN115" s="97">
        <v>0.22902494173447133</v>
      </c>
      <c r="AO115" s="97">
        <v>0.22994507361988278</v>
      </c>
    </row>
    <row r="116" spans="7:42" ht="14.25" customHeight="1" thickBot="1" x14ac:dyDescent="0.2">
      <c r="G116" s="26"/>
      <c r="H116" s="221"/>
      <c r="J116" s="215"/>
      <c r="K116" s="98" t="s">
        <v>79</v>
      </c>
      <c r="L116" s="98" t="s">
        <v>100</v>
      </c>
      <c r="M116" s="99">
        <v>0.19687382126665892</v>
      </c>
      <c r="N116" s="99">
        <v>0.19687382126665892</v>
      </c>
      <c r="O116" s="99">
        <v>0.19687382126665892</v>
      </c>
      <c r="P116" s="99">
        <v>0.19687382126665892</v>
      </c>
      <c r="Q116" s="99">
        <v>0.19687382126665892</v>
      </c>
      <c r="R116" s="99">
        <v>0.19687382126665892</v>
      </c>
      <c r="S116" s="99">
        <v>0.19687382126665892</v>
      </c>
      <c r="T116" s="99">
        <v>0.19687382126665892</v>
      </c>
      <c r="U116" s="99">
        <v>0.19687382126665892</v>
      </c>
      <c r="V116" s="99">
        <v>0.19687382126665892</v>
      </c>
      <c r="W116" s="99">
        <v>0.19687382126665892</v>
      </c>
      <c r="X116" s="99">
        <v>0.19687382126665892</v>
      </c>
      <c r="Y116" s="99">
        <v>0.19687382126665892</v>
      </c>
      <c r="Z116" s="99">
        <v>0.19687382126665892</v>
      </c>
      <c r="AA116" s="99">
        <v>0.19815843953812917</v>
      </c>
      <c r="AB116" s="99">
        <v>0.19944305780959942</v>
      </c>
      <c r="AC116" s="99">
        <v>0.20072767608106967</v>
      </c>
      <c r="AD116" s="99">
        <v>0.20201229435253992</v>
      </c>
      <c r="AE116" s="99">
        <v>0.20329691262401017</v>
      </c>
      <c r="AF116" s="99">
        <v>0.20458153089548042</v>
      </c>
      <c r="AG116" s="99">
        <v>0.20586614916695067</v>
      </c>
      <c r="AH116" s="99">
        <v>0.20715076743842092</v>
      </c>
      <c r="AI116" s="99">
        <v>0.20843538570989117</v>
      </c>
      <c r="AJ116" s="99">
        <v>0.20972000398136142</v>
      </c>
      <c r="AK116" s="99">
        <v>0.21100462225283168</v>
      </c>
      <c r="AL116" s="99">
        <v>0.21228924052430193</v>
      </c>
      <c r="AM116" s="99">
        <v>0.21357385879577218</v>
      </c>
      <c r="AN116" s="99">
        <v>0.21485847706724243</v>
      </c>
      <c r="AO116" s="99">
        <v>0.21614309533871287</v>
      </c>
    </row>
    <row r="117" spans="7:42" ht="14.25" customHeight="1" thickTop="1" x14ac:dyDescent="0.15">
      <c r="G117" s="26"/>
      <c r="H117" s="221"/>
      <c r="J117" s="100"/>
      <c r="K117" s="23"/>
      <c r="L117" s="23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</row>
    <row r="118" spans="7:42" ht="14.25" customHeight="1" x14ac:dyDescent="0.15">
      <c r="G118" s="26"/>
      <c r="H118" s="221"/>
      <c r="J118" s="73"/>
      <c r="M118" s="85">
        <v>2022</v>
      </c>
      <c r="N118" s="85">
        <v>2023</v>
      </c>
      <c r="O118" s="85">
        <v>2024</v>
      </c>
      <c r="P118" s="85">
        <v>2025</v>
      </c>
      <c r="Q118" s="85">
        <v>2026</v>
      </c>
      <c r="R118" s="85">
        <v>2027</v>
      </c>
      <c r="S118" s="85">
        <v>2028</v>
      </c>
      <c r="T118" s="85">
        <v>2029</v>
      </c>
      <c r="U118" s="85">
        <v>2030</v>
      </c>
      <c r="V118" s="85">
        <v>2031</v>
      </c>
      <c r="W118" s="85">
        <v>2032</v>
      </c>
      <c r="X118" s="85">
        <v>2033</v>
      </c>
      <c r="Y118" s="85">
        <v>2034</v>
      </c>
      <c r="Z118" s="85">
        <v>2035</v>
      </c>
      <c r="AA118" s="85">
        <v>2036</v>
      </c>
      <c r="AB118" s="85">
        <v>2037</v>
      </c>
      <c r="AC118" s="85">
        <v>2038</v>
      </c>
      <c r="AD118" s="85">
        <v>2039</v>
      </c>
      <c r="AE118" s="85">
        <v>2040</v>
      </c>
      <c r="AF118" s="85">
        <v>2041</v>
      </c>
      <c r="AG118" s="85">
        <v>2042</v>
      </c>
      <c r="AH118" s="85">
        <v>2043</v>
      </c>
      <c r="AI118" s="85">
        <v>2044</v>
      </c>
      <c r="AJ118" s="85">
        <v>2045</v>
      </c>
      <c r="AK118" s="85">
        <v>2046</v>
      </c>
      <c r="AL118" s="85">
        <v>2047</v>
      </c>
      <c r="AM118" s="85">
        <v>2048</v>
      </c>
      <c r="AN118" s="85">
        <v>2049</v>
      </c>
      <c r="AO118" s="85">
        <v>2050</v>
      </c>
    </row>
    <row r="119" spans="7:42" ht="14.25" customHeight="1" x14ac:dyDescent="0.15">
      <c r="G119" s="26"/>
      <c r="H119" s="221"/>
      <c r="J119" s="208" t="s">
        <v>115</v>
      </c>
      <c r="K119" s="95" t="s">
        <v>58</v>
      </c>
      <c r="L119" s="95" t="s">
        <v>98</v>
      </c>
      <c r="M119" s="102">
        <f t="shared" ref="M119:AO127" si="6">M87*8760</f>
        <v>2770.797322701661</v>
      </c>
      <c r="N119" s="102">
        <f t="shared" si="6"/>
        <v>2798.1384581625834</v>
      </c>
      <c r="O119" s="102">
        <f t="shared" si="6"/>
        <v>2825.4795936235055</v>
      </c>
      <c r="P119" s="102">
        <f t="shared" si="6"/>
        <v>2852.820729084428</v>
      </c>
      <c r="Q119" s="102">
        <f t="shared" si="6"/>
        <v>2880.16186454535</v>
      </c>
      <c r="R119" s="102">
        <f t="shared" si="6"/>
        <v>2907.5030000062725</v>
      </c>
      <c r="S119" s="102">
        <f t="shared" si="6"/>
        <v>2934.8441354671945</v>
      </c>
      <c r="T119" s="102">
        <f t="shared" si="6"/>
        <v>2962.185270928117</v>
      </c>
      <c r="U119" s="102">
        <f t="shared" si="6"/>
        <v>2989.526406389039</v>
      </c>
      <c r="V119" s="102">
        <f t="shared" si="6"/>
        <v>3016.8675418499615</v>
      </c>
      <c r="W119" s="102">
        <f t="shared" si="6"/>
        <v>3044.2086773108836</v>
      </c>
      <c r="X119" s="102">
        <f t="shared" si="6"/>
        <v>3071.549812771806</v>
      </c>
      <c r="Y119" s="102">
        <f t="shared" si="6"/>
        <v>3098.8909482327281</v>
      </c>
      <c r="Z119" s="102">
        <f t="shared" si="6"/>
        <v>3126.2320836936506</v>
      </c>
      <c r="AA119" s="102">
        <f t="shared" si="6"/>
        <v>3137.2931064266663</v>
      </c>
      <c r="AB119" s="102">
        <f t="shared" si="6"/>
        <v>3148.3541291596825</v>
      </c>
      <c r="AC119" s="102">
        <f t="shared" si="6"/>
        <v>3159.4151518926983</v>
      </c>
      <c r="AD119" s="102">
        <f t="shared" si="6"/>
        <v>3170.4761746257141</v>
      </c>
      <c r="AE119" s="102">
        <f t="shared" si="6"/>
        <v>3181.5371973587298</v>
      </c>
      <c r="AF119" s="102">
        <f t="shared" si="6"/>
        <v>3192.598220091746</v>
      </c>
      <c r="AG119" s="102">
        <f t="shared" si="6"/>
        <v>3203.6592428247618</v>
      </c>
      <c r="AH119" s="102">
        <f t="shared" si="6"/>
        <v>3214.7202655577776</v>
      </c>
      <c r="AI119" s="102">
        <f t="shared" si="6"/>
        <v>3225.7812882907938</v>
      </c>
      <c r="AJ119" s="102">
        <f t="shared" si="6"/>
        <v>3236.8423110238095</v>
      </c>
      <c r="AK119" s="102">
        <f t="shared" si="6"/>
        <v>3247.9033337568253</v>
      </c>
      <c r="AL119" s="102">
        <f t="shared" si="6"/>
        <v>3258.9643564898411</v>
      </c>
      <c r="AM119" s="102">
        <f t="shared" si="6"/>
        <v>3270.0253792228573</v>
      </c>
      <c r="AN119" s="102">
        <f t="shared" si="6"/>
        <v>3281.086401955873</v>
      </c>
      <c r="AO119" s="102">
        <f t="shared" si="6"/>
        <v>3292.1474246888865</v>
      </c>
    </row>
    <row r="120" spans="7:42" ht="14.25" customHeight="1" x14ac:dyDescent="0.15">
      <c r="G120" s="26"/>
      <c r="H120" s="221"/>
      <c r="J120" s="209"/>
      <c r="K120" s="23" t="s">
        <v>58</v>
      </c>
      <c r="L120" s="86" t="s">
        <v>99</v>
      </c>
      <c r="M120" s="103">
        <f t="shared" si="6"/>
        <v>2758.9807379640874</v>
      </c>
      <c r="N120" s="103">
        <f t="shared" si="6"/>
        <v>2774.505288687436</v>
      </c>
      <c r="O120" s="103">
        <f t="shared" si="6"/>
        <v>2790.0298394107845</v>
      </c>
      <c r="P120" s="103">
        <f t="shared" si="6"/>
        <v>2805.554390134133</v>
      </c>
      <c r="Q120" s="103">
        <f t="shared" si="6"/>
        <v>2821.0789408574815</v>
      </c>
      <c r="R120" s="103">
        <f t="shared" si="6"/>
        <v>2836.60349158083</v>
      </c>
      <c r="S120" s="103">
        <f t="shared" si="6"/>
        <v>2852.1280423041785</v>
      </c>
      <c r="T120" s="103">
        <f t="shared" si="6"/>
        <v>2867.652593027527</v>
      </c>
      <c r="U120" s="103">
        <f t="shared" si="6"/>
        <v>2883.1771437508755</v>
      </c>
      <c r="V120" s="103">
        <f t="shared" si="6"/>
        <v>2898.701694474224</v>
      </c>
      <c r="W120" s="103">
        <f t="shared" si="6"/>
        <v>2914.2262451975726</v>
      </c>
      <c r="X120" s="103">
        <f t="shared" si="6"/>
        <v>2929.7507959209211</v>
      </c>
      <c r="Y120" s="103">
        <f t="shared" si="6"/>
        <v>2945.2753466442696</v>
      </c>
      <c r="Z120" s="103">
        <f t="shared" si="6"/>
        <v>2960.7998973676154</v>
      </c>
      <c r="AA120" s="103">
        <f t="shared" si="6"/>
        <v>2971.8287097893513</v>
      </c>
      <c r="AB120" s="103">
        <f t="shared" si="6"/>
        <v>2982.8575222110871</v>
      </c>
      <c r="AC120" s="103">
        <f t="shared" si="6"/>
        <v>2993.8863346328226</v>
      </c>
      <c r="AD120" s="103">
        <f t="shared" si="6"/>
        <v>3004.9151470545585</v>
      </c>
      <c r="AE120" s="103">
        <f t="shared" si="6"/>
        <v>3015.9439594762939</v>
      </c>
      <c r="AF120" s="103">
        <f t="shared" si="6"/>
        <v>3026.9727718980298</v>
      </c>
      <c r="AG120" s="103">
        <f t="shared" si="6"/>
        <v>3038.0015843197652</v>
      </c>
      <c r="AH120" s="103">
        <f t="shared" si="6"/>
        <v>3049.0303967415011</v>
      </c>
      <c r="AI120" s="103">
        <f t="shared" si="6"/>
        <v>3060.059209163237</v>
      </c>
      <c r="AJ120" s="103">
        <f t="shared" si="6"/>
        <v>3071.0880215849725</v>
      </c>
      <c r="AK120" s="103">
        <f t="shared" si="6"/>
        <v>3082.1168340067084</v>
      </c>
      <c r="AL120" s="103">
        <f t="shared" si="6"/>
        <v>3093.1456464284438</v>
      </c>
      <c r="AM120" s="103">
        <f t="shared" si="6"/>
        <v>3104.1744588501797</v>
      </c>
      <c r="AN120" s="103">
        <f t="shared" si="6"/>
        <v>3115.2032712719151</v>
      </c>
      <c r="AO120" s="103">
        <f t="shared" si="6"/>
        <v>3126.2320836936506</v>
      </c>
    </row>
    <row r="121" spans="7:42" ht="14.25" customHeight="1" thickBot="1" x14ac:dyDescent="0.2">
      <c r="G121" s="26"/>
      <c r="H121" s="221"/>
      <c r="J121" s="209"/>
      <c r="K121" s="98" t="s">
        <v>58</v>
      </c>
      <c r="L121" s="98" t="s">
        <v>100</v>
      </c>
      <c r="M121" s="104">
        <f t="shared" si="6"/>
        <v>2743.4561872407389</v>
      </c>
      <c r="N121" s="104">
        <f t="shared" si="6"/>
        <v>2743.4561872407389</v>
      </c>
      <c r="O121" s="104">
        <f t="shared" si="6"/>
        <v>2743.4561872407389</v>
      </c>
      <c r="P121" s="104">
        <f t="shared" si="6"/>
        <v>2743.4561872407389</v>
      </c>
      <c r="Q121" s="104">
        <f t="shared" si="6"/>
        <v>2743.4561872407389</v>
      </c>
      <c r="R121" s="104">
        <f t="shared" si="6"/>
        <v>2743.4561872407389</v>
      </c>
      <c r="S121" s="104">
        <f t="shared" si="6"/>
        <v>2743.4561872407389</v>
      </c>
      <c r="T121" s="104">
        <f t="shared" si="6"/>
        <v>2743.4561872407389</v>
      </c>
      <c r="U121" s="104">
        <f t="shared" si="6"/>
        <v>2743.4561872407389</v>
      </c>
      <c r="V121" s="104">
        <f t="shared" si="6"/>
        <v>2743.4561872407389</v>
      </c>
      <c r="W121" s="104">
        <f t="shared" si="6"/>
        <v>2743.4561872407389</v>
      </c>
      <c r="X121" s="104">
        <f t="shared" si="6"/>
        <v>2743.4561872407389</v>
      </c>
      <c r="Y121" s="104">
        <f t="shared" si="6"/>
        <v>2743.4561872407389</v>
      </c>
      <c r="Z121" s="104">
        <f t="shared" si="6"/>
        <v>2743.4561872407389</v>
      </c>
      <c r="AA121" s="104">
        <f t="shared" si="6"/>
        <v>2757.9457679158641</v>
      </c>
      <c r="AB121" s="104">
        <f t="shared" si="6"/>
        <v>2772.4353485909892</v>
      </c>
      <c r="AC121" s="104">
        <f t="shared" si="6"/>
        <v>2786.9249292661143</v>
      </c>
      <c r="AD121" s="104">
        <f t="shared" si="6"/>
        <v>2801.4145099412399</v>
      </c>
      <c r="AE121" s="104">
        <f t="shared" si="6"/>
        <v>2815.904090616365</v>
      </c>
      <c r="AF121" s="104">
        <f t="shared" si="6"/>
        <v>2830.3936712914901</v>
      </c>
      <c r="AG121" s="104">
        <f t="shared" si="6"/>
        <v>2844.8832519666153</v>
      </c>
      <c r="AH121" s="104">
        <f t="shared" si="6"/>
        <v>2859.3728326417408</v>
      </c>
      <c r="AI121" s="104">
        <f t="shared" si="6"/>
        <v>2873.862413316866</v>
      </c>
      <c r="AJ121" s="104">
        <f t="shared" si="6"/>
        <v>2888.3519939919911</v>
      </c>
      <c r="AK121" s="104">
        <f t="shared" si="6"/>
        <v>2902.8415746671167</v>
      </c>
      <c r="AL121" s="104">
        <f t="shared" si="6"/>
        <v>2917.3311553422418</v>
      </c>
      <c r="AM121" s="104">
        <f t="shared" si="6"/>
        <v>2931.8207360173669</v>
      </c>
      <c r="AN121" s="104">
        <f t="shared" si="6"/>
        <v>2946.3103166924921</v>
      </c>
      <c r="AO121" s="104">
        <f t="shared" si="6"/>
        <v>2960.7998973676154</v>
      </c>
    </row>
    <row r="122" spans="7:42" ht="14.25" customHeight="1" thickTop="1" x14ac:dyDescent="0.15">
      <c r="G122" s="26"/>
      <c r="H122" s="221"/>
      <c r="J122" s="209"/>
      <c r="K122" s="95" t="s">
        <v>63</v>
      </c>
      <c r="L122" s="95" t="s">
        <v>98</v>
      </c>
      <c r="M122" s="105">
        <f t="shared" si="6"/>
        <v>2680.2927082441956</v>
      </c>
      <c r="N122" s="105">
        <f t="shared" si="6"/>
        <v>2706.485005830918</v>
      </c>
      <c r="O122" s="105">
        <f t="shared" si="6"/>
        <v>2732.6773034176408</v>
      </c>
      <c r="P122" s="105">
        <f t="shared" si="6"/>
        <v>2758.8696010043636</v>
      </c>
      <c r="Q122" s="105">
        <f t="shared" si="6"/>
        <v>2785.0618985910864</v>
      </c>
      <c r="R122" s="105">
        <f t="shared" si="6"/>
        <v>2811.2541961778093</v>
      </c>
      <c r="S122" s="105">
        <f t="shared" si="6"/>
        <v>2837.4464937645321</v>
      </c>
      <c r="T122" s="105">
        <f t="shared" si="6"/>
        <v>2863.6387913512544</v>
      </c>
      <c r="U122" s="105">
        <f t="shared" si="6"/>
        <v>2889.8310889379773</v>
      </c>
      <c r="V122" s="105">
        <f t="shared" si="6"/>
        <v>2916.0233865247001</v>
      </c>
      <c r="W122" s="105">
        <f t="shared" si="6"/>
        <v>2942.2156841114229</v>
      </c>
      <c r="X122" s="105">
        <f t="shared" si="6"/>
        <v>2968.4079816981457</v>
      </c>
      <c r="Y122" s="105">
        <f t="shared" si="6"/>
        <v>2994.6002792848681</v>
      </c>
      <c r="Z122" s="105">
        <f t="shared" si="6"/>
        <v>3020.7925768715918</v>
      </c>
      <c r="AA122" s="105">
        <f t="shared" si="6"/>
        <v>3031.7344379327506</v>
      </c>
      <c r="AB122" s="105">
        <f t="shared" si="6"/>
        <v>3042.6762989939089</v>
      </c>
      <c r="AC122" s="105">
        <f t="shared" si="6"/>
        <v>3053.6181600550672</v>
      </c>
      <c r="AD122" s="105">
        <f t="shared" si="6"/>
        <v>3064.5600211162255</v>
      </c>
      <c r="AE122" s="105">
        <f t="shared" si="6"/>
        <v>3075.5018821773838</v>
      </c>
      <c r="AF122" s="105">
        <f t="shared" si="6"/>
        <v>3086.4437432385425</v>
      </c>
      <c r="AG122" s="105">
        <f t="shared" si="6"/>
        <v>3097.3856042997008</v>
      </c>
      <c r="AH122" s="105">
        <f t="shared" si="6"/>
        <v>3108.3274653608592</v>
      </c>
      <c r="AI122" s="105">
        <f t="shared" si="6"/>
        <v>3119.2693264220175</v>
      </c>
      <c r="AJ122" s="105">
        <f t="shared" si="6"/>
        <v>3130.2111874831762</v>
      </c>
      <c r="AK122" s="105">
        <f t="shared" si="6"/>
        <v>3141.1530485443345</v>
      </c>
      <c r="AL122" s="105">
        <f t="shared" si="6"/>
        <v>3152.0949096054928</v>
      </c>
      <c r="AM122" s="105">
        <f t="shared" si="6"/>
        <v>3163.0367706666511</v>
      </c>
      <c r="AN122" s="105">
        <f t="shared" si="6"/>
        <v>3173.9786317278099</v>
      </c>
      <c r="AO122" s="105">
        <f t="shared" si="6"/>
        <v>3184.9204927889673</v>
      </c>
    </row>
    <row r="123" spans="7:42" ht="14.25" customHeight="1" x14ac:dyDescent="0.15">
      <c r="G123" s="26"/>
      <c r="H123" s="221"/>
      <c r="J123" s="209"/>
      <c r="K123" s="23" t="s">
        <v>63</v>
      </c>
      <c r="L123" s="86" t="s">
        <v>99</v>
      </c>
      <c r="M123" s="103">
        <f t="shared" si="6"/>
        <v>2668.9275488134103</v>
      </c>
      <c r="N123" s="103">
        <f t="shared" si="6"/>
        <v>2683.7546869693479</v>
      </c>
      <c r="O123" s="103">
        <f t="shared" si="6"/>
        <v>2698.5818251252854</v>
      </c>
      <c r="P123" s="103">
        <f t="shared" si="6"/>
        <v>2713.4089632812229</v>
      </c>
      <c r="Q123" s="103">
        <f t="shared" si="6"/>
        <v>2728.2361014371604</v>
      </c>
      <c r="R123" s="103">
        <f t="shared" si="6"/>
        <v>2743.0632395930979</v>
      </c>
      <c r="S123" s="103">
        <f t="shared" si="6"/>
        <v>2757.8903777490355</v>
      </c>
      <c r="T123" s="103">
        <f t="shared" si="6"/>
        <v>2772.717515904973</v>
      </c>
      <c r="U123" s="103">
        <f t="shared" si="6"/>
        <v>2787.5446540609105</v>
      </c>
      <c r="V123" s="103">
        <f t="shared" si="6"/>
        <v>2802.371792216848</v>
      </c>
      <c r="W123" s="103">
        <f t="shared" si="6"/>
        <v>2817.1989303727855</v>
      </c>
      <c r="X123" s="103">
        <f t="shared" si="6"/>
        <v>2832.026068528723</v>
      </c>
      <c r="Y123" s="103">
        <f t="shared" si="6"/>
        <v>2846.8532066846606</v>
      </c>
      <c r="Z123" s="103">
        <f t="shared" si="6"/>
        <v>2861.6803448406004</v>
      </c>
      <c r="AA123" s="103">
        <f t="shared" si="6"/>
        <v>2872.2878269759999</v>
      </c>
      <c r="AB123" s="103">
        <f t="shared" si="6"/>
        <v>2882.8953091113995</v>
      </c>
      <c r="AC123" s="103">
        <f t="shared" si="6"/>
        <v>2893.502791246799</v>
      </c>
      <c r="AD123" s="103">
        <f t="shared" si="6"/>
        <v>2904.1102733821981</v>
      </c>
      <c r="AE123" s="103">
        <f t="shared" si="6"/>
        <v>2914.7177555175977</v>
      </c>
      <c r="AF123" s="103">
        <f t="shared" si="6"/>
        <v>2925.3252376529972</v>
      </c>
      <c r="AG123" s="103">
        <f t="shared" si="6"/>
        <v>2935.9327197883968</v>
      </c>
      <c r="AH123" s="103">
        <f t="shared" si="6"/>
        <v>2946.5402019237963</v>
      </c>
      <c r="AI123" s="103">
        <f t="shared" si="6"/>
        <v>2957.1476840591959</v>
      </c>
      <c r="AJ123" s="103">
        <f t="shared" si="6"/>
        <v>2967.7551661945949</v>
      </c>
      <c r="AK123" s="103">
        <f t="shared" si="6"/>
        <v>2978.3626483299945</v>
      </c>
      <c r="AL123" s="103">
        <f t="shared" si="6"/>
        <v>2988.970130465394</v>
      </c>
      <c r="AM123" s="103">
        <f t="shared" si="6"/>
        <v>2999.5776126007936</v>
      </c>
      <c r="AN123" s="103">
        <f t="shared" si="6"/>
        <v>3010.1850947361932</v>
      </c>
      <c r="AO123" s="103">
        <f t="shared" si="6"/>
        <v>3020.7925768715918</v>
      </c>
    </row>
    <row r="124" spans="7:42" ht="13.5" customHeight="1" thickBot="1" x14ac:dyDescent="0.2">
      <c r="G124" s="26"/>
      <c r="H124" s="221"/>
      <c r="J124" s="209"/>
      <c r="K124" s="98" t="s">
        <v>63</v>
      </c>
      <c r="L124" s="98" t="s">
        <v>100</v>
      </c>
      <c r="M124" s="104">
        <f t="shared" si="6"/>
        <v>2654.1004106574728</v>
      </c>
      <c r="N124" s="104">
        <f t="shared" si="6"/>
        <v>2654.1004106574728</v>
      </c>
      <c r="O124" s="104">
        <f t="shared" si="6"/>
        <v>2654.1004106574728</v>
      </c>
      <c r="P124" s="104">
        <f t="shared" si="6"/>
        <v>2654.1004106574728</v>
      </c>
      <c r="Q124" s="104">
        <f t="shared" si="6"/>
        <v>2654.1004106574728</v>
      </c>
      <c r="R124" s="104">
        <f t="shared" si="6"/>
        <v>2654.1004106574728</v>
      </c>
      <c r="S124" s="104">
        <f t="shared" si="6"/>
        <v>2654.1004106574728</v>
      </c>
      <c r="T124" s="104">
        <f t="shared" si="6"/>
        <v>2654.1004106574728</v>
      </c>
      <c r="U124" s="104">
        <f t="shared" si="6"/>
        <v>2654.1004106574728</v>
      </c>
      <c r="V124" s="104">
        <f t="shared" si="6"/>
        <v>2654.1004106574728</v>
      </c>
      <c r="W124" s="104">
        <f t="shared" si="6"/>
        <v>2654.1004106574728</v>
      </c>
      <c r="X124" s="104">
        <f t="shared" si="6"/>
        <v>2654.1004106574728</v>
      </c>
      <c r="Y124" s="104">
        <f t="shared" si="6"/>
        <v>2654.1004106574728</v>
      </c>
      <c r="Z124" s="104">
        <f t="shared" si="6"/>
        <v>2654.1004106574728</v>
      </c>
      <c r="AA124" s="104">
        <f t="shared" si="6"/>
        <v>2667.9390729363477</v>
      </c>
      <c r="AB124" s="104">
        <f t="shared" si="6"/>
        <v>2681.7777352152229</v>
      </c>
      <c r="AC124" s="104">
        <f t="shared" si="6"/>
        <v>2695.6163974940978</v>
      </c>
      <c r="AD124" s="104">
        <f t="shared" si="6"/>
        <v>2709.4550597729726</v>
      </c>
      <c r="AE124" s="104">
        <f t="shared" si="6"/>
        <v>2723.2937220518475</v>
      </c>
      <c r="AF124" s="104">
        <f t="shared" si="6"/>
        <v>2737.1323843307227</v>
      </c>
      <c r="AG124" s="104">
        <f t="shared" si="6"/>
        <v>2750.9710466095976</v>
      </c>
      <c r="AH124" s="104">
        <f t="shared" si="6"/>
        <v>2764.8097088884724</v>
      </c>
      <c r="AI124" s="104">
        <f t="shared" si="6"/>
        <v>2778.6483711673477</v>
      </c>
      <c r="AJ124" s="104">
        <f t="shared" si="6"/>
        <v>2792.4870334462225</v>
      </c>
      <c r="AK124" s="104">
        <f t="shared" si="6"/>
        <v>2806.3256957250974</v>
      </c>
      <c r="AL124" s="104">
        <f t="shared" si="6"/>
        <v>2820.1643580039727</v>
      </c>
      <c r="AM124" s="104">
        <f t="shared" si="6"/>
        <v>2834.0030202828475</v>
      </c>
      <c r="AN124" s="104">
        <f t="shared" si="6"/>
        <v>2847.8416825617223</v>
      </c>
      <c r="AO124" s="104">
        <f t="shared" si="6"/>
        <v>2861.6803448406004</v>
      </c>
    </row>
    <row r="125" spans="7:42" ht="14.25" customHeight="1" thickTop="1" x14ac:dyDescent="0.15">
      <c r="G125" s="26"/>
      <c r="H125" s="221"/>
      <c r="J125" s="209"/>
      <c r="K125" s="95" t="s">
        <v>65</v>
      </c>
      <c r="L125" s="95" t="s">
        <v>98</v>
      </c>
      <c r="M125" s="105">
        <f t="shared" si="6"/>
        <v>2553.7540612207345</v>
      </c>
      <c r="N125" s="105">
        <f t="shared" si="6"/>
        <v>2579.906939645085</v>
      </c>
      <c r="O125" s="105">
        <f t="shared" si="6"/>
        <v>2606.059818069436</v>
      </c>
      <c r="P125" s="105">
        <f t="shared" si="6"/>
        <v>2632.212696493787</v>
      </c>
      <c r="Q125" s="105">
        <f t="shared" si="6"/>
        <v>2658.365574918138</v>
      </c>
      <c r="R125" s="105">
        <f t="shared" si="6"/>
        <v>2684.518453342489</v>
      </c>
      <c r="S125" s="105">
        <f t="shared" si="6"/>
        <v>2710.67133176684</v>
      </c>
      <c r="T125" s="105">
        <f t="shared" si="6"/>
        <v>2736.824210191191</v>
      </c>
      <c r="U125" s="105">
        <f t="shared" si="6"/>
        <v>2762.977088615542</v>
      </c>
      <c r="V125" s="105">
        <f t="shared" si="6"/>
        <v>2789.129967039893</v>
      </c>
      <c r="W125" s="105">
        <f t="shared" si="6"/>
        <v>2815.282845464244</v>
      </c>
      <c r="X125" s="105">
        <f t="shared" si="6"/>
        <v>2841.4357238885946</v>
      </c>
      <c r="Y125" s="105">
        <f t="shared" si="6"/>
        <v>2867.5886023129456</v>
      </c>
      <c r="Z125" s="105">
        <f t="shared" si="6"/>
        <v>2893.7414807372957</v>
      </c>
      <c r="AA125" s="105">
        <f t="shared" si="6"/>
        <v>2903.0334766451865</v>
      </c>
      <c r="AB125" s="105">
        <f t="shared" si="6"/>
        <v>2912.3254725530774</v>
      </c>
      <c r="AC125" s="105">
        <f t="shared" si="6"/>
        <v>2921.6174684609682</v>
      </c>
      <c r="AD125" s="105">
        <f t="shared" si="6"/>
        <v>2930.9094643688595</v>
      </c>
      <c r="AE125" s="105">
        <f t="shared" si="6"/>
        <v>2940.2014602767504</v>
      </c>
      <c r="AF125" s="105">
        <f t="shared" si="6"/>
        <v>2949.4934561846412</v>
      </c>
      <c r="AG125" s="105">
        <f t="shared" si="6"/>
        <v>2958.7854520925321</v>
      </c>
      <c r="AH125" s="105">
        <f t="shared" si="6"/>
        <v>2968.0774480004229</v>
      </c>
      <c r="AI125" s="105">
        <f t="shared" si="6"/>
        <v>2977.3694439083138</v>
      </c>
      <c r="AJ125" s="105">
        <f t="shared" si="6"/>
        <v>2986.6614398162046</v>
      </c>
      <c r="AK125" s="105">
        <f t="shared" si="6"/>
        <v>2995.9534357240959</v>
      </c>
      <c r="AL125" s="105">
        <f t="shared" si="6"/>
        <v>3005.2454316319868</v>
      </c>
      <c r="AM125" s="105">
        <f t="shared" si="6"/>
        <v>3014.5374275398776</v>
      </c>
      <c r="AN125" s="105">
        <f t="shared" si="6"/>
        <v>3023.8294234477685</v>
      </c>
      <c r="AO125" s="105">
        <f t="shared" si="6"/>
        <v>3033.1214193556598</v>
      </c>
    </row>
    <row r="126" spans="7:42" ht="14.25" customHeight="1" x14ac:dyDescent="0.15">
      <c r="G126" s="26"/>
      <c r="H126" s="221"/>
      <c r="J126" s="209"/>
      <c r="K126" s="23" t="s">
        <v>65</v>
      </c>
      <c r="L126" s="86" t="s">
        <v>99</v>
      </c>
      <c r="M126" s="103">
        <f t="shared" si="6"/>
        <v>2542.5451618137236</v>
      </c>
      <c r="N126" s="103">
        <f t="shared" si="6"/>
        <v>2557.4891408310637</v>
      </c>
      <c r="O126" s="103">
        <f t="shared" si="6"/>
        <v>2572.4331198484037</v>
      </c>
      <c r="P126" s="103">
        <f t="shared" si="6"/>
        <v>2587.3770988657438</v>
      </c>
      <c r="Q126" s="103">
        <f t="shared" si="6"/>
        <v>2602.3210778830835</v>
      </c>
      <c r="R126" s="103">
        <f t="shared" si="6"/>
        <v>2617.2650569004236</v>
      </c>
      <c r="S126" s="103">
        <f t="shared" si="6"/>
        <v>2632.2090359177637</v>
      </c>
      <c r="T126" s="103">
        <f t="shared" si="6"/>
        <v>2647.1530149351038</v>
      </c>
      <c r="U126" s="103">
        <f t="shared" si="6"/>
        <v>2662.0969939524439</v>
      </c>
      <c r="V126" s="103">
        <f t="shared" si="6"/>
        <v>2677.040972969784</v>
      </c>
      <c r="W126" s="103">
        <f t="shared" si="6"/>
        <v>2691.9849519871241</v>
      </c>
      <c r="X126" s="103">
        <f t="shared" si="6"/>
        <v>2706.9289310044642</v>
      </c>
      <c r="Y126" s="103">
        <f t="shared" si="6"/>
        <v>2721.8729100218043</v>
      </c>
      <c r="Z126" s="103">
        <f t="shared" si="6"/>
        <v>2736.8168890391421</v>
      </c>
      <c r="AA126" s="103">
        <f t="shared" si="6"/>
        <v>2747.2785284856859</v>
      </c>
      <c r="AB126" s="103">
        <f t="shared" si="6"/>
        <v>2757.7401679322293</v>
      </c>
      <c r="AC126" s="103">
        <f t="shared" si="6"/>
        <v>2768.2018073787731</v>
      </c>
      <c r="AD126" s="103">
        <f t="shared" si="6"/>
        <v>2778.6634468253169</v>
      </c>
      <c r="AE126" s="103">
        <f t="shared" si="6"/>
        <v>2789.1250862718603</v>
      </c>
      <c r="AF126" s="103">
        <f t="shared" si="6"/>
        <v>2799.5867257184041</v>
      </c>
      <c r="AG126" s="103">
        <f t="shared" si="6"/>
        <v>2810.0483651649479</v>
      </c>
      <c r="AH126" s="103">
        <f t="shared" si="6"/>
        <v>2820.5100046114912</v>
      </c>
      <c r="AI126" s="103">
        <f t="shared" si="6"/>
        <v>2830.9716440580351</v>
      </c>
      <c r="AJ126" s="103">
        <f t="shared" si="6"/>
        <v>2841.4332835045789</v>
      </c>
      <c r="AK126" s="103">
        <f t="shared" si="6"/>
        <v>2851.8949229511227</v>
      </c>
      <c r="AL126" s="103">
        <f t="shared" si="6"/>
        <v>2862.356562397666</v>
      </c>
      <c r="AM126" s="103">
        <f t="shared" si="6"/>
        <v>2872.8182018442099</v>
      </c>
      <c r="AN126" s="103">
        <f t="shared" si="6"/>
        <v>2883.2798412907537</v>
      </c>
      <c r="AO126" s="103">
        <f t="shared" si="6"/>
        <v>2893.7414807372957</v>
      </c>
    </row>
    <row r="127" spans="7:42" ht="14.25" customHeight="1" thickBot="1" x14ac:dyDescent="0.2">
      <c r="G127" s="26"/>
      <c r="H127" s="221"/>
      <c r="J127" s="209"/>
      <c r="K127" s="98" t="s">
        <v>65</v>
      </c>
      <c r="L127" s="98" t="s">
        <v>100</v>
      </c>
      <c r="M127" s="106">
        <f t="shared" si="6"/>
        <v>2527.6011827963835</v>
      </c>
      <c r="N127" s="106">
        <f t="shared" si="6"/>
        <v>2527.6011827963835</v>
      </c>
      <c r="O127" s="106">
        <f t="shared" si="6"/>
        <v>2527.6011827963835</v>
      </c>
      <c r="P127" s="106">
        <f t="shared" si="6"/>
        <v>2527.6011827963835</v>
      </c>
      <c r="Q127" s="106">
        <f t="shared" si="6"/>
        <v>2527.6011827963835</v>
      </c>
      <c r="R127" s="106">
        <f t="shared" si="6"/>
        <v>2527.6011827963835</v>
      </c>
      <c r="S127" s="106">
        <f t="shared" si="6"/>
        <v>2527.6011827963835</v>
      </c>
      <c r="T127" s="106">
        <f t="shared" si="6"/>
        <v>2527.6011827963835</v>
      </c>
      <c r="U127" s="106">
        <f t="shared" si="6"/>
        <v>2527.6011827963835</v>
      </c>
      <c r="V127" s="106">
        <f t="shared" si="6"/>
        <v>2527.6011827963835</v>
      </c>
      <c r="W127" s="106">
        <f t="shared" si="6"/>
        <v>2527.6011827963835</v>
      </c>
      <c r="X127" s="106">
        <f t="shared" si="6"/>
        <v>2527.6011827963835</v>
      </c>
      <c r="Y127" s="106">
        <f t="shared" si="6"/>
        <v>2527.6011827963835</v>
      </c>
      <c r="Z127" s="106">
        <f t="shared" si="6"/>
        <v>2527.6011827963835</v>
      </c>
      <c r="AA127" s="106">
        <f t="shared" si="6"/>
        <v>2541.5488965459008</v>
      </c>
      <c r="AB127" s="106">
        <f t="shared" si="6"/>
        <v>2555.4966102954181</v>
      </c>
      <c r="AC127" s="106">
        <f t="shared" si="6"/>
        <v>2569.4443240449355</v>
      </c>
      <c r="AD127" s="106">
        <f t="shared" si="6"/>
        <v>2583.3920377944528</v>
      </c>
      <c r="AE127" s="106">
        <f t="shared" si="6"/>
        <v>2597.3397515439701</v>
      </c>
      <c r="AF127" s="106">
        <f t="shared" si="6"/>
        <v>2611.2874652934875</v>
      </c>
      <c r="AG127" s="106">
        <f t="shared" si="6"/>
        <v>2625.2351790430048</v>
      </c>
      <c r="AH127" s="106">
        <f t="shared" si="6"/>
        <v>2639.1828927925221</v>
      </c>
      <c r="AI127" s="106">
        <f t="shared" si="6"/>
        <v>2653.1306065420399</v>
      </c>
      <c r="AJ127" s="106">
        <f t="shared" ref="AJ127:AO127" si="7">AJ95*8760</f>
        <v>2667.0783202915572</v>
      </c>
      <c r="AK127" s="106">
        <f t="shared" si="7"/>
        <v>2681.0260340410746</v>
      </c>
      <c r="AL127" s="106">
        <f t="shared" si="7"/>
        <v>2694.9737477905919</v>
      </c>
      <c r="AM127" s="106">
        <f t="shared" si="7"/>
        <v>2708.9214615401092</v>
      </c>
      <c r="AN127" s="106">
        <f t="shared" si="7"/>
        <v>2722.8691752896266</v>
      </c>
      <c r="AO127" s="106">
        <f t="shared" si="7"/>
        <v>2736.8168890391421</v>
      </c>
      <c r="AP127" s="107"/>
    </row>
    <row r="128" spans="7:42" ht="14.25" customHeight="1" thickTop="1" x14ac:dyDescent="0.15">
      <c r="G128" s="26"/>
      <c r="H128" s="221"/>
      <c r="J128" s="209"/>
      <c r="K128" s="95" t="s">
        <v>67</v>
      </c>
      <c r="L128" s="95" t="s">
        <v>98</v>
      </c>
      <c r="M128" s="105">
        <f t="shared" ref="M128:AO136" si="8">M96*8760</f>
        <v>2432.2685377200428</v>
      </c>
      <c r="N128" s="105">
        <f t="shared" si="8"/>
        <v>2458.0999233047391</v>
      </c>
      <c r="O128" s="105">
        <f t="shared" si="8"/>
        <v>2483.9313088894351</v>
      </c>
      <c r="P128" s="105">
        <f t="shared" si="8"/>
        <v>2509.7626944741314</v>
      </c>
      <c r="Q128" s="105">
        <f t="shared" si="8"/>
        <v>2535.5940800588278</v>
      </c>
      <c r="R128" s="105">
        <f t="shared" si="8"/>
        <v>2561.4254656435241</v>
      </c>
      <c r="S128" s="105">
        <f t="shared" si="8"/>
        <v>2587.2568512282201</v>
      </c>
      <c r="T128" s="105">
        <f t="shared" si="8"/>
        <v>2613.0882368129164</v>
      </c>
      <c r="U128" s="105">
        <f t="shared" si="8"/>
        <v>2638.9196223976128</v>
      </c>
      <c r="V128" s="105">
        <f t="shared" si="8"/>
        <v>2664.7510079823091</v>
      </c>
      <c r="W128" s="105">
        <f t="shared" si="8"/>
        <v>2690.5823935670051</v>
      </c>
      <c r="X128" s="105">
        <f t="shared" si="8"/>
        <v>2716.4137791517014</v>
      </c>
      <c r="Y128" s="105">
        <f t="shared" si="8"/>
        <v>2742.2451647363978</v>
      </c>
      <c r="Z128" s="105">
        <f t="shared" si="8"/>
        <v>2768.076550321096</v>
      </c>
      <c r="AA128" s="105">
        <f t="shared" si="8"/>
        <v>2776.0530858038505</v>
      </c>
      <c r="AB128" s="105">
        <f t="shared" si="8"/>
        <v>2784.0296212866056</v>
      </c>
      <c r="AC128" s="105">
        <f t="shared" si="8"/>
        <v>2792.0061567693601</v>
      </c>
      <c r="AD128" s="105">
        <f t="shared" si="8"/>
        <v>2799.9826922521152</v>
      </c>
      <c r="AE128" s="105">
        <f t="shared" si="8"/>
        <v>2807.9592277348697</v>
      </c>
      <c r="AF128" s="105">
        <f t="shared" si="8"/>
        <v>2815.9357632176248</v>
      </c>
      <c r="AG128" s="105">
        <f t="shared" si="8"/>
        <v>2823.9122987003798</v>
      </c>
      <c r="AH128" s="105">
        <f t="shared" si="8"/>
        <v>2831.8888341831343</v>
      </c>
      <c r="AI128" s="105">
        <f t="shared" si="8"/>
        <v>2839.8653696658894</v>
      </c>
      <c r="AJ128" s="105">
        <f t="shared" si="8"/>
        <v>2847.8419051486439</v>
      </c>
      <c r="AK128" s="105">
        <f t="shared" si="8"/>
        <v>2855.818440631399</v>
      </c>
      <c r="AL128" s="105">
        <f t="shared" si="8"/>
        <v>2863.7949761141535</v>
      </c>
      <c r="AM128" s="105">
        <f t="shared" si="8"/>
        <v>2871.7715115969086</v>
      </c>
      <c r="AN128" s="105">
        <f t="shared" si="8"/>
        <v>2879.7480470796631</v>
      </c>
      <c r="AO128" s="105">
        <f t="shared" si="8"/>
        <v>2887.7245825624154</v>
      </c>
    </row>
    <row r="129" spans="7:42" ht="14.25" customHeight="1" x14ac:dyDescent="0.15">
      <c r="G129" s="26"/>
      <c r="H129" s="221"/>
      <c r="J129" s="209"/>
      <c r="K129" s="23" t="s">
        <v>67</v>
      </c>
      <c r="L129" s="86" t="s">
        <v>99</v>
      </c>
      <c r="M129" s="103">
        <f t="shared" si="8"/>
        <v>2421.2894164258892</v>
      </c>
      <c r="N129" s="103">
        <f t="shared" si="8"/>
        <v>2436.1416807164319</v>
      </c>
      <c r="O129" s="103">
        <f t="shared" si="8"/>
        <v>2450.9939450069746</v>
      </c>
      <c r="P129" s="103">
        <f t="shared" si="8"/>
        <v>2465.8462092975174</v>
      </c>
      <c r="Q129" s="103">
        <f t="shared" si="8"/>
        <v>2480.6984735880601</v>
      </c>
      <c r="R129" s="103">
        <f t="shared" si="8"/>
        <v>2495.5507378786028</v>
      </c>
      <c r="S129" s="103">
        <f t="shared" si="8"/>
        <v>2510.4030021691456</v>
      </c>
      <c r="T129" s="103">
        <f t="shared" si="8"/>
        <v>2525.2552664596878</v>
      </c>
      <c r="U129" s="103">
        <f t="shared" si="8"/>
        <v>2540.1075307502306</v>
      </c>
      <c r="V129" s="103">
        <f t="shared" si="8"/>
        <v>2554.9597950407733</v>
      </c>
      <c r="W129" s="103">
        <f t="shared" si="8"/>
        <v>2569.812059331316</v>
      </c>
      <c r="X129" s="103">
        <f t="shared" si="8"/>
        <v>2584.6643236218588</v>
      </c>
      <c r="Y129" s="103">
        <f t="shared" si="8"/>
        <v>2599.5165879124015</v>
      </c>
      <c r="Z129" s="103">
        <f t="shared" si="8"/>
        <v>2614.368852202947</v>
      </c>
      <c r="AA129" s="103">
        <f t="shared" si="8"/>
        <v>2624.6160320774902</v>
      </c>
      <c r="AB129" s="103">
        <f t="shared" si="8"/>
        <v>2634.8632119520335</v>
      </c>
      <c r="AC129" s="103">
        <f t="shared" si="8"/>
        <v>2645.1103918265767</v>
      </c>
      <c r="AD129" s="103">
        <f t="shared" si="8"/>
        <v>2655.3575717011199</v>
      </c>
      <c r="AE129" s="103">
        <f t="shared" si="8"/>
        <v>2665.6047515756632</v>
      </c>
      <c r="AF129" s="103">
        <f t="shared" si="8"/>
        <v>2675.8519314502064</v>
      </c>
      <c r="AG129" s="103">
        <f t="shared" si="8"/>
        <v>2686.0991113247496</v>
      </c>
      <c r="AH129" s="103">
        <f t="shared" si="8"/>
        <v>2696.3462911992924</v>
      </c>
      <c r="AI129" s="103">
        <f t="shared" si="8"/>
        <v>2706.5934710738356</v>
      </c>
      <c r="AJ129" s="103">
        <f t="shared" si="8"/>
        <v>2716.8406509483789</v>
      </c>
      <c r="AK129" s="103">
        <f t="shared" si="8"/>
        <v>2727.0878308229221</v>
      </c>
      <c r="AL129" s="103">
        <f t="shared" si="8"/>
        <v>2737.3350106974653</v>
      </c>
      <c r="AM129" s="103">
        <f t="shared" si="8"/>
        <v>2747.5821905720086</v>
      </c>
      <c r="AN129" s="103">
        <f t="shared" si="8"/>
        <v>2757.8293704465518</v>
      </c>
      <c r="AO129" s="103">
        <f t="shared" si="8"/>
        <v>2768.076550321096</v>
      </c>
    </row>
    <row r="130" spans="7:42" ht="14.25" customHeight="1" thickBot="1" x14ac:dyDescent="0.2">
      <c r="G130" s="26"/>
      <c r="H130" s="221"/>
      <c r="J130" s="209"/>
      <c r="K130" s="98" t="s">
        <v>67</v>
      </c>
      <c r="L130" s="98" t="s">
        <v>100</v>
      </c>
      <c r="M130" s="106">
        <f t="shared" si="8"/>
        <v>2406.4371521353464</v>
      </c>
      <c r="N130" s="106">
        <f t="shared" si="8"/>
        <v>2406.4371521353464</v>
      </c>
      <c r="O130" s="106">
        <f t="shared" si="8"/>
        <v>2406.4371521353464</v>
      </c>
      <c r="P130" s="106">
        <f t="shared" si="8"/>
        <v>2406.4371521353464</v>
      </c>
      <c r="Q130" s="106">
        <f t="shared" si="8"/>
        <v>2406.4371521353464</v>
      </c>
      <c r="R130" s="106">
        <f t="shared" si="8"/>
        <v>2406.4371521353464</v>
      </c>
      <c r="S130" s="106">
        <f t="shared" si="8"/>
        <v>2406.4371521353464</v>
      </c>
      <c r="T130" s="106">
        <f t="shared" si="8"/>
        <v>2406.4371521353464</v>
      </c>
      <c r="U130" s="106">
        <f t="shared" si="8"/>
        <v>2406.4371521353464</v>
      </c>
      <c r="V130" s="106">
        <f t="shared" si="8"/>
        <v>2406.4371521353464</v>
      </c>
      <c r="W130" s="106">
        <f t="shared" si="8"/>
        <v>2406.4371521353464</v>
      </c>
      <c r="X130" s="106">
        <f t="shared" si="8"/>
        <v>2406.4371521353464</v>
      </c>
      <c r="Y130" s="106">
        <f t="shared" si="8"/>
        <v>2406.4371521353464</v>
      </c>
      <c r="Z130" s="106">
        <f t="shared" si="8"/>
        <v>2406.4371521353464</v>
      </c>
      <c r="AA130" s="106">
        <f t="shared" si="8"/>
        <v>2420.2992654731866</v>
      </c>
      <c r="AB130" s="106">
        <f t="shared" si="8"/>
        <v>2434.1613788110262</v>
      </c>
      <c r="AC130" s="106">
        <f t="shared" si="8"/>
        <v>2448.0234921488664</v>
      </c>
      <c r="AD130" s="106">
        <f t="shared" si="8"/>
        <v>2461.8856054867065</v>
      </c>
      <c r="AE130" s="106">
        <f t="shared" si="8"/>
        <v>2475.7477188245462</v>
      </c>
      <c r="AF130" s="106">
        <f t="shared" si="8"/>
        <v>2489.6098321623863</v>
      </c>
      <c r="AG130" s="106">
        <f t="shared" si="8"/>
        <v>2503.471945500226</v>
      </c>
      <c r="AH130" s="106">
        <f t="shared" si="8"/>
        <v>2517.3340588380661</v>
      </c>
      <c r="AI130" s="106">
        <f t="shared" si="8"/>
        <v>2531.1961721759062</v>
      </c>
      <c r="AJ130" s="106">
        <f t="shared" si="8"/>
        <v>2545.0582855137459</v>
      </c>
      <c r="AK130" s="106">
        <f t="shared" si="8"/>
        <v>2558.920398851586</v>
      </c>
      <c r="AL130" s="106">
        <f t="shared" si="8"/>
        <v>2572.7825121894257</v>
      </c>
      <c r="AM130" s="106">
        <f t="shared" si="8"/>
        <v>2586.6446255272658</v>
      </c>
      <c r="AN130" s="106">
        <f t="shared" si="8"/>
        <v>2600.5067388651055</v>
      </c>
      <c r="AO130" s="106">
        <f t="shared" si="8"/>
        <v>2614.368852202947</v>
      </c>
      <c r="AP130" s="107"/>
    </row>
    <row r="131" spans="7:42" ht="14.25" customHeight="1" thickTop="1" x14ac:dyDescent="0.15">
      <c r="G131" s="26"/>
      <c r="H131" s="221"/>
      <c r="J131" s="209"/>
      <c r="K131" s="95" t="s">
        <v>69</v>
      </c>
      <c r="L131" s="95" t="s">
        <v>98</v>
      </c>
      <c r="M131" s="105">
        <f t="shared" si="8"/>
        <v>2310.9521420584183</v>
      </c>
      <c r="N131" s="105">
        <f t="shared" si="8"/>
        <v>2336.0703436445274</v>
      </c>
      <c r="O131" s="105">
        <f t="shared" si="8"/>
        <v>2361.1885452306369</v>
      </c>
      <c r="P131" s="105">
        <f t="shared" si="8"/>
        <v>2386.3067468167465</v>
      </c>
      <c r="Q131" s="105">
        <f t="shared" si="8"/>
        <v>2411.424948402856</v>
      </c>
      <c r="R131" s="105">
        <f t="shared" si="8"/>
        <v>2436.5431499889655</v>
      </c>
      <c r="S131" s="105">
        <f t="shared" si="8"/>
        <v>2461.6613515750746</v>
      </c>
      <c r="T131" s="105">
        <f t="shared" si="8"/>
        <v>2486.7795531611841</v>
      </c>
      <c r="U131" s="105">
        <f t="shared" si="8"/>
        <v>2511.8977547472937</v>
      </c>
      <c r="V131" s="105">
        <f t="shared" si="8"/>
        <v>2537.0159563334032</v>
      </c>
      <c r="W131" s="105">
        <f t="shared" si="8"/>
        <v>2562.1341579195127</v>
      </c>
      <c r="X131" s="105">
        <f t="shared" si="8"/>
        <v>2587.2523595056218</v>
      </c>
      <c r="Y131" s="105">
        <f t="shared" si="8"/>
        <v>2612.3705610917314</v>
      </c>
      <c r="Z131" s="105">
        <f t="shared" si="8"/>
        <v>2637.4887626778404</v>
      </c>
      <c r="AA131" s="105">
        <f t="shared" si="8"/>
        <v>2644.5228937371025</v>
      </c>
      <c r="AB131" s="105">
        <f t="shared" si="8"/>
        <v>2651.5570247963647</v>
      </c>
      <c r="AC131" s="105">
        <f t="shared" si="8"/>
        <v>2658.5911558556263</v>
      </c>
      <c r="AD131" s="105">
        <f t="shared" si="8"/>
        <v>2665.6252869148884</v>
      </c>
      <c r="AE131" s="105">
        <f t="shared" si="8"/>
        <v>2672.6594179741505</v>
      </c>
      <c r="AF131" s="105">
        <f t="shared" si="8"/>
        <v>2679.6935490334126</v>
      </c>
      <c r="AG131" s="105">
        <f t="shared" si="8"/>
        <v>2686.7276800926747</v>
      </c>
      <c r="AH131" s="105">
        <f t="shared" si="8"/>
        <v>2693.7618111519364</v>
      </c>
      <c r="AI131" s="105">
        <f t="shared" si="8"/>
        <v>2700.7959422111985</v>
      </c>
      <c r="AJ131" s="105">
        <f t="shared" si="8"/>
        <v>2707.8300732704606</v>
      </c>
      <c r="AK131" s="105">
        <f t="shared" si="8"/>
        <v>2714.8642043297227</v>
      </c>
      <c r="AL131" s="105">
        <f t="shared" si="8"/>
        <v>2721.8983353889848</v>
      </c>
      <c r="AM131" s="105">
        <f t="shared" si="8"/>
        <v>2728.9324664482465</v>
      </c>
      <c r="AN131" s="105">
        <f t="shared" si="8"/>
        <v>2735.9665975075086</v>
      </c>
      <c r="AO131" s="105">
        <f t="shared" si="8"/>
        <v>2743.0007285667702</v>
      </c>
    </row>
    <row r="132" spans="7:42" ht="14.25" customHeight="1" x14ac:dyDescent="0.15">
      <c r="G132" s="26"/>
      <c r="H132" s="221"/>
      <c r="J132" s="209"/>
      <c r="K132" s="23" t="s">
        <v>69</v>
      </c>
      <c r="L132" s="86" t="s">
        <v>99</v>
      </c>
      <c r="M132" s="103">
        <f t="shared" si="8"/>
        <v>2300.2852151948018</v>
      </c>
      <c r="N132" s="103">
        <f t="shared" si="8"/>
        <v>2314.7364899172953</v>
      </c>
      <c r="O132" s="103">
        <f t="shared" si="8"/>
        <v>2329.1877646397884</v>
      </c>
      <c r="P132" s="103">
        <f t="shared" si="8"/>
        <v>2343.6390393622819</v>
      </c>
      <c r="Q132" s="103">
        <f t="shared" si="8"/>
        <v>2358.0903140847754</v>
      </c>
      <c r="R132" s="103">
        <f t="shared" si="8"/>
        <v>2372.5415888072685</v>
      </c>
      <c r="S132" s="103">
        <f t="shared" si="8"/>
        <v>2386.992863529762</v>
      </c>
      <c r="T132" s="103">
        <f t="shared" si="8"/>
        <v>2401.444138252255</v>
      </c>
      <c r="U132" s="103">
        <f t="shared" si="8"/>
        <v>2415.8954129747485</v>
      </c>
      <c r="V132" s="103">
        <f t="shared" si="8"/>
        <v>2430.3466876972416</v>
      </c>
      <c r="W132" s="103">
        <f t="shared" si="8"/>
        <v>2444.7979624197351</v>
      </c>
      <c r="X132" s="103">
        <f t="shared" si="8"/>
        <v>2459.2492371422281</v>
      </c>
      <c r="Y132" s="103">
        <f t="shared" si="8"/>
        <v>2473.7005118647216</v>
      </c>
      <c r="Z132" s="103">
        <f t="shared" si="8"/>
        <v>2488.1517865872174</v>
      </c>
      <c r="AA132" s="103">
        <f t="shared" si="8"/>
        <v>2498.1075849932586</v>
      </c>
      <c r="AB132" s="103">
        <f t="shared" si="8"/>
        <v>2508.0633833993002</v>
      </c>
      <c r="AC132" s="103">
        <f t="shared" si="8"/>
        <v>2518.0191818053413</v>
      </c>
      <c r="AD132" s="103">
        <f t="shared" si="8"/>
        <v>2527.9749802113824</v>
      </c>
      <c r="AE132" s="103">
        <f t="shared" si="8"/>
        <v>2537.930778617424</v>
      </c>
      <c r="AF132" s="103">
        <f t="shared" si="8"/>
        <v>2547.8865770234652</v>
      </c>
      <c r="AG132" s="103">
        <f t="shared" si="8"/>
        <v>2557.8423754295068</v>
      </c>
      <c r="AH132" s="103">
        <f t="shared" si="8"/>
        <v>2567.7981738355479</v>
      </c>
      <c r="AI132" s="103">
        <f t="shared" si="8"/>
        <v>2577.7539722415895</v>
      </c>
      <c r="AJ132" s="103">
        <f t="shared" si="8"/>
        <v>2587.7097706476306</v>
      </c>
      <c r="AK132" s="103">
        <f t="shared" si="8"/>
        <v>2597.6655690536722</v>
      </c>
      <c r="AL132" s="103">
        <f t="shared" si="8"/>
        <v>2607.6213674597134</v>
      </c>
      <c r="AM132" s="103">
        <f t="shared" si="8"/>
        <v>2617.577165865755</v>
      </c>
      <c r="AN132" s="103">
        <f t="shared" si="8"/>
        <v>2627.5329642717961</v>
      </c>
      <c r="AO132" s="103">
        <f t="shared" si="8"/>
        <v>2637.4887626778404</v>
      </c>
    </row>
    <row r="133" spans="7:42" ht="14.25" customHeight="1" thickBot="1" x14ac:dyDescent="0.2">
      <c r="G133" s="26"/>
      <c r="H133" s="221"/>
      <c r="J133" s="209"/>
      <c r="K133" s="98" t="s">
        <v>69</v>
      </c>
      <c r="L133" s="98" t="s">
        <v>100</v>
      </c>
      <c r="M133" s="106">
        <f t="shared" si="8"/>
        <v>2285.8339404723088</v>
      </c>
      <c r="N133" s="106">
        <f t="shared" si="8"/>
        <v>2285.8339404723088</v>
      </c>
      <c r="O133" s="106">
        <f t="shared" si="8"/>
        <v>2285.8339404723088</v>
      </c>
      <c r="P133" s="106">
        <f t="shared" si="8"/>
        <v>2285.8339404723088</v>
      </c>
      <c r="Q133" s="106">
        <f t="shared" si="8"/>
        <v>2285.8339404723088</v>
      </c>
      <c r="R133" s="106">
        <f t="shared" si="8"/>
        <v>2285.8339404723088</v>
      </c>
      <c r="S133" s="106">
        <f t="shared" si="8"/>
        <v>2285.8339404723088</v>
      </c>
      <c r="T133" s="106">
        <f t="shared" si="8"/>
        <v>2285.8339404723088</v>
      </c>
      <c r="U133" s="106">
        <f t="shared" si="8"/>
        <v>2285.8339404723088</v>
      </c>
      <c r="V133" s="106">
        <f t="shared" si="8"/>
        <v>2285.8339404723088</v>
      </c>
      <c r="W133" s="106">
        <f t="shared" si="8"/>
        <v>2285.8339404723088</v>
      </c>
      <c r="X133" s="106">
        <f t="shared" si="8"/>
        <v>2285.8339404723088</v>
      </c>
      <c r="Y133" s="106">
        <f t="shared" si="8"/>
        <v>2285.8339404723088</v>
      </c>
      <c r="Z133" s="106">
        <f t="shared" si="8"/>
        <v>2285.8339404723088</v>
      </c>
      <c r="AA133" s="106">
        <f t="shared" si="8"/>
        <v>2299.3217968799695</v>
      </c>
      <c r="AB133" s="106">
        <f t="shared" si="8"/>
        <v>2312.8096532876302</v>
      </c>
      <c r="AC133" s="106">
        <f t="shared" si="8"/>
        <v>2326.2975096952905</v>
      </c>
      <c r="AD133" s="106">
        <f t="shared" si="8"/>
        <v>2339.7853661029512</v>
      </c>
      <c r="AE133" s="106">
        <f t="shared" si="8"/>
        <v>2353.273222510612</v>
      </c>
      <c r="AF133" s="106">
        <f t="shared" si="8"/>
        <v>2366.7610789182727</v>
      </c>
      <c r="AG133" s="106">
        <f t="shared" si="8"/>
        <v>2380.2489353259334</v>
      </c>
      <c r="AH133" s="106">
        <f t="shared" si="8"/>
        <v>2393.7367917335941</v>
      </c>
      <c r="AI133" s="106">
        <f t="shared" si="8"/>
        <v>2407.2246481412549</v>
      </c>
      <c r="AJ133" s="106">
        <f t="shared" si="8"/>
        <v>2420.7125045489156</v>
      </c>
      <c r="AK133" s="106">
        <f t="shared" si="8"/>
        <v>2434.2003609565759</v>
      </c>
      <c r="AL133" s="106">
        <f t="shared" si="8"/>
        <v>2447.6882173642366</v>
      </c>
      <c r="AM133" s="106">
        <f t="shared" si="8"/>
        <v>2461.1760737718973</v>
      </c>
      <c r="AN133" s="106">
        <f t="shared" si="8"/>
        <v>2474.6639301795581</v>
      </c>
      <c r="AO133" s="106">
        <f t="shared" si="8"/>
        <v>2488.1517865872174</v>
      </c>
      <c r="AP133" s="107"/>
    </row>
    <row r="134" spans="7:42" ht="14.25" customHeight="1" thickTop="1" x14ac:dyDescent="0.15">
      <c r="G134" s="26"/>
      <c r="H134" s="221"/>
      <c r="J134" s="209"/>
      <c r="K134" s="95" t="s">
        <v>71</v>
      </c>
      <c r="L134" s="95" t="s">
        <v>98</v>
      </c>
      <c r="M134" s="102">
        <f t="shared" si="8"/>
        <v>2191.471368107168</v>
      </c>
      <c r="N134" s="102">
        <f t="shared" si="8"/>
        <v>2215.8857345635474</v>
      </c>
      <c r="O134" s="102">
        <f t="shared" si="8"/>
        <v>2240.3001010199264</v>
      </c>
      <c r="P134" s="102">
        <f t="shared" si="8"/>
        <v>2264.7144674763058</v>
      </c>
      <c r="Q134" s="102">
        <f t="shared" si="8"/>
        <v>2289.1288339326852</v>
      </c>
      <c r="R134" s="102">
        <f t="shared" si="8"/>
        <v>2313.5432003890646</v>
      </c>
      <c r="S134" s="102">
        <f t="shared" si="8"/>
        <v>2337.957566845444</v>
      </c>
      <c r="T134" s="102">
        <f t="shared" si="8"/>
        <v>2362.3719333018234</v>
      </c>
      <c r="U134" s="102">
        <f t="shared" si="8"/>
        <v>2386.7862997582029</v>
      </c>
      <c r="V134" s="102">
        <f t="shared" si="8"/>
        <v>2411.2006662145823</v>
      </c>
      <c r="W134" s="102">
        <f t="shared" si="8"/>
        <v>2435.6150326709617</v>
      </c>
      <c r="X134" s="102">
        <f t="shared" si="8"/>
        <v>2460.0293991273406</v>
      </c>
      <c r="Y134" s="102">
        <f t="shared" si="8"/>
        <v>2484.4437655837201</v>
      </c>
      <c r="Z134" s="102">
        <f t="shared" si="8"/>
        <v>2508.8581320400995</v>
      </c>
      <c r="AA134" s="102">
        <f t="shared" si="8"/>
        <v>2514.9654833694894</v>
      </c>
      <c r="AB134" s="102">
        <f t="shared" si="8"/>
        <v>2521.072834698879</v>
      </c>
      <c r="AC134" s="102">
        <f t="shared" si="8"/>
        <v>2527.180186028269</v>
      </c>
      <c r="AD134" s="102">
        <f t="shared" si="8"/>
        <v>2533.2875373576585</v>
      </c>
      <c r="AE134" s="102">
        <f t="shared" si="8"/>
        <v>2539.3948886870485</v>
      </c>
      <c r="AF134" s="102">
        <f t="shared" si="8"/>
        <v>2545.502240016438</v>
      </c>
      <c r="AG134" s="102">
        <f t="shared" si="8"/>
        <v>2551.609591345828</v>
      </c>
      <c r="AH134" s="102">
        <f t="shared" si="8"/>
        <v>2557.7169426752175</v>
      </c>
      <c r="AI134" s="102">
        <f t="shared" si="8"/>
        <v>2563.8242940046075</v>
      </c>
      <c r="AJ134" s="102">
        <f t="shared" si="8"/>
        <v>2569.931645333997</v>
      </c>
      <c r="AK134" s="102">
        <f t="shared" si="8"/>
        <v>2576.038996663387</v>
      </c>
      <c r="AL134" s="102">
        <f t="shared" si="8"/>
        <v>2582.1463479927766</v>
      </c>
      <c r="AM134" s="102">
        <f t="shared" si="8"/>
        <v>2588.2536993221665</v>
      </c>
      <c r="AN134" s="102">
        <f t="shared" si="8"/>
        <v>2594.3610506515561</v>
      </c>
      <c r="AO134" s="102">
        <f t="shared" si="8"/>
        <v>2600.4684019809465</v>
      </c>
    </row>
    <row r="135" spans="7:42" ht="14.25" customHeight="1" x14ac:dyDescent="0.15">
      <c r="G135" s="26"/>
      <c r="H135" s="221"/>
      <c r="J135" s="209"/>
      <c r="K135" s="23" t="s">
        <v>71</v>
      </c>
      <c r="L135" s="86" t="s">
        <v>99</v>
      </c>
      <c r="M135" s="103">
        <f t="shared" si="8"/>
        <v>2181.1094349168907</v>
      </c>
      <c r="N135" s="103">
        <f t="shared" si="8"/>
        <v>2195.1618681829923</v>
      </c>
      <c r="O135" s="103">
        <f t="shared" si="8"/>
        <v>2209.2143014490944</v>
      </c>
      <c r="P135" s="103">
        <f t="shared" si="8"/>
        <v>2223.266734715196</v>
      </c>
      <c r="Q135" s="103">
        <f t="shared" si="8"/>
        <v>2237.3191679812976</v>
      </c>
      <c r="R135" s="103">
        <f t="shared" si="8"/>
        <v>2251.3716012473992</v>
      </c>
      <c r="S135" s="103">
        <f t="shared" si="8"/>
        <v>2265.4240345135013</v>
      </c>
      <c r="T135" s="103">
        <f t="shared" si="8"/>
        <v>2279.4764677796029</v>
      </c>
      <c r="U135" s="103">
        <f t="shared" si="8"/>
        <v>2293.5289010457045</v>
      </c>
      <c r="V135" s="103">
        <f t="shared" si="8"/>
        <v>2307.5813343118066</v>
      </c>
      <c r="W135" s="103">
        <f t="shared" si="8"/>
        <v>2321.6337675779082</v>
      </c>
      <c r="X135" s="103">
        <f t="shared" si="8"/>
        <v>2335.6862008440098</v>
      </c>
      <c r="Y135" s="103">
        <f t="shared" si="8"/>
        <v>2349.7386341101114</v>
      </c>
      <c r="Z135" s="103">
        <f t="shared" si="8"/>
        <v>2363.791067376214</v>
      </c>
      <c r="AA135" s="103">
        <f t="shared" si="8"/>
        <v>2373.462205020473</v>
      </c>
      <c r="AB135" s="103">
        <f t="shared" si="8"/>
        <v>2383.133342664732</v>
      </c>
      <c r="AC135" s="103">
        <f t="shared" si="8"/>
        <v>2392.8044803089911</v>
      </c>
      <c r="AD135" s="103">
        <f t="shared" si="8"/>
        <v>2402.4756179532501</v>
      </c>
      <c r="AE135" s="103">
        <f t="shared" si="8"/>
        <v>2412.1467555975091</v>
      </c>
      <c r="AF135" s="103">
        <f t="shared" si="8"/>
        <v>2421.8178932417682</v>
      </c>
      <c r="AG135" s="103">
        <f t="shared" si="8"/>
        <v>2431.4890308860267</v>
      </c>
      <c r="AH135" s="103">
        <f t="shared" si="8"/>
        <v>2441.1601685302858</v>
      </c>
      <c r="AI135" s="103">
        <f t="shared" si="8"/>
        <v>2450.8313061745448</v>
      </c>
      <c r="AJ135" s="103">
        <f t="shared" si="8"/>
        <v>2460.5024438188038</v>
      </c>
      <c r="AK135" s="103">
        <f t="shared" si="8"/>
        <v>2470.1735814630629</v>
      </c>
      <c r="AL135" s="103">
        <f t="shared" si="8"/>
        <v>2479.8447191073219</v>
      </c>
      <c r="AM135" s="103">
        <f t="shared" si="8"/>
        <v>2489.5158567515809</v>
      </c>
      <c r="AN135" s="103">
        <f t="shared" si="8"/>
        <v>2499.18699439584</v>
      </c>
      <c r="AO135" s="103">
        <f t="shared" si="8"/>
        <v>2508.8581320400995</v>
      </c>
    </row>
    <row r="136" spans="7:42" ht="14.25" customHeight="1" thickBot="1" x14ac:dyDescent="0.2">
      <c r="G136" s="26"/>
      <c r="H136" s="221"/>
      <c r="J136" s="209"/>
      <c r="K136" s="98" t="s">
        <v>71</v>
      </c>
      <c r="L136" s="98" t="s">
        <v>100</v>
      </c>
      <c r="M136" s="104">
        <f t="shared" si="8"/>
        <v>2167.0570016507886</v>
      </c>
      <c r="N136" s="104">
        <f t="shared" si="8"/>
        <v>2167.0570016507886</v>
      </c>
      <c r="O136" s="104">
        <f t="shared" si="8"/>
        <v>2167.0570016507886</v>
      </c>
      <c r="P136" s="104">
        <f t="shared" si="8"/>
        <v>2167.0570016507886</v>
      </c>
      <c r="Q136" s="104">
        <f t="shared" si="8"/>
        <v>2167.0570016507886</v>
      </c>
      <c r="R136" s="104">
        <f t="shared" si="8"/>
        <v>2167.0570016507886</v>
      </c>
      <c r="S136" s="104">
        <f t="shared" si="8"/>
        <v>2167.0570016507886</v>
      </c>
      <c r="T136" s="104">
        <f t="shared" si="8"/>
        <v>2167.0570016507886</v>
      </c>
      <c r="U136" s="104">
        <f t="shared" si="8"/>
        <v>2167.0570016507886</v>
      </c>
      <c r="V136" s="104">
        <f t="shared" si="8"/>
        <v>2167.0570016507886</v>
      </c>
      <c r="W136" s="104">
        <f t="shared" si="8"/>
        <v>2167.0570016507886</v>
      </c>
      <c r="X136" s="104">
        <f t="shared" si="8"/>
        <v>2167.0570016507886</v>
      </c>
      <c r="Y136" s="104">
        <f t="shared" si="8"/>
        <v>2167.0570016507886</v>
      </c>
      <c r="Z136" s="104">
        <f t="shared" si="8"/>
        <v>2167.0570016507886</v>
      </c>
      <c r="AA136" s="104">
        <f t="shared" si="8"/>
        <v>2180.1726060324836</v>
      </c>
      <c r="AB136" s="104">
        <f t="shared" si="8"/>
        <v>2193.288210414179</v>
      </c>
      <c r="AC136" s="104">
        <f t="shared" si="8"/>
        <v>2206.4038147958736</v>
      </c>
      <c r="AD136" s="104">
        <f t="shared" si="8"/>
        <v>2219.5194191775686</v>
      </c>
      <c r="AE136" s="104">
        <f t="shared" si="8"/>
        <v>2232.6350235592636</v>
      </c>
      <c r="AF136" s="104">
        <f t="shared" si="8"/>
        <v>2245.7506279409586</v>
      </c>
      <c r="AG136" s="104">
        <f t="shared" si="8"/>
        <v>2258.8662323226536</v>
      </c>
      <c r="AH136" s="104">
        <f t="shared" si="8"/>
        <v>2271.9818367043486</v>
      </c>
      <c r="AI136" s="104">
        <f t="shared" si="8"/>
        <v>2285.0974410860431</v>
      </c>
      <c r="AJ136" s="104">
        <f t="shared" ref="AJ136:AO136" si="9">AJ104*8760</f>
        <v>2298.2130454677381</v>
      </c>
      <c r="AK136" s="104">
        <f t="shared" si="9"/>
        <v>2311.3286498494331</v>
      </c>
      <c r="AL136" s="104">
        <f t="shared" si="9"/>
        <v>2324.4442542311281</v>
      </c>
      <c r="AM136" s="104">
        <f t="shared" si="9"/>
        <v>2337.5598586128231</v>
      </c>
      <c r="AN136" s="104">
        <f t="shared" si="9"/>
        <v>2350.6754629945181</v>
      </c>
      <c r="AO136" s="104">
        <f t="shared" si="9"/>
        <v>2363.791067376214</v>
      </c>
    </row>
    <row r="137" spans="7:42" ht="14.25" customHeight="1" thickTop="1" x14ac:dyDescent="0.15">
      <c r="G137" s="26"/>
      <c r="H137" s="221"/>
      <c r="J137" s="209"/>
      <c r="K137" s="95" t="s">
        <v>73</v>
      </c>
      <c r="L137" s="95" t="s">
        <v>98</v>
      </c>
      <c r="M137" s="105">
        <f t="shared" ref="M137:AO145" si="10">M105*8760</f>
        <v>2078.9865318834118</v>
      </c>
      <c r="N137" s="105">
        <f t="shared" si="10"/>
        <v>2102.6809631258948</v>
      </c>
      <c r="O137" s="105">
        <f t="shared" si="10"/>
        <v>2126.3753943683778</v>
      </c>
      <c r="P137" s="105">
        <f t="shared" si="10"/>
        <v>2150.0698256108608</v>
      </c>
      <c r="Q137" s="105">
        <f t="shared" si="10"/>
        <v>2173.7642568533438</v>
      </c>
      <c r="R137" s="105">
        <f t="shared" si="10"/>
        <v>2197.4586880958268</v>
      </c>
      <c r="S137" s="105">
        <f t="shared" si="10"/>
        <v>2221.1531193383098</v>
      </c>
      <c r="T137" s="105">
        <f t="shared" si="10"/>
        <v>2244.8475505807924</v>
      </c>
      <c r="U137" s="105">
        <f t="shared" si="10"/>
        <v>2268.5419818232754</v>
      </c>
      <c r="V137" s="105">
        <f t="shared" si="10"/>
        <v>2292.2364130657579</v>
      </c>
      <c r="W137" s="105">
        <f t="shared" si="10"/>
        <v>2315.9308443082409</v>
      </c>
      <c r="X137" s="105">
        <f t="shared" si="10"/>
        <v>2339.6252755507239</v>
      </c>
      <c r="Y137" s="105">
        <f t="shared" si="10"/>
        <v>2363.3197067932065</v>
      </c>
      <c r="Z137" s="105">
        <f t="shared" si="10"/>
        <v>2387.0141380356899</v>
      </c>
      <c r="AA137" s="105">
        <f t="shared" si="10"/>
        <v>2392.3032302179181</v>
      </c>
      <c r="AB137" s="105">
        <f t="shared" si="10"/>
        <v>2397.5923224001463</v>
      </c>
      <c r="AC137" s="105">
        <f t="shared" si="10"/>
        <v>2402.8814145823749</v>
      </c>
      <c r="AD137" s="105">
        <f t="shared" si="10"/>
        <v>2408.170506764603</v>
      </c>
      <c r="AE137" s="105">
        <f t="shared" si="10"/>
        <v>2413.4595989468312</v>
      </c>
      <c r="AF137" s="105">
        <f t="shared" si="10"/>
        <v>2418.7486911290598</v>
      </c>
      <c r="AG137" s="105">
        <f t="shared" si="10"/>
        <v>2424.037783311288</v>
      </c>
      <c r="AH137" s="105">
        <f t="shared" si="10"/>
        <v>2429.3268754935161</v>
      </c>
      <c r="AI137" s="105">
        <f t="shared" si="10"/>
        <v>2434.6159676757447</v>
      </c>
      <c r="AJ137" s="105">
        <f t="shared" si="10"/>
        <v>2439.9050598579729</v>
      </c>
      <c r="AK137" s="105">
        <f t="shared" si="10"/>
        <v>2445.1941520402011</v>
      </c>
      <c r="AL137" s="105">
        <f t="shared" si="10"/>
        <v>2450.4832442224292</v>
      </c>
      <c r="AM137" s="105">
        <f t="shared" si="10"/>
        <v>2455.7723364046578</v>
      </c>
      <c r="AN137" s="105">
        <f t="shared" si="10"/>
        <v>2461.061428586886</v>
      </c>
      <c r="AO137" s="105">
        <f t="shared" si="10"/>
        <v>2466.3505207691142</v>
      </c>
    </row>
    <row r="138" spans="7:42" ht="14.25" customHeight="1" x14ac:dyDescent="0.15">
      <c r="G138" s="26"/>
      <c r="H138" s="221"/>
      <c r="J138" s="209"/>
      <c r="K138" s="23" t="s">
        <v>73</v>
      </c>
      <c r="L138" s="86" t="s">
        <v>99</v>
      </c>
      <c r="M138" s="103">
        <f t="shared" si="10"/>
        <v>2068.9951156279558</v>
      </c>
      <c r="N138" s="103">
        <f t="shared" si="10"/>
        <v>2082.6981306149833</v>
      </c>
      <c r="O138" s="103">
        <f t="shared" si="10"/>
        <v>2096.4011456020107</v>
      </c>
      <c r="P138" s="103">
        <f t="shared" si="10"/>
        <v>2110.1041605890377</v>
      </c>
      <c r="Q138" s="103">
        <f t="shared" si="10"/>
        <v>2123.8071755760652</v>
      </c>
      <c r="R138" s="103">
        <f t="shared" si="10"/>
        <v>2137.5101905630922</v>
      </c>
      <c r="S138" s="103">
        <f t="shared" si="10"/>
        <v>2151.2132055501197</v>
      </c>
      <c r="T138" s="103">
        <f t="shared" si="10"/>
        <v>2164.9162205371467</v>
      </c>
      <c r="U138" s="103">
        <f t="shared" si="10"/>
        <v>2178.6192355241742</v>
      </c>
      <c r="V138" s="103">
        <f t="shared" si="10"/>
        <v>2192.3222505112012</v>
      </c>
      <c r="W138" s="103">
        <f t="shared" si="10"/>
        <v>2206.0252654982287</v>
      </c>
      <c r="X138" s="103">
        <f t="shared" si="10"/>
        <v>2219.7282804852562</v>
      </c>
      <c r="Y138" s="103">
        <f t="shared" si="10"/>
        <v>2233.4312954722832</v>
      </c>
      <c r="Z138" s="103">
        <f t="shared" si="10"/>
        <v>2247.1343104593102</v>
      </c>
      <c r="AA138" s="103">
        <f t="shared" si="10"/>
        <v>2256.459632297735</v>
      </c>
      <c r="AB138" s="103">
        <f t="shared" si="10"/>
        <v>2265.7849541361602</v>
      </c>
      <c r="AC138" s="103">
        <f t="shared" si="10"/>
        <v>2275.1102759745854</v>
      </c>
      <c r="AD138" s="103">
        <f t="shared" si="10"/>
        <v>2284.4355978130106</v>
      </c>
      <c r="AE138" s="103">
        <f t="shared" si="10"/>
        <v>2293.7609196514359</v>
      </c>
      <c r="AF138" s="103">
        <f t="shared" si="10"/>
        <v>2303.0862414898606</v>
      </c>
      <c r="AG138" s="103">
        <f t="shared" si="10"/>
        <v>2312.4115633282859</v>
      </c>
      <c r="AH138" s="103">
        <f t="shared" si="10"/>
        <v>2321.7368851667111</v>
      </c>
      <c r="AI138" s="103">
        <f t="shared" si="10"/>
        <v>2331.0622070051363</v>
      </c>
      <c r="AJ138" s="103">
        <f t="shared" si="10"/>
        <v>2340.3875288435611</v>
      </c>
      <c r="AK138" s="103">
        <f t="shared" si="10"/>
        <v>2349.7128506819863</v>
      </c>
      <c r="AL138" s="103">
        <f t="shared" si="10"/>
        <v>2359.0381725204115</v>
      </c>
      <c r="AM138" s="103">
        <f t="shared" si="10"/>
        <v>2368.3634943588368</v>
      </c>
      <c r="AN138" s="103">
        <f t="shared" si="10"/>
        <v>2377.688816197262</v>
      </c>
      <c r="AO138" s="103">
        <f t="shared" si="10"/>
        <v>2387.0141380356899</v>
      </c>
    </row>
    <row r="139" spans="7:42" ht="13.5" customHeight="1" thickBot="1" x14ac:dyDescent="0.2">
      <c r="G139" s="26"/>
      <c r="H139" s="221"/>
      <c r="J139" s="209"/>
      <c r="K139" s="98" t="s">
        <v>73</v>
      </c>
      <c r="L139" s="98" t="s">
        <v>100</v>
      </c>
      <c r="M139" s="104">
        <f t="shared" si="10"/>
        <v>2055.2921006409288</v>
      </c>
      <c r="N139" s="104">
        <f t="shared" si="10"/>
        <v>2055.2921006409288</v>
      </c>
      <c r="O139" s="104">
        <f t="shared" si="10"/>
        <v>2055.2921006409288</v>
      </c>
      <c r="P139" s="104">
        <f t="shared" si="10"/>
        <v>2055.2921006409288</v>
      </c>
      <c r="Q139" s="104">
        <f t="shared" si="10"/>
        <v>2055.2921006409288</v>
      </c>
      <c r="R139" s="104">
        <f t="shared" si="10"/>
        <v>2055.2921006409288</v>
      </c>
      <c r="S139" s="104">
        <f t="shared" si="10"/>
        <v>2055.2921006409288</v>
      </c>
      <c r="T139" s="104">
        <f t="shared" si="10"/>
        <v>2055.2921006409288</v>
      </c>
      <c r="U139" s="104">
        <f t="shared" si="10"/>
        <v>2055.2921006409288</v>
      </c>
      <c r="V139" s="104">
        <f t="shared" si="10"/>
        <v>2055.2921006409288</v>
      </c>
      <c r="W139" s="104">
        <f t="shared" si="10"/>
        <v>2055.2921006409288</v>
      </c>
      <c r="X139" s="104">
        <f t="shared" si="10"/>
        <v>2055.2921006409288</v>
      </c>
      <c r="Y139" s="104">
        <f t="shared" si="10"/>
        <v>2055.2921006409288</v>
      </c>
      <c r="Z139" s="104">
        <f t="shared" si="10"/>
        <v>2055.2921006409288</v>
      </c>
      <c r="AA139" s="104">
        <f t="shared" si="10"/>
        <v>2068.0815812954875</v>
      </c>
      <c r="AB139" s="104">
        <f t="shared" si="10"/>
        <v>2080.8710619500462</v>
      </c>
      <c r="AC139" s="104">
        <f t="shared" si="10"/>
        <v>2093.6605426046049</v>
      </c>
      <c r="AD139" s="104">
        <f t="shared" si="10"/>
        <v>2106.4500232591636</v>
      </c>
      <c r="AE139" s="104">
        <f t="shared" si="10"/>
        <v>2119.2395039137223</v>
      </c>
      <c r="AF139" s="104">
        <f t="shared" si="10"/>
        <v>2132.0289845682814</v>
      </c>
      <c r="AG139" s="104">
        <f t="shared" si="10"/>
        <v>2144.8184652228401</v>
      </c>
      <c r="AH139" s="104">
        <f t="shared" si="10"/>
        <v>2157.6079458773988</v>
      </c>
      <c r="AI139" s="104">
        <f t="shared" si="10"/>
        <v>2170.3974265319575</v>
      </c>
      <c r="AJ139" s="104">
        <f t="shared" si="10"/>
        <v>2183.1869071865162</v>
      </c>
      <c r="AK139" s="104">
        <f t="shared" si="10"/>
        <v>2195.9763878410749</v>
      </c>
      <c r="AL139" s="104">
        <f t="shared" si="10"/>
        <v>2208.7658684956336</v>
      </c>
      <c r="AM139" s="104">
        <f t="shared" si="10"/>
        <v>2221.5553491501923</v>
      </c>
      <c r="AN139" s="104">
        <f t="shared" si="10"/>
        <v>2234.3448298047515</v>
      </c>
      <c r="AO139" s="104">
        <f t="shared" si="10"/>
        <v>2247.1343104593102</v>
      </c>
    </row>
    <row r="140" spans="7:42" ht="14.25" customHeight="1" thickTop="1" x14ac:dyDescent="0.15">
      <c r="G140" s="26"/>
      <c r="H140" s="221"/>
      <c r="J140" s="209"/>
      <c r="K140" s="95" t="s">
        <v>75</v>
      </c>
      <c r="L140" s="95" t="s">
        <v>98</v>
      </c>
      <c r="M140" s="105">
        <f t="shared" si="10"/>
        <v>1998.8756388142604</v>
      </c>
      <c r="N140" s="105">
        <f t="shared" si="10"/>
        <v>2021.6669814723441</v>
      </c>
      <c r="O140" s="105">
        <f t="shared" si="10"/>
        <v>2044.4583241304279</v>
      </c>
      <c r="P140" s="105">
        <f t="shared" si="10"/>
        <v>2067.2496667885116</v>
      </c>
      <c r="Q140" s="105">
        <f t="shared" si="10"/>
        <v>2090.0410094465956</v>
      </c>
      <c r="R140" s="105">
        <f t="shared" si="10"/>
        <v>2112.8323521046791</v>
      </c>
      <c r="S140" s="105">
        <f t="shared" si="10"/>
        <v>2135.6236947627626</v>
      </c>
      <c r="T140" s="105">
        <f t="shared" si="10"/>
        <v>2158.4150374208466</v>
      </c>
      <c r="U140" s="105">
        <f t="shared" si="10"/>
        <v>2181.2063800789301</v>
      </c>
      <c r="V140" s="105">
        <f t="shared" si="10"/>
        <v>2203.9977227370141</v>
      </c>
      <c r="W140" s="105">
        <f t="shared" si="10"/>
        <v>2226.7890653950981</v>
      </c>
      <c r="X140" s="105">
        <f t="shared" si="10"/>
        <v>2249.5804080531821</v>
      </c>
      <c r="Y140" s="105">
        <f t="shared" si="10"/>
        <v>2272.371750711266</v>
      </c>
      <c r="Z140" s="105">
        <f t="shared" si="10"/>
        <v>2295.1630933693496</v>
      </c>
      <c r="AA140" s="105">
        <f t="shared" si="10"/>
        <v>2300.2389641705536</v>
      </c>
      <c r="AB140" s="105">
        <f t="shared" si="10"/>
        <v>2305.3148349717576</v>
      </c>
      <c r="AC140" s="105">
        <f t="shared" si="10"/>
        <v>2310.3907057729616</v>
      </c>
      <c r="AD140" s="105">
        <f t="shared" si="10"/>
        <v>2315.4665765741656</v>
      </c>
      <c r="AE140" s="105">
        <f t="shared" si="10"/>
        <v>2320.5424473753696</v>
      </c>
      <c r="AF140" s="105">
        <f t="shared" si="10"/>
        <v>2325.6183181765732</v>
      </c>
      <c r="AG140" s="105">
        <f t="shared" si="10"/>
        <v>2330.6941889777772</v>
      </c>
      <c r="AH140" s="105">
        <f t="shared" si="10"/>
        <v>2335.7700597789812</v>
      </c>
      <c r="AI140" s="105">
        <f t="shared" si="10"/>
        <v>2340.8459305801853</v>
      </c>
      <c r="AJ140" s="105">
        <f t="shared" si="10"/>
        <v>2345.9218013813893</v>
      </c>
      <c r="AK140" s="105">
        <f t="shared" si="10"/>
        <v>2350.9976721825933</v>
      </c>
      <c r="AL140" s="105">
        <f t="shared" si="10"/>
        <v>2356.0735429837973</v>
      </c>
      <c r="AM140" s="105">
        <f t="shared" si="10"/>
        <v>2361.1494137850013</v>
      </c>
      <c r="AN140" s="105">
        <f t="shared" si="10"/>
        <v>2366.2252845862054</v>
      </c>
      <c r="AO140" s="105">
        <f t="shared" si="10"/>
        <v>2371.3011553874117</v>
      </c>
    </row>
    <row r="141" spans="7:42" ht="14.25" customHeight="1" x14ac:dyDescent="0.15">
      <c r="G141" s="26"/>
      <c r="H141" s="221"/>
      <c r="J141" s="209"/>
      <c r="K141" s="23" t="s">
        <v>75</v>
      </c>
      <c r="L141" s="86" t="s">
        <v>99</v>
      </c>
      <c r="M141" s="103">
        <f t="shared" si="10"/>
        <v>1989.3389479096361</v>
      </c>
      <c r="N141" s="103">
        <f t="shared" si="10"/>
        <v>2002.5935996630956</v>
      </c>
      <c r="O141" s="103">
        <f t="shared" si="10"/>
        <v>2015.8482514165551</v>
      </c>
      <c r="P141" s="103">
        <f t="shared" si="10"/>
        <v>2029.1029031700145</v>
      </c>
      <c r="Q141" s="103">
        <f t="shared" si="10"/>
        <v>2042.357554923474</v>
      </c>
      <c r="R141" s="103">
        <f t="shared" si="10"/>
        <v>2055.6122066769335</v>
      </c>
      <c r="S141" s="103">
        <f t="shared" si="10"/>
        <v>2068.8668584303932</v>
      </c>
      <c r="T141" s="103">
        <f t="shared" si="10"/>
        <v>2082.1215101838525</v>
      </c>
      <c r="U141" s="103">
        <f t="shared" si="10"/>
        <v>2095.3761619373122</v>
      </c>
      <c r="V141" s="103">
        <f t="shared" si="10"/>
        <v>2108.6308136907714</v>
      </c>
      <c r="W141" s="103">
        <f t="shared" si="10"/>
        <v>2121.8854654442312</v>
      </c>
      <c r="X141" s="103">
        <f t="shared" si="10"/>
        <v>2135.1401171976904</v>
      </c>
      <c r="Y141" s="103">
        <f t="shared" si="10"/>
        <v>2148.3947689511501</v>
      </c>
      <c r="Z141" s="103">
        <f t="shared" si="10"/>
        <v>2161.6494207046098</v>
      </c>
      <c r="AA141" s="103">
        <f t="shared" si="10"/>
        <v>2170.5503322155923</v>
      </c>
      <c r="AB141" s="103">
        <f t="shared" si="10"/>
        <v>2179.4512437265753</v>
      </c>
      <c r="AC141" s="103">
        <f t="shared" si="10"/>
        <v>2188.3521552375578</v>
      </c>
      <c r="AD141" s="103">
        <f t="shared" si="10"/>
        <v>2197.2530667485403</v>
      </c>
      <c r="AE141" s="103">
        <f t="shared" si="10"/>
        <v>2206.1539782595232</v>
      </c>
      <c r="AF141" s="103">
        <f t="shared" si="10"/>
        <v>2215.0548897705057</v>
      </c>
      <c r="AG141" s="103">
        <f t="shared" si="10"/>
        <v>2223.9558012814887</v>
      </c>
      <c r="AH141" s="103">
        <f t="shared" si="10"/>
        <v>2232.8567127924716</v>
      </c>
      <c r="AI141" s="103">
        <f t="shared" si="10"/>
        <v>2241.7576243034546</v>
      </c>
      <c r="AJ141" s="103">
        <f t="shared" si="10"/>
        <v>2250.6585358144371</v>
      </c>
      <c r="AK141" s="103">
        <f t="shared" si="10"/>
        <v>2259.55944732542</v>
      </c>
      <c r="AL141" s="103">
        <f t="shared" si="10"/>
        <v>2268.460358836403</v>
      </c>
      <c r="AM141" s="103">
        <f t="shared" si="10"/>
        <v>2277.3612703473859</v>
      </c>
      <c r="AN141" s="103">
        <f t="shared" si="10"/>
        <v>2286.2621818583684</v>
      </c>
      <c r="AO141" s="103">
        <f t="shared" si="10"/>
        <v>2295.1630933693496</v>
      </c>
    </row>
    <row r="142" spans="7:42" ht="14.25" customHeight="1" thickBot="1" x14ac:dyDescent="0.2">
      <c r="G142" s="26"/>
      <c r="H142" s="221"/>
      <c r="J142" s="209"/>
      <c r="K142" s="98" t="s">
        <v>75</v>
      </c>
      <c r="L142" s="98" t="s">
        <v>100</v>
      </c>
      <c r="M142" s="106">
        <f t="shared" si="10"/>
        <v>1976.0842961561766</v>
      </c>
      <c r="N142" s="106">
        <f t="shared" si="10"/>
        <v>1976.0842961561766</v>
      </c>
      <c r="O142" s="106">
        <f t="shared" si="10"/>
        <v>1976.0842961561766</v>
      </c>
      <c r="P142" s="106">
        <f t="shared" si="10"/>
        <v>1976.0842961561766</v>
      </c>
      <c r="Q142" s="106">
        <f t="shared" si="10"/>
        <v>1976.0842961561766</v>
      </c>
      <c r="R142" s="106">
        <f t="shared" si="10"/>
        <v>1976.0842961561766</v>
      </c>
      <c r="S142" s="106">
        <f t="shared" si="10"/>
        <v>1976.0842961561766</v>
      </c>
      <c r="T142" s="106">
        <f t="shared" si="10"/>
        <v>1976.0842961561766</v>
      </c>
      <c r="U142" s="106">
        <f t="shared" si="10"/>
        <v>1976.0842961561766</v>
      </c>
      <c r="V142" s="106">
        <f t="shared" si="10"/>
        <v>1976.0842961561766</v>
      </c>
      <c r="W142" s="106">
        <f t="shared" si="10"/>
        <v>1976.0842961561766</v>
      </c>
      <c r="X142" s="106">
        <f t="shared" si="10"/>
        <v>1976.0842961561766</v>
      </c>
      <c r="Y142" s="106">
        <f t="shared" si="10"/>
        <v>1976.0842961561766</v>
      </c>
      <c r="Z142" s="106">
        <f t="shared" si="10"/>
        <v>1976.0842961561766</v>
      </c>
      <c r="AA142" s="106">
        <f t="shared" si="10"/>
        <v>1988.4553044594054</v>
      </c>
      <c r="AB142" s="106">
        <f t="shared" si="10"/>
        <v>2000.8263127626342</v>
      </c>
      <c r="AC142" s="106">
        <f t="shared" si="10"/>
        <v>2013.197321065863</v>
      </c>
      <c r="AD142" s="106">
        <f t="shared" si="10"/>
        <v>2025.5683293690918</v>
      </c>
      <c r="AE142" s="106">
        <f t="shared" si="10"/>
        <v>2037.9393376723206</v>
      </c>
      <c r="AF142" s="106">
        <f t="shared" si="10"/>
        <v>2050.3103459755494</v>
      </c>
      <c r="AG142" s="106">
        <f t="shared" si="10"/>
        <v>2062.6813542787781</v>
      </c>
      <c r="AH142" s="106">
        <f t="shared" si="10"/>
        <v>2075.0523625820069</v>
      </c>
      <c r="AI142" s="106">
        <f t="shared" si="10"/>
        <v>2087.4233708852357</v>
      </c>
      <c r="AJ142" s="106">
        <f t="shared" si="10"/>
        <v>2099.7943791884645</v>
      </c>
      <c r="AK142" s="106">
        <f t="shared" si="10"/>
        <v>2112.1653874916933</v>
      </c>
      <c r="AL142" s="106">
        <f t="shared" si="10"/>
        <v>2124.5363957949221</v>
      </c>
      <c r="AM142" s="106">
        <f t="shared" si="10"/>
        <v>2136.9074040981509</v>
      </c>
      <c r="AN142" s="106">
        <f t="shared" si="10"/>
        <v>2149.2784124013797</v>
      </c>
      <c r="AO142" s="106">
        <f t="shared" si="10"/>
        <v>2161.6494207046098</v>
      </c>
      <c r="AP142" s="107"/>
    </row>
    <row r="143" spans="7:42" ht="14.25" customHeight="1" thickTop="1" x14ac:dyDescent="0.15">
      <c r="G143" s="26"/>
      <c r="H143" s="221"/>
      <c r="J143" s="209"/>
      <c r="K143" s="95" t="s">
        <v>77</v>
      </c>
      <c r="L143" s="95" t="s">
        <v>98</v>
      </c>
      <c r="M143" s="105">
        <f t="shared" si="10"/>
        <v>1902.071137454707</v>
      </c>
      <c r="N143" s="105">
        <f t="shared" si="10"/>
        <v>1924.0355302221667</v>
      </c>
      <c r="O143" s="105">
        <f t="shared" si="10"/>
        <v>1945.9999229896262</v>
      </c>
      <c r="P143" s="105">
        <f t="shared" si="10"/>
        <v>1967.9643157570858</v>
      </c>
      <c r="Q143" s="105">
        <f t="shared" si="10"/>
        <v>1989.9287085245455</v>
      </c>
      <c r="R143" s="105">
        <f t="shared" si="10"/>
        <v>2011.893101292005</v>
      </c>
      <c r="S143" s="105">
        <f t="shared" si="10"/>
        <v>2033.8574940594647</v>
      </c>
      <c r="T143" s="105">
        <f t="shared" si="10"/>
        <v>2055.8218868269241</v>
      </c>
      <c r="U143" s="105">
        <f t="shared" si="10"/>
        <v>2077.7862795943838</v>
      </c>
      <c r="V143" s="105">
        <f t="shared" si="10"/>
        <v>2099.7506723618435</v>
      </c>
      <c r="W143" s="105">
        <f t="shared" si="10"/>
        <v>2121.7150651293032</v>
      </c>
      <c r="X143" s="105">
        <f t="shared" si="10"/>
        <v>2143.6794578967629</v>
      </c>
      <c r="Y143" s="105">
        <f t="shared" si="10"/>
        <v>2165.6438506642221</v>
      </c>
      <c r="Z143" s="105">
        <f t="shared" si="10"/>
        <v>2187.6082434316822</v>
      </c>
      <c r="AA143" s="105">
        <f t="shared" si="10"/>
        <v>2192.1762334445498</v>
      </c>
      <c r="AB143" s="105">
        <f t="shared" si="10"/>
        <v>2196.7442234574173</v>
      </c>
      <c r="AC143" s="105">
        <f t="shared" si="10"/>
        <v>2201.3122134702849</v>
      </c>
      <c r="AD143" s="105">
        <f t="shared" si="10"/>
        <v>2205.8802034831524</v>
      </c>
      <c r="AE143" s="105">
        <f t="shared" si="10"/>
        <v>2210.4481934960199</v>
      </c>
      <c r="AF143" s="105">
        <f t="shared" si="10"/>
        <v>2215.0161835088875</v>
      </c>
      <c r="AG143" s="105">
        <f t="shared" si="10"/>
        <v>2219.584173521755</v>
      </c>
      <c r="AH143" s="105">
        <f t="shared" si="10"/>
        <v>2224.1521635346226</v>
      </c>
      <c r="AI143" s="105">
        <f t="shared" si="10"/>
        <v>2228.7201535474901</v>
      </c>
      <c r="AJ143" s="105">
        <f t="shared" si="10"/>
        <v>2233.2881435603576</v>
      </c>
      <c r="AK143" s="105">
        <f t="shared" si="10"/>
        <v>2237.8561335732252</v>
      </c>
      <c r="AL143" s="105">
        <f t="shared" si="10"/>
        <v>2242.4241235860927</v>
      </c>
      <c r="AM143" s="105">
        <f t="shared" si="10"/>
        <v>2246.9921135989603</v>
      </c>
      <c r="AN143" s="105">
        <f t="shared" si="10"/>
        <v>2251.5601036118278</v>
      </c>
      <c r="AO143" s="105">
        <f t="shared" si="10"/>
        <v>2256.1280936246972</v>
      </c>
    </row>
    <row r="144" spans="7:42" ht="14.25" customHeight="1" x14ac:dyDescent="0.15">
      <c r="G144" s="26"/>
      <c r="H144" s="221"/>
      <c r="J144" s="209"/>
      <c r="K144" s="23" t="s">
        <v>77</v>
      </c>
      <c r="L144" s="86" t="s">
        <v>99</v>
      </c>
      <c r="M144" s="103">
        <f t="shared" si="10"/>
        <v>1892.9240290336313</v>
      </c>
      <c r="N144" s="103">
        <f t="shared" si="10"/>
        <v>1905.7413133800153</v>
      </c>
      <c r="O144" s="103">
        <f t="shared" si="10"/>
        <v>1918.5585977263993</v>
      </c>
      <c r="P144" s="103">
        <f t="shared" si="10"/>
        <v>1931.3758820727833</v>
      </c>
      <c r="Q144" s="103">
        <f t="shared" si="10"/>
        <v>1944.1931664191673</v>
      </c>
      <c r="R144" s="103">
        <f t="shared" si="10"/>
        <v>1957.0104507655512</v>
      </c>
      <c r="S144" s="103">
        <f t="shared" si="10"/>
        <v>1969.8277351119352</v>
      </c>
      <c r="T144" s="103">
        <f t="shared" si="10"/>
        <v>1982.6450194583192</v>
      </c>
      <c r="U144" s="103">
        <f t="shared" si="10"/>
        <v>1995.462303804703</v>
      </c>
      <c r="V144" s="103">
        <f t="shared" si="10"/>
        <v>2008.279588151087</v>
      </c>
      <c r="W144" s="103">
        <f t="shared" si="10"/>
        <v>2021.0968724974709</v>
      </c>
      <c r="X144" s="103">
        <f t="shared" si="10"/>
        <v>2033.9141568438549</v>
      </c>
      <c r="Y144" s="103">
        <f t="shared" si="10"/>
        <v>2046.7314411902389</v>
      </c>
      <c r="Z144" s="103">
        <f t="shared" si="10"/>
        <v>2059.5487255366234</v>
      </c>
      <c r="AA144" s="103">
        <f t="shared" si="10"/>
        <v>2068.0860267296275</v>
      </c>
      <c r="AB144" s="103">
        <f t="shared" si="10"/>
        <v>2076.6233279226312</v>
      </c>
      <c r="AC144" s="103">
        <f t="shared" si="10"/>
        <v>2085.1606291156354</v>
      </c>
      <c r="AD144" s="103">
        <f t="shared" si="10"/>
        <v>2093.6979303086391</v>
      </c>
      <c r="AE144" s="103">
        <f t="shared" si="10"/>
        <v>2102.2352315016433</v>
      </c>
      <c r="AF144" s="103">
        <f t="shared" si="10"/>
        <v>2110.772532694647</v>
      </c>
      <c r="AG144" s="103">
        <f t="shared" si="10"/>
        <v>2119.3098338876512</v>
      </c>
      <c r="AH144" s="103">
        <f t="shared" si="10"/>
        <v>2127.8471350806549</v>
      </c>
      <c r="AI144" s="103">
        <f t="shared" si="10"/>
        <v>2136.384436273659</v>
      </c>
      <c r="AJ144" s="103">
        <f t="shared" si="10"/>
        <v>2144.9217374666628</v>
      </c>
      <c r="AK144" s="103">
        <f t="shared" si="10"/>
        <v>2153.4590386596665</v>
      </c>
      <c r="AL144" s="103">
        <f t="shared" si="10"/>
        <v>2161.9963398526706</v>
      </c>
      <c r="AM144" s="103">
        <f t="shared" si="10"/>
        <v>2170.5336410456744</v>
      </c>
      <c r="AN144" s="103">
        <f t="shared" si="10"/>
        <v>2179.0709422386785</v>
      </c>
      <c r="AO144" s="103">
        <f t="shared" si="10"/>
        <v>2187.6082434316822</v>
      </c>
    </row>
    <row r="145" spans="1:88" ht="14.25" customHeight="1" thickBot="1" x14ac:dyDescent="0.2">
      <c r="G145" s="26"/>
      <c r="H145" s="221"/>
      <c r="J145" s="209"/>
      <c r="K145" s="98" t="s">
        <v>77</v>
      </c>
      <c r="L145" s="98" t="s">
        <v>100</v>
      </c>
      <c r="M145" s="106">
        <f t="shared" si="10"/>
        <v>1880.1067446872476</v>
      </c>
      <c r="N145" s="106">
        <f t="shared" si="10"/>
        <v>1880.1067446872476</v>
      </c>
      <c r="O145" s="106">
        <f t="shared" si="10"/>
        <v>1880.1067446872476</v>
      </c>
      <c r="P145" s="106">
        <f t="shared" si="10"/>
        <v>1880.1067446872476</v>
      </c>
      <c r="Q145" s="106">
        <f t="shared" si="10"/>
        <v>1880.1067446872476</v>
      </c>
      <c r="R145" s="106">
        <f t="shared" si="10"/>
        <v>1880.1067446872476</v>
      </c>
      <c r="S145" s="106">
        <f t="shared" si="10"/>
        <v>1880.1067446872476</v>
      </c>
      <c r="T145" s="106">
        <f t="shared" si="10"/>
        <v>1880.1067446872476</v>
      </c>
      <c r="U145" s="106">
        <f t="shared" si="10"/>
        <v>1880.1067446872476</v>
      </c>
      <c r="V145" s="106">
        <f t="shared" si="10"/>
        <v>1880.1067446872476</v>
      </c>
      <c r="W145" s="106">
        <f t="shared" si="10"/>
        <v>1880.1067446872476</v>
      </c>
      <c r="X145" s="106">
        <f t="shared" si="10"/>
        <v>1880.1067446872476</v>
      </c>
      <c r="Y145" s="106">
        <f t="shared" si="10"/>
        <v>1880.1067446872476</v>
      </c>
      <c r="Z145" s="106">
        <f t="shared" si="10"/>
        <v>1880.1067446872476</v>
      </c>
      <c r="AA145" s="106">
        <f t="shared" si="10"/>
        <v>1892.0695434105394</v>
      </c>
      <c r="AB145" s="106">
        <f t="shared" si="10"/>
        <v>1904.0323421338312</v>
      </c>
      <c r="AC145" s="106">
        <f t="shared" si="10"/>
        <v>1915.995140857123</v>
      </c>
      <c r="AD145" s="106">
        <f t="shared" si="10"/>
        <v>1927.9579395804149</v>
      </c>
      <c r="AE145" s="106">
        <f t="shared" si="10"/>
        <v>1939.9207383037067</v>
      </c>
      <c r="AF145" s="106">
        <f t="shared" si="10"/>
        <v>1951.8835370269985</v>
      </c>
      <c r="AG145" s="106">
        <f t="shared" si="10"/>
        <v>1963.8463357502903</v>
      </c>
      <c r="AH145" s="106">
        <f t="shared" si="10"/>
        <v>1975.8091344735824</v>
      </c>
      <c r="AI145" s="106">
        <f t="shared" si="10"/>
        <v>1987.7719331968742</v>
      </c>
      <c r="AJ145" s="106">
        <f t="shared" ref="AJ145:AO145" si="11">AJ113*8760</f>
        <v>1999.734731920166</v>
      </c>
      <c r="AK145" s="106">
        <f t="shared" si="11"/>
        <v>2011.6975306434579</v>
      </c>
      <c r="AL145" s="106">
        <f t="shared" si="11"/>
        <v>2023.6603293667497</v>
      </c>
      <c r="AM145" s="106">
        <f t="shared" si="11"/>
        <v>2035.6231280900415</v>
      </c>
      <c r="AN145" s="106">
        <f t="shared" si="11"/>
        <v>2047.5859268133333</v>
      </c>
      <c r="AO145" s="106">
        <f t="shared" si="11"/>
        <v>2059.5487255366234</v>
      </c>
      <c r="AP145" s="107"/>
    </row>
    <row r="146" spans="1:88" ht="14.25" customHeight="1" thickTop="1" x14ac:dyDescent="0.15">
      <c r="G146" s="26"/>
      <c r="H146" s="221"/>
      <c r="J146" s="209"/>
      <c r="K146" s="95" t="s">
        <v>79</v>
      </c>
      <c r="L146" s="95" t="s">
        <v>98</v>
      </c>
      <c r="M146" s="105">
        <f t="shared" ref="M146:AO148" si="12">M114*8760</f>
        <v>1745.3078293398066</v>
      </c>
      <c r="N146" s="105">
        <f t="shared" si="12"/>
        <v>1766.000984383681</v>
      </c>
      <c r="O146" s="105">
        <f t="shared" si="12"/>
        <v>1786.6941394275555</v>
      </c>
      <c r="P146" s="105">
        <f t="shared" si="12"/>
        <v>1807.3872944714299</v>
      </c>
      <c r="Q146" s="105">
        <f t="shared" si="12"/>
        <v>1828.0804495153043</v>
      </c>
      <c r="R146" s="105">
        <f t="shared" si="12"/>
        <v>1848.7736045591787</v>
      </c>
      <c r="S146" s="105">
        <f t="shared" si="12"/>
        <v>1869.4667596030531</v>
      </c>
      <c r="T146" s="105">
        <f t="shared" si="12"/>
        <v>1890.1599146469275</v>
      </c>
      <c r="U146" s="105">
        <f t="shared" si="12"/>
        <v>1910.8530696908019</v>
      </c>
      <c r="V146" s="105">
        <f t="shared" si="12"/>
        <v>1931.5462247346763</v>
      </c>
      <c r="W146" s="105">
        <f t="shared" si="12"/>
        <v>1952.2393797785508</v>
      </c>
      <c r="X146" s="105">
        <f t="shared" si="12"/>
        <v>1972.9325348224252</v>
      </c>
      <c r="Y146" s="105">
        <f t="shared" si="12"/>
        <v>1993.6256898662996</v>
      </c>
      <c r="Z146" s="105">
        <f t="shared" si="12"/>
        <v>2014.3188449101731</v>
      </c>
      <c r="AA146" s="105">
        <f t="shared" si="12"/>
        <v>2018.0000958598362</v>
      </c>
      <c r="AB146" s="105">
        <f t="shared" si="12"/>
        <v>2021.6813468094992</v>
      </c>
      <c r="AC146" s="105">
        <f t="shared" si="12"/>
        <v>2025.3625977591621</v>
      </c>
      <c r="AD146" s="105">
        <f t="shared" si="12"/>
        <v>2029.0438487088252</v>
      </c>
      <c r="AE146" s="105">
        <f t="shared" si="12"/>
        <v>2032.725099658488</v>
      </c>
      <c r="AF146" s="105">
        <f t="shared" si="12"/>
        <v>2036.4063506081511</v>
      </c>
      <c r="AG146" s="105">
        <f t="shared" si="12"/>
        <v>2040.0876015578142</v>
      </c>
      <c r="AH146" s="105">
        <f t="shared" si="12"/>
        <v>2043.768852507477</v>
      </c>
      <c r="AI146" s="105">
        <f t="shared" si="12"/>
        <v>2047.4501034571401</v>
      </c>
      <c r="AJ146" s="105">
        <f t="shared" si="12"/>
        <v>2051.131354406803</v>
      </c>
      <c r="AK146" s="105">
        <f t="shared" si="12"/>
        <v>2054.8126053564661</v>
      </c>
      <c r="AL146" s="105">
        <f t="shared" si="12"/>
        <v>2058.4938563061291</v>
      </c>
      <c r="AM146" s="105">
        <f t="shared" si="12"/>
        <v>2062.1751072557922</v>
      </c>
      <c r="AN146" s="105">
        <f t="shared" si="12"/>
        <v>2065.8563582054549</v>
      </c>
      <c r="AO146" s="105">
        <f t="shared" si="12"/>
        <v>2069.5376091551184</v>
      </c>
    </row>
    <row r="147" spans="1:88" ht="14.25" customHeight="1" x14ac:dyDescent="0.15">
      <c r="G147" s="26"/>
      <c r="H147" s="221"/>
      <c r="J147" s="209"/>
      <c r="K147" s="23" t="s">
        <v>79</v>
      </c>
      <c r="L147" s="86" t="s">
        <v>99</v>
      </c>
      <c r="M147" s="103">
        <f t="shared" si="12"/>
        <v>1736.6717343581602</v>
      </c>
      <c r="N147" s="103">
        <f t="shared" si="12"/>
        <v>1748.7287944203881</v>
      </c>
      <c r="O147" s="103">
        <f t="shared" si="12"/>
        <v>1760.7858544826161</v>
      </c>
      <c r="P147" s="103">
        <f t="shared" si="12"/>
        <v>1772.842914544844</v>
      </c>
      <c r="Q147" s="103">
        <f t="shared" si="12"/>
        <v>1784.899974607072</v>
      </c>
      <c r="R147" s="103">
        <f t="shared" si="12"/>
        <v>1796.9570346692999</v>
      </c>
      <c r="S147" s="103">
        <f t="shared" si="12"/>
        <v>1809.0140947315278</v>
      </c>
      <c r="T147" s="103">
        <f t="shared" si="12"/>
        <v>1821.0711547937558</v>
      </c>
      <c r="U147" s="103">
        <f t="shared" si="12"/>
        <v>1833.1282148559837</v>
      </c>
      <c r="V147" s="103">
        <f t="shared" si="12"/>
        <v>1845.1852749182117</v>
      </c>
      <c r="W147" s="103">
        <f t="shared" si="12"/>
        <v>1857.2423349804396</v>
      </c>
      <c r="X147" s="103">
        <f t="shared" si="12"/>
        <v>1869.2993950426676</v>
      </c>
      <c r="Y147" s="103">
        <f t="shared" si="12"/>
        <v>1881.3564551048955</v>
      </c>
      <c r="Z147" s="103">
        <f t="shared" si="12"/>
        <v>1893.4135151671248</v>
      </c>
      <c r="AA147" s="103">
        <f t="shared" si="12"/>
        <v>1901.4738704833278</v>
      </c>
      <c r="AB147" s="103">
        <f t="shared" si="12"/>
        <v>1909.534225799531</v>
      </c>
      <c r="AC147" s="103">
        <f t="shared" si="12"/>
        <v>1917.5945811157342</v>
      </c>
      <c r="AD147" s="103">
        <f t="shared" si="12"/>
        <v>1925.6549364319374</v>
      </c>
      <c r="AE147" s="103">
        <f t="shared" si="12"/>
        <v>1933.7152917481405</v>
      </c>
      <c r="AF147" s="103">
        <f t="shared" si="12"/>
        <v>1941.7756470643437</v>
      </c>
      <c r="AG147" s="103">
        <f t="shared" si="12"/>
        <v>1949.8360023805467</v>
      </c>
      <c r="AH147" s="103">
        <f t="shared" si="12"/>
        <v>1957.8963576967499</v>
      </c>
      <c r="AI147" s="103">
        <f t="shared" si="12"/>
        <v>1965.9567130129531</v>
      </c>
      <c r="AJ147" s="103">
        <f t="shared" si="12"/>
        <v>1974.0170683291562</v>
      </c>
      <c r="AK147" s="103">
        <f t="shared" si="12"/>
        <v>1982.0774236453594</v>
      </c>
      <c r="AL147" s="103">
        <f t="shared" si="12"/>
        <v>1990.1377789615626</v>
      </c>
      <c r="AM147" s="103">
        <f t="shared" si="12"/>
        <v>1998.1981342777656</v>
      </c>
      <c r="AN147" s="103">
        <f t="shared" si="12"/>
        <v>2006.2584895939688</v>
      </c>
      <c r="AO147" s="103">
        <f t="shared" si="12"/>
        <v>2014.3188449101731</v>
      </c>
    </row>
    <row r="148" spans="1:88" ht="14.25" customHeight="1" thickBot="1" x14ac:dyDescent="0.2">
      <c r="G148" s="26"/>
      <c r="H148" s="221"/>
      <c r="J148" s="215"/>
      <c r="K148" s="98" t="s">
        <v>79</v>
      </c>
      <c r="L148" s="98" t="s">
        <v>100</v>
      </c>
      <c r="M148" s="106">
        <f t="shared" si="12"/>
        <v>1724.6146742959322</v>
      </c>
      <c r="N148" s="106">
        <f t="shared" si="12"/>
        <v>1724.6146742959322</v>
      </c>
      <c r="O148" s="106">
        <f t="shared" si="12"/>
        <v>1724.6146742959322</v>
      </c>
      <c r="P148" s="106">
        <f t="shared" si="12"/>
        <v>1724.6146742959322</v>
      </c>
      <c r="Q148" s="106">
        <f t="shared" si="12"/>
        <v>1724.6146742959322</v>
      </c>
      <c r="R148" s="106">
        <f t="shared" si="12"/>
        <v>1724.6146742959322</v>
      </c>
      <c r="S148" s="106">
        <f t="shared" si="12"/>
        <v>1724.6146742959322</v>
      </c>
      <c r="T148" s="106">
        <f t="shared" si="12"/>
        <v>1724.6146742959322</v>
      </c>
      <c r="U148" s="106">
        <f t="shared" si="12"/>
        <v>1724.6146742959322</v>
      </c>
      <c r="V148" s="106">
        <f t="shared" si="12"/>
        <v>1724.6146742959322</v>
      </c>
      <c r="W148" s="106">
        <f t="shared" si="12"/>
        <v>1724.6146742959322</v>
      </c>
      <c r="X148" s="106">
        <f t="shared" si="12"/>
        <v>1724.6146742959322</v>
      </c>
      <c r="Y148" s="106">
        <f t="shared" si="12"/>
        <v>1724.6146742959322</v>
      </c>
      <c r="Z148" s="106">
        <f t="shared" si="12"/>
        <v>1724.6146742959322</v>
      </c>
      <c r="AA148" s="106">
        <f t="shared" si="12"/>
        <v>1735.8679303540116</v>
      </c>
      <c r="AB148" s="106">
        <f t="shared" si="12"/>
        <v>1747.121186412091</v>
      </c>
      <c r="AC148" s="106">
        <f t="shared" si="12"/>
        <v>1758.3744424701704</v>
      </c>
      <c r="AD148" s="106">
        <f t="shared" si="12"/>
        <v>1769.6276985282498</v>
      </c>
      <c r="AE148" s="106">
        <f t="shared" si="12"/>
        <v>1780.8809545863292</v>
      </c>
      <c r="AF148" s="106">
        <f t="shared" si="12"/>
        <v>1792.1342106444085</v>
      </c>
      <c r="AG148" s="106">
        <f t="shared" si="12"/>
        <v>1803.3874667024879</v>
      </c>
      <c r="AH148" s="106">
        <f t="shared" si="12"/>
        <v>1814.6407227605673</v>
      </c>
      <c r="AI148" s="106">
        <f t="shared" si="12"/>
        <v>1825.8939788186467</v>
      </c>
      <c r="AJ148" s="106">
        <f t="shared" si="12"/>
        <v>1837.1472348767261</v>
      </c>
      <c r="AK148" s="106">
        <f t="shared" si="12"/>
        <v>1848.4004909348055</v>
      </c>
      <c r="AL148" s="106">
        <f t="shared" si="12"/>
        <v>1859.6537469928849</v>
      </c>
      <c r="AM148" s="106">
        <f t="shared" si="12"/>
        <v>1870.9070030509642</v>
      </c>
      <c r="AN148" s="106">
        <f t="shared" si="12"/>
        <v>1882.1602591090436</v>
      </c>
      <c r="AO148" s="106">
        <f t="shared" si="12"/>
        <v>1893.4135151671248</v>
      </c>
      <c r="AP148" s="107"/>
    </row>
    <row r="149" spans="1:88" ht="14.25" customHeight="1" thickTop="1" x14ac:dyDescent="0.15">
      <c r="G149" s="26"/>
      <c r="H149" s="221"/>
      <c r="J149" s="100"/>
      <c r="K149" s="23"/>
      <c r="L149" s="23"/>
      <c r="M149" s="108"/>
      <c r="N149" s="108"/>
      <c r="O149" s="109"/>
      <c r="P149" s="110"/>
      <c r="Q149" s="108"/>
      <c r="R149" s="108"/>
      <c r="S149" s="108"/>
      <c r="T149" s="108"/>
      <c r="U149" s="108"/>
      <c r="V149" s="108"/>
      <c r="W149" s="108"/>
      <c r="X149" s="108"/>
      <c r="Y149" s="108"/>
      <c r="Z149" s="66"/>
      <c r="AA149" s="66"/>
      <c r="AB149" s="66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8"/>
      <c r="AN149" s="108"/>
      <c r="AO149" s="94"/>
      <c r="AP149" s="94"/>
      <c r="AQ149" s="94"/>
    </row>
    <row r="150" spans="1:88" ht="14.25" customHeight="1" thickBot="1" x14ac:dyDescent="0.2">
      <c r="G150" s="26"/>
      <c r="H150" s="221"/>
      <c r="J150" s="73"/>
      <c r="M150" s="85">
        <v>2022</v>
      </c>
      <c r="N150" s="85">
        <v>2023</v>
      </c>
      <c r="O150" s="85">
        <v>2024</v>
      </c>
      <c r="P150" s="85">
        <v>2025</v>
      </c>
      <c r="Q150" s="85">
        <v>2026</v>
      </c>
      <c r="R150" s="85">
        <v>2027</v>
      </c>
      <c r="S150" s="85">
        <v>2028</v>
      </c>
      <c r="T150" s="85">
        <v>2029</v>
      </c>
      <c r="U150" s="85">
        <v>2030</v>
      </c>
      <c r="V150" s="85">
        <v>2031</v>
      </c>
      <c r="W150" s="85">
        <v>2032</v>
      </c>
      <c r="X150" s="85">
        <v>2033</v>
      </c>
      <c r="Y150" s="85">
        <v>2034</v>
      </c>
      <c r="Z150" s="85">
        <v>2035</v>
      </c>
      <c r="AA150" s="85">
        <v>2036</v>
      </c>
      <c r="AB150" s="85">
        <v>2037</v>
      </c>
      <c r="AC150" s="85">
        <v>2038</v>
      </c>
      <c r="AD150" s="85">
        <v>2039</v>
      </c>
      <c r="AE150" s="85">
        <v>2040</v>
      </c>
      <c r="AF150" s="85">
        <v>2041</v>
      </c>
      <c r="AG150" s="85">
        <v>2042</v>
      </c>
      <c r="AH150" s="85">
        <v>2043</v>
      </c>
      <c r="AI150" s="85">
        <v>2044</v>
      </c>
      <c r="AJ150" s="85">
        <v>2045</v>
      </c>
      <c r="AK150" s="85">
        <v>2046</v>
      </c>
      <c r="AL150" s="85">
        <v>2047</v>
      </c>
      <c r="AM150" s="85">
        <v>2048</v>
      </c>
      <c r="AN150" s="85">
        <v>2049</v>
      </c>
      <c r="AO150" s="85">
        <v>2050</v>
      </c>
    </row>
    <row r="151" spans="1:88" ht="14.25" customHeight="1" thickTop="1" x14ac:dyDescent="0.15">
      <c r="G151" s="26"/>
      <c r="H151" s="221"/>
      <c r="J151" s="208" t="s">
        <v>116</v>
      </c>
      <c r="K151" s="95" t="s">
        <v>58</v>
      </c>
      <c r="L151" s="95" t="s">
        <v>98</v>
      </c>
      <c r="M151" s="111">
        <f xml:space="preserve"> (M$415)*(M215+M314)</f>
        <v>1482.6832803021205</v>
      </c>
      <c r="N151" s="111">
        <f t="shared" ref="N151:AO151" si="13" xml:space="preserve"> (N$415)*(N215+N314)</f>
        <v>1610.9046644782707</v>
      </c>
      <c r="O151" s="111">
        <f t="shared" si="13"/>
        <v>1533.570638746058</v>
      </c>
      <c r="P151" s="111">
        <f t="shared" si="13"/>
        <v>1456.236613013845</v>
      </c>
      <c r="Q151" s="111">
        <f t="shared" si="13"/>
        <v>1378.9025872816319</v>
      </c>
      <c r="R151" s="111">
        <f t="shared" si="13"/>
        <v>1301.5685615494185</v>
      </c>
      <c r="S151" s="111">
        <f t="shared" si="13"/>
        <v>1224.2345358172054</v>
      </c>
      <c r="T151" s="111">
        <f t="shared" si="13"/>
        <v>1146.9005100849922</v>
      </c>
      <c r="U151" s="111">
        <f t="shared" si="13"/>
        <v>1069.5664843527793</v>
      </c>
      <c r="V151" s="111">
        <f t="shared" si="13"/>
        <v>992.23245862056592</v>
      </c>
      <c r="W151" s="111">
        <f t="shared" si="13"/>
        <v>914.89843288835289</v>
      </c>
      <c r="X151" s="111">
        <f t="shared" si="13"/>
        <v>837.56440715613974</v>
      </c>
      <c r="Y151" s="111">
        <f t="shared" si="13"/>
        <v>760.23038142392636</v>
      </c>
      <c r="Z151" s="111">
        <f t="shared" si="13"/>
        <v>682.89635569171378</v>
      </c>
      <c r="AA151" s="111">
        <f t="shared" si="13"/>
        <v>674.87451529002556</v>
      </c>
      <c r="AB151" s="111">
        <f t="shared" si="13"/>
        <v>666.85267488833733</v>
      </c>
      <c r="AC151" s="111">
        <f t="shared" si="13"/>
        <v>658.83083448664922</v>
      </c>
      <c r="AD151" s="111">
        <f t="shared" si="13"/>
        <v>650.80899408496111</v>
      </c>
      <c r="AE151" s="111">
        <f t="shared" si="13"/>
        <v>642.78715368327289</v>
      </c>
      <c r="AF151" s="111">
        <f t="shared" si="13"/>
        <v>634.76531328158478</v>
      </c>
      <c r="AG151" s="111">
        <f t="shared" si="13"/>
        <v>626.74347287989656</v>
      </c>
      <c r="AH151" s="111">
        <f t="shared" si="13"/>
        <v>618.72163247820833</v>
      </c>
      <c r="AI151" s="111">
        <f t="shared" si="13"/>
        <v>610.69979207652023</v>
      </c>
      <c r="AJ151" s="111">
        <f t="shared" si="13"/>
        <v>602.67795167483212</v>
      </c>
      <c r="AK151" s="111">
        <f t="shared" si="13"/>
        <v>594.65611127314389</v>
      </c>
      <c r="AL151" s="111">
        <f t="shared" si="13"/>
        <v>586.63427087145567</v>
      </c>
      <c r="AM151" s="111">
        <f t="shared" si="13"/>
        <v>578.61243046976756</v>
      </c>
      <c r="AN151" s="111">
        <f t="shared" si="13"/>
        <v>570.59059006807934</v>
      </c>
      <c r="AO151" s="111">
        <f t="shared" si="13"/>
        <v>562.568749666391</v>
      </c>
      <c r="AP151" s="94"/>
    </row>
    <row r="152" spans="1:88" ht="14.25" customHeight="1" x14ac:dyDescent="0.15">
      <c r="G152" s="26"/>
      <c r="H152" s="221"/>
      <c r="J152" s="209"/>
      <c r="K152" s="23" t="s">
        <v>58</v>
      </c>
      <c r="L152" s="86" t="s">
        <v>99</v>
      </c>
      <c r="M152" s="112">
        <f xml:space="preserve"> (M$416)*(M216+M315)</f>
        <v>1482.6832803021205</v>
      </c>
      <c r="N152" s="112">
        <f t="shared" ref="N152:AO152" si="14" xml:space="preserve"> (N$416)*(N216+N315)</f>
        <v>1610.9046644782707</v>
      </c>
      <c r="O152" s="112">
        <f t="shared" si="14"/>
        <v>1551.2727044066685</v>
      </c>
      <c r="P152" s="112">
        <f t="shared" si="14"/>
        <v>1491.6407443350658</v>
      </c>
      <c r="Q152" s="112">
        <f t="shared" si="14"/>
        <v>1432.0087842634634</v>
      </c>
      <c r="R152" s="112">
        <f t="shared" si="14"/>
        <v>1372.376824191861</v>
      </c>
      <c r="S152" s="112">
        <f t="shared" si="14"/>
        <v>1312.7448641202586</v>
      </c>
      <c r="T152" s="112">
        <f t="shared" si="14"/>
        <v>1253.112904048656</v>
      </c>
      <c r="U152" s="112">
        <f t="shared" si="14"/>
        <v>1193.4809439770536</v>
      </c>
      <c r="V152" s="112">
        <f t="shared" si="14"/>
        <v>1133.8489839054512</v>
      </c>
      <c r="W152" s="112">
        <f t="shared" si="14"/>
        <v>1074.217023833849</v>
      </c>
      <c r="X152" s="112">
        <f t="shared" si="14"/>
        <v>1014.5850637622466</v>
      </c>
      <c r="Y152" s="112">
        <f t="shared" si="14"/>
        <v>954.95310369064418</v>
      </c>
      <c r="Z152" s="112">
        <f t="shared" si="14"/>
        <v>895.32114361904189</v>
      </c>
      <c r="AA152" s="112">
        <f t="shared" si="14"/>
        <v>881.15949109055327</v>
      </c>
      <c r="AB152" s="112">
        <f t="shared" si="14"/>
        <v>866.99783856206466</v>
      </c>
      <c r="AC152" s="112">
        <f t="shared" si="14"/>
        <v>852.83618603357615</v>
      </c>
      <c r="AD152" s="112">
        <f t="shared" si="14"/>
        <v>838.67453350508754</v>
      </c>
      <c r="AE152" s="112">
        <f t="shared" si="14"/>
        <v>824.51288097659892</v>
      </c>
      <c r="AF152" s="112">
        <f t="shared" si="14"/>
        <v>810.35122844811031</v>
      </c>
      <c r="AG152" s="112">
        <f t="shared" si="14"/>
        <v>796.18957591962192</v>
      </c>
      <c r="AH152" s="112">
        <f t="shared" si="14"/>
        <v>782.02792339113319</v>
      </c>
      <c r="AI152" s="112">
        <f t="shared" si="14"/>
        <v>767.86627086264468</v>
      </c>
      <c r="AJ152" s="112">
        <f t="shared" si="14"/>
        <v>753.70461833415618</v>
      </c>
      <c r="AK152" s="112">
        <f t="shared" si="14"/>
        <v>739.54296580566745</v>
      </c>
      <c r="AL152" s="112">
        <f t="shared" si="14"/>
        <v>725.38131327717895</v>
      </c>
      <c r="AM152" s="112">
        <f t="shared" si="14"/>
        <v>711.21966074869022</v>
      </c>
      <c r="AN152" s="112">
        <f t="shared" si="14"/>
        <v>697.05800822020171</v>
      </c>
      <c r="AO152" s="112">
        <f t="shared" si="14"/>
        <v>682.89635569171378</v>
      </c>
      <c r="AP152" s="94"/>
    </row>
    <row r="153" spans="1:88" ht="14.25" customHeight="1" thickBot="1" x14ac:dyDescent="0.2">
      <c r="G153" s="26"/>
      <c r="H153" s="221"/>
      <c r="J153" s="209"/>
      <c r="K153" s="98" t="s">
        <v>58</v>
      </c>
      <c r="L153" s="98" t="s">
        <v>100</v>
      </c>
      <c r="M153" s="113">
        <f xml:space="preserve"> (M$417)*(M217+M316)</f>
        <v>1482.6832803021205</v>
      </c>
      <c r="N153" s="113">
        <f t="shared" ref="N153:AO153" si="15" xml:space="preserve"> (N$417)*(N217+N316)</f>
        <v>1610.9046644782707</v>
      </c>
      <c r="O153" s="113">
        <f t="shared" si="15"/>
        <v>1575.7665332950637</v>
      </c>
      <c r="P153" s="113">
        <f t="shared" si="15"/>
        <v>1540.6284021118565</v>
      </c>
      <c r="Q153" s="113">
        <f t="shared" si="15"/>
        <v>1505.4902709286494</v>
      </c>
      <c r="R153" s="113">
        <f t="shared" si="15"/>
        <v>1470.3521397454424</v>
      </c>
      <c r="S153" s="113">
        <f t="shared" si="15"/>
        <v>1435.214008562235</v>
      </c>
      <c r="T153" s="113">
        <f t="shared" si="15"/>
        <v>1400.0758773790278</v>
      </c>
      <c r="U153" s="113">
        <f t="shared" si="15"/>
        <v>1364.9377461958204</v>
      </c>
      <c r="V153" s="113">
        <f t="shared" si="15"/>
        <v>1329.7996150126132</v>
      </c>
      <c r="W153" s="113">
        <f t="shared" si="15"/>
        <v>1294.6614838294058</v>
      </c>
      <c r="X153" s="113">
        <f t="shared" si="15"/>
        <v>1259.5233526461986</v>
      </c>
      <c r="Y153" s="113">
        <f t="shared" si="15"/>
        <v>1224.385221462991</v>
      </c>
      <c r="Z153" s="113">
        <f t="shared" si="15"/>
        <v>1189.2470902797832</v>
      </c>
      <c r="AA153" s="113">
        <f t="shared" si="15"/>
        <v>1169.6520271690672</v>
      </c>
      <c r="AB153" s="113">
        <f t="shared" si="15"/>
        <v>1150.0569640583512</v>
      </c>
      <c r="AC153" s="113">
        <f t="shared" si="15"/>
        <v>1130.4619009476351</v>
      </c>
      <c r="AD153" s="113">
        <f t="shared" si="15"/>
        <v>1110.8668378369191</v>
      </c>
      <c r="AE153" s="113">
        <f t="shared" si="15"/>
        <v>1091.2717747262031</v>
      </c>
      <c r="AF153" s="113">
        <f t="shared" si="15"/>
        <v>1071.6767116154872</v>
      </c>
      <c r="AG153" s="113">
        <f t="shared" si="15"/>
        <v>1052.0816485047712</v>
      </c>
      <c r="AH153" s="113">
        <f t="shared" si="15"/>
        <v>1032.4865853940551</v>
      </c>
      <c r="AI153" s="113">
        <f t="shared" si="15"/>
        <v>1012.891522283339</v>
      </c>
      <c r="AJ153" s="113">
        <f t="shared" si="15"/>
        <v>993.29645917262303</v>
      </c>
      <c r="AK153" s="113">
        <f t="shared" si="15"/>
        <v>973.70139606190708</v>
      </c>
      <c r="AL153" s="113">
        <f t="shared" si="15"/>
        <v>954.10633295119101</v>
      </c>
      <c r="AM153" s="113">
        <f t="shared" si="15"/>
        <v>934.51126984047494</v>
      </c>
      <c r="AN153" s="113">
        <f t="shared" si="15"/>
        <v>914.91620672975898</v>
      </c>
      <c r="AO153" s="113">
        <f t="shared" si="15"/>
        <v>895.32114361904189</v>
      </c>
      <c r="AP153" s="94"/>
    </row>
    <row r="154" spans="1:88" ht="14.25" customHeight="1" thickTop="1" x14ac:dyDescent="0.15">
      <c r="G154" s="26"/>
      <c r="H154" s="221"/>
      <c r="J154" s="209"/>
      <c r="K154" s="95" t="s">
        <v>63</v>
      </c>
      <c r="L154" s="95" t="s">
        <v>98</v>
      </c>
      <c r="M154" s="111">
        <f xml:space="preserve"> (M$415)*(M218+M317)</f>
        <v>1482.6832803021205</v>
      </c>
      <c r="N154" s="111">
        <f t="shared" ref="N154:AO154" si="16" xml:space="preserve"> (N$415)*(N218+N317)</f>
        <v>1610.9046644782707</v>
      </c>
      <c r="O154" s="111">
        <f t="shared" si="16"/>
        <v>1533.570638746058</v>
      </c>
      <c r="P154" s="111">
        <f t="shared" si="16"/>
        <v>1456.236613013845</v>
      </c>
      <c r="Q154" s="111">
        <f t="shared" si="16"/>
        <v>1378.9025872816319</v>
      </c>
      <c r="R154" s="111">
        <f t="shared" si="16"/>
        <v>1301.5685615494185</v>
      </c>
      <c r="S154" s="111">
        <f t="shared" si="16"/>
        <v>1224.2345358172054</v>
      </c>
      <c r="T154" s="111">
        <f t="shared" si="16"/>
        <v>1146.9005100849922</v>
      </c>
      <c r="U154" s="111">
        <f t="shared" si="16"/>
        <v>1069.5664843527793</v>
      </c>
      <c r="V154" s="111">
        <f t="shared" si="16"/>
        <v>992.23245862056592</v>
      </c>
      <c r="W154" s="111">
        <f t="shared" si="16"/>
        <v>914.89843288835289</v>
      </c>
      <c r="X154" s="111">
        <f t="shared" si="16"/>
        <v>837.56440715613974</v>
      </c>
      <c r="Y154" s="111">
        <f t="shared" si="16"/>
        <v>760.23038142392636</v>
      </c>
      <c r="Z154" s="111">
        <f t="shared" si="16"/>
        <v>682.89635569171378</v>
      </c>
      <c r="AA154" s="111">
        <f t="shared" si="16"/>
        <v>674.87451529002556</v>
      </c>
      <c r="AB154" s="111">
        <f t="shared" si="16"/>
        <v>666.85267488833733</v>
      </c>
      <c r="AC154" s="111">
        <f t="shared" si="16"/>
        <v>658.83083448664922</v>
      </c>
      <c r="AD154" s="111">
        <f t="shared" si="16"/>
        <v>650.80899408496111</v>
      </c>
      <c r="AE154" s="111">
        <f t="shared" si="16"/>
        <v>642.78715368327289</v>
      </c>
      <c r="AF154" s="111">
        <f t="shared" si="16"/>
        <v>634.76531328158478</v>
      </c>
      <c r="AG154" s="111">
        <f t="shared" si="16"/>
        <v>626.74347287989656</v>
      </c>
      <c r="AH154" s="111">
        <f t="shared" si="16"/>
        <v>618.72163247820833</v>
      </c>
      <c r="AI154" s="111">
        <f t="shared" si="16"/>
        <v>610.69979207652023</v>
      </c>
      <c r="AJ154" s="111">
        <f t="shared" si="16"/>
        <v>602.67795167483212</v>
      </c>
      <c r="AK154" s="111">
        <f t="shared" si="16"/>
        <v>594.65611127314389</v>
      </c>
      <c r="AL154" s="111">
        <f t="shared" si="16"/>
        <v>586.63427087145567</v>
      </c>
      <c r="AM154" s="111">
        <f t="shared" si="16"/>
        <v>578.61243046976756</v>
      </c>
      <c r="AN154" s="111">
        <f t="shared" si="16"/>
        <v>570.59059006807934</v>
      </c>
      <c r="AO154" s="111">
        <f t="shared" si="16"/>
        <v>562.568749666391</v>
      </c>
    </row>
    <row r="155" spans="1:88" ht="14.25" customHeight="1" x14ac:dyDescent="0.15">
      <c r="G155" s="26"/>
      <c r="H155" s="221"/>
      <c r="J155" s="209"/>
      <c r="K155" s="23" t="s">
        <v>63</v>
      </c>
      <c r="L155" s="86" t="s">
        <v>99</v>
      </c>
      <c r="M155" s="112">
        <f xml:space="preserve"> (M$416)*(M219+M318)</f>
        <v>1482.6832803021205</v>
      </c>
      <c r="N155" s="112">
        <f t="shared" ref="N155:AO155" si="17" xml:space="preserve"> (N$416)*(N219+N318)</f>
        <v>1610.9046644782707</v>
      </c>
      <c r="O155" s="112">
        <f t="shared" si="17"/>
        <v>1551.2727044066685</v>
      </c>
      <c r="P155" s="112">
        <f t="shared" si="17"/>
        <v>1491.6407443350658</v>
      </c>
      <c r="Q155" s="112">
        <f t="shared" si="17"/>
        <v>1432.0087842634634</v>
      </c>
      <c r="R155" s="112">
        <f t="shared" si="17"/>
        <v>1372.376824191861</v>
      </c>
      <c r="S155" s="112">
        <f t="shared" si="17"/>
        <v>1312.7448641202586</v>
      </c>
      <c r="T155" s="112">
        <f t="shared" si="17"/>
        <v>1253.112904048656</v>
      </c>
      <c r="U155" s="112">
        <f t="shared" si="17"/>
        <v>1193.4809439770536</v>
      </c>
      <c r="V155" s="112">
        <f t="shared" si="17"/>
        <v>1133.8489839054512</v>
      </c>
      <c r="W155" s="112">
        <f t="shared" si="17"/>
        <v>1074.217023833849</v>
      </c>
      <c r="X155" s="112">
        <f t="shared" si="17"/>
        <v>1014.5850637622466</v>
      </c>
      <c r="Y155" s="112">
        <f t="shared" si="17"/>
        <v>954.95310369064418</v>
      </c>
      <c r="Z155" s="112">
        <f t="shared" si="17"/>
        <v>895.32114361904189</v>
      </c>
      <c r="AA155" s="112">
        <f t="shared" si="17"/>
        <v>881.15949109055327</v>
      </c>
      <c r="AB155" s="112">
        <f t="shared" si="17"/>
        <v>866.99783856206466</v>
      </c>
      <c r="AC155" s="112">
        <f t="shared" si="17"/>
        <v>852.83618603357615</v>
      </c>
      <c r="AD155" s="112">
        <f t="shared" si="17"/>
        <v>838.67453350508754</v>
      </c>
      <c r="AE155" s="112">
        <f t="shared" si="17"/>
        <v>824.51288097659892</v>
      </c>
      <c r="AF155" s="112">
        <f t="shared" si="17"/>
        <v>810.35122844811031</v>
      </c>
      <c r="AG155" s="112">
        <f t="shared" si="17"/>
        <v>796.18957591962192</v>
      </c>
      <c r="AH155" s="112">
        <f t="shared" si="17"/>
        <v>782.02792339113319</v>
      </c>
      <c r="AI155" s="112">
        <f t="shared" si="17"/>
        <v>767.86627086264468</v>
      </c>
      <c r="AJ155" s="112">
        <f t="shared" si="17"/>
        <v>753.70461833415618</v>
      </c>
      <c r="AK155" s="112">
        <f t="shared" si="17"/>
        <v>739.54296580566745</v>
      </c>
      <c r="AL155" s="112">
        <f t="shared" si="17"/>
        <v>725.38131327717895</v>
      </c>
      <c r="AM155" s="112">
        <f t="shared" si="17"/>
        <v>711.21966074869022</v>
      </c>
      <c r="AN155" s="112">
        <f t="shared" si="17"/>
        <v>697.05800822020171</v>
      </c>
      <c r="AO155" s="112">
        <f t="shared" si="17"/>
        <v>682.89635569171378</v>
      </c>
    </row>
    <row r="156" spans="1:88" ht="13.5" customHeight="1" thickBot="1" x14ac:dyDescent="0.2">
      <c r="G156" s="26"/>
      <c r="H156" s="221"/>
      <c r="J156" s="209"/>
      <c r="K156" s="98" t="s">
        <v>63</v>
      </c>
      <c r="L156" s="98" t="s">
        <v>100</v>
      </c>
      <c r="M156" s="113">
        <f xml:space="preserve"> (M$417)*(M220+M319)</f>
        <v>1482.6832803021205</v>
      </c>
      <c r="N156" s="113">
        <f t="shared" ref="N156:AO156" si="18" xml:space="preserve"> (N$417)*(N220+N319)</f>
        <v>1610.9046644782707</v>
      </c>
      <c r="O156" s="113">
        <f t="shared" si="18"/>
        <v>1575.7665332950637</v>
      </c>
      <c r="P156" s="113">
        <f t="shared" si="18"/>
        <v>1540.6284021118565</v>
      </c>
      <c r="Q156" s="113">
        <f t="shared" si="18"/>
        <v>1505.4902709286494</v>
      </c>
      <c r="R156" s="113">
        <f t="shared" si="18"/>
        <v>1470.3521397454424</v>
      </c>
      <c r="S156" s="113">
        <f t="shared" si="18"/>
        <v>1435.214008562235</v>
      </c>
      <c r="T156" s="113">
        <f t="shared" si="18"/>
        <v>1400.0758773790278</v>
      </c>
      <c r="U156" s="113">
        <f t="shared" si="18"/>
        <v>1364.9377461958204</v>
      </c>
      <c r="V156" s="113">
        <f t="shared" si="18"/>
        <v>1329.7996150126132</v>
      </c>
      <c r="W156" s="113">
        <f t="shared" si="18"/>
        <v>1294.6614838294058</v>
      </c>
      <c r="X156" s="113">
        <f t="shared" si="18"/>
        <v>1259.5233526461986</v>
      </c>
      <c r="Y156" s="113">
        <f t="shared" si="18"/>
        <v>1224.385221462991</v>
      </c>
      <c r="Z156" s="113">
        <f t="shared" si="18"/>
        <v>1189.2470902797832</v>
      </c>
      <c r="AA156" s="113">
        <f t="shared" si="18"/>
        <v>1169.6520271690672</v>
      </c>
      <c r="AB156" s="113">
        <f t="shared" si="18"/>
        <v>1150.0569640583512</v>
      </c>
      <c r="AC156" s="113">
        <f t="shared" si="18"/>
        <v>1130.4619009476351</v>
      </c>
      <c r="AD156" s="113">
        <f t="shared" si="18"/>
        <v>1110.8668378369191</v>
      </c>
      <c r="AE156" s="113">
        <f t="shared" si="18"/>
        <v>1091.2717747262031</v>
      </c>
      <c r="AF156" s="113">
        <f t="shared" si="18"/>
        <v>1071.6767116154872</v>
      </c>
      <c r="AG156" s="113">
        <f t="shared" si="18"/>
        <v>1052.0816485047712</v>
      </c>
      <c r="AH156" s="113">
        <f t="shared" si="18"/>
        <v>1032.4865853940551</v>
      </c>
      <c r="AI156" s="113">
        <f t="shared" si="18"/>
        <v>1012.891522283339</v>
      </c>
      <c r="AJ156" s="113">
        <f t="shared" si="18"/>
        <v>993.29645917262303</v>
      </c>
      <c r="AK156" s="113">
        <f t="shared" si="18"/>
        <v>973.70139606190708</v>
      </c>
      <c r="AL156" s="113">
        <f t="shared" si="18"/>
        <v>954.10633295119101</v>
      </c>
      <c r="AM156" s="113">
        <f t="shared" si="18"/>
        <v>934.51126984047494</v>
      </c>
      <c r="AN156" s="113">
        <f t="shared" si="18"/>
        <v>914.91620672975898</v>
      </c>
      <c r="AO156" s="113">
        <f t="shared" si="18"/>
        <v>895.32114361904189</v>
      </c>
      <c r="AQ156" s="107"/>
      <c r="AR156" s="107"/>
    </row>
    <row r="157" spans="1:88" ht="13.5" customHeight="1" thickTop="1" thickBot="1" x14ac:dyDescent="0.2">
      <c r="G157" s="26"/>
      <c r="H157" s="221"/>
      <c r="J157" s="209"/>
      <c r="K157" s="95" t="s">
        <v>65</v>
      </c>
      <c r="L157" s="95" t="s">
        <v>98</v>
      </c>
      <c r="M157" s="111">
        <f xml:space="preserve"> (M$415)*(M221+M320)</f>
        <v>1482.6832803021205</v>
      </c>
      <c r="N157" s="111">
        <f t="shared" ref="N157:AO157" si="19" xml:space="preserve"> (N$415)*(N221+N320)</f>
        <v>1610.9046644782707</v>
      </c>
      <c r="O157" s="111">
        <f t="shared" si="19"/>
        <v>1533.570638746058</v>
      </c>
      <c r="P157" s="111">
        <f t="shared" si="19"/>
        <v>1456.236613013845</v>
      </c>
      <c r="Q157" s="111">
        <f t="shared" si="19"/>
        <v>1378.9025872816319</v>
      </c>
      <c r="R157" s="111">
        <f t="shared" si="19"/>
        <v>1301.5685615494185</v>
      </c>
      <c r="S157" s="111">
        <f t="shared" si="19"/>
        <v>1224.2345358172054</v>
      </c>
      <c r="T157" s="111">
        <f t="shared" si="19"/>
        <v>1146.9005100849922</v>
      </c>
      <c r="U157" s="111">
        <f t="shared" si="19"/>
        <v>1069.5664843527793</v>
      </c>
      <c r="V157" s="111">
        <f t="shared" si="19"/>
        <v>992.23245862056592</v>
      </c>
      <c r="W157" s="111">
        <f t="shared" si="19"/>
        <v>914.89843288835289</v>
      </c>
      <c r="X157" s="111">
        <f t="shared" si="19"/>
        <v>837.56440715613974</v>
      </c>
      <c r="Y157" s="111">
        <f t="shared" si="19"/>
        <v>760.23038142392636</v>
      </c>
      <c r="Z157" s="111">
        <f t="shared" si="19"/>
        <v>682.89635569171378</v>
      </c>
      <c r="AA157" s="111">
        <f t="shared" si="19"/>
        <v>674.87451529002556</v>
      </c>
      <c r="AB157" s="111">
        <f t="shared" si="19"/>
        <v>666.85267488833733</v>
      </c>
      <c r="AC157" s="111">
        <f t="shared" si="19"/>
        <v>658.83083448664922</v>
      </c>
      <c r="AD157" s="111">
        <f t="shared" si="19"/>
        <v>650.80899408496111</v>
      </c>
      <c r="AE157" s="111">
        <f t="shared" si="19"/>
        <v>642.78715368327289</v>
      </c>
      <c r="AF157" s="111">
        <f t="shared" si="19"/>
        <v>634.76531328158478</v>
      </c>
      <c r="AG157" s="111">
        <f t="shared" si="19"/>
        <v>626.74347287989656</v>
      </c>
      <c r="AH157" s="111">
        <f t="shared" si="19"/>
        <v>618.72163247820833</v>
      </c>
      <c r="AI157" s="111">
        <f t="shared" si="19"/>
        <v>610.69979207652023</v>
      </c>
      <c r="AJ157" s="111">
        <f t="shared" si="19"/>
        <v>602.67795167483212</v>
      </c>
      <c r="AK157" s="111">
        <f t="shared" si="19"/>
        <v>594.65611127314389</v>
      </c>
      <c r="AL157" s="111">
        <f t="shared" si="19"/>
        <v>586.63427087145567</v>
      </c>
      <c r="AM157" s="111">
        <f t="shared" si="19"/>
        <v>578.61243046976756</v>
      </c>
      <c r="AN157" s="111">
        <f t="shared" si="19"/>
        <v>570.59059006807934</v>
      </c>
      <c r="AO157" s="111">
        <f t="shared" si="19"/>
        <v>562.568749666391</v>
      </c>
      <c r="AS157" s="107"/>
      <c r="AT157" s="107"/>
      <c r="AU157" s="107"/>
      <c r="AV157" s="107"/>
      <c r="AY157" s="107"/>
    </row>
    <row r="158" spans="1:88" s="107" customFormat="1" ht="14.25" customHeight="1" thickTop="1" thickBot="1" x14ac:dyDescent="0.2">
      <c r="A158" s="17"/>
      <c r="B158" s="17"/>
      <c r="C158" s="17"/>
      <c r="D158" s="17"/>
      <c r="E158" s="17"/>
      <c r="F158" s="17"/>
      <c r="G158" s="26"/>
      <c r="H158" s="221"/>
      <c r="I158" s="17"/>
      <c r="J158" s="209"/>
      <c r="K158" s="23" t="s">
        <v>65</v>
      </c>
      <c r="L158" s="86" t="s">
        <v>99</v>
      </c>
      <c r="M158" s="112">
        <f xml:space="preserve"> (M$416)*(M222+M321)</f>
        <v>1482.6832803021205</v>
      </c>
      <c r="N158" s="112">
        <f t="shared" ref="N158:AO158" si="20" xml:space="preserve"> (N$416)*(N222+N321)</f>
        <v>1610.9046644782707</v>
      </c>
      <c r="O158" s="112">
        <f t="shared" si="20"/>
        <v>1551.2727044066685</v>
      </c>
      <c r="P158" s="112">
        <f t="shared" si="20"/>
        <v>1491.6407443350658</v>
      </c>
      <c r="Q158" s="112">
        <f t="shared" si="20"/>
        <v>1432.0087842634634</v>
      </c>
      <c r="R158" s="112">
        <f t="shared" si="20"/>
        <v>1372.376824191861</v>
      </c>
      <c r="S158" s="112">
        <f t="shared" si="20"/>
        <v>1312.7448641202586</v>
      </c>
      <c r="T158" s="112">
        <f t="shared" si="20"/>
        <v>1253.112904048656</v>
      </c>
      <c r="U158" s="112">
        <f t="shared" si="20"/>
        <v>1193.4809439770536</v>
      </c>
      <c r="V158" s="112">
        <f t="shared" si="20"/>
        <v>1133.8489839054512</v>
      </c>
      <c r="W158" s="112">
        <f t="shared" si="20"/>
        <v>1074.217023833849</v>
      </c>
      <c r="X158" s="112">
        <f t="shared" si="20"/>
        <v>1014.5850637622466</v>
      </c>
      <c r="Y158" s="112">
        <f t="shared" si="20"/>
        <v>954.95310369064418</v>
      </c>
      <c r="Z158" s="112">
        <f t="shared" si="20"/>
        <v>895.32114361904189</v>
      </c>
      <c r="AA158" s="112">
        <f t="shared" si="20"/>
        <v>881.15949109055327</v>
      </c>
      <c r="AB158" s="112">
        <f t="shared" si="20"/>
        <v>866.99783856206466</v>
      </c>
      <c r="AC158" s="112">
        <f t="shared" si="20"/>
        <v>852.83618603357615</v>
      </c>
      <c r="AD158" s="112">
        <f t="shared" si="20"/>
        <v>838.67453350508754</v>
      </c>
      <c r="AE158" s="112">
        <f t="shared" si="20"/>
        <v>824.51288097659892</v>
      </c>
      <c r="AF158" s="112">
        <f t="shared" si="20"/>
        <v>810.35122844811031</v>
      </c>
      <c r="AG158" s="112">
        <f t="shared" si="20"/>
        <v>796.18957591962192</v>
      </c>
      <c r="AH158" s="112">
        <f t="shared" si="20"/>
        <v>782.02792339113319</v>
      </c>
      <c r="AI158" s="112">
        <f t="shared" si="20"/>
        <v>767.86627086264468</v>
      </c>
      <c r="AJ158" s="112">
        <f t="shared" si="20"/>
        <v>753.70461833415618</v>
      </c>
      <c r="AK158" s="112">
        <f t="shared" si="20"/>
        <v>739.54296580566745</v>
      </c>
      <c r="AL158" s="112">
        <f t="shared" si="20"/>
        <v>725.38131327717895</v>
      </c>
      <c r="AM158" s="112">
        <f t="shared" si="20"/>
        <v>711.21966074869022</v>
      </c>
      <c r="AN158" s="112">
        <f t="shared" si="20"/>
        <v>697.05800822020171</v>
      </c>
      <c r="AO158" s="112">
        <f t="shared" si="20"/>
        <v>682.89635569171378</v>
      </c>
      <c r="AP158" s="17"/>
      <c r="AQ158" s="17"/>
      <c r="AR158" s="17"/>
      <c r="AS158" s="114"/>
      <c r="AT158" s="114"/>
      <c r="AU158" s="114"/>
      <c r="AV158" s="114"/>
      <c r="AY158" s="114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</row>
    <row r="159" spans="1:88" s="114" customFormat="1" ht="14.25" customHeight="1" thickTop="1" thickBot="1" x14ac:dyDescent="0.2">
      <c r="A159" s="17"/>
      <c r="B159" s="17"/>
      <c r="C159" s="17"/>
      <c r="D159" s="17"/>
      <c r="E159" s="17"/>
      <c r="F159" s="17"/>
      <c r="G159" s="26"/>
      <c r="H159" s="221"/>
      <c r="I159" s="17"/>
      <c r="J159" s="209"/>
      <c r="K159" s="98" t="s">
        <v>65</v>
      </c>
      <c r="L159" s="98" t="s">
        <v>100</v>
      </c>
      <c r="M159" s="113">
        <f xml:space="preserve"> (M$417)*(M223+M322)</f>
        <v>1482.6832803021205</v>
      </c>
      <c r="N159" s="113">
        <f t="shared" ref="N159:AO159" si="21" xml:space="preserve"> (N$417)*(N223+N322)</f>
        <v>1610.9046644782707</v>
      </c>
      <c r="O159" s="113">
        <f t="shared" si="21"/>
        <v>1575.7665332950637</v>
      </c>
      <c r="P159" s="113">
        <f t="shared" si="21"/>
        <v>1540.6284021118565</v>
      </c>
      <c r="Q159" s="113">
        <f t="shared" si="21"/>
        <v>1505.4902709286494</v>
      </c>
      <c r="R159" s="113">
        <f t="shared" si="21"/>
        <v>1470.3521397454424</v>
      </c>
      <c r="S159" s="113">
        <f t="shared" si="21"/>
        <v>1435.214008562235</v>
      </c>
      <c r="T159" s="113">
        <f t="shared" si="21"/>
        <v>1400.0758773790278</v>
      </c>
      <c r="U159" s="113">
        <f t="shared" si="21"/>
        <v>1364.9377461958204</v>
      </c>
      <c r="V159" s="113">
        <f t="shared" si="21"/>
        <v>1329.7996150126132</v>
      </c>
      <c r="W159" s="113">
        <f t="shared" si="21"/>
        <v>1294.6614838294058</v>
      </c>
      <c r="X159" s="113">
        <f t="shared" si="21"/>
        <v>1259.5233526461986</v>
      </c>
      <c r="Y159" s="113">
        <f t="shared" si="21"/>
        <v>1224.385221462991</v>
      </c>
      <c r="Z159" s="113">
        <f t="shared" si="21"/>
        <v>1189.2470902797832</v>
      </c>
      <c r="AA159" s="113">
        <f t="shared" si="21"/>
        <v>1169.6520271690672</v>
      </c>
      <c r="AB159" s="113">
        <f t="shared" si="21"/>
        <v>1150.0569640583512</v>
      </c>
      <c r="AC159" s="113">
        <f t="shared" si="21"/>
        <v>1130.4619009476351</v>
      </c>
      <c r="AD159" s="113">
        <f t="shared" si="21"/>
        <v>1110.8668378369191</v>
      </c>
      <c r="AE159" s="113">
        <f t="shared" si="21"/>
        <v>1091.2717747262031</v>
      </c>
      <c r="AF159" s="113">
        <f t="shared" si="21"/>
        <v>1071.6767116154872</v>
      </c>
      <c r="AG159" s="113">
        <f t="shared" si="21"/>
        <v>1052.0816485047712</v>
      </c>
      <c r="AH159" s="113">
        <f t="shared" si="21"/>
        <v>1032.4865853940551</v>
      </c>
      <c r="AI159" s="113">
        <f t="shared" si="21"/>
        <v>1012.891522283339</v>
      </c>
      <c r="AJ159" s="113">
        <f t="shared" si="21"/>
        <v>993.29645917262303</v>
      </c>
      <c r="AK159" s="113">
        <f t="shared" si="21"/>
        <v>973.70139606190708</v>
      </c>
      <c r="AL159" s="113">
        <f t="shared" si="21"/>
        <v>954.10633295119101</v>
      </c>
      <c r="AM159" s="113">
        <f t="shared" si="21"/>
        <v>934.51126984047494</v>
      </c>
      <c r="AN159" s="113">
        <f t="shared" si="21"/>
        <v>914.91620672975898</v>
      </c>
      <c r="AO159" s="113">
        <f t="shared" si="21"/>
        <v>895.32114361904189</v>
      </c>
      <c r="AP159" s="17"/>
      <c r="AQ159" s="17"/>
      <c r="AR159" s="17"/>
      <c r="AS159" s="17"/>
      <c r="AT159" s="17"/>
      <c r="AU159" s="17"/>
      <c r="AV159" s="17"/>
      <c r="AY159" s="17"/>
      <c r="AZ159" s="17"/>
      <c r="BA159" s="17"/>
      <c r="BB159" s="17"/>
      <c r="BC159" s="17"/>
      <c r="BD159" s="107"/>
      <c r="BE159" s="107"/>
      <c r="BF159" s="10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</row>
    <row r="160" spans="1:88" ht="13.5" customHeight="1" thickTop="1" thickBot="1" x14ac:dyDescent="0.2">
      <c r="G160" s="26"/>
      <c r="H160" s="221"/>
      <c r="J160" s="209"/>
      <c r="K160" s="95" t="s">
        <v>67</v>
      </c>
      <c r="L160" s="95" t="s">
        <v>98</v>
      </c>
      <c r="M160" s="111">
        <f xml:space="preserve"> (M$415)*(M224+M323)</f>
        <v>1482.6832803021205</v>
      </c>
      <c r="N160" s="111">
        <f t="shared" ref="N160:AO160" si="22" xml:space="preserve"> (N$415)*(N224+N323)</f>
        <v>1610.9046644782707</v>
      </c>
      <c r="O160" s="111">
        <f t="shared" si="22"/>
        <v>1533.570638746058</v>
      </c>
      <c r="P160" s="111">
        <f t="shared" si="22"/>
        <v>1456.236613013845</v>
      </c>
      <c r="Q160" s="111">
        <f t="shared" si="22"/>
        <v>1378.9025872816319</v>
      </c>
      <c r="R160" s="111">
        <f t="shared" si="22"/>
        <v>1301.5685615494185</v>
      </c>
      <c r="S160" s="111">
        <f t="shared" si="22"/>
        <v>1224.2345358172054</v>
      </c>
      <c r="T160" s="111">
        <f t="shared" si="22"/>
        <v>1146.9005100849922</v>
      </c>
      <c r="U160" s="111">
        <f t="shared" si="22"/>
        <v>1069.5664843527793</v>
      </c>
      <c r="V160" s="111">
        <f t="shared" si="22"/>
        <v>992.23245862056592</v>
      </c>
      <c r="W160" s="111">
        <f t="shared" si="22"/>
        <v>914.89843288835289</v>
      </c>
      <c r="X160" s="111">
        <f t="shared" si="22"/>
        <v>837.56440715613974</v>
      </c>
      <c r="Y160" s="111">
        <f t="shared" si="22"/>
        <v>760.23038142392636</v>
      </c>
      <c r="Z160" s="111">
        <f t="shared" si="22"/>
        <v>682.89635569171378</v>
      </c>
      <c r="AA160" s="111">
        <f t="shared" si="22"/>
        <v>674.87451529002556</v>
      </c>
      <c r="AB160" s="111">
        <f t="shared" si="22"/>
        <v>666.85267488833733</v>
      </c>
      <c r="AC160" s="111">
        <f t="shared" si="22"/>
        <v>658.83083448664922</v>
      </c>
      <c r="AD160" s="111">
        <f t="shared" si="22"/>
        <v>650.80899408496111</v>
      </c>
      <c r="AE160" s="111">
        <f t="shared" si="22"/>
        <v>642.78715368327289</v>
      </c>
      <c r="AF160" s="111">
        <f t="shared" si="22"/>
        <v>634.76531328158478</v>
      </c>
      <c r="AG160" s="111">
        <f t="shared" si="22"/>
        <v>626.74347287989656</v>
      </c>
      <c r="AH160" s="111">
        <f t="shared" si="22"/>
        <v>618.72163247820833</v>
      </c>
      <c r="AI160" s="111">
        <f t="shared" si="22"/>
        <v>610.69979207652023</v>
      </c>
      <c r="AJ160" s="111">
        <f t="shared" si="22"/>
        <v>602.67795167483212</v>
      </c>
      <c r="AK160" s="111">
        <f t="shared" si="22"/>
        <v>594.65611127314389</v>
      </c>
      <c r="AL160" s="111">
        <f t="shared" si="22"/>
        <v>586.63427087145567</v>
      </c>
      <c r="AM160" s="111">
        <f t="shared" si="22"/>
        <v>578.61243046976756</v>
      </c>
      <c r="AN160" s="111">
        <f t="shared" si="22"/>
        <v>570.59059006807934</v>
      </c>
      <c r="AO160" s="111">
        <f t="shared" si="22"/>
        <v>562.568749666391</v>
      </c>
      <c r="AS160" s="107"/>
      <c r="AT160" s="107"/>
      <c r="AU160" s="107"/>
      <c r="AV160" s="107"/>
      <c r="AY160" s="107"/>
    </row>
    <row r="161" spans="1:88" s="107" customFormat="1" ht="14.25" customHeight="1" thickTop="1" thickBot="1" x14ac:dyDescent="0.2">
      <c r="A161" s="17"/>
      <c r="B161" s="17"/>
      <c r="C161" s="17"/>
      <c r="D161" s="17"/>
      <c r="E161" s="17"/>
      <c r="F161" s="17"/>
      <c r="G161" s="26"/>
      <c r="H161" s="221"/>
      <c r="I161" s="17"/>
      <c r="J161" s="209"/>
      <c r="K161" s="23" t="s">
        <v>67</v>
      </c>
      <c r="L161" s="86" t="s">
        <v>99</v>
      </c>
      <c r="M161" s="112">
        <f xml:space="preserve"> (M$416)*(M225+M324)</f>
        <v>1482.6832803021205</v>
      </c>
      <c r="N161" s="112">
        <f t="shared" ref="N161:AO161" si="23" xml:space="preserve"> (N$416)*(N225+N324)</f>
        <v>1610.9046644782707</v>
      </c>
      <c r="O161" s="112">
        <f t="shared" si="23"/>
        <v>1551.2727044066685</v>
      </c>
      <c r="P161" s="112">
        <f t="shared" si="23"/>
        <v>1491.6407443350658</v>
      </c>
      <c r="Q161" s="112">
        <f t="shared" si="23"/>
        <v>1432.0087842634634</v>
      </c>
      <c r="R161" s="112">
        <f t="shared" si="23"/>
        <v>1372.376824191861</v>
      </c>
      <c r="S161" s="112">
        <f t="shared" si="23"/>
        <v>1312.7448641202586</v>
      </c>
      <c r="T161" s="112">
        <f t="shared" si="23"/>
        <v>1253.112904048656</v>
      </c>
      <c r="U161" s="112">
        <f t="shared" si="23"/>
        <v>1193.4809439770536</v>
      </c>
      <c r="V161" s="112">
        <f t="shared" si="23"/>
        <v>1133.8489839054512</v>
      </c>
      <c r="W161" s="112">
        <f t="shared" si="23"/>
        <v>1074.217023833849</v>
      </c>
      <c r="X161" s="112">
        <f t="shared" si="23"/>
        <v>1014.5850637622466</v>
      </c>
      <c r="Y161" s="112">
        <f t="shared" si="23"/>
        <v>954.95310369064418</v>
      </c>
      <c r="Z161" s="112">
        <f t="shared" si="23"/>
        <v>895.32114361904189</v>
      </c>
      <c r="AA161" s="112">
        <f t="shared" si="23"/>
        <v>881.15949109055327</v>
      </c>
      <c r="AB161" s="112">
        <f t="shared" si="23"/>
        <v>866.99783856206466</v>
      </c>
      <c r="AC161" s="112">
        <f t="shared" si="23"/>
        <v>852.83618603357615</v>
      </c>
      <c r="AD161" s="112">
        <f t="shared" si="23"/>
        <v>838.67453350508754</v>
      </c>
      <c r="AE161" s="112">
        <f t="shared" si="23"/>
        <v>824.51288097659892</v>
      </c>
      <c r="AF161" s="112">
        <f t="shared" si="23"/>
        <v>810.35122844811031</v>
      </c>
      <c r="AG161" s="112">
        <f t="shared" si="23"/>
        <v>796.18957591962192</v>
      </c>
      <c r="AH161" s="112">
        <f t="shared" si="23"/>
        <v>782.02792339113319</v>
      </c>
      <c r="AI161" s="112">
        <f t="shared" si="23"/>
        <v>767.86627086264468</v>
      </c>
      <c r="AJ161" s="112">
        <f t="shared" si="23"/>
        <v>753.70461833415618</v>
      </c>
      <c r="AK161" s="112">
        <f t="shared" si="23"/>
        <v>739.54296580566745</v>
      </c>
      <c r="AL161" s="112">
        <f t="shared" si="23"/>
        <v>725.38131327717895</v>
      </c>
      <c r="AM161" s="112">
        <f t="shared" si="23"/>
        <v>711.21966074869022</v>
      </c>
      <c r="AN161" s="112">
        <f t="shared" si="23"/>
        <v>697.05800822020171</v>
      </c>
      <c r="AO161" s="112">
        <f t="shared" si="23"/>
        <v>682.89635569171378</v>
      </c>
      <c r="AP161" s="17"/>
      <c r="AQ161" s="17"/>
      <c r="AR161" s="17"/>
      <c r="AS161" s="114"/>
      <c r="AT161" s="114"/>
      <c r="AU161" s="114"/>
      <c r="AV161" s="114"/>
      <c r="AY161" s="114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</row>
    <row r="162" spans="1:88" s="114" customFormat="1" ht="14.25" customHeight="1" thickTop="1" thickBot="1" x14ac:dyDescent="0.2">
      <c r="A162" s="17"/>
      <c r="B162" s="17"/>
      <c r="C162" s="17"/>
      <c r="D162" s="17"/>
      <c r="E162" s="17"/>
      <c r="F162" s="17"/>
      <c r="G162" s="26"/>
      <c r="H162" s="221"/>
      <c r="I162" s="17"/>
      <c r="J162" s="209"/>
      <c r="K162" s="98" t="s">
        <v>67</v>
      </c>
      <c r="L162" s="98" t="s">
        <v>100</v>
      </c>
      <c r="M162" s="113">
        <f xml:space="preserve"> (M$417)*(M226+M325)</f>
        <v>1482.6832803021205</v>
      </c>
      <c r="N162" s="113">
        <f t="shared" ref="N162:AO162" si="24" xml:space="preserve"> (N$417)*(N226+N325)</f>
        <v>1610.9046644782707</v>
      </c>
      <c r="O162" s="113">
        <f t="shared" si="24"/>
        <v>1575.7665332950637</v>
      </c>
      <c r="P162" s="113">
        <f t="shared" si="24"/>
        <v>1540.6284021118565</v>
      </c>
      <c r="Q162" s="113">
        <f t="shared" si="24"/>
        <v>1505.4902709286494</v>
      </c>
      <c r="R162" s="113">
        <f t="shared" si="24"/>
        <v>1470.3521397454424</v>
      </c>
      <c r="S162" s="113">
        <f t="shared" si="24"/>
        <v>1435.214008562235</v>
      </c>
      <c r="T162" s="113">
        <f t="shared" si="24"/>
        <v>1400.0758773790278</v>
      </c>
      <c r="U162" s="113">
        <f t="shared" si="24"/>
        <v>1364.9377461958204</v>
      </c>
      <c r="V162" s="113">
        <f t="shared" si="24"/>
        <v>1329.7996150126132</v>
      </c>
      <c r="W162" s="113">
        <f t="shared" si="24"/>
        <v>1294.6614838294058</v>
      </c>
      <c r="X162" s="113">
        <f t="shared" si="24"/>
        <v>1259.5233526461986</v>
      </c>
      <c r="Y162" s="113">
        <f t="shared" si="24"/>
        <v>1224.385221462991</v>
      </c>
      <c r="Z162" s="113">
        <f t="shared" si="24"/>
        <v>1189.2470902797832</v>
      </c>
      <c r="AA162" s="113">
        <f t="shared" si="24"/>
        <v>1169.6520271690672</v>
      </c>
      <c r="AB162" s="113">
        <f t="shared" si="24"/>
        <v>1150.0569640583512</v>
      </c>
      <c r="AC162" s="113">
        <f t="shared" si="24"/>
        <v>1130.4619009476351</v>
      </c>
      <c r="AD162" s="113">
        <f t="shared" si="24"/>
        <v>1110.8668378369191</v>
      </c>
      <c r="AE162" s="113">
        <f t="shared" si="24"/>
        <v>1091.2717747262031</v>
      </c>
      <c r="AF162" s="113">
        <f t="shared" si="24"/>
        <v>1071.6767116154872</v>
      </c>
      <c r="AG162" s="113">
        <f t="shared" si="24"/>
        <v>1052.0816485047712</v>
      </c>
      <c r="AH162" s="113">
        <f t="shared" si="24"/>
        <v>1032.4865853940551</v>
      </c>
      <c r="AI162" s="113">
        <f t="shared" si="24"/>
        <v>1012.891522283339</v>
      </c>
      <c r="AJ162" s="113">
        <f t="shared" si="24"/>
        <v>993.29645917262303</v>
      </c>
      <c r="AK162" s="113">
        <f t="shared" si="24"/>
        <v>973.70139606190708</v>
      </c>
      <c r="AL162" s="113">
        <f t="shared" si="24"/>
        <v>954.10633295119101</v>
      </c>
      <c r="AM162" s="113">
        <f t="shared" si="24"/>
        <v>934.51126984047494</v>
      </c>
      <c r="AN162" s="113">
        <f t="shared" si="24"/>
        <v>914.91620672975898</v>
      </c>
      <c r="AO162" s="113">
        <f t="shared" si="24"/>
        <v>895.32114361904189</v>
      </c>
      <c r="AP162" s="17"/>
      <c r="AQ162" s="17"/>
      <c r="AR162" s="17"/>
      <c r="AS162" s="17"/>
      <c r="AT162" s="17"/>
      <c r="AU162" s="17"/>
      <c r="AV162" s="17"/>
      <c r="AY162" s="17"/>
      <c r="AZ162" s="17"/>
      <c r="BA162" s="17"/>
      <c r="BB162" s="17"/>
      <c r="BC162" s="17"/>
      <c r="BD162" s="107"/>
      <c r="BE162" s="107"/>
      <c r="BF162" s="10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</row>
    <row r="163" spans="1:88" ht="13.5" customHeight="1" thickTop="1" thickBot="1" x14ac:dyDescent="0.2">
      <c r="G163" s="26"/>
      <c r="H163" s="221"/>
      <c r="J163" s="209"/>
      <c r="K163" s="95" t="s">
        <v>69</v>
      </c>
      <c r="L163" s="95" t="s">
        <v>98</v>
      </c>
      <c r="M163" s="111">
        <f xml:space="preserve"> (M$415)*(M227+M326)</f>
        <v>1482.6832803021205</v>
      </c>
      <c r="N163" s="111">
        <f t="shared" ref="N163:AO163" si="25" xml:space="preserve"> (N$415)*(N227+N326)</f>
        <v>1610.9046644782707</v>
      </c>
      <c r="O163" s="111">
        <f t="shared" si="25"/>
        <v>1533.570638746058</v>
      </c>
      <c r="P163" s="111">
        <f t="shared" si="25"/>
        <v>1456.236613013845</v>
      </c>
      <c r="Q163" s="111">
        <f t="shared" si="25"/>
        <v>1378.9025872816319</v>
      </c>
      <c r="R163" s="111">
        <f t="shared" si="25"/>
        <v>1301.5685615494185</v>
      </c>
      <c r="S163" s="111">
        <f t="shared" si="25"/>
        <v>1224.2345358172054</v>
      </c>
      <c r="T163" s="111">
        <f t="shared" si="25"/>
        <v>1146.9005100849922</v>
      </c>
      <c r="U163" s="111">
        <f t="shared" si="25"/>
        <v>1069.5664843527793</v>
      </c>
      <c r="V163" s="111">
        <f t="shared" si="25"/>
        <v>992.23245862056592</v>
      </c>
      <c r="W163" s="111">
        <f t="shared" si="25"/>
        <v>914.89843288835289</v>
      </c>
      <c r="X163" s="111">
        <f t="shared" si="25"/>
        <v>837.56440715613974</v>
      </c>
      <c r="Y163" s="111">
        <f t="shared" si="25"/>
        <v>760.23038142392636</v>
      </c>
      <c r="Z163" s="111">
        <f t="shared" si="25"/>
        <v>682.89635569171378</v>
      </c>
      <c r="AA163" s="111">
        <f t="shared" si="25"/>
        <v>674.87451529002556</v>
      </c>
      <c r="AB163" s="111">
        <f t="shared" si="25"/>
        <v>666.85267488833733</v>
      </c>
      <c r="AC163" s="111">
        <f t="shared" si="25"/>
        <v>658.83083448664922</v>
      </c>
      <c r="AD163" s="111">
        <f t="shared" si="25"/>
        <v>650.80899408496111</v>
      </c>
      <c r="AE163" s="111">
        <f t="shared" si="25"/>
        <v>642.78715368327289</v>
      </c>
      <c r="AF163" s="111">
        <f t="shared" si="25"/>
        <v>634.76531328158478</v>
      </c>
      <c r="AG163" s="111">
        <f t="shared" si="25"/>
        <v>626.74347287989656</v>
      </c>
      <c r="AH163" s="111">
        <f t="shared" si="25"/>
        <v>618.72163247820833</v>
      </c>
      <c r="AI163" s="111">
        <f t="shared" si="25"/>
        <v>610.69979207652023</v>
      </c>
      <c r="AJ163" s="111">
        <f t="shared" si="25"/>
        <v>602.67795167483212</v>
      </c>
      <c r="AK163" s="111">
        <f t="shared" si="25"/>
        <v>594.65611127314389</v>
      </c>
      <c r="AL163" s="111">
        <f t="shared" si="25"/>
        <v>586.63427087145567</v>
      </c>
      <c r="AM163" s="111">
        <f t="shared" si="25"/>
        <v>578.61243046976756</v>
      </c>
      <c r="AN163" s="111">
        <f t="shared" si="25"/>
        <v>570.59059006807934</v>
      </c>
      <c r="AO163" s="111">
        <f t="shared" si="25"/>
        <v>562.568749666391</v>
      </c>
      <c r="AS163" s="107"/>
      <c r="AT163" s="107"/>
      <c r="AU163" s="107"/>
      <c r="AV163" s="107"/>
      <c r="AY163" s="107"/>
    </row>
    <row r="164" spans="1:88" s="107" customFormat="1" ht="14.25" customHeight="1" thickTop="1" thickBot="1" x14ac:dyDescent="0.2">
      <c r="A164" s="17"/>
      <c r="B164" s="17"/>
      <c r="C164" s="17"/>
      <c r="D164" s="17"/>
      <c r="E164" s="17"/>
      <c r="F164" s="17"/>
      <c r="G164" s="26"/>
      <c r="H164" s="221"/>
      <c r="I164" s="17"/>
      <c r="J164" s="209"/>
      <c r="K164" s="23" t="s">
        <v>69</v>
      </c>
      <c r="L164" s="86" t="s">
        <v>99</v>
      </c>
      <c r="M164" s="112">
        <f xml:space="preserve"> (M$416)*(M228+M327)</f>
        <v>1482.6832803021205</v>
      </c>
      <c r="N164" s="112">
        <f t="shared" ref="N164:AO164" si="26" xml:space="preserve"> (N$416)*(N228+N327)</f>
        <v>1610.9046644782707</v>
      </c>
      <c r="O164" s="112">
        <f t="shared" si="26"/>
        <v>1551.2727044066685</v>
      </c>
      <c r="P164" s="112">
        <f t="shared" si="26"/>
        <v>1491.6407443350658</v>
      </c>
      <c r="Q164" s="112">
        <f t="shared" si="26"/>
        <v>1432.0087842634634</v>
      </c>
      <c r="R164" s="112">
        <f t="shared" si="26"/>
        <v>1372.376824191861</v>
      </c>
      <c r="S164" s="112">
        <f t="shared" si="26"/>
        <v>1312.7448641202586</v>
      </c>
      <c r="T164" s="112">
        <f t="shared" si="26"/>
        <v>1253.112904048656</v>
      </c>
      <c r="U164" s="112">
        <f t="shared" si="26"/>
        <v>1193.4809439770536</v>
      </c>
      <c r="V164" s="112">
        <f t="shared" si="26"/>
        <v>1133.8489839054512</v>
      </c>
      <c r="W164" s="112">
        <f t="shared" si="26"/>
        <v>1074.217023833849</v>
      </c>
      <c r="X164" s="112">
        <f t="shared" si="26"/>
        <v>1014.5850637622466</v>
      </c>
      <c r="Y164" s="112">
        <f t="shared" si="26"/>
        <v>954.95310369064418</v>
      </c>
      <c r="Z164" s="112">
        <f t="shared" si="26"/>
        <v>895.32114361904189</v>
      </c>
      <c r="AA164" s="112">
        <f t="shared" si="26"/>
        <v>881.15949109055327</v>
      </c>
      <c r="AB164" s="112">
        <f t="shared" si="26"/>
        <v>866.99783856206466</v>
      </c>
      <c r="AC164" s="112">
        <f t="shared" si="26"/>
        <v>852.83618603357615</v>
      </c>
      <c r="AD164" s="112">
        <f t="shared" si="26"/>
        <v>838.67453350508754</v>
      </c>
      <c r="AE164" s="112">
        <f t="shared" si="26"/>
        <v>824.51288097659892</v>
      </c>
      <c r="AF164" s="112">
        <f t="shared" si="26"/>
        <v>810.35122844811031</v>
      </c>
      <c r="AG164" s="112">
        <f t="shared" si="26"/>
        <v>796.18957591962192</v>
      </c>
      <c r="AH164" s="112">
        <f t="shared" si="26"/>
        <v>782.02792339113319</v>
      </c>
      <c r="AI164" s="112">
        <f t="shared" si="26"/>
        <v>767.86627086264468</v>
      </c>
      <c r="AJ164" s="112">
        <f t="shared" si="26"/>
        <v>753.70461833415618</v>
      </c>
      <c r="AK164" s="112">
        <f t="shared" si="26"/>
        <v>739.54296580566745</v>
      </c>
      <c r="AL164" s="112">
        <f t="shared" si="26"/>
        <v>725.38131327717895</v>
      </c>
      <c r="AM164" s="112">
        <f t="shared" si="26"/>
        <v>711.21966074869022</v>
      </c>
      <c r="AN164" s="112">
        <f t="shared" si="26"/>
        <v>697.05800822020171</v>
      </c>
      <c r="AO164" s="112">
        <f t="shared" si="26"/>
        <v>682.89635569171378</v>
      </c>
      <c r="AP164" s="17"/>
      <c r="AQ164" s="17"/>
      <c r="AR164" s="17"/>
      <c r="AS164" s="114"/>
      <c r="AT164" s="114"/>
      <c r="AU164" s="114"/>
      <c r="AV164" s="114"/>
      <c r="AY164" s="114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</row>
    <row r="165" spans="1:88" s="114" customFormat="1" ht="14.25" customHeight="1" thickTop="1" thickBot="1" x14ac:dyDescent="0.2">
      <c r="A165" s="17"/>
      <c r="B165" s="17"/>
      <c r="C165" s="17"/>
      <c r="D165" s="17"/>
      <c r="E165" s="17"/>
      <c r="F165" s="17"/>
      <c r="G165" s="26"/>
      <c r="H165" s="221"/>
      <c r="I165" s="17"/>
      <c r="J165" s="209"/>
      <c r="K165" s="98" t="s">
        <v>69</v>
      </c>
      <c r="L165" s="98" t="s">
        <v>100</v>
      </c>
      <c r="M165" s="113">
        <f xml:space="preserve"> (M$417)*(M229+M328)</f>
        <v>1482.6832803021205</v>
      </c>
      <c r="N165" s="113">
        <f t="shared" ref="N165:AO165" si="27" xml:space="preserve"> (N$417)*(N229+N328)</f>
        <v>1610.9046644782707</v>
      </c>
      <c r="O165" s="113">
        <f t="shared" si="27"/>
        <v>1575.7665332950637</v>
      </c>
      <c r="P165" s="113">
        <f t="shared" si="27"/>
        <v>1540.6284021118565</v>
      </c>
      <c r="Q165" s="113">
        <f t="shared" si="27"/>
        <v>1505.4902709286494</v>
      </c>
      <c r="R165" s="113">
        <f t="shared" si="27"/>
        <v>1470.3521397454424</v>
      </c>
      <c r="S165" s="113">
        <f t="shared" si="27"/>
        <v>1435.214008562235</v>
      </c>
      <c r="T165" s="113">
        <f t="shared" si="27"/>
        <v>1400.0758773790278</v>
      </c>
      <c r="U165" s="113">
        <f t="shared" si="27"/>
        <v>1364.9377461958204</v>
      </c>
      <c r="V165" s="113">
        <f t="shared" si="27"/>
        <v>1329.7996150126132</v>
      </c>
      <c r="W165" s="113">
        <f t="shared" si="27"/>
        <v>1294.6614838294058</v>
      </c>
      <c r="X165" s="113">
        <f t="shared" si="27"/>
        <v>1259.5233526461986</v>
      </c>
      <c r="Y165" s="113">
        <f t="shared" si="27"/>
        <v>1224.385221462991</v>
      </c>
      <c r="Z165" s="113">
        <f t="shared" si="27"/>
        <v>1189.2470902797832</v>
      </c>
      <c r="AA165" s="113">
        <f t="shared" si="27"/>
        <v>1169.6520271690672</v>
      </c>
      <c r="AB165" s="113">
        <f t="shared" si="27"/>
        <v>1150.0569640583512</v>
      </c>
      <c r="AC165" s="113">
        <f t="shared" si="27"/>
        <v>1130.4619009476351</v>
      </c>
      <c r="AD165" s="113">
        <f t="shared" si="27"/>
        <v>1110.8668378369191</v>
      </c>
      <c r="AE165" s="113">
        <f t="shared" si="27"/>
        <v>1091.2717747262031</v>
      </c>
      <c r="AF165" s="113">
        <f t="shared" si="27"/>
        <v>1071.6767116154872</v>
      </c>
      <c r="AG165" s="113">
        <f t="shared" si="27"/>
        <v>1052.0816485047712</v>
      </c>
      <c r="AH165" s="113">
        <f t="shared" si="27"/>
        <v>1032.4865853940551</v>
      </c>
      <c r="AI165" s="113">
        <f t="shared" si="27"/>
        <v>1012.891522283339</v>
      </c>
      <c r="AJ165" s="113">
        <f t="shared" si="27"/>
        <v>993.29645917262303</v>
      </c>
      <c r="AK165" s="113">
        <f t="shared" si="27"/>
        <v>973.70139606190708</v>
      </c>
      <c r="AL165" s="113">
        <f t="shared" si="27"/>
        <v>954.10633295119101</v>
      </c>
      <c r="AM165" s="113">
        <f t="shared" si="27"/>
        <v>934.51126984047494</v>
      </c>
      <c r="AN165" s="113">
        <f t="shared" si="27"/>
        <v>914.91620672975898</v>
      </c>
      <c r="AO165" s="113">
        <f t="shared" si="27"/>
        <v>895.32114361904189</v>
      </c>
      <c r="AP165" s="17"/>
      <c r="AQ165" s="17"/>
      <c r="AR165" s="17"/>
      <c r="AS165" s="17"/>
      <c r="AT165" s="17"/>
      <c r="AU165" s="17"/>
      <c r="AV165" s="17"/>
      <c r="AY165" s="17"/>
      <c r="AZ165" s="17"/>
      <c r="BA165" s="17"/>
      <c r="BB165" s="17"/>
      <c r="BC165" s="17"/>
      <c r="BD165" s="107"/>
      <c r="BE165" s="107"/>
      <c r="BF165" s="10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</row>
    <row r="166" spans="1:88" ht="14.25" customHeight="1" thickTop="1" x14ac:dyDescent="0.15">
      <c r="G166" s="26"/>
      <c r="H166" s="221"/>
      <c r="J166" s="209"/>
      <c r="K166" s="95" t="s">
        <v>71</v>
      </c>
      <c r="L166" s="95" t="s">
        <v>98</v>
      </c>
      <c r="M166" s="111">
        <f xml:space="preserve"> (M$415)*(M230+M329)</f>
        <v>1482.6832803021205</v>
      </c>
      <c r="N166" s="111">
        <f t="shared" ref="N166:AO166" si="28" xml:space="preserve"> (N$415)*(N230+N329)</f>
        <v>1610.9046644782707</v>
      </c>
      <c r="O166" s="111">
        <f t="shared" si="28"/>
        <v>1533.570638746058</v>
      </c>
      <c r="P166" s="111">
        <f t="shared" si="28"/>
        <v>1456.236613013845</v>
      </c>
      <c r="Q166" s="111">
        <f t="shared" si="28"/>
        <v>1378.9025872816319</v>
      </c>
      <c r="R166" s="111">
        <f t="shared" si="28"/>
        <v>1301.5685615494185</v>
      </c>
      <c r="S166" s="111">
        <f t="shared" si="28"/>
        <v>1224.2345358172054</v>
      </c>
      <c r="T166" s="111">
        <f t="shared" si="28"/>
        <v>1146.9005100849922</v>
      </c>
      <c r="U166" s="111">
        <f t="shared" si="28"/>
        <v>1069.5664843527793</v>
      </c>
      <c r="V166" s="111">
        <f t="shared" si="28"/>
        <v>992.23245862056592</v>
      </c>
      <c r="W166" s="111">
        <f t="shared" si="28"/>
        <v>914.89843288835289</v>
      </c>
      <c r="X166" s="111">
        <f t="shared" si="28"/>
        <v>837.56440715613974</v>
      </c>
      <c r="Y166" s="111">
        <f t="shared" si="28"/>
        <v>760.23038142392636</v>
      </c>
      <c r="Z166" s="111">
        <f t="shared" si="28"/>
        <v>682.89635569171378</v>
      </c>
      <c r="AA166" s="111">
        <f t="shared" si="28"/>
        <v>674.87451529002556</v>
      </c>
      <c r="AB166" s="111">
        <f t="shared" si="28"/>
        <v>666.85267488833733</v>
      </c>
      <c r="AC166" s="111">
        <f t="shared" si="28"/>
        <v>658.83083448664922</v>
      </c>
      <c r="AD166" s="111">
        <f t="shared" si="28"/>
        <v>650.80899408496111</v>
      </c>
      <c r="AE166" s="111">
        <f t="shared" si="28"/>
        <v>642.78715368327289</v>
      </c>
      <c r="AF166" s="111">
        <f t="shared" si="28"/>
        <v>634.76531328158478</v>
      </c>
      <c r="AG166" s="111">
        <f t="shared" si="28"/>
        <v>626.74347287989656</v>
      </c>
      <c r="AH166" s="111">
        <f t="shared" si="28"/>
        <v>618.72163247820833</v>
      </c>
      <c r="AI166" s="111">
        <f t="shared" si="28"/>
        <v>610.69979207652023</v>
      </c>
      <c r="AJ166" s="111">
        <f t="shared" si="28"/>
        <v>602.67795167483212</v>
      </c>
      <c r="AK166" s="111">
        <f t="shared" si="28"/>
        <v>594.65611127314389</v>
      </c>
      <c r="AL166" s="111">
        <f t="shared" si="28"/>
        <v>586.63427087145567</v>
      </c>
      <c r="AM166" s="111">
        <f t="shared" si="28"/>
        <v>578.61243046976756</v>
      </c>
      <c r="AN166" s="111">
        <f t="shared" si="28"/>
        <v>570.59059006807934</v>
      </c>
      <c r="AO166" s="111">
        <f t="shared" si="28"/>
        <v>562.568749666391</v>
      </c>
    </row>
    <row r="167" spans="1:88" ht="14.25" customHeight="1" x14ac:dyDescent="0.15">
      <c r="G167" s="26"/>
      <c r="H167" s="221"/>
      <c r="J167" s="209"/>
      <c r="K167" s="23" t="s">
        <v>71</v>
      </c>
      <c r="L167" s="86" t="s">
        <v>99</v>
      </c>
      <c r="M167" s="112">
        <f xml:space="preserve"> (M$416)*(M231+M330)</f>
        <v>1482.6832803021205</v>
      </c>
      <c r="N167" s="112">
        <f t="shared" ref="N167:AO167" si="29" xml:space="preserve"> (N$416)*(N231+N330)</f>
        <v>1610.9046644782707</v>
      </c>
      <c r="O167" s="112">
        <f t="shared" si="29"/>
        <v>1551.2727044066685</v>
      </c>
      <c r="P167" s="112">
        <f t="shared" si="29"/>
        <v>1491.6407443350658</v>
      </c>
      <c r="Q167" s="112">
        <f t="shared" si="29"/>
        <v>1432.0087842634634</v>
      </c>
      <c r="R167" s="112">
        <f t="shared" si="29"/>
        <v>1372.376824191861</v>
      </c>
      <c r="S167" s="112">
        <f t="shared" si="29"/>
        <v>1312.7448641202586</v>
      </c>
      <c r="T167" s="112">
        <f t="shared" si="29"/>
        <v>1253.112904048656</v>
      </c>
      <c r="U167" s="112">
        <f t="shared" si="29"/>
        <v>1193.4809439770536</v>
      </c>
      <c r="V167" s="112">
        <f t="shared" si="29"/>
        <v>1133.8489839054512</v>
      </c>
      <c r="W167" s="112">
        <f t="shared" si="29"/>
        <v>1074.217023833849</v>
      </c>
      <c r="X167" s="112">
        <f t="shared" si="29"/>
        <v>1014.5850637622466</v>
      </c>
      <c r="Y167" s="112">
        <f t="shared" si="29"/>
        <v>954.95310369064418</v>
      </c>
      <c r="Z167" s="112">
        <f t="shared" si="29"/>
        <v>895.32114361904189</v>
      </c>
      <c r="AA167" s="112">
        <f t="shared" si="29"/>
        <v>881.15949109055327</v>
      </c>
      <c r="AB167" s="112">
        <f t="shared" si="29"/>
        <v>866.99783856206466</v>
      </c>
      <c r="AC167" s="112">
        <f t="shared" si="29"/>
        <v>852.83618603357615</v>
      </c>
      <c r="AD167" s="112">
        <f t="shared" si="29"/>
        <v>838.67453350508754</v>
      </c>
      <c r="AE167" s="112">
        <f t="shared" si="29"/>
        <v>824.51288097659892</v>
      </c>
      <c r="AF167" s="112">
        <f t="shared" si="29"/>
        <v>810.35122844811031</v>
      </c>
      <c r="AG167" s="112">
        <f t="shared" si="29"/>
        <v>796.18957591962192</v>
      </c>
      <c r="AH167" s="112">
        <f t="shared" si="29"/>
        <v>782.02792339113319</v>
      </c>
      <c r="AI167" s="112">
        <f t="shared" si="29"/>
        <v>767.86627086264468</v>
      </c>
      <c r="AJ167" s="112">
        <f t="shared" si="29"/>
        <v>753.70461833415618</v>
      </c>
      <c r="AK167" s="112">
        <f t="shared" si="29"/>
        <v>739.54296580566745</v>
      </c>
      <c r="AL167" s="112">
        <f t="shared" si="29"/>
        <v>725.38131327717895</v>
      </c>
      <c r="AM167" s="112">
        <f t="shared" si="29"/>
        <v>711.21966074869022</v>
      </c>
      <c r="AN167" s="112">
        <f t="shared" si="29"/>
        <v>697.05800822020171</v>
      </c>
      <c r="AO167" s="112">
        <f t="shared" si="29"/>
        <v>682.89635569171378</v>
      </c>
    </row>
    <row r="168" spans="1:88" ht="14.25" customHeight="1" thickBot="1" x14ac:dyDescent="0.2">
      <c r="G168" s="26"/>
      <c r="H168" s="221"/>
      <c r="J168" s="209"/>
      <c r="K168" s="98" t="s">
        <v>71</v>
      </c>
      <c r="L168" s="98" t="s">
        <v>100</v>
      </c>
      <c r="M168" s="113">
        <f xml:space="preserve"> (M$417)*(M232+M331)</f>
        <v>1482.6832803021205</v>
      </c>
      <c r="N168" s="113">
        <f t="shared" ref="N168:AO168" si="30" xml:space="preserve"> (N$417)*(N232+N331)</f>
        <v>1610.9046644782707</v>
      </c>
      <c r="O168" s="113">
        <f t="shared" si="30"/>
        <v>1575.7665332950637</v>
      </c>
      <c r="P168" s="113">
        <f t="shared" si="30"/>
        <v>1540.6284021118565</v>
      </c>
      <c r="Q168" s="113">
        <f t="shared" si="30"/>
        <v>1505.4902709286494</v>
      </c>
      <c r="R168" s="113">
        <f t="shared" si="30"/>
        <v>1470.3521397454424</v>
      </c>
      <c r="S168" s="113">
        <f t="shared" si="30"/>
        <v>1435.214008562235</v>
      </c>
      <c r="T168" s="113">
        <f t="shared" si="30"/>
        <v>1400.0758773790278</v>
      </c>
      <c r="U168" s="113">
        <f t="shared" si="30"/>
        <v>1364.9377461958204</v>
      </c>
      <c r="V168" s="113">
        <f t="shared" si="30"/>
        <v>1329.7996150126132</v>
      </c>
      <c r="W168" s="113">
        <f t="shared" si="30"/>
        <v>1294.6614838294058</v>
      </c>
      <c r="X168" s="113">
        <f t="shared" si="30"/>
        <v>1259.5233526461986</v>
      </c>
      <c r="Y168" s="113">
        <f t="shared" si="30"/>
        <v>1224.385221462991</v>
      </c>
      <c r="Z168" s="113">
        <f t="shared" si="30"/>
        <v>1189.2470902797832</v>
      </c>
      <c r="AA168" s="113">
        <f t="shared" si="30"/>
        <v>1169.6520271690672</v>
      </c>
      <c r="AB168" s="113">
        <f t="shared" si="30"/>
        <v>1150.0569640583512</v>
      </c>
      <c r="AC168" s="113">
        <f t="shared" si="30"/>
        <v>1130.4619009476351</v>
      </c>
      <c r="AD168" s="113">
        <f t="shared" si="30"/>
        <v>1110.8668378369191</v>
      </c>
      <c r="AE168" s="113">
        <f t="shared" si="30"/>
        <v>1091.2717747262031</v>
      </c>
      <c r="AF168" s="113">
        <f t="shared" si="30"/>
        <v>1071.6767116154872</v>
      </c>
      <c r="AG168" s="113">
        <f t="shared" si="30"/>
        <v>1052.0816485047712</v>
      </c>
      <c r="AH168" s="113">
        <f t="shared" si="30"/>
        <v>1032.4865853940551</v>
      </c>
      <c r="AI168" s="113">
        <f t="shared" si="30"/>
        <v>1012.891522283339</v>
      </c>
      <c r="AJ168" s="113">
        <f t="shared" si="30"/>
        <v>993.29645917262303</v>
      </c>
      <c r="AK168" s="113">
        <f t="shared" si="30"/>
        <v>973.70139606190708</v>
      </c>
      <c r="AL168" s="113">
        <f t="shared" si="30"/>
        <v>954.10633295119101</v>
      </c>
      <c r="AM168" s="113">
        <f t="shared" si="30"/>
        <v>934.51126984047494</v>
      </c>
      <c r="AN168" s="113">
        <f t="shared" si="30"/>
        <v>914.91620672975898</v>
      </c>
      <c r="AO168" s="113">
        <f t="shared" si="30"/>
        <v>895.32114361904189</v>
      </c>
    </row>
    <row r="169" spans="1:88" ht="14.25" customHeight="1" thickTop="1" x14ac:dyDescent="0.15">
      <c r="G169" s="26"/>
      <c r="H169" s="221"/>
      <c r="J169" s="209"/>
      <c r="K169" s="95" t="s">
        <v>73</v>
      </c>
      <c r="L169" s="95" t="s">
        <v>98</v>
      </c>
      <c r="M169" s="111">
        <f xml:space="preserve"> (M$415)*(M233+M332)</f>
        <v>1482.6832803021205</v>
      </c>
      <c r="N169" s="111">
        <f t="shared" ref="N169:AO169" si="31" xml:space="preserve"> (N$415)*(N233+N332)</f>
        <v>1610.9046644782707</v>
      </c>
      <c r="O169" s="111">
        <f t="shared" si="31"/>
        <v>1533.570638746058</v>
      </c>
      <c r="P169" s="111">
        <f t="shared" si="31"/>
        <v>1456.236613013845</v>
      </c>
      <c r="Q169" s="111">
        <f t="shared" si="31"/>
        <v>1378.9025872816319</v>
      </c>
      <c r="R169" s="111">
        <f t="shared" si="31"/>
        <v>1301.5685615494185</v>
      </c>
      <c r="S169" s="111">
        <f t="shared" si="31"/>
        <v>1224.2345358172054</v>
      </c>
      <c r="T169" s="111">
        <f t="shared" si="31"/>
        <v>1146.9005100849922</v>
      </c>
      <c r="U169" s="111">
        <f t="shared" si="31"/>
        <v>1069.5664843527793</v>
      </c>
      <c r="V169" s="111">
        <f t="shared" si="31"/>
        <v>992.23245862056592</v>
      </c>
      <c r="W169" s="111">
        <f t="shared" si="31"/>
        <v>914.89843288835289</v>
      </c>
      <c r="X169" s="111">
        <f t="shared" si="31"/>
        <v>837.56440715613974</v>
      </c>
      <c r="Y169" s="111">
        <f t="shared" si="31"/>
        <v>760.23038142392636</v>
      </c>
      <c r="Z169" s="111">
        <f t="shared" si="31"/>
        <v>682.89635569171378</v>
      </c>
      <c r="AA169" s="111">
        <f t="shared" si="31"/>
        <v>674.87451529002556</v>
      </c>
      <c r="AB169" s="111">
        <f t="shared" si="31"/>
        <v>666.85267488833733</v>
      </c>
      <c r="AC169" s="111">
        <f t="shared" si="31"/>
        <v>658.83083448664922</v>
      </c>
      <c r="AD169" s="111">
        <f t="shared" si="31"/>
        <v>650.80899408496111</v>
      </c>
      <c r="AE169" s="111">
        <f t="shared" si="31"/>
        <v>642.78715368327289</v>
      </c>
      <c r="AF169" s="111">
        <f t="shared" si="31"/>
        <v>634.76531328158478</v>
      </c>
      <c r="AG169" s="111">
        <f t="shared" si="31"/>
        <v>626.74347287989656</v>
      </c>
      <c r="AH169" s="111">
        <f t="shared" si="31"/>
        <v>618.72163247820833</v>
      </c>
      <c r="AI169" s="111">
        <f t="shared" si="31"/>
        <v>610.69979207652023</v>
      </c>
      <c r="AJ169" s="111">
        <f t="shared" si="31"/>
        <v>602.67795167483212</v>
      </c>
      <c r="AK169" s="111">
        <f t="shared" si="31"/>
        <v>594.65611127314389</v>
      </c>
      <c r="AL169" s="111">
        <f t="shared" si="31"/>
        <v>586.63427087145567</v>
      </c>
      <c r="AM169" s="111">
        <f t="shared" si="31"/>
        <v>578.61243046976756</v>
      </c>
      <c r="AN169" s="111">
        <f t="shared" si="31"/>
        <v>570.59059006807934</v>
      </c>
      <c r="AO169" s="111">
        <f t="shared" si="31"/>
        <v>562.568749666391</v>
      </c>
    </row>
    <row r="170" spans="1:88" ht="14.25" customHeight="1" x14ac:dyDescent="0.15">
      <c r="G170" s="26"/>
      <c r="H170" s="221"/>
      <c r="J170" s="209"/>
      <c r="K170" s="23" t="s">
        <v>73</v>
      </c>
      <c r="L170" s="86" t="s">
        <v>99</v>
      </c>
      <c r="M170" s="112">
        <f xml:space="preserve"> (M$416)*(M234+M333)</f>
        <v>1482.6832803021205</v>
      </c>
      <c r="N170" s="112">
        <f t="shared" ref="N170:AO170" si="32" xml:space="preserve"> (N$416)*(N234+N333)</f>
        <v>1610.9046644782707</v>
      </c>
      <c r="O170" s="112">
        <f t="shared" si="32"/>
        <v>1551.2727044066685</v>
      </c>
      <c r="P170" s="112">
        <f t="shared" si="32"/>
        <v>1491.6407443350658</v>
      </c>
      <c r="Q170" s="112">
        <f t="shared" si="32"/>
        <v>1432.0087842634634</v>
      </c>
      <c r="R170" s="112">
        <f t="shared" si="32"/>
        <v>1372.376824191861</v>
      </c>
      <c r="S170" s="112">
        <f t="shared" si="32"/>
        <v>1312.7448641202586</v>
      </c>
      <c r="T170" s="112">
        <f t="shared" si="32"/>
        <v>1253.112904048656</v>
      </c>
      <c r="U170" s="112">
        <f t="shared" si="32"/>
        <v>1193.4809439770536</v>
      </c>
      <c r="V170" s="112">
        <f t="shared" si="32"/>
        <v>1133.8489839054512</v>
      </c>
      <c r="W170" s="112">
        <f t="shared" si="32"/>
        <v>1074.217023833849</v>
      </c>
      <c r="X170" s="112">
        <f t="shared" si="32"/>
        <v>1014.5850637622466</v>
      </c>
      <c r="Y170" s="112">
        <f t="shared" si="32"/>
        <v>954.95310369064418</v>
      </c>
      <c r="Z170" s="112">
        <f t="shared" si="32"/>
        <v>895.32114361904189</v>
      </c>
      <c r="AA170" s="112">
        <f t="shared" si="32"/>
        <v>881.15949109055327</v>
      </c>
      <c r="AB170" s="112">
        <f t="shared" si="32"/>
        <v>866.99783856206466</v>
      </c>
      <c r="AC170" s="112">
        <f t="shared" si="32"/>
        <v>852.83618603357615</v>
      </c>
      <c r="AD170" s="112">
        <f t="shared" si="32"/>
        <v>838.67453350508754</v>
      </c>
      <c r="AE170" s="112">
        <f t="shared" si="32"/>
        <v>824.51288097659892</v>
      </c>
      <c r="AF170" s="112">
        <f t="shared" si="32"/>
        <v>810.35122844811031</v>
      </c>
      <c r="AG170" s="112">
        <f t="shared" si="32"/>
        <v>796.18957591962192</v>
      </c>
      <c r="AH170" s="112">
        <f t="shared" si="32"/>
        <v>782.02792339113319</v>
      </c>
      <c r="AI170" s="112">
        <f t="shared" si="32"/>
        <v>767.86627086264468</v>
      </c>
      <c r="AJ170" s="112">
        <f t="shared" si="32"/>
        <v>753.70461833415618</v>
      </c>
      <c r="AK170" s="112">
        <f t="shared" si="32"/>
        <v>739.54296580566745</v>
      </c>
      <c r="AL170" s="112">
        <f t="shared" si="32"/>
        <v>725.38131327717895</v>
      </c>
      <c r="AM170" s="112">
        <f t="shared" si="32"/>
        <v>711.21966074869022</v>
      </c>
      <c r="AN170" s="112">
        <f t="shared" si="32"/>
        <v>697.05800822020171</v>
      </c>
      <c r="AO170" s="112">
        <f t="shared" si="32"/>
        <v>682.89635569171378</v>
      </c>
    </row>
    <row r="171" spans="1:88" ht="13.5" customHeight="1" thickBot="1" x14ac:dyDescent="0.2">
      <c r="G171" s="26"/>
      <c r="H171" s="221"/>
      <c r="J171" s="209"/>
      <c r="K171" s="98" t="s">
        <v>73</v>
      </c>
      <c r="L171" s="98" t="s">
        <v>100</v>
      </c>
      <c r="M171" s="113">
        <f xml:space="preserve"> (M$417)*(M235+M334)</f>
        <v>1482.6832803021205</v>
      </c>
      <c r="N171" s="113">
        <f t="shared" ref="N171:AO171" si="33" xml:space="preserve"> (N$417)*(N235+N334)</f>
        <v>1610.9046644782707</v>
      </c>
      <c r="O171" s="113">
        <f t="shared" si="33"/>
        <v>1575.7665332950637</v>
      </c>
      <c r="P171" s="113">
        <f t="shared" si="33"/>
        <v>1540.6284021118565</v>
      </c>
      <c r="Q171" s="113">
        <f t="shared" si="33"/>
        <v>1505.4902709286494</v>
      </c>
      <c r="R171" s="113">
        <f t="shared" si="33"/>
        <v>1470.3521397454424</v>
      </c>
      <c r="S171" s="113">
        <f t="shared" si="33"/>
        <v>1435.214008562235</v>
      </c>
      <c r="T171" s="113">
        <f t="shared" si="33"/>
        <v>1400.0758773790278</v>
      </c>
      <c r="U171" s="113">
        <f t="shared" si="33"/>
        <v>1364.9377461958204</v>
      </c>
      <c r="V171" s="113">
        <f t="shared" si="33"/>
        <v>1329.7996150126132</v>
      </c>
      <c r="W171" s="113">
        <f t="shared" si="33"/>
        <v>1294.6614838294058</v>
      </c>
      <c r="X171" s="113">
        <f t="shared" si="33"/>
        <v>1259.5233526461986</v>
      </c>
      <c r="Y171" s="113">
        <f t="shared" si="33"/>
        <v>1224.385221462991</v>
      </c>
      <c r="Z171" s="113">
        <f t="shared" si="33"/>
        <v>1189.2470902797832</v>
      </c>
      <c r="AA171" s="113">
        <f t="shared" si="33"/>
        <v>1169.6520271690672</v>
      </c>
      <c r="AB171" s="113">
        <f t="shared" si="33"/>
        <v>1150.0569640583512</v>
      </c>
      <c r="AC171" s="113">
        <f t="shared" si="33"/>
        <v>1130.4619009476351</v>
      </c>
      <c r="AD171" s="113">
        <f t="shared" si="33"/>
        <v>1110.8668378369191</v>
      </c>
      <c r="AE171" s="113">
        <f t="shared" si="33"/>
        <v>1091.2717747262031</v>
      </c>
      <c r="AF171" s="113">
        <f t="shared" si="33"/>
        <v>1071.6767116154872</v>
      </c>
      <c r="AG171" s="113">
        <f t="shared" si="33"/>
        <v>1052.0816485047712</v>
      </c>
      <c r="AH171" s="113">
        <f t="shared" si="33"/>
        <v>1032.4865853940551</v>
      </c>
      <c r="AI171" s="113">
        <f t="shared" si="33"/>
        <v>1012.891522283339</v>
      </c>
      <c r="AJ171" s="113">
        <f t="shared" si="33"/>
        <v>993.29645917262303</v>
      </c>
      <c r="AK171" s="113">
        <f t="shared" si="33"/>
        <v>973.70139606190708</v>
      </c>
      <c r="AL171" s="113">
        <f t="shared" si="33"/>
        <v>954.10633295119101</v>
      </c>
      <c r="AM171" s="113">
        <f t="shared" si="33"/>
        <v>934.51126984047494</v>
      </c>
      <c r="AN171" s="113">
        <f t="shared" si="33"/>
        <v>914.91620672975898</v>
      </c>
      <c r="AO171" s="113">
        <f t="shared" si="33"/>
        <v>895.32114361904189</v>
      </c>
      <c r="AQ171" s="107"/>
      <c r="AR171" s="107"/>
    </row>
    <row r="172" spans="1:88" ht="13.5" customHeight="1" thickTop="1" thickBot="1" x14ac:dyDescent="0.2">
      <c r="G172" s="26"/>
      <c r="H172" s="221"/>
      <c r="J172" s="209"/>
      <c r="K172" s="95" t="s">
        <v>75</v>
      </c>
      <c r="L172" s="95" t="s">
        <v>98</v>
      </c>
      <c r="M172" s="111">
        <f xml:space="preserve"> (M$415)*(M236+M335)</f>
        <v>1482.6832803021205</v>
      </c>
      <c r="N172" s="111">
        <f t="shared" ref="N172:AO172" si="34" xml:space="preserve"> (N$415)*(N236+N335)</f>
        <v>1610.9046644782707</v>
      </c>
      <c r="O172" s="111">
        <f t="shared" si="34"/>
        <v>1533.570638746058</v>
      </c>
      <c r="P172" s="111">
        <f t="shared" si="34"/>
        <v>1456.236613013845</v>
      </c>
      <c r="Q172" s="111">
        <f t="shared" si="34"/>
        <v>1378.9025872816319</v>
      </c>
      <c r="R172" s="111">
        <f t="shared" si="34"/>
        <v>1301.5685615494185</v>
      </c>
      <c r="S172" s="111">
        <f t="shared" si="34"/>
        <v>1224.2345358172054</v>
      </c>
      <c r="T172" s="111">
        <f t="shared" si="34"/>
        <v>1146.9005100849922</v>
      </c>
      <c r="U172" s="111">
        <f t="shared" si="34"/>
        <v>1069.5664843527793</v>
      </c>
      <c r="V172" s="111">
        <f t="shared" si="34"/>
        <v>992.23245862056592</v>
      </c>
      <c r="W172" s="111">
        <f t="shared" si="34"/>
        <v>914.89843288835289</v>
      </c>
      <c r="X172" s="111">
        <f t="shared" si="34"/>
        <v>837.56440715613974</v>
      </c>
      <c r="Y172" s="111">
        <f t="shared" si="34"/>
        <v>760.23038142392636</v>
      </c>
      <c r="Z172" s="111">
        <f t="shared" si="34"/>
        <v>682.89635569171378</v>
      </c>
      <c r="AA172" s="111">
        <f t="shared" si="34"/>
        <v>674.87451529002556</v>
      </c>
      <c r="AB172" s="111">
        <f t="shared" si="34"/>
        <v>666.85267488833733</v>
      </c>
      <c r="AC172" s="111">
        <f t="shared" si="34"/>
        <v>658.83083448664922</v>
      </c>
      <c r="AD172" s="111">
        <f t="shared" si="34"/>
        <v>650.80899408496111</v>
      </c>
      <c r="AE172" s="111">
        <f t="shared" si="34"/>
        <v>642.78715368327289</v>
      </c>
      <c r="AF172" s="111">
        <f t="shared" si="34"/>
        <v>634.76531328158478</v>
      </c>
      <c r="AG172" s="111">
        <f t="shared" si="34"/>
        <v>626.74347287989656</v>
      </c>
      <c r="AH172" s="111">
        <f t="shared" si="34"/>
        <v>618.72163247820833</v>
      </c>
      <c r="AI172" s="111">
        <f t="shared" si="34"/>
        <v>610.69979207652023</v>
      </c>
      <c r="AJ172" s="111">
        <f t="shared" si="34"/>
        <v>602.67795167483212</v>
      </c>
      <c r="AK172" s="111">
        <f t="shared" si="34"/>
        <v>594.65611127314389</v>
      </c>
      <c r="AL172" s="111">
        <f t="shared" si="34"/>
        <v>586.63427087145567</v>
      </c>
      <c r="AM172" s="111">
        <f t="shared" si="34"/>
        <v>578.61243046976756</v>
      </c>
      <c r="AN172" s="111">
        <f t="shared" si="34"/>
        <v>570.59059006807934</v>
      </c>
      <c r="AO172" s="111">
        <f t="shared" si="34"/>
        <v>562.568749666391</v>
      </c>
      <c r="AS172" s="107"/>
      <c r="AT172" s="107"/>
      <c r="AU172" s="107"/>
      <c r="AV172" s="107"/>
      <c r="AY172" s="107"/>
    </row>
    <row r="173" spans="1:88" s="107" customFormat="1" ht="14.25" customHeight="1" thickTop="1" thickBot="1" x14ac:dyDescent="0.2">
      <c r="A173" s="17"/>
      <c r="B173" s="17"/>
      <c r="C173" s="17"/>
      <c r="D173" s="17"/>
      <c r="E173" s="17"/>
      <c r="F173" s="17"/>
      <c r="G173" s="26"/>
      <c r="H173" s="221"/>
      <c r="I173" s="17"/>
      <c r="J173" s="209"/>
      <c r="K173" s="23" t="s">
        <v>75</v>
      </c>
      <c r="L173" s="86" t="s">
        <v>99</v>
      </c>
      <c r="M173" s="112">
        <f xml:space="preserve"> (M$416)*(M237+M336)</f>
        <v>1482.6832803021205</v>
      </c>
      <c r="N173" s="112">
        <f t="shared" ref="N173:AO173" si="35" xml:space="preserve"> (N$416)*(N237+N336)</f>
        <v>1610.9046644782707</v>
      </c>
      <c r="O173" s="112">
        <f t="shared" si="35"/>
        <v>1551.2727044066685</v>
      </c>
      <c r="P173" s="112">
        <f t="shared" si="35"/>
        <v>1491.6407443350658</v>
      </c>
      <c r="Q173" s="112">
        <f t="shared" si="35"/>
        <v>1432.0087842634634</v>
      </c>
      <c r="R173" s="112">
        <f t="shared" si="35"/>
        <v>1372.376824191861</v>
      </c>
      <c r="S173" s="112">
        <f t="shared" si="35"/>
        <v>1312.7448641202586</v>
      </c>
      <c r="T173" s="112">
        <f t="shared" si="35"/>
        <v>1253.112904048656</v>
      </c>
      <c r="U173" s="112">
        <f t="shared" si="35"/>
        <v>1193.4809439770536</v>
      </c>
      <c r="V173" s="112">
        <f t="shared" si="35"/>
        <v>1133.8489839054512</v>
      </c>
      <c r="W173" s="112">
        <f t="shared" si="35"/>
        <v>1074.217023833849</v>
      </c>
      <c r="X173" s="112">
        <f t="shared" si="35"/>
        <v>1014.5850637622466</v>
      </c>
      <c r="Y173" s="112">
        <f t="shared" si="35"/>
        <v>954.95310369064418</v>
      </c>
      <c r="Z173" s="112">
        <f t="shared" si="35"/>
        <v>895.32114361904189</v>
      </c>
      <c r="AA173" s="112">
        <f t="shared" si="35"/>
        <v>881.15949109055327</v>
      </c>
      <c r="AB173" s="112">
        <f t="shared" si="35"/>
        <v>866.99783856206466</v>
      </c>
      <c r="AC173" s="112">
        <f t="shared" si="35"/>
        <v>852.83618603357615</v>
      </c>
      <c r="AD173" s="112">
        <f t="shared" si="35"/>
        <v>838.67453350508754</v>
      </c>
      <c r="AE173" s="112">
        <f t="shared" si="35"/>
        <v>824.51288097659892</v>
      </c>
      <c r="AF173" s="112">
        <f t="shared" si="35"/>
        <v>810.35122844811031</v>
      </c>
      <c r="AG173" s="112">
        <f t="shared" si="35"/>
        <v>796.18957591962192</v>
      </c>
      <c r="AH173" s="112">
        <f t="shared" si="35"/>
        <v>782.02792339113319</v>
      </c>
      <c r="AI173" s="112">
        <f t="shared" si="35"/>
        <v>767.86627086264468</v>
      </c>
      <c r="AJ173" s="112">
        <f t="shared" si="35"/>
        <v>753.70461833415618</v>
      </c>
      <c r="AK173" s="112">
        <f t="shared" si="35"/>
        <v>739.54296580566745</v>
      </c>
      <c r="AL173" s="112">
        <f t="shared" si="35"/>
        <v>725.38131327717895</v>
      </c>
      <c r="AM173" s="112">
        <f t="shared" si="35"/>
        <v>711.21966074869022</v>
      </c>
      <c r="AN173" s="112">
        <f t="shared" si="35"/>
        <v>697.05800822020171</v>
      </c>
      <c r="AO173" s="112">
        <f t="shared" si="35"/>
        <v>682.89635569171378</v>
      </c>
      <c r="AP173" s="17"/>
      <c r="AQ173" s="17"/>
      <c r="AR173" s="17"/>
      <c r="AS173" s="114"/>
      <c r="AT173" s="114"/>
      <c r="AU173" s="114"/>
      <c r="AV173" s="114"/>
      <c r="AY173" s="114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</row>
    <row r="174" spans="1:88" s="114" customFormat="1" ht="14.25" customHeight="1" thickTop="1" thickBot="1" x14ac:dyDescent="0.2">
      <c r="A174" s="17"/>
      <c r="B174" s="17"/>
      <c r="C174" s="17"/>
      <c r="D174" s="17"/>
      <c r="E174" s="17"/>
      <c r="F174" s="17"/>
      <c r="G174" s="26"/>
      <c r="H174" s="221"/>
      <c r="I174" s="17"/>
      <c r="J174" s="209"/>
      <c r="K174" s="98" t="s">
        <v>75</v>
      </c>
      <c r="L174" s="98" t="s">
        <v>100</v>
      </c>
      <c r="M174" s="113">
        <f xml:space="preserve"> (M$417)*(M238+M337)</f>
        <v>1482.6832803021205</v>
      </c>
      <c r="N174" s="113">
        <f t="shared" ref="N174:AO174" si="36" xml:space="preserve"> (N$417)*(N238+N337)</f>
        <v>1610.9046644782707</v>
      </c>
      <c r="O174" s="113">
        <f t="shared" si="36"/>
        <v>1575.7665332950637</v>
      </c>
      <c r="P174" s="113">
        <f t="shared" si="36"/>
        <v>1540.6284021118565</v>
      </c>
      <c r="Q174" s="113">
        <f t="shared" si="36"/>
        <v>1505.4902709286494</v>
      </c>
      <c r="R174" s="113">
        <f t="shared" si="36"/>
        <v>1470.3521397454424</v>
      </c>
      <c r="S174" s="113">
        <f t="shared" si="36"/>
        <v>1435.214008562235</v>
      </c>
      <c r="T174" s="113">
        <f t="shared" si="36"/>
        <v>1400.0758773790278</v>
      </c>
      <c r="U174" s="113">
        <f t="shared" si="36"/>
        <v>1364.9377461958204</v>
      </c>
      <c r="V174" s="113">
        <f t="shared" si="36"/>
        <v>1329.7996150126132</v>
      </c>
      <c r="W174" s="113">
        <f t="shared" si="36"/>
        <v>1294.6614838294058</v>
      </c>
      <c r="X174" s="113">
        <f t="shared" si="36"/>
        <v>1259.5233526461986</v>
      </c>
      <c r="Y174" s="113">
        <f t="shared" si="36"/>
        <v>1224.385221462991</v>
      </c>
      <c r="Z174" s="113">
        <f t="shared" si="36"/>
        <v>1189.2470902797832</v>
      </c>
      <c r="AA174" s="113">
        <f t="shared" si="36"/>
        <v>1169.6520271690672</v>
      </c>
      <c r="AB174" s="113">
        <f t="shared" si="36"/>
        <v>1150.0569640583512</v>
      </c>
      <c r="AC174" s="113">
        <f t="shared" si="36"/>
        <v>1130.4619009476351</v>
      </c>
      <c r="AD174" s="113">
        <f t="shared" si="36"/>
        <v>1110.8668378369191</v>
      </c>
      <c r="AE174" s="113">
        <f t="shared" si="36"/>
        <v>1091.2717747262031</v>
      </c>
      <c r="AF174" s="113">
        <f t="shared" si="36"/>
        <v>1071.6767116154872</v>
      </c>
      <c r="AG174" s="113">
        <f t="shared" si="36"/>
        <v>1052.0816485047712</v>
      </c>
      <c r="AH174" s="113">
        <f t="shared" si="36"/>
        <v>1032.4865853940551</v>
      </c>
      <c r="AI174" s="113">
        <f t="shared" si="36"/>
        <v>1012.891522283339</v>
      </c>
      <c r="AJ174" s="113">
        <f t="shared" si="36"/>
        <v>993.29645917262303</v>
      </c>
      <c r="AK174" s="113">
        <f t="shared" si="36"/>
        <v>973.70139606190708</v>
      </c>
      <c r="AL174" s="113">
        <f t="shared" si="36"/>
        <v>954.10633295119101</v>
      </c>
      <c r="AM174" s="113">
        <f t="shared" si="36"/>
        <v>934.51126984047494</v>
      </c>
      <c r="AN174" s="113">
        <f t="shared" si="36"/>
        <v>914.91620672975898</v>
      </c>
      <c r="AO174" s="113">
        <f t="shared" si="36"/>
        <v>895.32114361904189</v>
      </c>
      <c r="AP174" s="17"/>
      <c r="AQ174" s="17"/>
      <c r="AR174" s="17"/>
      <c r="AS174" s="17"/>
      <c r="AT174" s="17"/>
      <c r="AU174" s="17"/>
      <c r="AV174" s="17"/>
      <c r="AY174" s="17"/>
      <c r="AZ174" s="17"/>
      <c r="BA174" s="17"/>
      <c r="BB174" s="17"/>
      <c r="BC174" s="17"/>
      <c r="BD174" s="107"/>
      <c r="BE174" s="107"/>
      <c r="BF174" s="10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</row>
    <row r="175" spans="1:88" ht="13.5" customHeight="1" thickTop="1" thickBot="1" x14ac:dyDescent="0.2">
      <c r="G175" s="26"/>
      <c r="H175" s="221"/>
      <c r="J175" s="209"/>
      <c r="K175" s="95" t="s">
        <v>77</v>
      </c>
      <c r="L175" s="95" t="s">
        <v>98</v>
      </c>
      <c r="M175" s="111">
        <f xml:space="preserve"> (M$415)*(M239+M338)</f>
        <v>1482.6832803021205</v>
      </c>
      <c r="N175" s="111">
        <f t="shared" ref="N175:AO175" si="37" xml:space="preserve"> (N$415)*(N239+N338)</f>
        <v>1610.9046644782707</v>
      </c>
      <c r="O175" s="111">
        <f t="shared" si="37"/>
        <v>1533.570638746058</v>
      </c>
      <c r="P175" s="111">
        <f t="shared" si="37"/>
        <v>1456.236613013845</v>
      </c>
      <c r="Q175" s="111">
        <f t="shared" si="37"/>
        <v>1378.9025872816319</v>
      </c>
      <c r="R175" s="111">
        <f t="shared" si="37"/>
        <v>1301.5685615494185</v>
      </c>
      <c r="S175" s="111">
        <f t="shared" si="37"/>
        <v>1224.2345358172054</v>
      </c>
      <c r="T175" s="111">
        <f t="shared" si="37"/>
        <v>1146.9005100849922</v>
      </c>
      <c r="U175" s="111">
        <f t="shared" si="37"/>
        <v>1069.5664843527793</v>
      </c>
      <c r="V175" s="111">
        <f t="shared" si="37"/>
        <v>992.23245862056592</v>
      </c>
      <c r="W175" s="111">
        <f t="shared" si="37"/>
        <v>914.89843288835289</v>
      </c>
      <c r="X175" s="111">
        <f t="shared" si="37"/>
        <v>837.56440715613974</v>
      </c>
      <c r="Y175" s="111">
        <f t="shared" si="37"/>
        <v>760.23038142392636</v>
      </c>
      <c r="Z175" s="111">
        <f t="shared" si="37"/>
        <v>682.89635569171378</v>
      </c>
      <c r="AA175" s="111">
        <f t="shared" si="37"/>
        <v>674.87451529002556</v>
      </c>
      <c r="AB175" s="111">
        <f t="shared" si="37"/>
        <v>666.85267488833733</v>
      </c>
      <c r="AC175" s="111">
        <f t="shared" si="37"/>
        <v>658.83083448664922</v>
      </c>
      <c r="AD175" s="111">
        <f t="shared" si="37"/>
        <v>650.80899408496111</v>
      </c>
      <c r="AE175" s="111">
        <f t="shared" si="37"/>
        <v>642.78715368327289</v>
      </c>
      <c r="AF175" s="111">
        <f t="shared" si="37"/>
        <v>634.76531328158478</v>
      </c>
      <c r="AG175" s="111">
        <f t="shared" si="37"/>
        <v>626.74347287989656</v>
      </c>
      <c r="AH175" s="111">
        <f t="shared" si="37"/>
        <v>618.72163247820833</v>
      </c>
      <c r="AI175" s="111">
        <f t="shared" si="37"/>
        <v>610.69979207652023</v>
      </c>
      <c r="AJ175" s="111">
        <f t="shared" si="37"/>
        <v>602.67795167483212</v>
      </c>
      <c r="AK175" s="111">
        <f t="shared" si="37"/>
        <v>594.65611127314389</v>
      </c>
      <c r="AL175" s="111">
        <f t="shared" si="37"/>
        <v>586.63427087145567</v>
      </c>
      <c r="AM175" s="111">
        <f t="shared" si="37"/>
        <v>578.61243046976756</v>
      </c>
      <c r="AN175" s="111">
        <f t="shared" si="37"/>
        <v>570.59059006807934</v>
      </c>
      <c r="AO175" s="111">
        <f t="shared" si="37"/>
        <v>562.568749666391</v>
      </c>
      <c r="AS175" s="107"/>
      <c r="AT175" s="107"/>
      <c r="AU175" s="107"/>
      <c r="AV175" s="107"/>
      <c r="AY175" s="107"/>
    </row>
    <row r="176" spans="1:88" s="107" customFormat="1" ht="14.25" customHeight="1" thickTop="1" thickBot="1" x14ac:dyDescent="0.2">
      <c r="A176" s="17"/>
      <c r="B176" s="17"/>
      <c r="C176" s="17"/>
      <c r="D176" s="17"/>
      <c r="E176" s="17"/>
      <c r="F176" s="17"/>
      <c r="G176" s="26"/>
      <c r="H176" s="221"/>
      <c r="I176" s="17"/>
      <c r="J176" s="209"/>
      <c r="K176" s="23" t="s">
        <v>77</v>
      </c>
      <c r="L176" s="86" t="s">
        <v>99</v>
      </c>
      <c r="M176" s="112">
        <f xml:space="preserve"> (M$416)*(M240+M339)</f>
        <v>1482.6832803021205</v>
      </c>
      <c r="N176" s="112">
        <f t="shared" ref="N176:AO176" si="38" xml:space="preserve"> (N$416)*(N240+N339)</f>
        <v>1610.9046644782707</v>
      </c>
      <c r="O176" s="112">
        <f t="shared" si="38"/>
        <v>1551.2727044066685</v>
      </c>
      <c r="P176" s="112">
        <f t="shared" si="38"/>
        <v>1491.6407443350658</v>
      </c>
      <c r="Q176" s="112">
        <f t="shared" si="38"/>
        <v>1432.0087842634634</v>
      </c>
      <c r="R176" s="112">
        <f t="shared" si="38"/>
        <v>1372.376824191861</v>
      </c>
      <c r="S176" s="112">
        <f t="shared" si="38"/>
        <v>1312.7448641202586</v>
      </c>
      <c r="T176" s="112">
        <f t="shared" si="38"/>
        <v>1253.112904048656</v>
      </c>
      <c r="U176" s="112">
        <f t="shared" si="38"/>
        <v>1193.4809439770536</v>
      </c>
      <c r="V176" s="112">
        <f t="shared" si="38"/>
        <v>1133.8489839054512</v>
      </c>
      <c r="W176" s="112">
        <f t="shared" si="38"/>
        <v>1074.217023833849</v>
      </c>
      <c r="X176" s="112">
        <f t="shared" si="38"/>
        <v>1014.5850637622466</v>
      </c>
      <c r="Y176" s="112">
        <f t="shared" si="38"/>
        <v>954.95310369064418</v>
      </c>
      <c r="Z176" s="112">
        <f t="shared" si="38"/>
        <v>895.32114361904189</v>
      </c>
      <c r="AA176" s="112">
        <f t="shared" si="38"/>
        <v>881.15949109055327</v>
      </c>
      <c r="AB176" s="112">
        <f t="shared" si="38"/>
        <v>866.99783856206466</v>
      </c>
      <c r="AC176" s="112">
        <f t="shared" si="38"/>
        <v>852.83618603357615</v>
      </c>
      <c r="AD176" s="112">
        <f t="shared" si="38"/>
        <v>838.67453350508754</v>
      </c>
      <c r="AE176" s="112">
        <f t="shared" si="38"/>
        <v>824.51288097659892</v>
      </c>
      <c r="AF176" s="112">
        <f t="shared" si="38"/>
        <v>810.35122844811031</v>
      </c>
      <c r="AG176" s="112">
        <f t="shared" si="38"/>
        <v>796.18957591962192</v>
      </c>
      <c r="AH176" s="112">
        <f t="shared" si="38"/>
        <v>782.02792339113319</v>
      </c>
      <c r="AI176" s="112">
        <f t="shared" si="38"/>
        <v>767.86627086264468</v>
      </c>
      <c r="AJ176" s="112">
        <f t="shared" si="38"/>
        <v>753.70461833415618</v>
      </c>
      <c r="AK176" s="112">
        <f t="shared" si="38"/>
        <v>739.54296580566745</v>
      </c>
      <c r="AL176" s="112">
        <f t="shared" si="38"/>
        <v>725.38131327717895</v>
      </c>
      <c r="AM176" s="112">
        <f t="shared" si="38"/>
        <v>711.21966074869022</v>
      </c>
      <c r="AN176" s="112">
        <f t="shared" si="38"/>
        <v>697.05800822020171</v>
      </c>
      <c r="AO176" s="112">
        <f t="shared" si="38"/>
        <v>682.89635569171378</v>
      </c>
      <c r="AP176" s="17"/>
      <c r="AQ176" s="17"/>
      <c r="AR176" s="17"/>
      <c r="AS176" s="114"/>
      <c r="AT176" s="114"/>
      <c r="AU176" s="114"/>
      <c r="AV176" s="114"/>
      <c r="AY176" s="114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</row>
    <row r="177" spans="1:88" s="114" customFormat="1" ht="14.25" customHeight="1" thickTop="1" thickBot="1" x14ac:dyDescent="0.2">
      <c r="A177" s="17"/>
      <c r="B177" s="17"/>
      <c r="C177" s="17"/>
      <c r="D177" s="17"/>
      <c r="E177" s="17"/>
      <c r="F177" s="17"/>
      <c r="G177" s="26"/>
      <c r="H177" s="221"/>
      <c r="I177" s="17"/>
      <c r="J177" s="209"/>
      <c r="K177" s="98" t="s">
        <v>77</v>
      </c>
      <c r="L177" s="98" t="s">
        <v>100</v>
      </c>
      <c r="M177" s="113">
        <f xml:space="preserve"> (M$417)*(M241+M340)</f>
        <v>1482.6832803021205</v>
      </c>
      <c r="N177" s="113">
        <f t="shared" ref="N177:AO177" si="39" xml:space="preserve"> (N$417)*(N241+N340)</f>
        <v>1610.9046644782707</v>
      </c>
      <c r="O177" s="113">
        <f t="shared" si="39"/>
        <v>1575.7665332950637</v>
      </c>
      <c r="P177" s="113">
        <f t="shared" si="39"/>
        <v>1540.6284021118565</v>
      </c>
      <c r="Q177" s="113">
        <f t="shared" si="39"/>
        <v>1505.4902709286494</v>
      </c>
      <c r="R177" s="113">
        <f t="shared" si="39"/>
        <v>1470.3521397454424</v>
      </c>
      <c r="S177" s="113">
        <f t="shared" si="39"/>
        <v>1435.214008562235</v>
      </c>
      <c r="T177" s="113">
        <f t="shared" si="39"/>
        <v>1400.0758773790278</v>
      </c>
      <c r="U177" s="113">
        <f t="shared" si="39"/>
        <v>1364.9377461958204</v>
      </c>
      <c r="V177" s="113">
        <f t="shared" si="39"/>
        <v>1329.7996150126132</v>
      </c>
      <c r="W177" s="113">
        <f t="shared" si="39"/>
        <v>1294.6614838294058</v>
      </c>
      <c r="X177" s="113">
        <f t="shared" si="39"/>
        <v>1259.5233526461986</v>
      </c>
      <c r="Y177" s="113">
        <f t="shared" si="39"/>
        <v>1224.385221462991</v>
      </c>
      <c r="Z177" s="113">
        <f t="shared" si="39"/>
        <v>1189.2470902797832</v>
      </c>
      <c r="AA177" s="113">
        <f t="shared" si="39"/>
        <v>1169.6520271690672</v>
      </c>
      <c r="AB177" s="113">
        <f t="shared" si="39"/>
        <v>1150.0569640583512</v>
      </c>
      <c r="AC177" s="113">
        <f t="shared" si="39"/>
        <v>1130.4619009476351</v>
      </c>
      <c r="AD177" s="113">
        <f t="shared" si="39"/>
        <v>1110.8668378369191</v>
      </c>
      <c r="AE177" s="113">
        <f t="shared" si="39"/>
        <v>1091.2717747262031</v>
      </c>
      <c r="AF177" s="113">
        <f t="shared" si="39"/>
        <v>1071.6767116154872</v>
      </c>
      <c r="AG177" s="113">
        <f t="shared" si="39"/>
        <v>1052.0816485047712</v>
      </c>
      <c r="AH177" s="113">
        <f t="shared" si="39"/>
        <v>1032.4865853940551</v>
      </c>
      <c r="AI177" s="113">
        <f t="shared" si="39"/>
        <v>1012.891522283339</v>
      </c>
      <c r="AJ177" s="113">
        <f t="shared" si="39"/>
        <v>993.29645917262303</v>
      </c>
      <c r="AK177" s="113">
        <f t="shared" si="39"/>
        <v>973.70139606190708</v>
      </c>
      <c r="AL177" s="113">
        <f t="shared" si="39"/>
        <v>954.10633295119101</v>
      </c>
      <c r="AM177" s="113">
        <f t="shared" si="39"/>
        <v>934.51126984047494</v>
      </c>
      <c r="AN177" s="113">
        <f t="shared" si="39"/>
        <v>914.91620672975898</v>
      </c>
      <c r="AO177" s="113">
        <f t="shared" si="39"/>
        <v>895.32114361904189</v>
      </c>
      <c r="AP177" s="17"/>
      <c r="AQ177" s="17"/>
      <c r="AR177" s="17"/>
      <c r="AS177" s="17"/>
      <c r="AT177" s="17"/>
      <c r="AU177" s="17"/>
      <c r="AV177" s="17"/>
      <c r="AY177" s="17"/>
      <c r="AZ177" s="17"/>
      <c r="BA177" s="17"/>
      <c r="BB177" s="17"/>
      <c r="BC177" s="17"/>
      <c r="BD177" s="107"/>
      <c r="BE177" s="107"/>
      <c r="BF177" s="10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</row>
    <row r="178" spans="1:88" ht="13.5" customHeight="1" thickTop="1" thickBot="1" x14ac:dyDescent="0.2">
      <c r="G178" s="26"/>
      <c r="H178" s="221"/>
      <c r="J178" s="209"/>
      <c r="K178" s="95" t="s">
        <v>79</v>
      </c>
      <c r="L178" s="95" t="s">
        <v>98</v>
      </c>
      <c r="M178" s="111">
        <f xml:space="preserve"> (M$415)*(M242+M341)</f>
        <v>1482.6832803021205</v>
      </c>
      <c r="N178" s="111">
        <f t="shared" ref="N178:AO178" si="40" xml:space="preserve"> (N$415)*(N242+N341)</f>
        <v>1610.9046644782707</v>
      </c>
      <c r="O178" s="111">
        <f t="shared" si="40"/>
        <v>1533.570638746058</v>
      </c>
      <c r="P178" s="111">
        <f t="shared" si="40"/>
        <v>1456.236613013845</v>
      </c>
      <c r="Q178" s="111">
        <f t="shared" si="40"/>
        <v>1378.9025872816319</v>
      </c>
      <c r="R178" s="111">
        <f t="shared" si="40"/>
        <v>1301.5685615494185</v>
      </c>
      <c r="S178" s="111">
        <f t="shared" si="40"/>
        <v>1224.2345358172054</v>
      </c>
      <c r="T178" s="111">
        <f t="shared" si="40"/>
        <v>1146.9005100849922</v>
      </c>
      <c r="U178" s="111">
        <f t="shared" si="40"/>
        <v>1069.5664843527793</v>
      </c>
      <c r="V178" s="111">
        <f t="shared" si="40"/>
        <v>992.23245862056592</v>
      </c>
      <c r="W178" s="111">
        <f t="shared" si="40"/>
        <v>914.89843288835289</v>
      </c>
      <c r="X178" s="111">
        <f t="shared" si="40"/>
        <v>837.56440715613974</v>
      </c>
      <c r="Y178" s="111">
        <f t="shared" si="40"/>
        <v>760.23038142392636</v>
      </c>
      <c r="Z178" s="111">
        <f t="shared" si="40"/>
        <v>682.89635569171378</v>
      </c>
      <c r="AA178" s="111">
        <f t="shared" si="40"/>
        <v>674.87451529002556</v>
      </c>
      <c r="AB178" s="111">
        <f t="shared" si="40"/>
        <v>666.85267488833733</v>
      </c>
      <c r="AC178" s="111">
        <f t="shared" si="40"/>
        <v>658.83083448664922</v>
      </c>
      <c r="AD178" s="111">
        <f t="shared" si="40"/>
        <v>650.80899408496111</v>
      </c>
      <c r="AE178" s="111">
        <f t="shared" si="40"/>
        <v>642.78715368327289</v>
      </c>
      <c r="AF178" s="111">
        <f t="shared" si="40"/>
        <v>634.76531328158478</v>
      </c>
      <c r="AG178" s="111">
        <f t="shared" si="40"/>
        <v>626.74347287989656</v>
      </c>
      <c r="AH178" s="111">
        <f t="shared" si="40"/>
        <v>618.72163247820833</v>
      </c>
      <c r="AI178" s="111">
        <f t="shared" si="40"/>
        <v>610.69979207652023</v>
      </c>
      <c r="AJ178" s="111">
        <f t="shared" si="40"/>
        <v>602.67795167483212</v>
      </c>
      <c r="AK178" s="111">
        <f t="shared" si="40"/>
        <v>594.65611127314389</v>
      </c>
      <c r="AL178" s="111">
        <f t="shared" si="40"/>
        <v>586.63427087145567</v>
      </c>
      <c r="AM178" s="111">
        <f t="shared" si="40"/>
        <v>578.61243046976756</v>
      </c>
      <c r="AN178" s="111">
        <f t="shared" si="40"/>
        <v>570.59059006807934</v>
      </c>
      <c r="AO178" s="111">
        <f t="shared" si="40"/>
        <v>562.568749666391</v>
      </c>
      <c r="AS178" s="107"/>
      <c r="AT178" s="107"/>
      <c r="AU178" s="107"/>
      <c r="AV178" s="107"/>
      <c r="AY178" s="107"/>
    </row>
    <row r="179" spans="1:88" s="107" customFormat="1" ht="14.25" customHeight="1" thickTop="1" thickBot="1" x14ac:dyDescent="0.2">
      <c r="A179" s="17"/>
      <c r="B179" s="17"/>
      <c r="C179" s="17"/>
      <c r="D179" s="17"/>
      <c r="E179" s="17"/>
      <c r="F179" s="17"/>
      <c r="G179" s="26"/>
      <c r="H179" s="221"/>
      <c r="I179" s="17"/>
      <c r="J179" s="209"/>
      <c r="K179" s="23" t="s">
        <v>79</v>
      </c>
      <c r="L179" s="86" t="s">
        <v>99</v>
      </c>
      <c r="M179" s="112">
        <f xml:space="preserve"> (M$416)*(M243+M342)</f>
        <v>1482.6832803021205</v>
      </c>
      <c r="N179" s="112">
        <f t="shared" ref="N179:AO179" si="41" xml:space="preserve"> (N$416)*(N243+N342)</f>
        <v>1610.9046644782707</v>
      </c>
      <c r="O179" s="112">
        <f t="shared" si="41"/>
        <v>1551.2727044066685</v>
      </c>
      <c r="P179" s="112">
        <f t="shared" si="41"/>
        <v>1491.6407443350658</v>
      </c>
      <c r="Q179" s="112">
        <f t="shared" si="41"/>
        <v>1432.0087842634634</v>
      </c>
      <c r="R179" s="112">
        <f t="shared" si="41"/>
        <v>1372.376824191861</v>
      </c>
      <c r="S179" s="112">
        <f t="shared" si="41"/>
        <v>1312.7448641202586</v>
      </c>
      <c r="T179" s="112">
        <f t="shared" si="41"/>
        <v>1253.112904048656</v>
      </c>
      <c r="U179" s="112">
        <f t="shared" si="41"/>
        <v>1193.4809439770536</v>
      </c>
      <c r="V179" s="112">
        <f t="shared" si="41"/>
        <v>1133.8489839054512</v>
      </c>
      <c r="W179" s="112">
        <f t="shared" si="41"/>
        <v>1074.217023833849</v>
      </c>
      <c r="X179" s="112">
        <f t="shared" si="41"/>
        <v>1014.5850637622466</v>
      </c>
      <c r="Y179" s="112">
        <f t="shared" si="41"/>
        <v>954.95310369064418</v>
      </c>
      <c r="Z179" s="112">
        <f t="shared" si="41"/>
        <v>895.32114361904189</v>
      </c>
      <c r="AA179" s="112">
        <f t="shared" si="41"/>
        <v>881.15949109055327</v>
      </c>
      <c r="AB179" s="112">
        <f t="shared" si="41"/>
        <v>866.99783856206466</v>
      </c>
      <c r="AC179" s="112">
        <f t="shared" si="41"/>
        <v>852.83618603357615</v>
      </c>
      <c r="AD179" s="112">
        <f t="shared" si="41"/>
        <v>838.67453350508754</v>
      </c>
      <c r="AE179" s="112">
        <f t="shared" si="41"/>
        <v>824.51288097659892</v>
      </c>
      <c r="AF179" s="112">
        <f t="shared" si="41"/>
        <v>810.35122844811031</v>
      </c>
      <c r="AG179" s="112">
        <f t="shared" si="41"/>
        <v>796.18957591962192</v>
      </c>
      <c r="AH179" s="112">
        <f t="shared" si="41"/>
        <v>782.02792339113319</v>
      </c>
      <c r="AI179" s="112">
        <f t="shared" si="41"/>
        <v>767.86627086264468</v>
      </c>
      <c r="AJ179" s="112">
        <f t="shared" si="41"/>
        <v>753.70461833415618</v>
      </c>
      <c r="AK179" s="112">
        <f t="shared" si="41"/>
        <v>739.54296580566745</v>
      </c>
      <c r="AL179" s="112">
        <f t="shared" si="41"/>
        <v>725.38131327717895</v>
      </c>
      <c r="AM179" s="112">
        <f t="shared" si="41"/>
        <v>711.21966074869022</v>
      </c>
      <c r="AN179" s="112">
        <f t="shared" si="41"/>
        <v>697.05800822020171</v>
      </c>
      <c r="AO179" s="112">
        <f t="shared" si="41"/>
        <v>682.89635569171378</v>
      </c>
      <c r="AP179" s="17"/>
      <c r="AQ179" s="17"/>
      <c r="AR179" s="17"/>
      <c r="AS179" s="114"/>
      <c r="AT179" s="114"/>
      <c r="AU179" s="114"/>
      <c r="AV179" s="114"/>
      <c r="AY179" s="114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</row>
    <row r="180" spans="1:88" s="114" customFormat="1" ht="14.25" customHeight="1" thickTop="1" thickBot="1" x14ac:dyDescent="0.2">
      <c r="A180" s="17"/>
      <c r="B180" s="17"/>
      <c r="C180" s="17"/>
      <c r="D180" s="17"/>
      <c r="E180" s="17"/>
      <c r="F180" s="17"/>
      <c r="G180" s="26"/>
      <c r="H180" s="221"/>
      <c r="I180" s="17"/>
      <c r="J180" s="215"/>
      <c r="K180" s="98" t="s">
        <v>79</v>
      </c>
      <c r="L180" s="98" t="s">
        <v>100</v>
      </c>
      <c r="M180" s="113">
        <f xml:space="preserve"> (M$417)*(M244+M343)</f>
        <v>1482.6832803021205</v>
      </c>
      <c r="N180" s="113">
        <f t="shared" ref="N180:AO180" si="42" xml:space="preserve"> (N$417)*(N244+N343)</f>
        <v>1610.9046644782707</v>
      </c>
      <c r="O180" s="113">
        <f t="shared" si="42"/>
        <v>1575.7665332950637</v>
      </c>
      <c r="P180" s="113">
        <f t="shared" si="42"/>
        <v>1540.6284021118565</v>
      </c>
      <c r="Q180" s="113">
        <f t="shared" si="42"/>
        <v>1505.4902709286494</v>
      </c>
      <c r="R180" s="113">
        <f t="shared" si="42"/>
        <v>1470.3521397454424</v>
      </c>
      <c r="S180" s="113">
        <f t="shared" si="42"/>
        <v>1435.214008562235</v>
      </c>
      <c r="T180" s="113">
        <f t="shared" si="42"/>
        <v>1400.0758773790278</v>
      </c>
      <c r="U180" s="113">
        <f t="shared" si="42"/>
        <v>1364.9377461958204</v>
      </c>
      <c r="V180" s="113">
        <f t="shared" si="42"/>
        <v>1329.7996150126132</v>
      </c>
      <c r="W180" s="113">
        <f t="shared" si="42"/>
        <v>1294.6614838294058</v>
      </c>
      <c r="X180" s="113">
        <f t="shared" si="42"/>
        <v>1259.5233526461986</v>
      </c>
      <c r="Y180" s="113">
        <f t="shared" si="42"/>
        <v>1224.385221462991</v>
      </c>
      <c r="Z180" s="113">
        <f t="shared" si="42"/>
        <v>1189.2470902797832</v>
      </c>
      <c r="AA180" s="113">
        <f t="shared" si="42"/>
        <v>1169.6520271690672</v>
      </c>
      <c r="AB180" s="113">
        <f t="shared" si="42"/>
        <v>1150.0569640583512</v>
      </c>
      <c r="AC180" s="113">
        <f t="shared" si="42"/>
        <v>1130.4619009476351</v>
      </c>
      <c r="AD180" s="113">
        <f t="shared" si="42"/>
        <v>1110.8668378369191</v>
      </c>
      <c r="AE180" s="113">
        <f t="shared" si="42"/>
        <v>1091.2717747262031</v>
      </c>
      <c r="AF180" s="113">
        <f t="shared" si="42"/>
        <v>1071.6767116154872</v>
      </c>
      <c r="AG180" s="113">
        <f t="shared" si="42"/>
        <v>1052.0816485047712</v>
      </c>
      <c r="AH180" s="113">
        <f t="shared" si="42"/>
        <v>1032.4865853940551</v>
      </c>
      <c r="AI180" s="113">
        <f t="shared" si="42"/>
        <v>1012.891522283339</v>
      </c>
      <c r="AJ180" s="113">
        <f t="shared" si="42"/>
        <v>993.29645917262303</v>
      </c>
      <c r="AK180" s="113">
        <f t="shared" si="42"/>
        <v>973.70139606190708</v>
      </c>
      <c r="AL180" s="113">
        <f t="shared" si="42"/>
        <v>954.10633295119101</v>
      </c>
      <c r="AM180" s="113">
        <f t="shared" si="42"/>
        <v>934.51126984047494</v>
      </c>
      <c r="AN180" s="113">
        <f t="shared" si="42"/>
        <v>914.91620672975898</v>
      </c>
      <c r="AO180" s="113">
        <f t="shared" si="42"/>
        <v>895.32114361904189</v>
      </c>
      <c r="AP180" s="17"/>
      <c r="AQ180" s="17"/>
      <c r="AR180" s="17"/>
      <c r="AS180" s="17"/>
      <c r="AT180" s="17"/>
      <c r="AU180" s="17"/>
      <c r="AV180" s="17"/>
      <c r="AY180" s="17"/>
      <c r="AZ180" s="17"/>
      <c r="BA180" s="17"/>
      <c r="BB180" s="17"/>
      <c r="BC180" s="17"/>
      <c r="BD180" s="107"/>
      <c r="BE180" s="107"/>
      <c r="BF180" s="10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</row>
    <row r="181" spans="1:88" ht="14.25" customHeight="1" thickTop="1" thickBot="1" x14ac:dyDescent="0.2">
      <c r="G181" s="26"/>
      <c r="H181" s="221"/>
      <c r="J181" s="100"/>
      <c r="K181" s="23"/>
      <c r="L181" s="23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8"/>
      <c r="AN181" s="108"/>
      <c r="AO181" s="108"/>
    </row>
    <row r="182" spans="1:88" ht="14.25" customHeight="1" thickTop="1" thickBot="1" x14ac:dyDescent="0.2">
      <c r="G182" s="26"/>
      <c r="H182" s="221"/>
      <c r="M182" s="85">
        <v>2022</v>
      </c>
      <c r="N182" s="85">
        <v>2023</v>
      </c>
      <c r="O182" s="85">
        <v>2024</v>
      </c>
      <c r="P182" s="85">
        <v>2025</v>
      </c>
      <c r="Q182" s="85">
        <v>2026</v>
      </c>
      <c r="R182" s="85">
        <v>2027</v>
      </c>
      <c r="S182" s="85">
        <v>2028</v>
      </c>
      <c r="T182" s="85">
        <v>2029</v>
      </c>
      <c r="U182" s="85">
        <v>2030</v>
      </c>
      <c r="V182" s="85">
        <v>2031</v>
      </c>
      <c r="W182" s="85">
        <v>2032</v>
      </c>
      <c r="X182" s="85">
        <v>2033</v>
      </c>
      <c r="Y182" s="85">
        <v>2034</v>
      </c>
      <c r="Z182" s="85">
        <v>2035</v>
      </c>
      <c r="AA182" s="85">
        <v>2036</v>
      </c>
      <c r="AB182" s="85">
        <v>2037</v>
      </c>
      <c r="AC182" s="85">
        <v>2038</v>
      </c>
      <c r="AD182" s="85">
        <v>2039</v>
      </c>
      <c r="AE182" s="85">
        <v>2040</v>
      </c>
      <c r="AF182" s="85">
        <v>2041</v>
      </c>
      <c r="AG182" s="85">
        <v>2042</v>
      </c>
      <c r="AH182" s="85">
        <v>2043</v>
      </c>
      <c r="AI182" s="85">
        <v>2044</v>
      </c>
      <c r="AJ182" s="85">
        <v>2045</v>
      </c>
      <c r="AK182" s="85">
        <v>2046</v>
      </c>
      <c r="AL182" s="85">
        <v>2047</v>
      </c>
      <c r="AM182" s="85">
        <v>2048</v>
      </c>
      <c r="AN182" s="85">
        <v>2049</v>
      </c>
      <c r="AO182" s="85">
        <v>2050</v>
      </c>
      <c r="AZ182" s="107"/>
      <c r="BA182" s="107"/>
      <c r="BB182" s="107"/>
      <c r="BC182" s="107"/>
      <c r="BD182" s="114"/>
      <c r="BE182" s="114"/>
      <c r="BF182" s="114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7"/>
      <c r="BT182" s="107"/>
      <c r="BU182" s="107"/>
      <c r="BV182" s="107"/>
    </row>
    <row r="183" spans="1:88" ht="14.25" customHeight="1" thickTop="1" x14ac:dyDescent="0.15">
      <c r="G183" s="26"/>
      <c r="H183" s="221"/>
      <c r="J183" s="208" t="s">
        <v>117</v>
      </c>
      <c r="K183" s="95" t="s">
        <v>58</v>
      </c>
      <c r="L183" s="95" t="s">
        <v>98</v>
      </c>
      <c r="M183" s="115">
        <f t="shared" ref="M183:AO183" si="43" xml:space="preserve"> (M$415-1)*(M215+M314)</f>
        <v>51.285076751644155</v>
      </c>
      <c r="N183" s="115">
        <f t="shared" si="43"/>
        <v>55.7201733201682</v>
      </c>
      <c r="O183" s="115">
        <f t="shared" si="43"/>
        <v>53.045238289955954</v>
      </c>
      <c r="P183" s="115">
        <f t="shared" si="43"/>
        <v>50.370303259743693</v>
      </c>
      <c r="Q183" s="115">
        <f t="shared" si="43"/>
        <v>47.695368229531425</v>
      </c>
      <c r="R183" s="115">
        <f t="shared" si="43"/>
        <v>45.02043319931915</v>
      </c>
      <c r="S183" s="115">
        <f t="shared" si="43"/>
        <v>42.345498169106889</v>
      </c>
      <c r="T183" s="115">
        <f t="shared" si="43"/>
        <v>39.670563138894622</v>
      </c>
      <c r="U183" s="115">
        <f t="shared" si="43"/>
        <v>36.995628108682354</v>
      </c>
      <c r="V183" s="115">
        <f t="shared" si="43"/>
        <v>34.320693078470086</v>
      </c>
      <c r="W183" s="115">
        <f t="shared" si="43"/>
        <v>31.645758048257822</v>
      </c>
      <c r="X183" s="115">
        <f t="shared" si="43"/>
        <v>28.970823018045557</v>
      </c>
      <c r="Y183" s="115">
        <f t="shared" si="43"/>
        <v>26.295887987833282</v>
      </c>
      <c r="Z183" s="115">
        <f t="shared" si="43"/>
        <v>23.620952957621032</v>
      </c>
      <c r="AA183" s="115">
        <f t="shared" si="43"/>
        <v>23.343482572572789</v>
      </c>
      <c r="AB183" s="115">
        <f t="shared" si="43"/>
        <v>23.066012187524549</v>
      </c>
      <c r="AC183" s="115">
        <f t="shared" si="43"/>
        <v>22.78854180247631</v>
      </c>
      <c r="AD183" s="115">
        <f t="shared" si="43"/>
        <v>22.51107141742807</v>
      </c>
      <c r="AE183" s="115">
        <f t="shared" si="43"/>
        <v>22.233601032379827</v>
      </c>
      <c r="AF183" s="115">
        <f t="shared" si="43"/>
        <v>21.956130647331587</v>
      </c>
      <c r="AG183" s="115">
        <f t="shared" si="43"/>
        <v>21.678660262283348</v>
      </c>
      <c r="AH183" s="115">
        <f t="shared" si="43"/>
        <v>21.401189877235105</v>
      </c>
      <c r="AI183" s="115">
        <f t="shared" si="43"/>
        <v>21.123719492186869</v>
      </c>
      <c r="AJ183" s="115">
        <f t="shared" si="43"/>
        <v>20.846249107138629</v>
      </c>
      <c r="AK183" s="115">
        <f t="shared" si="43"/>
        <v>20.568778722090386</v>
      </c>
      <c r="AL183" s="115">
        <f t="shared" si="43"/>
        <v>20.291308337042146</v>
      </c>
      <c r="AM183" s="115">
        <f t="shared" si="43"/>
        <v>20.013837951993906</v>
      </c>
      <c r="AN183" s="115">
        <f t="shared" si="43"/>
        <v>19.736367566945663</v>
      </c>
      <c r="AO183" s="115">
        <f t="shared" si="43"/>
        <v>19.458897181897417</v>
      </c>
      <c r="AZ183" s="114"/>
      <c r="BA183" s="114"/>
      <c r="BB183" s="114"/>
      <c r="BC183" s="114"/>
      <c r="BG183" s="114"/>
      <c r="BH183" s="114"/>
      <c r="BI183" s="114"/>
      <c r="BJ183" s="114"/>
      <c r="BK183" s="114"/>
      <c r="BL183" s="114"/>
      <c r="BM183" s="114"/>
      <c r="BN183" s="114"/>
      <c r="BO183" s="114"/>
      <c r="BP183" s="114"/>
      <c r="BQ183" s="114"/>
      <c r="BR183" s="114"/>
      <c r="BS183" s="114"/>
      <c r="BT183" s="114"/>
      <c r="BU183" s="114"/>
      <c r="BV183" s="114"/>
    </row>
    <row r="184" spans="1:88" ht="14.25" customHeight="1" x14ac:dyDescent="0.15">
      <c r="G184" s="26"/>
      <c r="H184" s="221"/>
      <c r="J184" s="209"/>
      <c r="K184" s="23" t="s">
        <v>58</v>
      </c>
      <c r="L184" s="86" t="s">
        <v>99</v>
      </c>
      <c r="M184" s="112">
        <f t="shared" ref="M184:AO184" si="44" xml:space="preserve"> (M$416-1)*(M216+M315)</f>
        <v>51.285076751644155</v>
      </c>
      <c r="N184" s="112">
        <f t="shared" si="44"/>
        <v>55.7201733201682</v>
      </c>
      <c r="O184" s="112">
        <f t="shared" si="44"/>
        <v>53.657541543205063</v>
      </c>
      <c r="P184" s="112">
        <f t="shared" si="44"/>
        <v>51.594909766241912</v>
      </c>
      <c r="Q184" s="112">
        <f t="shared" si="44"/>
        <v>49.532277989278761</v>
      </c>
      <c r="R184" s="112">
        <f t="shared" si="44"/>
        <v>47.469646212315617</v>
      </c>
      <c r="S184" s="112">
        <f t="shared" si="44"/>
        <v>45.407014435352473</v>
      </c>
      <c r="T184" s="112">
        <f t="shared" si="44"/>
        <v>43.344382658389314</v>
      </c>
      <c r="U184" s="112">
        <f t="shared" si="44"/>
        <v>41.28175088142617</v>
      </c>
      <c r="V184" s="112">
        <f t="shared" si="44"/>
        <v>39.219119104463026</v>
      </c>
      <c r="W184" s="112">
        <f t="shared" si="44"/>
        <v>37.156487327499889</v>
      </c>
      <c r="X184" s="112">
        <f t="shared" si="44"/>
        <v>35.093855550536738</v>
      </c>
      <c r="Y184" s="112">
        <f t="shared" si="44"/>
        <v>33.031223773573593</v>
      </c>
      <c r="Z184" s="112">
        <f t="shared" si="44"/>
        <v>30.968591996610453</v>
      </c>
      <c r="AA184" s="112">
        <f t="shared" si="44"/>
        <v>30.478749394011157</v>
      </c>
      <c r="AB184" s="112">
        <f t="shared" si="44"/>
        <v>29.988906791411861</v>
      </c>
      <c r="AC184" s="112">
        <f t="shared" si="44"/>
        <v>29.499064188812564</v>
      </c>
      <c r="AD184" s="112">
        <f t="shared" si="44"/>
        <v>29.009221586213268</v>
      </c>
      <c r="AE184" s="112">
        <f t="shared" si="44"/>
        <v>28.519378983613972</v>
      </c>
      <c r="AF184" s="112">
        <f t="shared" si="44"/>
        <v>28.029536381014676</v>
      </c>
      <c r="AG184" s="112">
        <f t="shared" si="44"/>
        <v>27.539693778415383</v>
      </c>
      <c r="AH184" s="112">
        <f t="shared" si="44"/>
        <v>27.04985117581608</v>
      </c>
      <c r="AI184" s="112">
        <f t="shared" si="44"/>
        <v>26.560008573216788</v>
      </c>
      <c r="AJ184" s="112">
        <f t="shared" si="44"/>
        <v>26.070165970617495</v>
      </c>
      <c r="AK184" s="112">
        <f t="shared" si="44"/>
        <v>25.580323368018195</v>
      </c>
      <c r="AL184" s="112">
        <f t="shared" si="44"/>
        <v>25.090480765418903</v>
      </c>
      <c r="AM184" s="112">
        <f t="shared" si="44"/>
        <v>24.6006381628196</v>
      </c>
      <c r="AN184" s="112">
        <f t="shared" si="44"/>
        <v>24.110795560220307</v>
      </c>
      <c r="AO184" s="112">
        <f t="shared" si="44"/>
        <v>23.620952957621032</v>
      </c>
    </row>
    <row r="185" spans="1:88" ht="14.25" customHeight="1" thickBot="1" x14ac:dyDescent="0.2">
      <c r="G185" s="26"/>
      <c r="H185" s="221"/>
      <c r="J185" s="209"/>
      <c r="K185" s="98" t="s">
        <v>58</v>
      </c>
      <c r="L185" s="98" t="s">
        <v>100</v>
      </c>
      <c r="M185" s="113">
        <f t="shared" ref="M185:AO185" si="45" xml:space="preserve"> (M$417-1)*(M217+M316)</f>
        <v>51.285076751644155</v>
      </c>
      <c r="N185" s="113">
        <f t="shared" si="45"/>
        <v>55.7201733201682</v>
      </c>
      <c r="O185" s="113">
        <f t="shared" si="45"/>
        <v>54.504767590177835</v>
      </c>
      <c r="P185" s="113">
        <f t="shared" si="45"/>
        <v>53.289361860187462</v>
      </c>
      <c r="Q185" s="113">
        <f t="shared" si="45"/>
        <v>52.073956130197089</v>
      </c>
      <c r="R185" s="113">
        <f t="shared" si="45"/>
        <v>50.858550400206724</v>
      </c>
      <c r="S185" s="113">
        <f t="shared" si="45"/>
        <v>49.643144670216344</v>
      </c>
      <c r="T185" s="113">
        <f t="shared" si="45"/>
        <v>48.427738940225964</v>
      </c>
      <c r="U185" s="113">
        <f t="shared" si="45"/>
        <v>47.212333210235585</v>
      </c>
      <c r="V185" s="113">
        <f t="shared" si="45"/>
        <v>45.996927480245212</v>
      </c>
      <c r="W185" s="113">
        <f t="shared" si="45"/>
        <v>44.781521750254832</v>
      </c>
      <c r="X185" s="113">
        <f t="shared" si="45"/>
        <v>43.566116020264452</v>
      </c>
      <c r="Y185" s="113">
        <f t="shared" si="45"/>
        <v>42.350710290274066</v>
      </c>
      <c r="Z185" s="113">
        <f t="shared" si="45"/>
        <v>41.135304560283664</v>
      </c>
      <c r="AA185" s="113">
        <f t="shared" si="45"/>
        <v>40.45752372270546</v>
      </c>
      <c r="AB185" s="113">
        <f t="shared" si="45"/>
        <v>39.779742885127249</v>
      </c>
      <c r="AC185" s="113">
        <f t="shared" si="45"/>
        <v>39.10196204754903</v>
      </c>
      <c r="AD185" s="113">
        <f t="shared" si="45"/>
        <v>38.424181209970818</v>
      </c>
      <c r="AE185" s="113">
        <f t="shared" si="45"/>
        <v>37.746400372392614</v>
      </c>
      <c r="AF185" s="113">
        <f t="shared" si="45"/>
        <v>37.068619534814403</v>
      </c>
      <c r="AG185" s="113">
        <f t="shared" si="45"/>
        <v>36.390838697236191</v>
      </c>
      <c r="AH185" s="113">
        <f t="shared" si="45"/>
        <v>35.713057859657972</v>
      </c>
      <c r="AI185" s="113">
        <f t="shared" si="45"/>
        <v>35.035277022079761</v>
      </c>
      <c r="AJ185" s="113">
        <f t="shared" si="45"/>
        <v>34.357496184501549</v>
      </c>
      <c r="AK185" s="113">
        <f t="shared" si="45"/>
        <v>33.679715346923338</v>
      </c>
      <c r="AL185" s="113">
        <f t="shared" si="45"/>
        <v>33.001934509345126</v>
      </c>
      <c r="AM185" s="113">
        <f t="shared" si="45"/>
        <v>32.324153671766915</v>
      </c>
      <c r="AN185" s="113">
        <f t="shared" si="45"/>
        <v>31.646372834188703</v>
      </c>
      <c r="AO185" s="113">
        <f t="shared" si="45"/>
        <v>30.968591996610453</v>
      </c>
    </row>
    <row r="186" spans="1:88" ht="14.25" customHeight="1" thickTop="1" thickBot="1" x14ac:dyDescent="0.2">
      <c r="G186" s="26"/>
      <c r="H186" s="221"/>
      <c r="J186" s="209"/>
      <c r="K186" s="95" t="s">
        <v>63</v>
      </c>
      <c r="L186" s="95" t="s">
        <v>98</v>
      </c>
      <c r="M186" s="111">
        <f t="shared" ref="M186:AO186" si="46" xml:space="preserve"> (M$415-1)*(M218+M317)</f>
        <v>51.285076751644155</v>
      </c>
      <c r="N186" s="111">
        <f t="shared" si="46"/>
        <v>55.7201733201682</v>
      </c>
      <c r="O186" s="111">
        <f t="shared" si="46"/>
        <v>53.045238289955954</v>
      </c>
      <c r="P186" s="111">
        <f t="shared" si="46"/>
        <v>50.370303259743693</v>
      </c>
      <c r="Q186" s="111">
        <f t="shared" si="46"/>
        <v>47.695368229531425</v>
      </c>
      <c r="R186" s="111">
        <f t="shared" si="46"/>
        <v>45.02043319931915</v>
      </c>
      <c r="S186" s="111">
        <f t="shared" si="46"/>
        <v>42.345498169106889</v>
      </c>
      <c r="T186" s="111">
        <f t="shared" si="46"/>
        <v>39.670563138894622</v>
      </c>
      <c r="U186" s="111">
        <f t="shared" si="46"/>
        <v>36.995628108682354</v>
      </c>
      <c r="V186" s="111">
        <f t="shared" si="46"/>
        <v>34.320693078470086</v>
      </c>
      <c r="W186" s="111">
        <f t="shared" si="46"/>
        <v>31.645758048257822</v>
      </c>
      <c r="X186" s="111">
        <f t="shared" si="46"/>
        <v>28.970823018045557</v>
      </c>
      <c r="Y186" s="111">
        <f t="shared" si="46"/>
        <v>26.295887987833282</v>
      </c>
      <c r="Z186" s="111">
        <f t="shared" si="46"/>
        <v>23.620952957621032</v>
      </c>
      <c r="AA186" s="111">
        <f t="shared" si="46"/>
        <v>23.343482572572789</v>
      </c>
      <c r="AB186" s="111">
        <f t="shared" si="46"/>
        <v>23.066012187524549</v>
      </c>
      <c r="AC186" s="111">
        <f t="shared" si="46"/>
        <v>22.78854180247631</v>
      </c>
      <c r="AD186" s="111">
        <f t="shared" si="46"/>
        <v>22.51107141742807</v>
      </c>
      <c r="AE186" s="111">
        <f t="shared" si="46"/>
        <v>22.233601032379827</v>
      </c>
      <c r="AF186" s="111">
        <f t="shared" si="46"/>
        <v>21.956130647331587</v>
      </c>
      <c r="AG186" s="111">
        <f t="shared" si="46"/>
        <v>21.678660262283348</v>
      </c>
      <c r="AH186" s="111">
        <f t="shared" si="46"/>
        <v>21.401189877235105</v>
      </c>
      <c r="AI186" s="111">
        <f t="shared" si="46"/>
        <v>21.123719492186869</v>
      </c>
      <c r="AJ186" s="111">
        <f t="shared" si="46"/>
        <v>20.846249107138629</v>
      </c>
      <c r="AK186" s="111">
        <f t="shared" si="46"/>
        <v>20.568778722090386</v>
      </c>
      <c r="AL186" s="111">
        <f t="shared" si="46"/>
        <v>20.291308337042146</v>
      </c>
      <c r="AM186" s="111">
        <f t="shared" si="46"/>
        <v>20.013837951993906</v>
      </c>
      <c r="AN186" s="111">
        <f t="shared" si="46"/>
        <v>19.736367566945663</v>
      </c>
      <c r="AO186" s="111">
        <f t="shared" si="46"/>
        <v>19.458897181897417</v>
      </c>
      <c r="BW186" s="107"/>
      <c r="BX186" s="107"/>
      <c r="BY186" s="107"/>
      <c r="BZ186" s="107"/>
      <c r="CA186" s="107"/>
      <c r="CB186" s="107"/>
      <c r="CC186" s="107"/>
      <c r="CD186" s="107"/>
      <c r="CE186" s="107"/>
      <c r="CF186" s="107"/>
      <c r="CG186" s="107"/>
      <c r="CH186" s="107"/>
      <c r="CI186" s="107"/>
      <c r="CJ186" s="107"/>
    </row>
    <row r="187" spans="1:88" ht="14.25" customHeight="1" thickTop="1" x14ac:dyDescent="0.15">
      <c r="G187" s="26"/>
      <c r="H187" s="221"/>
      <c r="J187" s="209"/>
      <c r="K187" s="23" t="s">
        <v>63</v>
      </c>
      <c r="L187" s="86" t="s">
        <v>99</v>
      </c>
      <c r="M187" s="112">
        <f t="shared" ref="M187:AO187" si="47" xml:space="preserve"> (M$416-1)*(M219+M318)</f>
        <v>51.285076751644155</v>
      </c>
      <c r="N187" s="112">
        <f t="shared" si="47"/>
        <v>55.7201733201682</v>
      </c>
      <c r="O187" s="112">
        <f t="shared" si="47"/>
        <v>53.657541543205063</v>
      </c>
      <c r="P187" s="112">
        <f t="shared" si="47"/>
        <v>51.594909766241912</v>
      </c>
      <c r="Q187" s="112">
        <f t="shared" si="47"/>
        <v>49.532277989278761</v>
      </c>
      <c r="R187" s="112">
        <f t="shared" si="47"/>
        <v>47.469646212315617</v>
      </c>
      <c r="S187" s="112">
        <f t="shared" si="47"/>
        <v>45.407014435352473</v>
      </c>
      <c r="T187" s="112">
        <f t="shared" si="47"/>
        <v>43.344382658389314</v>
      </c>
      <c r="U187" s="112">
        <f t="shared" si="47"/>
        <v>41.28175088142617</v>
      </c>
      <c r="V187" s="112">
        <f t="shared" si="47"/>
        <v>39.219119104463026</v>
      </c>
      <c r="W187" s="112">
        <f t="shared" si="47"/>
        <v>37.156487327499889</v>
      </c>
      <c r="X187" s="112">
        <f t="shared" si="47"/>
        <v>35.093855550536738</v>
      </c>
      <c r="Y187" s="112">
        <f t="shared" si="47"/>
        <v>33.031223773573593</v>
      </c>
      <c r="Z187" s="112">
        <f t="shared" si="47"/>
        <v>30.968591996610453</v>
      </c>
      <c r="AA187" s="112">
        <f t="shared" si="47"/>
        <v>30.478749394011157</v>
      </c>
      <c r="AB187" s="112">
        <f t="shared" si="47"/>
        <v>29.988906791411861</v>
      </c>
      <c r="AC187" s="112">
        <f t="shared" si="47"/>
        <v>29.499064188812564</v>
      </c>
      <c r="AD187" s="112">
        <f t="shared" si="47"/>
        <v>29.009221586213268</v>
      </c>
      <c r="AE187" s="112">
        <f t="shared" si="47"/>
        <v>28.519378983613972</v>
      </c>
      <c r="AF187" s="112">
        <f t="shared" si="47"/>
        <v>28.029536381014676</v>
      </c>
      <c r="AG187" s="112">
        <f t="shared" si="47"/>
        <v>27.539693778415383</v>
      </c>
      <c r="AH187" s="112">
        <f t="shared" si="47"/>
        <v>27.04985117581608</v>
      </c>
      <c r="AI187" s="112">
        <f t="shared" si="47"/>
        <v>26.560008573216788</v>
      </c>
      <c r="AJ187" s="112">
        <f t="shared" si="47"/>
        <v>26.070165970617495</v>
      </c>
      <c r="AK187" s="112">
        <f t="shared" si="47"/>
        <v>25.580323368018195</v>
      </c>
      <c r="AL187" s="112">
        <f t="shared" si="47"/>
        <v>25.090480765418903</v>
      </c>
      <c r="AM187" s="112">
        <f t="shared" si="47"/>
        <v>24.6006381628196</v>
      </c>
      <c r="AN187" s="112">
        <f t="shared" si="47"/>
        <v>24.110795560220307</v>
      </c>
      <c r="AO187" s="112">
        <f t="shared" si="47"/>
        <v>23.620952957621032</v>
      </c>
      <c r="BW187" s="114"/>
      <c r="BX187" s="114"/>
      <c r="BY187" s="114"/>
      <c r="BZ187" s="114"/>
      <c r="CA187" s="114"/>
      <c r="CB187" s="114"/>
      <c r="CC187" s="114"/>
      <c r="CD187" s="114"/>
      <c r="CE187" s="114"/>
      <c r="CF187" s="114"/>
      <c r="CG187" s="114"/>
      <c r="CH187" s="114"/>
      <c r="CI187" s="114"/>
      <c r="CJ187" s="114"/>
    </row>
    <row r="188" spans="1:88" ht="14.25" customHeight="1" thickBot="1" x14ac:dyDescent="0.2">
      <c r="G188" s="26"/>
      <c r="H188" s="221"/>
      <c r="J188" s="209"/>
      <c r="K188" s="98" t="s">
        <v>63</v>
      </c>
      <c r="L188" s="98" t="s">
        <v>100</v>
      </c>
      <c r="M188" s="113">
        <f t="shared" ref="M188:AO188" si="48" xml:space="preserve"> (M$417-1)*(M220+M319)</f>
        <v>51.285076751644155</v>
      </c>
      <c r="N188" s="113">
        <f t="shared" si="48"/>
        <v>55.7201733201682</v>
      </c>
      <c r="O188" s="113">
        <f t="shared" si="48"/>
        <v>54.504767590177835</v>
      </c>
      <c r="P188" s="113">
        <f t="shared" si="48"/>
        <v>53.289361860187462</v>
      </c>
      <c r="Q188" s="113">
        <f t="shared" si="48"/>
        <v>52.073956130197089</v>
      </c>
      <c r="R188" s="113">
        <f t="shared" si="48"/>
        <v>50.858550400206724</v>
      </c>
      <c r="S188" s="113">
        <f t="shared" si="48"/>
        <v>49.643144670216344</v>
      </c>
      <c r="T188" s="113">
        <f t="shared" si="48"/>
        <v>48.427738940225964</v>
      </c>
      <c r="U188" s="113">
        <f t="shared" si="48"/>
        <v>47.212333210235585</v>
      </c>
      <c r="V188" s="113">
        <f t="shared" si="48"/>
        <v>45.996927480245212</v>
      </c>
      <c r="W188" s="113">
        <f t="shared" si="48"/>
        <v>44.781521750254832</v>
      </c>
      <c r="X188" s="113">
        <f t="shared" si="48"/>
        <v>43.566116020264452</v>
      </c>
      <c r="Y188" s="113">
        <f t="shared" si="48"/>
        <v>42.350710290274066</v>
      </c>
      <c r="Z188" s="113">
        <f t="shared" si="48"/>
        <v>41.135304560283664</v>
      </c>
      <c r="AA188" s="113">
        <f t="shared" si="48"/>
        <v>40.45752372270546</v>
      </c>
      <c r="AB188" s="113">
        <f t="shared" si="48"/>
        <v>39.779742885127249</v>
      </c>
      <c r="AC188" s="113">
        <f t="shared" si="48"/>
        <v>39.10196204754903</v>
      </c>
      <c r="AD188" s="113">
        <f t="shared" si="48"/>
        <v>38.424181209970818</v>
      </c>
      <c r="AE188" s="113">
        <f t="shared" si="48"/>
        <v>37.746400372392614</v>
      </c>
      <c r="AF188" s="113">
        <f t="shared" si="48"/>
        <v>37.068619534814403</v>
      </c>
      <c r="AG188" s="113">
        <f t="shared" si="48"/>
        <v>36.390838697236191</v>
      </c>
      <c r="AH188" s="113">
        <f t="shared" si="48"/>
        <v>35.713057859657972</v>
      </c>
      <c r="AI188" s="113">
        <f t="shared" si="48"/>
        <v>35.035277022079761</v>
      </c>
      <c r="AJ188" s="113">
        <f t="shared" si="48"/>
        <v>34.357496184501549</v>
      </c>
      <c r="AK188" s="113">
        <f t="shared" si="48"/>
        <v>33.679715346923338</v>
      </c>
      <c r="AL188" s="113">
        <f t="shared" si="48"/>
        <v>33.001934509345126</v>
      </c>
      <c r="AM188" s="113">
        <f t="shared" si="48"/>
        <v>32.324153671766915</v>
      </c>
      <c r="AN188" s="113">
        <f t="shared" si="48"/>
        <v>31.646372834188703</v>
      </c>
      <c r="AO188" s="113">
        <f t="shared" si="48"/>
        <v>30.968591996610453</v>
      </c>
    </row>
    <row r="189" spans="1:88" ht="13.5" customHeight="1" thickTop="1" thickBot="1" x14ac:dyDescent="0.2">
      <c r="G189" s="26"/>
      <c r="H189" s="221"/>
      <c r="J189" s="209"/>
      <c r="K189" s="95" t="s">
        <v>65</v>
      </c>
      <c r="L189" s="95" t="s">
        <v>98</v>
      </c>
      <c r="M189" s="115">
        <f t="shared" ref="M189:AO189" si="49" xml:space="preserve"> (M$415-1)*(M221+M320)</f>
        <v>51.285076751644155</v>
      </c>
      <c r="N189" s="115">
        <f t="shared" si="49"/>
        <v>55.7201733201682</v>
      </c>
      <c r="O189" s="115">
        <f t="shared" si="49"/>
        <v>53.045238289955954</v>
      </c>
      <c r="P189" s="115">
        <f t="shared" si="49"/>
        <v>50.370303259743693</v>
      </c>
      <c r="Q189" s="115">
        <f t="shared" si="49"/>
        <v>47.695368229531425</v>
      </c>
      <c r="R189" s="115">
        <f t="shared" si="49"/>
        <v>45.02043319931915</v>
      </c>
      <c r="S189" s="115">
        <f t="shared" si="49"/>
        <v>42.345498169106889</v>
      </c>
      <c r="T189" s="115">
        <f t="shared" si="49"/>
        <v>39.670563138894622</v>
      </c>
      <c r="U189" s="115">
        <f t="shared" si="49"/>
        <v>36.995628108682354</v>
      </c>
      <c r="V189" s="115">
        <f t="shared" si="49"/>
        <v>34.320693078470086</v>
      </c>
      <c r="W189" s="115">
        <f t="shared" si="49"/>
        <v>31.645758048257822</v>
      </c>
      <c r="X189" s="115">
        <f t="shared" si="49"/>
        <v>28.970823018045557</v>
      </c>
      <c r="Y189" s="115">
        <f t="shared" si="49"/>
        <v>26.295887987833282</v>
      </c>
      <c r="Z189" s="115">
        <f t="shared" si="49"/>
        <v>23.620952957621032</v>
      </c>
      <c r="AA189" s="115">
        <f t="shared" si="49"/>
        <v>23.343482572572789</v>
      </c>
      <c r="AB189" s="115">
        <f t="shared" si="49"/>
        <v>23.066012187524549</v>
      </c>
      <c r="AC189" s="115">
        <f t="shared" si="49"/>
        <v>22.78854180247631</v>
      </c>
      <c r="AD189" s="115">
        <f t="shared" si="49"/>
        <v>22.51107141742807</v>
      </c>
      <c r="AE189" s="115">
        <f t="shared" si="49"/>
        <v>22.233601032379827</v>
      </c>
      <c r="AF189" s="115">
        <f t="shared" si="49"/>
        <v>21.956130647331587</v>
      </c>
      <c r="AG189" s="115">
        <f t="shared" si="49"/>
        <v>21.678660262283348</v>
      </c>
      <c r="AH189" s="115">
        <f t="shared" si="49"/>
        <v>21.401189877235105</v>
      </c>
      <c r="AI189" s="115">
        <f t="shared" si="49"/>
        <v>21.123719492186869</v>
      </c>
      <c r="AJ189" s="115">
        <f t="shared" si="49"/>
        <v>20.846249107138629</v>
      </c>
      <c r="AK189" s="115">
        <f t="shared" si="49"/>
        <v>20.568778722090386</v>
      </c>
      <c r="AL189" s="115">
        <f t="shared" si="49"/>
        <v>20.291308337042146</v>
      </c>
      <c r="AM189" s="115">
        <f t="shared" si="49"/>
        <v>20.013837951993906</v>
      </c>
      <c r="AN189" s="115">
        <f t="shared" si="49"/>
        <v>19.736367566945663</v>
      </c>
      <c r="AO189" s="115">
        <f t="shared" si="49"/>
        <v>19.458897181897417</v>
      </c>
      <c r="AS189" s="107"/>
      <c r="AT189" s="107"/>
      <c r="AU189" s="107"/>
      <c r="AV189" s="107"/>
      <c r="AY189" s="107"/>
    </row>
    <row r="190" spans="1:88" s="107" customFormat="1" ht="14.25" customHeight="1" thickTop="1" thickBot="1" x14ac:dyDescent="0.2">
      <c r="A190" s="17"/>
      <c r="B190" s="17"/>
      <c r="C190" s="17"/>
      <c r="D190" s="17"/>
      <c r="E190" s="17"/>
      <c r="F190" s="17"/>
      <c r="G190" s="26"/>
      <c r="H190" s="221"/>
      <c r="I190" s="17"/>
      <c r="J190" s="209"/>
      <c r="K190" s="23" t="s">
        <v>65</v>
      </c>
      <c r="L190" s="86" t="s">
        <v>99</v>
      </c>
      <c r="M190" s="112">
        <f t="shared" ref="M190:AO190" si="50" xml:space="preserve"> (M$416-1)*(M222+M321)</f>
        <v>51.285076751644155</v>
      </c>
      <c r="N190" s="112">
        <f t="shared" si="50"/>
        <v>55.7201733201682</v>
      </c>
      <c r="O190" s="112">
        <f t="shared" si="50"/>
        <v>53.657541543205063</v>
      </c>
      <c r="P190" s="112">
        <f t="shared" si="50"/>
        <v>51.594909766241912</v>
      </c>
      <c r="Q190" s="112">
        <f t="shared" si="50"/>
        <v>49.532277989278761</v>
      </c>
      <c r="R190" s="112">
        <f t="shared" si="50"/>
        <v>47.469646212315617</v>
      </c>
      <c r="S190" s="112">
        <f t="shared" si="50"/>
        <v>45.407014435352473</v>
      </c>
      <c r="T190" s="112">
        <f t="shared" si="50"/>
        <v>43.344382658389314</v>
      </c>
      <c r="U190" s="112">
        <f t="shared" si="50"/>
        <v>41.28175088142617</v>
      </c>
      <c r="V190" s="112">
        <f t="shared" si="50"/>
        <v>39.219119104463026</v>
      </c>
      <c r="W190" s="112">
        <f t="shared" si="50"/>
        <v>37.156487327499889</v>
      </c>
      <c r="X190" s="112">
        <f t="shared" si="50"/>
        <v>35.093855550536738</v>
      </c>
      <c r="Y190" s="112">
        <f t="shared" si="50"/>
        <v>33.031223773573593</v>
      </c>
      <c r="Z190" s="112">
        <f t="shared" si="50"/>
        <v>30.968591996610453</v>
      </c>
      <c r="AA190" s="112">
        <f t="shared" si="50"/>
        <v>30.478749394011157</v>
      </c>
      <c r="AB190" s="112">
        <f t="shared" si="50"/>
        <v>29.988906791411861</v>
      </c>
      <c r="AC190" s="112">
        <f t="shared" si="50"/>
        <v>29.499064188812564</v>
      </c>
      <c r="AD190" s="112">
        <f t="shared" si="50"/>
        <v>29.009221586213268</v>
      </c>
      <c r="AE190" s="112">
        <f t="shared" si="50"/>
        <v>28.519378983613972</v>
      </c>
      <c r="AF190" s="112">
        <f t="shared" si="50"/>
        <v>28.029536381014676</v>
      </c>
      <c r="AG190" s="112">
        <f t="shared" si="50"/>
        <v>27.539693778415383</v>
      </c>
      <c r="AH190" s="112">
        <f t="shared" si="50"/>
        <v>27.04985117581608</v>
      </c>
      <c r="AI190" s="112">
        <f t="shared" si="50"/>
        <v>26.560008573216788</v>
      </c>
      <c r="AJ190" s="112">
        <f t="shared" si="50"/>
        <v>26.070165970617495</v>
      </c>
      <c r="AK190" s="112">
        <f t="shared" si="50"/>
        <v>25.580323368018195</v>
      </c>
      <c r="AL190" s="112">
        <f t="shared" si="50"/>
        <v>25.090480765418903</v>
      </c>
      <c r="AM190" s="112">
        <f t="shared" si="50"/>
        <v>24.6006381628196</v>
      </c>
      <c r="AN190" s="112">
        <f t="shared" si="50"/>
        <v>24.110795560220307</v>
      </c>
      <c r="AO190" s="112">
        <f t="shared" si="50"/>
        <v>23.620952957621032</v>
      </c>
      <c r="AP190" s="17"/>
      <c r="AQ190" s="17"/>
      <c r="AR190" s="17"/>
      <c r="AS190" s="114"/>
      <c r="AT190" s="114"/>
      <c r="AU190" s="114"/>
      <c r="AV190" s="114"/>
      <c r="AY190" s="114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</row>
    <row r="191" spans="1:88" s="114" customFormat="1" ht="14.25" customHeight="1" thickTop="1" thickBot="1" x14ac:dyDescent="0.2">
      <c r="A191" s="17"/>
      <c r="B191" s="17"/>
      <c r="C191" s="17"/>
      <c r="D191" s="17"/>
      <c r="E191" s="17"/>
      <c r="F191" s="17"/>
      <c r="G191" s="26"/>
      <c r="H191" s="221"/>
      <c r="I191" s="17"/>
      <c r="J191" s="209"/>
      <c r="K191" s="98" t="s">
        <v>65</v>
      </c>
      <c r="L191" s="98" t="s">
        <v>100</v>
      </c>
      <c r="M191" s="113">
        <f t="shared" ref="M191:AO191" si="51" xml:space="preserve"> (M$417-1)*(M223+M322)</f>
        <v>51.285076751644155</v>
      </c>
      <c r="N191" s="113">
        <f t="shared" si="51"/>
        <v>55.7201733201682</v>
      </c>
      <c r="O191" s="113">
        <f t="shared" si="51"/>
        <v>54.504767590177835</v>
      </c>
      <c r="P191" s="113">
        <f t="shared" si="51"/>
        <v>53.289361860187462</v>
      </c>
      <c r="Q191" s="113">
        <f t="shared" si="51"/>
        <v>52.073956130197089</v>
      </c>
      <c r="R191" s="113">
        <f t="shared" si="51"/>
        <v>50.858550400206724</v>
      </c>
      <c r="S191" s="113">
        <f t="shared" si="51"/>
        <v>49.643144670216344</v>
      </c>
      <c r="T191" s="113">
        <f t="shared" si="51"/>
        <v>48.427738940225964</v>
      </c>
      <c r="U191" s="113">
        <f t="shared" si="51"/>
        <v>47.212333210235585</v>
      </c>
      <c r="V191" s="113">
        <f t="shared" si="51"/>
        <v>45.996927480245212</v>
      </c>
      <c r="W191" s="113">
        <f t="shared" si="51"/>
        <v>44.781521750254832</v>
      </c>
      <c r="X191" s="113">
        <f t="shared" si="51"/>
        <v>43.566116020264452</v>
      </c>
      <c r="Y191" s="113">
        <f t="shared" si="51"/>
        <v>42.350710290274066</v>
      </c>
      <c r="Z191" s="113">
        <f t="shared" si="51"/>
        <v>41.135304560283664</v>
      </c>
      <c r="AA191" s="113">
        <f t="shared" si="51"/>
        <v>40.45752372270546</v>
      </c>
      <c r="AB191" s="113">
        <f t="shared" si="51"/>
        <v>39.779742885127249</v>
      </c>
      <c r="AC191" s="113">
        <f t="shared" si="51"/>
        <v>39.10196204754903</v>
      </c>
      <c r="AD191" s="113">
        <f t="shared" si="51"/>
        <v>38.424181209970818</v>
      </c>
      <c r="AE191" s="113">
        <f t="shared" si="51"/>
        <v>37.746400372392614</v>
      </c>
      <c r="AF191" s="113">
        <f t="shared" si="51"/>
        <v>37.068619534814403</v>
      </c>
      <c r="AG191" s="113">
        <f t="shared" si="51"/>
        <v>36.390838697236191</v>
      </c>
      <c r="AH191" s="113">
        <f t="shared" si="51"/>
        <v>35.713057859657972</v>
      </c>
      <c r="AI191" s="113">
        <f t="shared" si="51"/>
        <v>35.035277022079761</v>
      </c>
      <c r="AJ191" s="113">
        <f t="shared" si="51"/>
        <v>34.357496184501549</v>
      </c>
      <c r="AK191" s="113">
        <f t="shared" si="51"/>
        <v>33.679715346923338</v>
      </c>
      <c r="AL191" s="113">
        <f t="shared" si="51"/>
        <v>33.001934509345126</v>
      </c>
      <c r="AM191" s="113">
        <f t="shared" si="51"/>
        <v>32.324153671766915</v>
      </c>
      <c r="AN191" s="113">
        <f t="shared" si="51"/>
        <v>31.646372834188703</v>
      </c>
      <c r="AO191" s="113">
        <f t="shared" si="51"/>
        <v>30.968591996610453</v>
      </c>
      <c r="AP191" s="17"/>
      <c r="AQ191" s="17"/>
      <c r="AR191" s="17"/>
      <c r="AS191" s="17"/>
      <c r="AT191" s="17"/>
      <c r="AU191" s="17"/>
      <c r="AV191" s="17"/>
      <c r="AY191" s="17"/>
      <c r="AZ191" s="17"/>
      <c r="BA191" s="17"/>
      <c r="BB191" s="17"/>
      <c r="BC191" s="17"/>
      <c r="BD191" s="107"/>
      <c r="BE191" s="107"/>
      <c r="BF191" s="10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</row>
    <row r="192" spans="1:88" ht="13.5" customHeight="1" thickTop="1" thickBot="1" x14ac:dyDescent="0.2">
      <c r="G192" s="26"/>
      <c r="H192" s="221"/>
      <c r="J192" s="209"/>
      <c r="K192" s="95" t="s">
        <v>67</v>
      </c>
      <c r="L192" s="95" t="s">
        <v>98</v>
      </c>
      <c r="M192" s="111">
        <f t="shared" ref="M192:AO192" si="52" xml:space="preserve"> (M$415-1)*(M224+M323)</f>
        <v>51.285076751644155</v>
      </c>
      <c r="N192" s="111">
        <f t="shared" si="52"/>
        <v>55.7201733201682</v>
      </c>
      <c r="O192" s="111">
        <f t="shared" si="52"/>
        <v>53.045238289955954</v>
      </c>
      <c r="P192" s="111">
        <f t="shared" si="52"/>
        <v>50.370303259743693</v>
      </c>
      <c r="Q192" s="111">
        <f t="shared" si="52"/>
        <v>47.695368229531425</v>
      </c>
      <c r="R192" s="111">
        <f t="shared" si="52"/>
        <v>45.02043319931915</v>
      </c>
      <c r="S192" s="111">
        <f t="shared" si="52"/>
        <v>42.345498169106889</v>
      </c>
      <c r="T192" s="111">
        <f t="shared" si="52"/>
        <v>39.670563138894622</v>
      </c>
      <c r="U192" s="111">
        <f t="shared" si="52"/>
        <v>36.995628108682354</v>
      </c>
      <c r="V192" s="111">
        <f t="shared" si="52"/>
        <v>34.320693078470086</v>
      </c>
      <c r="W192" s="111">
        <f t="shared" si="52"/>
        <v>31.645758048257822</v>
      </c>
      <c r="X192" s="111">
        <f t="shared" si="52"/>
        <v>28.970823018045557</v>
      </c>
      <c r="Y192" s="111">
        <f t="shared" si="52"/>
        <v>26.295887987833282</v>
      </c>
      <c r="Z192" s="111">
        <f t="shared" si="52"/>
        <v>23.620952957621032</v>
      </c>
      <c r="AA192" s="111">
        <f t="shared" si="52"/>
        <v>23.343482572572789</v>
      </c>
      <c r="AB192" s="111">
        <f t="shared" si="52"/>
        <v>23.066012187524549</v>
      </c>
      <c r="AC192" s="111">
        <f t="shared" si="52"/>
        <v>22.78854180247631</v>
      </c>
      <c r="AD192" s="111">
        <f t="shared" si="52"/>
        <v>22.51107141742807</v>
      </c>
      <c r="AE192" s="111">
        <f t="shared" si="52"/>
        <v>22.233601032379827</v>
      </c>
      <c r="AF192" s="111">
        <f t="shared" si="52"/>
        <v>21.956130647331587</v>
      </c>
      <c r="AG192" s="111">
        <f t="shared" si="52"/>
        <v>21.678660262283348</v>
      </c>
      <c r="AH192" s="111">
        <f t="shared" si="52"/>
        <v>21.401189877235105</v>
      </c>
      <c r="AI192" s="111">
        <f t="shared" si="52"/>
        <v>21.123719492186869</v>
      </c>
      <c r="AJ192" s="111">
        <f t="shared" si="52"/>
        <v>20.846249107138629</v>
      </c>
      <c r="AK192" s="111">
        <f t="shared" si="52"/>
        <v>20.568778722090386</v>
      </c>
      <c r="AL192" s="111">
        <f t="shared" si="52"/>
        <v>20.291308337042146</v>
      </c>
      <c r="AM192" s="111">
        <f t="shared" si="52"/>
        <v>20.013837951993906</v>
      </c>
      <c r="AN192" s="111">
        <f t="shared" si="52"/>
        <v>19.736367566945663</v>
      </c>
      <c r="AO192" s="111">
        <f t="shared" si="52"/>
        <v>19.458897181897417</v>
      </c>
      <c r="AS192" s="107"/>
      <c r="AT192" s="107"/>
      <c r="AU192" s="107"/>
      <c r="AV192" s="107"/>
      <c r="AY192" s="107"/>
    </row>
    <row r="193" spans="1:88" s="107" customFormat="1" ht="14.25" customHeight="1" thickTop="1" thickBot="1" x14ac:dyDescent="0.2">
      <c r="A193" s="17"/>
      <c r="B193" s="17"/>
      <c r="C193" s="17"/>
      <c r="D193" s="17"/>
      <c r="E193" s="17"/>
      <c r="F193" s="17"/>
      <c r="G193" s="26"/>
      <c r="H193" s="221"/>
      <c r="I193" s="17"/>
      <c r="J193" s="209"/>
      <c r="K193" s="23" t="s">
        <v>67</v>
      </c>
      <c r="L193" s="86" t="s">
        <v>99</v>
      </c>
      <c r="M193" s="112">
        <f t="shared" ref="M193:AO193" si="53" xml:space="preserve"> (M$416-1)*(M225+M324)</f>
        <v>51.285076751644155</v>
      </c>
      <c r="N193" s="112">
        <f t="shared" si="53"/>
        <v>55.7201733201682</v>
      </c>
      <c r="O193" s="112">
        <f t="shared" si="53"/>
        <v>53.657541543205063</v>
      </c>
      <c r="P193" s="112">
        <f t="shared" si="53"/>
        <v>51.594909766241912</v>
      </c>
      <c r="Q193" s="112">
        <f t="shared" si="53"/>
        <v>49.532277989278761</v>
      </c>
      <c r="R193" s="112">
        <f t="shared" si="53"/>
        <v>47.469646212315617</v>
      </c>
      <c r="S193" s="112">
        <f t="shared" si="53"/>
        <v>45.407014435352473</v>
      </c>
      <c r="T193" s="112">
        <f t="shared" si="53"/>
        <v>43.344382658389314</v>
      </c>
      <c r="U193" s="112">
        <f t="shared" si="53"/>
        <v>41.28175088142617</v>
      </c>
      <c r="V193" s="112">
        <f t="shared" si="53"/>
        <v>39.219119104463026</v>
      </c>
      <c r="W193" s="112">
        <f t="shared" si="53"/>
        <v>37.156487327499889</v>
      </c>
      <c r="X193" s="112">
        <f t="shared" si="53"/>
        <v>35.093855550536738</v>
      </c>
      <c r="Y193" s="112">
        <f t="shared" si="53"/>
        <v>33.031223773573593</v>
      </c>
      <c r="Z193" s="112">
        <f t="shared" si="53"/>
        <v>30.968591996610453</v>
      </c>
      <c r="AA193" s="112">
        <f t="shared" si="53"/>
        <v>30.478749394011157</v>
      </c>
      <c r="AB193" s="112">
        <f t="shared" si="53"/>
        <v>29.988906791411861</v>
      </c>
      <c r="AC193" s="112">
        <f t="shared" si="53"/>
        <v>29.499064188812564</v>
      </c>
      <c r="AD193" s="112">
        <f t="shared" si="53"/>
        <v>29.009221586213268</v>
      </c>
      <c r="AE193" s="112">
        <f t="shared" si="53"/>
        <v>28.519378983613972</v>
      </c>
      <c r="AF193" s="112">
        <f t="shared" si="53"/>
        <v>28.029536381014676</v>
      </c>
      <c r="AG193" s="112">
        <f t="shared" si="53"/>
        <v>27.539693778415383</v>
      </c>
      <c r="AH193" s="112">
        <f t="shared" si="53"/>
        <v>27.04985117581608</v>
      </c>
      <c r="AI193" s="112">
        <f t="shared" si="53"/>
        <v>26.560008573216788</v>
      </c>
      <c r="AJ193" s="112">
        <f t="shared" si="53"/>
        <v>26.070165970617495</v>
      </c>
      <c r="AK193" s="112">
        <f t="shared" si="53"/>
        <v>25.580323368018195</v>
      </c>
      <c r="AL193" s="112">
        <f t="shared" si="53"/>
        <v>25.090480765418903</v>
      </c>
      <c r="AM193" s="112">
        <f t="shared" si="53"/>
        <v>24.6006381628196</v>
      </c>
      <c r="AN193" s="112">
        <f t="shared" si="53"/>
        <v>24.110795560220307</v>
      </c>
      <c r="AO193" s="112">
        <f t="shared" si="53"/>
        <v>23.620952957621032</v>
      </c>
      <c r="AP193" s="17"/>
      <c r="AQ193" s="17"/>
      <c r="AR193" s="17"/>
      <c r="AS193" s="114"/>
      <c r="AT193" s="114"/>
      <c r="AU193" s="114"/>
      <c r="AV193" s="114"/>
      <c r="AY193" s="114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</row>
    <row r="194" spans="1:88" s="114" customFormat="1" ht="14.25" customHeight="1" thickTop="1" thickBot="1" x14ac:dyDescent="0.2">
      <c r="A194" s="17"/>
      <c r="B194" s="17"/>
      <c r="C194" s="17"/>
      <c r="D194" s="17"/>
      <c r="E194" s="17"/>
      <c r="F194" s="17"/>
      <c r="G194" s="26"/>
      <c r="H194" s="221"/>
      <c r="I194" s="17"/>
      <c r="J194" s="209"/>
      <c r="K194" s="98" t="s">
        <v>67</v>
      </c>
      <c r="L194" s="98" t="s">
        <v>100</v>
      </c>
      <c r="M194" s="113">
        <f t="shared" ref="M194:AO194" si="54" xml:space="preserve"> (M$417-1)*(M226+M325)</f>
        <v>51.285076751644155</v>
      </c>
      <c r="N194" s="113">
        <f t="shared" si="54"/>
        <v>55.7201733201682</v>
      </c>
      <c r="O194" s="113">
        <f t="shared" si="54"/>
        <v>54.504767590177835</v>
      </c>
      <c r="P194" s="113">
        <f t="shared" si="54"/>
        <v>53.289361860187462</v>
      </c>
      <c r="Q194" s="113">
        <f t="shared" si="54"/>
        <v>52.073956130197089</v>
      </c>
      <c r="R194" s="113">
        <f t="shared" si="54"/>
        <v>50.858550400206724</v>
      </c>
      <c r="S194" s="113">
        <f t="shared" si="54"/>
        <v>49.643144670216344</v>
      </c>
      <c r="T194" s="113">
        <f t="shared" si="54"/>
        <v>48.427738940225964</v>
      </c>
      <c r="U194" s="113">
        <f t="shared" si="54"/>
        <v>47.212333210235585</v>
      </c>
      <c r="V194" s="113">
        <f t="shared" si="54"/>
        <v>45.996927480245212</v>
      </c>
      <c r="W194" s="113">
        <f t="shared" si="54"/>
        <v>44.781521750254832</v>
      </c>
      <c r="X194" s="113">
        <f t="shared" si="54"/>
        <v>43.566116020264452</v>
      </c>
      <c r="Y194" s="113">
        <f t="shared" si="54"/>
        <v>42.350710290274066</v>
      </c>
      <c r="Z194" s="113">
        <f t="shared" si="54"/>
        <v>41.135304560283664</v>
      </c>
      <c r="AA194" s="113">
        <f t="shared" si="54"/>
        <v>40.45752372270546</v>
      </c>
      <c r="AB194" s="113">
        <f t="shared" si="54"/>
        <v>39.779742885127249</v>
      </c>
      <c r="AC194" s="113">
        <f t="shared" si="54"/>
        <v>39.10196204754903</v>
      </c>
      <c r="AD194" s="113">
        <f t="shared" si="54"/>
        <v>38.424181209970818</v>
      </c>
      <c r="AE194" s="113">
        <f t="shared" si="54"/>
        <v>37.746400372392614</v>
      </c>
      <c r="AF194" s="113">
        <f t="shared" si="54"/>
        <v>37.068619534814403</v>
      </c>
      <c r="AG194" s="113">
        <f t="shared" si="54"/>
        <v>36.390838697236191</v>
      </c>
      <c r="AH194" s="113">
        <f t="shared" si="54"/>
        <v>35.713057859657972</v>
      </c>
      <c r="AI194" s="113">
        <f t="shared" si="54"/>
        <v>35.035277022079761</v>
      </c>
      <c r="AJ194" s="113">
        <f t="shared" si="54"/>
        <v>34.357496184501549</v>
      </c>
      <c r="AK194" s="113">
        <f t="shared" si="54"/>
        <v>33.679715346923338</v>
      </c>
      <c r="AL194" s="113">
        <f t="shared" si="54"/>
        <v>33.001934509345126</v>
      </c>
      <c r="AM194" s="113">
        <f t="shared" si="54"/>
        <v>32.324153671766915</v>
      </c>
      <c r="AN194" s="113">
        <f t="shared" si="54"/>
        <v>31.646372834188703</v>
      </c>
      <c r="AO194" s="113">
        <f t="shared" si="54"/>
        <v>30.968591996610453</v>
      </c>
      <c r="AP194" s="17"/>
      <c r="AQ194" s="17"/>
      <c r="AR194" s="17"/>
      <c r="AS194" s="17"/>
      <c r="AT194" s="17"/>
      <c r="AU194" s="17"/>
      <c r="AV194" s="17"/>
      <c r="AY194" s="17"/>
      <c r="AZ194" s="17"/>
      <c r="BA194" s="17"/>
      <c r="BB194" s="17"/>
      <c r="BC194" s="17"/>
      <c r="BD194" s="107"/>
      <c r="BE194" s="107"/>
      <c r="BF194" s="10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</row>
    <row r="195" spans="1:88" ht="14.25" customHeight="1" thickTop="1" x14ac:dyDescent="0.15">
      <c r="G195" s="26"/>
      <c r="H195" s="221"/>
      <c r="J195" s="209"/>
      <c r="K195" s="95" t="s">
        <v>69</v>
      </c>
      <c r="L195" s="95" t="s">
        <v>98</v>
      </c>
      <c r="M195" s="115">
        <f t="shared" ref="M195:AO195" si="55" xml:space="preserve"> (M$415-1)*(M227+M326)</f>
        <v>51.285076751644155</v>
      </c>
      <c r="N195" s="115">
        <f t="shared" si="55"/>
        <v>55.7201733201682</v>
      </c>
      <c r="O195" s="115">
        <f t="shared" si="55"/>
        <v>53.045238289955954</v>
      </c>
      <c r="P195" s="115">
        <f t="shared" si="55"/>
        <v>50.370303259743693</v>
      </c>
      <c r="Q195" s="115">
        <f t="shared" si="55"/>
        <v>47.695368229531425</v>
      </c>
      <c r="R195" s="115">
        <f t="shared" si="55"/>
        <v>45.02043319931915</v>
      </c>
      <c r="S195" s="115">
        <f t="shared" si="55"/>
        <v>42.345498169106889</v>
      </c>
      <c r="T195" s="115">
        <f t="shared" si="55"/>
        <v>39.670563138894622</v>
      </c>
      <c r="U195" s="115">
        <f t="shared" si="55"/>
        <v>36.995628108682354</v>
      </c>
      <c r="V195" s="115">
        <f t="shared" si="55"/>
        <v>34.320693078470086</v>
      </c>
      <c r="W195" s="115">
        <f t="shared" si="55"/>
        <v>31.645758048257822</v>
      </c>
      <c r="X195" s="115">
        <f t="shared" si="55"/>
        <v>28.970823018045557</v>
      </c>
      <c r="Y195" s="115">
        <f t="shared" si="55"/>
        <v>26.295887987833282</v>
      </c>
      <c r="Z195" s="115">
        <f t="shared" si="55"/>
        <v>23.620952957621032</v>
      </c>
      <c r="AA195" s="115">
        <f t="shared" si="55"/>
        <v>23.343482572572789</v>
      </c>
      <c r="AB195" s="115">
        <f t="shared" si="55"/>
        <v>23.066012187524549</v>
      </c>
      <c r="AC195" s="115">
        <f t="shared" si="55"/>
        <v>22.78854180247631</v>
      </c>
      <c r="AD195" s="115">
        <f t="shared" si="55"/>
        <v>22.51107141742807</v>
      </c>
      <c r="AE195" s="115">
        <f t="shared" si="55"/>
        <v>22.233601032379827</v>
      </c>
      <c r="AF195" s="115">
        <f t="shared" si="55"/>
        <v>21.956130647331587</v>
      </c>
      <c r="AG195" s="115">
        <f t="shared" si="55"/>
        <v>21.678660262283348</v>
      </c>
      <c r="AH195" s="115">
        <f t="shared" si="55"/>
        <v>21.401189877235105</v>
      </c>
      <c r="AI195" s="115">
        <f t="shared" si="55"/>
        <v>21.123719492186869</v>
      </c>
      <c r="AJ195" s="115">
        <f t="shared" si="55"/>
        <v>20.846249107138629</v>
      </c>
      <c r="AK195" s="115">
        <f t="shared" si="55"/>
        <v>20.568778722090386</v>
      </c>
      <c r="AL195" s="115">
        <f t="shared" si="55"/>
        <v>20.291308337042146</v>
      </c>
      <c r="AM195" s="115">
        <f t="shared" si="55"/>
        <v>20.013837951993906</v>
      </c>
      <c r="AN195" s="115">
        <f t="shared" si="55"/>
        <v>19.736367566945663</v>
      </c>
      <c r="AO195" s="115">
        <f t="shared" si="55"/>
        <v>19.458897181897417</v>
      </c>
    </row>
    <row r="196" spans="1:88" ht="14.25" customHeight="1" x14ac:dyDescent="0.15">
      <c r="G196" s="26"/>
      <c r="H196" s="221"/>
      <c r="J196" s="209"/>
      <c r="K196" s="23" t="s">
        <v>69</v>
      </c>
      <c r="L196" s="86" t="s">
        <v>99</v>
      </c>
      <c r="M196" s="112">
        <f t="shared" ref="M196:AO196" si="56" xml:space="preserve"> (M$416-1)*(M228+M327)</f>
        <v>51.285076751644155</v>
      </c>
      <c r="N196" s="112">
        <f t="shared" si="56"/>
        <v>55.7201733201682</v>
      </c>
      <c r="O196" s="112">
        <f t="shared" si="56"/>
        <v>53.657541543205063</v>
      </c>
      <c r="P196" s="112">
        <f t="shared" si="56"/>
        <v>51.594909766241912</v>
      </c>
      <c r="Q196" s="112">
        <f t="shared" si="56"/>
        <v>49.532277989278761</v>
      </c>
      <c r="R196" s="112">
        <f t="shared" si="56"/>
        <v>47.469646212315617</v>
      </c>
      <c r="S196" s="112">
        <f t="shared" si="56"/>
        <v>45.407014435352473</v>
      </c>
      <c r="T196" s="112">
        <f t="shared" si="56"/>
        <v>43.344382658389314</v>
      </c>
      <c r="U196" s="112">
        <f t="shared" si="56"/>
        <v>41.28175088142617</v>
      </c>
      <c r="V196" s="112">
        <f t="shared" si="56"/>
        <v>39.219119104463026</v>
      </c>
      <c r="W196" s="112">
        <f t="shared" si="56"/>
        <v>37.156487327499889</v>
      </c>
      <c r="X196" s="112">
        <f t="shared" si="56"/>
        <v>35.093855550536738</v>
      </c>
      <c r="Y196" s="112">
        <f t="shared" si="56"/>
        <v>33.031223773573593</v>
      </c>
      <c r="Z196" s="112">
        <f t="shared" si="56"/>
        <v>30.968591996610453</v>
      </c>
      <c r="AA196" s="112">
        <f t="shared" si="56"/>
        <v>30.478749394011157</v>
      </c>
      <c r="AB196" s="112">
        <f t="shared" si="56"/>
        <v>29.988906791411861</v>
      </c>
      <c r="AC196" s="112">
        <f t="shared" si="56"/>
        <v>29.499064188812564</v>
      </c>
      <c r="AD196" s="112">
        <f t="shared" si="56"/>
        <v>29.009221586213268</v>
      </c>
      <c r="AE196" s="112">
        <f t="shared" si="56"/>
        <v>28.519378983613972</v>
      </c>
      <c r="AF196" s="112">
        <f t="shared" si="56"/>
        <v>28.029536381014676</v>
      </c>
      <c r="AG196" s="112">
        <f t="shared" si="56"/>
        <v>27.539693778415383</v>
      </c>
      <c r="AH196" s="112">
        <f t="shared" si="56"/>
        <v>27.04985117581608</v>
      </c>
      <c r="AI196" s="112">
        <f t="shared" si="56"/>
        <v>26.560008573216788</v>
      </c>
      <c r="AJ196" s="112">
        <f t="shared" si="56"/>
        <v>26.070165970617495</v>
      </c>
      <c r="AK196" s="112">
        <f t="shared" si="56"/>
        <v>25.580323368018195</v>
      </c>
      <c r="AL196" s="112">
        <f t="shared" si="56"/>
        <v>25.090480765418903</v>
      </c>
      <c r="AM196" s="112">
        <f t="shared" si="56"/>
        <v>24.6006381628196</v>
      </c>
      <c r="AN196" s="112">
        <f t="shared" si="56"/>
        <v>24.110795560220307</v>
      </c>
      <c r="AO196" s="112">
        <f t="shared" si="56"/>
        <v>23.620952957621032</v>
      </c>
    </row>
    <row r="197" spans="1:88" ht="14.25" customHeight="1" thickBot="1" x14ac:dyDescent="0.2">
      <c r="G197" s="26"/>
      <c r="H197" s="221"/>
      <c r="J197" s="209"/>
      <c r="K197" s="98" t="s">
        <v>69</v>
      </c>
      <c r="L197" s="98" t="s">
        <v>100</v>
      </c>
      <c r="M197" s="113">
        <f t="shared" ref="M197:AO197" si="57" xml:space="preserve"> (M$417-1)*(M229+M328)</f>
        <v>51.285076751644155</v>
      </c>
      <c r="N197" s="113">
        <f t="shared" si="57"/>
        <v>55.7201733201682</v>
      </c>
      <c r="O197" s="113">
        <f t="shared" si="57"/>
        <v>54.504767590177835</v>
      </c>
      <c r="P197" s="113">
        <f t="shared" si="57"/>
        <v>53.289361860187462</v>
      </c>
      <c r="Q197" s="113">
        <f t="shared" si="57"/>
        <v>52.073956130197089</v>
      </c>
      <c r="R197" s="113">
        <f t="shared" si="57"/>
        <v>50.858550400206724</v>
      </c>
      <c r="S197" s="113">
        <f t="shared" si="57"/>
        <v>49.643144670216344</v>
      </c>
      <c r="T197" s="113">
        <f t="shared" si="57"/>
        <v>48.427738940225964</v>
      </c>
      <c r="U197" s="113">
        <f t="shared" si="57"/>
        <v>47.212333210235585</v>
      </c>
      <c r="V197" s="113">
        <f t="shared" si="57"/>
        <v>45.996927480245212</v>
      </c>
      <c r="W197" s="113">
        <f t="shared" si="57"/>
        <v>44.781521750254832</v>
      </c>
      <c r="X197" s="113">
        <f t="shared" si="57"/>
        <v>43.566116020264452</v>
      </c>
      <c r="Y197" s="113">
        <f t="shared" si="57"/>
        <v>42.350710290274066</v>
      </c>
      <c r="Z197" s="113">
        <f t="shared" si="57"/>
        <v>41.135304560283664</v>
      </c>
      <c r="AA197" s="113">
        <f t="shared" si="57"/>
        <v>40.45752372270546</v>
      </c>
      <c r="AB197" s="113">
        <f t="shared" si="57"/>
        <v>39.779742885127249</v>
      </c>
      <c r="AC197" s="113">
        <f t="shared" si="57"/>
        <v>39.10196204754903</v>
      </c>
      <c r="AD197" s="113">
        <f t="shared" si="57"/>
        <v>38.424181209970818</v>
      </c>
      <c r="AE197" s="113">
        <f t="shared" si="57"/>
        <v>37.746400372392614</v>
      </c>
      <c r="AF197" s="113">
        <f t="shared" si="57"/>
        <v>37.068619534814403</v>
      </c>
      <c r="AG197" s="113">
        <f t="shared" si="57"/>
        <v>36.390838697236191</v>
      </c>
      <c r="AH197" s="113">
        <f t="shared" si="57"/>
        <v>35.713057859657972</v>
      </c>
      <c r="AI197" s="113">
        <f t="shared" si="57"/>
        <v>35.035277022079761</v>
      </c>
      <c r="AJ197" s="113">
        <f t="shared" si="57"/>
        <v>34.357496184501549</v>
      </c>
      <c r="AK197" s="113">
        <f t="shared" si="57"/>
        <v>33.679715346923338</v>
      </c>
      <c r="AL197" s="113">
        <f t="shared" si="57"/>
        <v>33.001934509345126</v>
      </c>
      <c r="AM197" s="113">
        <f t="shared" si="57"/>
        <v>32.324153671766915</v>
      </c>
      <c r="AN197" s="113">
        <f t="shared" si="57"/>
        <v>31.646372834188703</v>
      </c>
      <c r="AO197" s="113">
        <f t="shared" si="57"/>
        <v>30.968591996610453</v>
      </c>
    </row>
    <row r="198" spans="1:88" ht="14.25" customHeight="1" thickTop="1" x14ac:dyDescent="0.15">
      <c r="G198" s="26"/>
      <c r="H198" s="221"/>
      <c r="J198" s="209"/>
      <c r="K198" s="95" t="s">
        <v>71</v>
      </c>
      <c r="L198" s="95" t="s">
        <v>98</v>
      </c>
      <c r="M198" s="111">
        <f t="shared" ref="M198:AO198" si="58" xml:space="preserve"> (M$415-1)*(M230+M329)</f>
        <v>51.285076751644155</v>
      </c>
      <c r="N198" s="111">
        <f t="shared" si="58"/>
        <v>55.7201733201682</v>
      </c>
      <c r="O198" s="111">
        <f t="shared" si="58"/>
        <v>53.045238289955954</v>
      </c>
      <c r="P198" s="111">
        <f t="shared" si="58"/>
        <v>50.370303259743693</v>
      </c>
      <c r="Q198" s="111">
        <f t="shared" si="58"/>
        <v>47.695368229531425</v>
      </c>
      <c r="R198" s="111">
        <f t="shared" si="58"/>
        <v>45.02043319931915</v>
      </c>
      <c r="S198" s="111">
        <f t="shared" si="58"/>
        <v>42.345498169106889</v>
      </c>
      <c r="T198" s="111">
        <f t="shared" si="58"/>
        <v>39.670563138894622</v>
      </c>
      <c r="U198" s="111">
        <f t="shared" si="58"/>
        <v>36.995628108682354</v>
      </c>
      <c r="V198" s="111">
        <f t="shared" si="58"/>
        <v>34.320693078470086</v>
      </c>
      <c r="W198" s="111">
        <f t="shared" si="58"/>
        <v>31.645758048257822</v>
      </c>
      <c r="X198" s="111">
        <f t="shared" si="58"/>
        <v>28.970823018045557</v>
      </c>
      <c r="Y198" s="111">
        <f t="shared" si="58"/>
        <v>26.295887987833282</v>
      </c>
      <c r="Z198" s="111">
        <f t="shared" si="58"/>
        <v>23.620952957621032</v>
      </c>
      <c r="AA198" s="111">
        <f t="shared" si="58"/>
        <v>23.343482572572789</v>
      </c>
      <c r="AB198" s="111">
        <f t="shared" si="58"/>
        <v>23.066012187524549</v>
      </c>
      <c r="AC198" s="111">
        <f t="shared" si="58"/>
        <v>22.78854180247631</v>
      </c>
      <c r="AD198" s="111">
        <f t="shared" si="58"/>
        <v>22.51107141742807</v>
      </c>
      <c r="AE198" s="111">
        <f t="shared" si="58"/>
        <v>22.233601032379827</v>
      </c>
      <c r="AF198" s="111">
        <f t="shared" si="58"/>
        <v>21.956130647331587</v>
      </c>
      <c r="AG198" s="111">
        <f t="shared" si="58"/>
        <v>21.678660262283348</v>
      </c>
      <c r="AH198" s="111">
        <f t="shared" si="58"/>
        <v>21.401189877235105</v>
      </c>
      <c r="AI198" s="111">
        <f t="shared" si="58"/>
        <v>21.123719492186869</v>
      </c>
      <c r="AJ198" s="111">
        <f t="shared" si="58"/>
        <v>20.846249107138629</v>
      </c>
      <c r="AK198" s="111">
        <f t="shared" si="58"/>
        <v>20.568778722090386</v>
      </c>
      <c r="AL198" s="111">
        <f t="shared" si="58"/>
        <v>20.291308337042146</v>
      </c>
      <c r="AM198" s="111">
        <f t="shared" si="58"/>
        <v>20.013837951993906</v>
      </c>
      <c r="AN198" s="111">
        <f t="shared" si="58"/>
        <v>19.736367566945663</v>
      </c>
      <c r="AO198" s="111">
        <f t="shared" si="58"/>
        <v>19.458897181897417</v>
      </c>
      <c r="AZ198" s="114"/>
      <c r="BA198" s="114"/>
      <c r="BB198" s="114"/>
      <c r="BC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  <c r="BU198" s="114"/>
      <c r="BV198" s="114"/>
    </row>
    <row r="199" spans="1:88" ht="14.25" customHeight="1" x14ac:dyDescent="0.15">
      <c r="G199" s="26"/>
      <c r="H199" s="221"/>
      <c r="J199" s="209"/>
      <c r="K199" s="23" t="s">
        <v>71</v>
      </c>
      <c r="L199" s="86" t="s">
        <v>99</v>
      </c>
      <c r="M199" s="112">
        <f t="shared" ref="M199:AO199" si="59" xml:space="preserve"> (M$416-1)*(M231+M330)</f>
        <v>51.285076751644155</v>
      </c>
      <c r="N199" s="112">
        <f t="shared" si="59"/>
        <v>55.7201733201682</v>
      </c>
      <c r="O199" s="112">
        <f t="shared" si="59"/>
        <v>53.657541543205063</v>
      </c>
      <c r="P199" s="112">
        <f t="shared" si="59"/>
        <v>51.594909766241912</v>
      </c>
      <c r="Q199" s="112">
        <f t="shared" si="59"/>
        <v>49.532277989278761</v>
      </c>
      <c r="R199" s="112">
        <f t="shared" si="59"/>
        <v>47.469646212315617</v>
      </c>
      <c r="S199" s="112">
        <f t="shared" si="59"/>
        <v>45.407014435352473</v>
      </c>
      <c r="T199" s="112">
        <f t="shared" si="59"/>
        <v>43.344382658389314</v>
      </c>
      <c r="U199" s="112">
        <f t="shared" si="59"/>
        <v>41.28175088142617</v>
      </c>
      <c r="V199" s="112">
        <f t="shared" si="59"/>
        <v>39.219119104463026</v>
      </c>
      <c r="W199" s="112">
        <f t="shared" si="59"/>
        <v>37.156487327499889</v>
      </c>
      <c r="X199" s="112">
        <f t="shared" si="59"/>
        <v>35.093855550536738</v>
      </c>
      <c r="Y199" s="112">
        <f t="shared" si="59"/>
        <v>33.031223773573593</v>
      </c>
      <c r="Z199" s="112">
        <f t="shared" si="59"/>
        <v>30.968591996610453</v>
      </c>
      <c r="AA199" s="112">
        <f t="shared" si="59"/>
        <v>30.478749394011157</v>
      </c>
      <c r="AB199" s="112">
        <f t="shared" si="59"/>
        <v>29.988906791411861</v>
      </c>
      <c r="AC199" s="112">
        <f t="shared" si="59"/>
        <v>29.499064188812564</v>
      </c>
      <c r="AD199" s="112">
        <f t="shared" si="59"/>
        <v>29.009221586213268</v>
      </c>
      <c r="AE199" s="112">
        <f t="shared" si="59"/>
        <v>28.519378983613972</v>
      </c>
      <c r="AF199" s="112">
        <f t="shared" si="59"/>
        <v>28.029536381014676</v>
      </c>
      <c r="AG199" s="112">
        <f t="shared" si="59"/>
        <v>27.539693778415383</v>
      </c>
      <c r="AH199" s="112">
        <f t="shared" si="59"/>
        <v>27.04985117581608</v>
      </c>
      <c r="AI199" s="112">
        <f t="shared" si="59"/>
        <v>26.560008573216788</v>
      </c>
      <c r="AJ199" s="112">
        <f t="shared" si="59"/>
        <v>26.070165970617495</v>
      </c>
      <c r="AK199" s="112">
        <f t="shared" si="59"/>
        <v>25.580323368018195</v>
      </c>
      <c r="AL199" s="112">
        <f t="shared" si="59"/>
        <v>25.090480765418903</v>
      </c>
      <c r="AM199" s="112">
        <f t="shared" si="59"/>
        <v>24.6006381628196</v>
      </c>
      <c r="AN199" s="112">
        <f t="shared" si="59"/>
        <v>24.110795560220307</v>
      </c>
      <c r="AO199" s="112">
        <f t="shared" si="59"/>
        <v>23.620952957621032</v>
      </c>
    </row>
    <row r="200" spans="1:88" ht="14.25" customHeight="1" thickBot="1" x14ac:dyDescent="0.2">
      <c r="G200" s="26"/>
      <c r="H200" s="221"/>
      <c r="J200" s="209"/>
      <c r="K200" s="98" t="s">
        <v>71</v>
      </c>
      <c r="L200" s="98" t="s">
        <v>100</v>
      </c>
      <c r="M200" s="113">
        <f t="shared" ref="M200:AO200" si="60" xml:space="preserve"> (M$417-1)*(M232+M331)</f>
        <v>51.285076751644155</v>
      </c>
      <c r="N200" s="113">
        <f t="shared" si="60"/>
        <v>55.7201733201682</v>
      </c>
      <c r="O200" s="113">
        <f t="shared" si="60"/>
        <v>54.504767590177835</v>
      </c>
      <c r="P200" s="113">
        <f t="shared" si="60"/>
        <v>53.289361860187462</v>
      </c>
      <c r="Q200" s="113">
        <f t="shared" si="60"/>
        <v>52.073956130197089</v>
      </c>
      <c r="R200" s="113">
        <f t="shared" si="60"/>
        <v>50.858550400206724</v>
      </c>
      <c r="S200" s="113">
        <f t="shared" si="60"/>
        <v>49.643144670216344</v>
      </c>
      <c r="T200" s="113">
        <f t="shared" si="60"/>
        <v>48.427738940225964</v>
      </c>
      <c r="U200" s="113">
        <f t="shared" si="60"/>
        <v>47.212333210235585</v>
      </c>
      <c r="V200" s="113">
        <f t="shared" si="60"/>
        <v>45.996927480245212</v>
      </c>
      <c r="W200" s="113">
        <f t="shared" si="60"/>
        <v>44.781521750254832</v>
      </c>
      <c r="X200" s="113">
        <f t="shared" si="60"/>
        <v>43.566116020264452</v>
      </c>
      <c r="Y200" s="113">
        <f t="shared" si="60"/>
        <v>42.350710290274066</v>
      </c>
      <c r="Z200" s="113">
        <f t="shared" si="60"/>
        <v>41.135304560283664</v>
      </c>
      <c r="AA200" s="113">
        <f t="shared" si="60"/>
        <v>40.45752372270546</v>
      </c>
      <c r="AB200" s="113">
        <f t="shared" si="60"/>
        <v>39.779742885127249</v>
      </c>
      <c r="AC200" s="113">
        <f t="shared" si="60"/>
        <v>39.10196204754903</v>
      </c>
      <c r="AD200" s="113">
        <f t="shared" si="60"/>
        <v>38.424181209970818</v>
      </c>
      <c r="AE200" s="113">
        <f t="shared" si="60"/>
        <v>37.746400372392614</v>
      </c>
      <c r="AF200" s="113">
        <f t="shared" si="60"/>
        <v>37.068619534814403</v>
      </c>
      <c r="AG200" s="113">
        <f t="shared" si="60"/>
        <v>36.390838697236191</v>
      </c>
      <c r="AH200" s="113">
        <f t="shared" si="60"/>
        <v>35.713057859657972</v>
      </c>
      <c r="AI200" s="113">
        <f t="shared" si="60"/>
        <v>35.035277022079761</v>
      </c>
      <c r="AJ200" s="113">
        <f t="shared" si="60"/>
        <v>34.357496184501549</v>
      </c>
      <c r="AK200" s="113">
        <f t="shared" si="60"/>
        <v>33.679715346923338</v>
      </c>
      <c r="AL200" s="113">
        <f t="shared" si="60"/>
        <v>33.001934509345126</v>
      </c>
      <c r="AM200" s="113">
        <f t="shared" si="60"/>
        <v>32.324153671766915</v>
      </c>
      <c r="AN200" s="113">
        <f t="shared" si="60"/>
        <v>31.646372834188703</v>
      </c>
      <c r="AO200" s="113">
        <f t="shared" si="60"/>
        <v>30.968591996610453</v>
      </c>
    </row>
    <row r="201" spans="1:88" ht="14.25" customHeight="1" thickTop="1" thickBot="1" x14ac:dyDescent="0.2">
      <c r="G201" s="26"/>
      <c r="H201" s="221"/>
      <c r="J201" s="209"/>
      <c r="K201" s="95" t="s">
        <v>73</v>
      </c>
      <c r="L201" s="95" t="s">
        <v>98</v>
      </c>
      <c r="M201" s="115">
        <f t="shared" ref="M201:AO201" si="61" xml:space="preserve"> (M$415-1)*(M233+M332)</f>
        <v>51.285076751644155</v>
      </c>
      <c r="N201" s="115">
        <f t="shared" si="61"/>
        <v>55.7201733201682</v>
      </c>
      <c r="O201" s="115">
        <f t="shared" si="61"/>
        <v>53.045238289955954</v>
      </c>
      <c r="P201" s="115">
        <f t="shared" si="61"/>
        <v>50.370303259743693</v>
      </c>
      <c r="Q201" s="115">
        <f t="shared" si="61"/>
        <v>47.695368229531425</v>
      </c>
      <c r="R201" s="115">
        <f t="shared" si="61"/>
        <v>45.02043319931915</v>
      </c>
      <c r="S201" s="115">
        <f t="shared" si="61"/>
        <v>42.345498169106889</v>
      </c>
      <c r="T201" s="115">
        <f t="shared" si="61"/>
        <v>39.670563138894622</v>
      </c>
      <c r="U201" s="115">
        <f t="shared" si="61"/>
        <v>36.995628108682354</v>
      </c>
      <c r="V201" s="115">
        <f t="shared" si="61"/>
        <v>34.320693078470086</v>
      </c>
      <c r="W201" s="115">
        <f t="shared" si="61"/>
        <v>31.645758048257822</v>
      </c>
      <c r="X201" s="115">
        <f t="shared" si="61"/>
        <v>28.970823018045557</v>
      </c>
      <c r="Y201" s="115">
        <f t="shared" si="61"/>
        <v>26.295887987833282</v>
      </c>
      <c r="Z201" s="115">
        <f t="shared" si="61"/>
        <v>23.620952957621032</v>
      </c>
      <c r="AA201" s="115">
        <f t="shared" si="61"/>
        <v>23.343482572572789</v>
      </c>
      <c r="AB201" s="115">
        <f t="shared" si="61"/>
        <v>23.066012187524549</v>
      </c>
      <c r="AC201" s="115">
        <f t="shared" si="61"/>
        <v>22.78854180247631</v>
      </c>
      <c r="AD201" s="115">
        <f t="shared" si="61"/>
        <v>22.51107141742807</v>
      </c>
      <c r="AE201" s="115">
        <f t="shared" si="61"/>
        <v>22.233601032379827</v>
      </c>
      <c r="AF201" s="115">
        <f t="shared" si="61"/>
        <v>21.956130647331587</v>
      </c>
      <c r="AG201" s="115">
        <f t="shared" si="61"/>
        <v>21.678660262283348</v>
      </c>
      <c r="AH201" s="115">
        <f t="shared" si="61"/>
        <v>21.401189877235105</v>
      </c>
      <c r="AI201" s="115">
        <f t="shared" si="61"/>
        <v>21.123719492186869</v>
      </c>
      <c r="AJ201" s="115">
        <f t="shared" si="61"/>
        <v>20.846249107138629</v>
      </c>
      <c r="AK201" s="115">
        <f t="shared" si="61"/>
        <v>20.568778722090386</v>
      </c>
      <c r="AL201" s="115">
        <f t="shared" si="61"/>
        <v>20.291308337042146</v>
      </c>
      <c r="AM201" s="115">
        <f t="shared" si="61"/>
        <v>20.013837951993906</v>
      </c>
      <c r="AN201" s="115">
        <f t="shared" si="61"/>
        <v>19.736367566945663</v>
      </c>
      <c r="AO201" s="115">
        <f t="shared" si="61"/>
        <v>19.458897181897417</v>
      </c>
      <c r="BW201" s="107"/>
      <c r="BX201" s="107"/>
      <c r="BY201" s="107"/>
      <c r="BZ201" s="107"/>
      <c r="CA201" s="107"/>
      <c r="CB201" s="107"/>
      <c r="CC201" s="107"/>
      <c r="CD201" s="107"/>
      <c r="CE201" s="107"/>
      <c r="CF201" s="107"/>
      <c r="CG201" s="107"/>
      <c r="CH201" s="107"/>
      <c r="CI201" s="107"/>
      <c r="CJ201" s="107"/>
    </row>
    <row r="202" spans="1:88" ht="14.25" customHeight="1" thickTop="1" x14ac:dyDescent="0.15">
      <c r="G202" s="26"/>
      <c r="H202" s="221"/>
      <c r="J202" s="209"/>
      <c r="K202" s="23" t="s">
        <v>73</v>
      </c>
      <c r="L202" s="86" t="s">
        <v>99</v>
      </c>
      <c r="M202" s="112">
        <f t="shared" ref="M202:AO202" si="62" xml:space="preserve"> (M$416-1)*(M234+M333)</f>
        <v>51.285076751644155</v>
      </c>
      <c r="N202" s="112">
        <f t="shared" si="62"/>
        <v>55.7201733201682</v>
      </c>
      <c r="O202" s="112">
        <f t="shared" si="62"/>
        <v>53.657541543205063</v>
      </c>
      <c r="P202" s="112">
        <f t="shared" si="62"/>
        <v>51.594909766241912</v>
      </c>
      <c r="Q202" s="112">
        <f t="shared" si="62"/>
        <v>49.532277989278761</v>
      </c>
      <c r="R202" s="112">
        <f t="shared" si="62"/>
        <v>47.469646212315617</v>
      </c>
      <c r="S202" s="112">
        <f t="shared" si="62"/>
        <v>45.407014435352473</v>
      </c>
      <c r="T202" s="112">
        <f t="shared" si="62"/>
        <v>43.344382658389314</v>
      </c>
      <c r="U202" s="112">
        <f t="shared" si="62"/>
        <v>41.28175088142617</v>
      </c>
      <c r="V202" s="112">
        <f t="shared" si="62"/>
        <v>39.219119104463026</v>
      </c>
      <c r="W202" s="112">
        <f t="shared" si="62"/>
        <v>37.156487327499889</v>
      </c>
      <c r="X202" s="112">
        <f t="shared" si="62"/>
        <v>35.093855550536738</v>
      </c>
      <c r="Y202" s="112">
        <f t="shared" si="62"/>
        <v>33.031223773573593</v>
      </c>
      <c r="Z202" s="112">
        <f t="shared" si="62"/>
        <v>30.968591996610453</v>
      </c>
      <c r="AA202" s="112">
        <f t="shared" si="62"/>
        <v>30.478749394011157</v>
      </c>
      <c r="AB202" s="112">
        <f t="shared" si="62"/>
        <v>29.988906791411861</v>
      </c>
      <c r="AC202" s="112">
        <f t="shared" si="62"/>
        <v>29.499064188812564</v>
      </c>
      <c r="AD202" s="112">
        <f t="shared" si="62"/>
        <v>29.009221586213268</v>
      </c>
      <c r="AE202" s="112">
        <f t="shared" si="62"/>
        <v>28.519378983613972</v>
      </c>
      <c r="AF202" s="112">
        <f t="shared" si="62"/>
        <v>28.029536381014676</v>
      </c>
      <c r="AG202" s="112">
        <f t="shared" si="62"/>
        <v>27.539693778415383</v>
      </c>
      <c r="AH202" s="112">
        <f t="shared" si="62"/>
        <v>27.04985117581608</v>
      </c>
      <c r="AI202" s="112">
        <f t="shared" si="62"/>
        <v>26.560008573216788</v>
      </c>
      <c r="AJ202" s="112">
        <f t="shared" si="62"/>
        <v>26.070165970617495</v>
      </c>
      <c r="AK202" s="112">
        <f t="shared" si="62"/>
        <v>25.580323368018195</v>
      </c>
      <c r="AL202" s="112">
        <f t="shared" si="62"/>
        <v>25.090480765418903</v>
      </c>
      <c r="AM202" s="112">
        <f t="shared" si="62"/>
        <v>24.6006381628196</v>
      </c>
      <c r="AN202" s="112">
        <f t="shared" si="62"/>
        <v>24.110795560220307</v>
      </c>
      <c r="AO202" s="112">
        <f t="shared" si="62"/>
        <v>23.620952957621032</v>
      </c>
      <c r="BW202" s="114"/>
      <c r="BX202" s="114"/>
      <c r="BY202" s="114"/>
      <c r="BZ202" s="114"/>
      <c r="CA202" s="114"/>
      <c r="CB202" s="114"/>
      <c r="CC202" s="114"/>
      <c r="CD202" s="114"/>
      <c r="CE202" s="114"/>
      <c r="CF202" s="114"/>
      <c r="CG202" s="114"/>
      <c r="CH202" s="114"/>
      <c r="CI202" s="114"/>
      <c r="CJ202" s="114"/>
    </row>
    <row r="203" spans="1:88" ht="14.25" customHeight="1" thickBot="1" x14ac:dyDescent="0.2">
      <c r="G203" s="26"/>
      <c r="H203" s="221"/>
      <c r="J203" s="209"/>
      <c r="K203" s="98" t="s">
        <v>73</v>
      </c>
      <c r="L203" s="98" t="s">
        <v>100</v>
      </c>
      <c r="M203" s="113">
        <f t="shared" ref="M203:AO203" si="63" xml:space="preserve"> (M$417-1)*(M235+M334)</f>
        <v>51.285076751644155</v>
      </c>
      <c r="N203" s="113">
        <f t="shared" si="63"/>
        <v>55.7201733201682</v>
      </c>
      <c r="O203" s="113">
        <f t="shared" si="63"/>
        <v>54.504767590177835</v>
      </c>
      <c r="P203" s="113">
        <f t="shared" si="63"/>
        <v>53.289361860187462</v>
      </c>
      <c r="Q203" s="113">
        <f t="shared" si="63"/>
        <v>52.073956130197089</v>
      </c>
      <c r="R203" s="113">
        <f t="shared" si="63"/>
        <v>50.858550400206724</v>
      </c>
      <c r="S203" s="113">
        <f t="shared" si="63"/>
        <v>49.643144670216344</v>
      </c>
      <c r="T203" s="113">
        <f t="shared" si="63"/>
        <v>48.427738940225964</v>
      </c>
      <c r="U203" s="113">
        <f t="shared" si="63"/>
        <v>47.212333210235585</v>
      </c>
      <c r="V203" s="113">
        <f t="shared" si="63"/>
        <v>45.996927480245212</v>
      </c>
      <c r="W203" s="113">
        <f t="shared" si="63"/>
        <v>44.781521750254832</v>
      </c>
      <c r="X203" s="113">
        <f t="shared" si="63"/>
        <v>43.566116020264452</v>
      </c>
      <c r="Y203" s="113">
        <f t="shared" si="63"/>
        <v>42.350710290274066</v>
      </c>
      <c r="Z203" s="113">
        <f t="shared" si="63"/>
        <v>41.135304560283664</v>
      </c>
      <c r="AA203" s="113">
        <f t="shared" si="63"/>
        <v>40.45752372270546</v>
      </c>
      <c r="AB203" s="113">
        <f t="shared" si="63"/>
        <v>39.779742885127249</v>
      </c>
      <c r="AC203" s="113">
        <f t="shared" si="63"/>
        <v>39.10196204754903</v>
      </c>
      <c r="AD203" s="113">
        <f t="shared" si="63"/>
        <v>38.424181209970818</v>
      </c>
      <c r="AE203" s="113">
        <f t="shared" si="63"/>
        <v>37.746400372392614</v>
      </c>
      <c r="AF203" s="113">
        <f t="shared" si="63"/>
        <v>37.068619534814403</v>
      </c>
      <c r="AG203" s="113">
        <f t="shared" si="63"/>
        <v>36.390838697236191</v>
      </c>
      <c r="AH203" s="113">
        <f t="shared" si="63"/>
        <v>35.713057859657972</v>
      </c>
      <c r="AI203" s="113">
        <f t="shared" si="63"/>
        <v>35.035277022079761</v>
      </c>
      <c r="AJ203" s="113">
        <f t="shared" si="63"/>
        <v>34.357496184501549</v>
      </c>
      <c r="AK203" s="113">
        <f t="shared" si="63"/>
        <v>33.679715346923338</v>
      </c>
      <c r="AL203" s="113">
        <f t="shared" si="63"/>
        <v>33.001934509345126</v>
      </c>
      <c r="AM203" s="113">
        <f t="shared" si="63"/>
        <v>32.324153671766915</v>
      </c>
      <c r="AN203" s="113">
        <f t="shared" si="63"/>
        <v>31.646372834188703</v>
      </c>
      <c r="AO203" s="113">
        <f t="shared" si="63"/>
        <v>30.968591996610453</v>
      </c>
    </row>
    <row r="204" spans="1:88" ht="13.5" customHeight="1" thickTop="1" thickBot="1" x14ac:dyDescent="0.2">
      <c r="G204" s="26"/>
      <c r="H204" s="221"/>
      <c r="J204" s="209"/>
      <c r="K204" s="95" t="s">
        <v>75</v>
      </c>
      <c r="L204" s="95" t="s">
        <v>98</v>
      </c>
      <c r="M204" s="111">
        <f t="shared" ref="M204:AO204" si="64" xml:space="preserve"> (M$415-1)*(M236+M335)</f>
        <v>51.285076751644155</v>
      </c>
      <c r="N204" s="111">
        <f t="shared" si="64"/>
        <v>55.7201733201682</v>
      </c>
      <c r="O204" s="111">
        <f t="shared" si="64"/>
        <v>53.045238289955954</v>
      </c>
      <c r="P204" s="111">
        <f t="shared" si="64"/>
        <v>50.370303259743693</v>
      </c>
      <c r="Q204" s="111">
        <f t="shared" si="64"/>
        <v>47.695368229531425</v>
      </c>
      <c r="R204" s="111">
        <f t="shared" si="64"/>
        <v>45.02043319931915</v>
      </c>
      <c r="S204" s="111">
        <f t="shared" si="64"/>
        <v>42.345498169106889</v>
      </c>
      <c r="T204" s="111">
        <f t="shared" si="64"/>
        <v>39.670563138894622</v>
      </c>
      <c r="U204" s="111">
        <f t="shared" si="64"/>
        <v>36.995628108682354</v>
      </c>
      <c r="V204" s="111">
        <f t="shared" si="64"/>
        <v>34.320693078470086</v>
      </c>
      <c r="W204" s="111">
        <f t="shared" si="64"/>
        <v>31.645758048257822</v>
      </c>
      <c r="X204" s="111">
        <f t="shared" si="64"/>
        <v>28.970823018045557</v>
      </c>
      <c r="Y204" s="111">
        <f t="shared" si="64"/>
        <v>26.295887987833282</v>
      </c>
      <c r="Z204" s="111">
        <f t="shared" si="64"/>
        <v>23.620952957621032</v>
      </c>
      <c r="AA204" s="111">
        <f t="shared" si="64"/>
        <v>23.343482572572789</v>
      </c>
      <c r="AB204" s="111">
        <f t="shared" si="64"/>
        <v>23.066012187524549</v>
      </c>
      <c r="AC204" s="111">
        <f t="shared" si="64"/>
        <v>22.78854180247631</v>
      </c>
      <c r="AD204" s="111">
        <f t="shared" si="64"/>
        <v>22.51107141742807</v>
      </c>
      <c r="AE204" s="111">
        <f t="shared" si="64"/>
        <v>22.233601032379827</v>
      </c>
      <c r="AF204" s="111">
        <f t="shared" si="64"/>
        <v>21.956130647331587</v>
      </c>
      <c r="AG204" s="111">
        <f t="shared" si="64"/>
        <v>21.678660262283348</v>
      </c>
      <c r="AH204" s="111">
        <f t="shared" si="64"/>
        <v>21.401189877235105</v>
      </c>
      <c r="AI204" s="111">
        <f t="shared" si="64"/>
        <v>21.123719492186869</v>
      </c>
      <c r="AJ204" s="111">
        <f t="shared" si="64"/>
        <v>20.846249107138629</v>
      </c>
      <c r="AK204" s="111">
        <f t="shared" si="64"/>
        <v>20.568778722090386</v>
      </c>
      <c r="AL204" s="111">
        <f t="shared" si="64"/>
        <v>20.291308337042146</v>
      </c>
      <c r="AM204" s="111">
        <f t="shared" si="64"/>
        <v>20.013837951993906</v>
      </c>
      <c r="AN204" s="111">
        <f t="shared" si="64"/>
        <v>19.736367566945663</v>
      </c>
      <c r="AO204" s="111">
        <f t="shared" si="64"/>
        <v>19.458897181897417</v>
      </c>
      <c r="AS204" s="107"/>
      <c r="AT204" s="107"/>
      <c r="AU204" s="107"/>
      <c r="AV204" s="107"/>
      <c r="AY204" s="107"/>
    </row>
    <row r="205" spans="1:88" s="107" customFormat="1" ht="14.25" customHeight="1" thickTop="1" thickBot="1" x14ac:dyDescent="0.2">
      <c r="A205" s="17"/>
      <c r="B205" s="17"/>
      <c r="C205" s="17"/>
      <c r="D205" s="17"/>
      <c r="E205" s="17"/>
      <c r="F205" s="17"/>
      <c r="G205" s="26"/>
      <c r="H205" s="221"/>
      <c r="I205" s="17"/>
      <c r="J205" s="209"/>
      <c r="K205" s="23" t="s">
        <v>75</v>
      </c>
      <c r="L205" s="86" t="s">
        <v>99</v>
      </c>
      <c r="M205" s="112">
        <f t="shared" ref="M205:AO205" si="65" xml:space="preserve"> (M$416-1)*(M237+M336)</f>
        <v>51.285076751644155</v>
      </c>
      <c r="N205" s="112">
        <f t="shared" si="65"/>
        <v>55.7201733201682</v>
      </c>
      <c r="O205" s="112">
        <f t="shared" si="65"/>
        <v>53.657541543205063</v>
      </c>
      <c r="P205" s="112">
        <f t="shared" si="65"/>
        <v>51.594909766241912</v>
      </c>
      <c r="Q205" s="112">
        <f t="shared" si="65"/>
        <v>49.532277989278761</v>
      </c>
      <c r="R205" s="112">
        <f t="shared" si="65"/>
        <v>47.469646212315617</v>
      </c>
      <c r="S205" s="112">
        <f t="shared" si="65"/>
        <v>45.407014435352473</v>
      </c>
      <c r="T205" s="112">
        <f t="shared" si="65"/>
        <v>43.344382658389314</v>
      </c>
      <c r="U205" s="112">
        <f t="shared" si="65"/>
        <v>41.28175088142617</v>
      </c>
      <c r="V205" s="112">
        <f t="shared" si="65"/>
        <v>39.219119104463026</v>
      </c>
      <c r="W205" s="112">
        <f t="shared" si="65"/>
        <v>37.156487327499889</v>
      </c>
      <c r="X205" s="112">
        <f t="shared" si="65"/>
        <v>35.093855550536738</v>
      </c>
      <c r="Y205" s="112">
        <f t="shared" si="65"/>
        <v>33.031223773573593</v>
      </c>
      <c r="Z205" s="112">
        <f t="shared" si="65"/>
        <v>30.968591996610453</v>
      </c>
      <c r="AA205" s="112">
        <f t="shared" si="65"/>
        <v>30.478749394011157</v>
      </c>
      <c r="AB205" s="112">
        <f t="shared" si="65"/>
        <v>29.988906791411861</v>
      </c>
      <c r="AC205" s="112">
        <f t="shared" si="65"/>
        <v>29.499064188812564</v>
      </c>
      <c r="AD205" s="112">
        <f t="shared" si="65"/>
        <v>29.009221586213268</v>
      </c>
      <c r="AE205" s="112">
        <f t="shared" si="65"/>
        <v>28.519378983613972</v>
      </c>
      <c r="AF205" s="112">
        <f t="shared" si="65"/>
        <v>28.029536381014676</v>
      </c>
      <c r="AG205" s="112">
        <f t="shared" si="65"/>
        <v>27.539693778415383</v>
      </c>
      <c r="AH205" s="112">
        <f t="shared" si="65"/>
        <v>27.04985117581608</v>
      </c>
      <c r="AI205" s="112">
        <f t="shared" si="65"/>
        <v>26.560008573216788</v>
      </c>
      <c r="AJ205" s="112">
        <f t="shared" si="65"/>
        <v>26.070165970617495</v>
      </c>
      <c r="AK205" s="112">
        <f t="shared" si="65"/>
        <v>25.580323368018195</v>
      </c>
      <c r="AL205" s="112">
        <f t="shared" si="65"/>
        <v>25.090480765418903</v>
      </c>
      <c r="AM205" s="112">
        <f t="shared" si="65"/>
        <v>24.6006381628196</v>
      </c>
      <c r="AN205" s="112">
        <f t="shared" si="65"/>
        <v>24.110795560220307</v>
      </c>
      <c r="AO205" s="112">
        <f t="shared" si="65"/>
        <v>23.620952957621032</v>
      </c>
      <c r="AP205" s="17"/>
      <c r="AQ205" s="17"/>
      <c r="AR205" s="17"/>
      <c r="AS205" s="114"/>
      <c r="AT205" s="114"/>
      <c r="AU205" s="114"/>
      <c r="AV205" s="114"/>
      <c r="AY205" s="114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</row>
    <row r="206" spans="1:88" s="114" customFormat="1" ht="14.25" customHeight="1" thickTop="1" thickBot="1" x14ac:dyDescent="0.2">
      <c r="A206" s="17"/>
      <c r="B206" s="17"/>
      <c r="C206" s="17"/>
      <c r="D206" s="17"/>
      <c r="E206" s="17"/>
      <c r="F206" s="17"/>
      <c r="G206" s="26"/>
      <c r="H206" s="221"/>
      <c r="I206" s="17"/>
      <c r="J206" s="209"/>
      <c r="K206" s="98" t="s">
        <v>75</v>
      </c>
      <c r="L206" s="98" t="s">
        <v>100</v>
      </c>
      <c r="M206" s="113">
        <f t="shared" ref="M206:AO206" si="66" xml:space="preserve"> (M$417-1)*(M238+M337)</f>
        <v>51.285076751644155</v>
      </c>
      <c r="N206" s="113">
        <f t="shared" si="66"/>
        <v>55.7201733201682</v>
      </c>
      <c r="O206" s="113">
        <f t="shared" si="66"/>
        <v>54.504767590177835</v>
      </c>
      <c r="P206" s="113">
        <f t="shared" si="66"/>
        <v>53.289361860187462</v>
      </c>
      <c r="Q206" s="113">
        <f t="shared" si="66"/>
        <v>52.073956130197089</v>
      </c>
      <c r="R206" s="113">
        <f t="shared" si="66"/>
        <v>50.858550400206724</v>
      </c>
      <c r="S206" s="113">
        <f t="shared" si="66"/>
        <v>49.643144670216344</v>
      </c>
      <c r="T206" s="113">
        <f t="shared" si="66"/>
        <v>48.427738940225964</v>
      </c>
      <c r="U206" s="113">
        <f t="shared" si="66"/>
        <v>47.212333210235585</v>
      </c>
      <c r="V206" s="113">
        <f t="shared" si="66"/>
        <v>45.996927480245212</v>
      </c>
      <c r="W206" s="113">
        <f t="shared" si="66"/>
        <v>44.781521750254832</v>
      </c>
      <c r="X206" s="113">
        <f t="shared" si="66"/>
        <v>43.566116020264452</v>
      </c>
      <c r="Y206" s="113">
        <f t="shared" si="66"/>
        <v>42.350710290274066</v>
      </c>
      <c r="Z206" s="113">
        <f t="shared" si="66"/>
        <v>41.135304560283664</v>
      </c>
      <c r="AA206" s="113">
        <f t="shared" si="66"/>
        <v>40.45752372270546</v>
      </c>
      <c r="AB206" s="113">
        <f t="shared" si="66"/>
        <v>39.779742885127249</v>
      </c>
      <c r="AC206" s="113">
        <f t="shared" si="66"/>
        <v>39.10196204754903</v>
      </c>
      <c r="AD206" s="113">
        <f t="shared" si="66"/>
        <v>38.424181209970818</v>
      </c>
      <c r="AE206" s="113">
        <f t="shared" si="66"/>
        <v>37.746400372392614</v>
      </c>
      <c r="AF206" s="113">
        <f t="shared" si="66"/>
        <v>37.068619534814403</v>
      </c>
      <c r="AG206" s="113">
        <f t="shared" si="66"/>
        <v>36.390838697236191</v>
      </c>
      <c r="AH206" s="113">
        <f t="shared" si="66"/>
        <v>35.713057859657972</v>
      </c>
      <c r="AI206" s="113">
        <f t="shared" si="66"/>
        <v>35.035277022079761</v>
      </c>
      <c r="AJ206" s="113">
        <f t="shared" si="66"/>
        <v>34.357496184501549</v>
      </c>
      <c r="AK206" s="113">
        <f t="shared" si="66"/>
        <v>33.679715346923338</v>
      </c>
      <c r="AL206" s="113">
        <f t="shared" si="66"/>
        <v>33.001934509345126</v>
      </c>
      <c r="AM206" s="113">
        <f t="shared" si="66"/>
        <v>32.324153671766915</v>
      </c>
      <c r="AN206" s="113">
        <f t="shared" si="66"/>
        <v>31.646372834188703</v>
      </c>
      <c r="AO206" s="113">
        <f t="shared" si="66"/>
        <v>30.968591996610453</v>
      </c>
      <c r="AP206" s="17"/>
      <c r="AQ206" s="17"/>
      <c r="AR206" s="17"/>
      <c r="AS206" s="17"/>
      <c r="AT206" s="17"/>
      <c r="AU206" s="17"/>
      <c r="AV206" s="17"/>
      <c r="AY206" s="17"/>
      <c r="AZ206" s="17"/>
      <c r="BA206" s="17"/>
      <c r="BB206" s="17"/>
      <c r="BC206" s="17"/>
      <c r="BD206" s="107"/>
      <c r="BE206" s="107"/>
      <c r="BF206" s="10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</row>
    <row r="207" spans="1:88" ht="13.5" customHeight="1" thickTop="1" thickBot="1" x14ac:dyDescent="0.2">
      <c r="G207" s="26"/>
      <c r="H207" s="221"/>
      <c r="J207" s="209"/>
      <c r="K207" s="95" t="s">
        <v>77</v>
      </c>
      <c r="L207" s="95" t="s">
        <v>98</v>
      </c>
      <c r="M207" s="115">
        <f t="shared" ref="M207:AO207" si="67" xml:space="preserve"> (M$415-1)*(M239+M338)</f>
        <v>51.285076751644155</v>
      </c>
      <c r="N207" s="115">
        <f t="shared" si="67"/>
        <v>55.7201733201682</v>
      </c>
      <c r="O207" s="115">
        <f t="shared" si="67"/>
        <v>53.045238289955954</v>
      </c>
      <c r="P207" s="115">
        <f t="shared" si="67"/>
        <v>50.370303259743693</v>
      </c>
      <c r="Q207" s="115">
        <f t="shared" si="67"/>
        <v>47.695368229531425</v>
      </c>
      <c r="R207" s="115">
        <f t="shared" si="67"/>
        <v>45.02043319931915</v>
      </c>
      <c r="S207" s="115">
        <f t="shared" si="67"/>
        <v>42.345498169106889</v>
      </c>
      <c r="T207" s="115">
        <f t="shared" si="67"/>
        <v>39.670563138894622</v>
      </c>
      <c r="U207" s="115">
        <f t="shared" si="67"/>
        <v>36.995628108682354</v>
      </c>
      <c r="V207" s="115">
        <f t="shared" si="67"/>
        <v>34.320693078470086</v>
      </c>
      <c r="W207" s="115">
        <f t="shared" si="67"/>
        <v>31.645758048257822</v>
      </c>
      <c r="X207" s="115">
        <f t="shared" si="67"/>
        <v>28.970823018045557</v>
      </c>
      <c r="Y207" s="115">
        <f t="shared" si="67"/>
        <v>26.295887987833282</v>
      </c>
      <c r="Z207" s="115">
        <f t="shared" si="67"/>
        <v>23.620952957621032</v>
      </c>
      <c r="AA207" s="115">
        <f t="shared" si="67"/>
        <v>23.343482572572789</v>
      </c>
      <c r="AB207" s="115">
        <f t="shared" si="67"/>
        <v>23.066012187524549</v>
      </c>
      <c r="AC207" s="115">
        <f t="shared" si="67"/>
        <v>22.78854180247631</v>
      </c>
      <c r="AD207" s="115">
        <f t="shared" si="67"/>
        <v>22.51107141742807</v>
      </c>
      <c r="AE207" s="115">
        <f t="shared" si="67"/>
        <v>22.233601032379827</v>
      </c>
      <c r="AF207" s="115">
        <f t="shared" si="67"/>
        <v>21.956130647331587</v>
      </c>
      <c r="AG207" s="115">
        <f t="shared" si="67"/>
        <v>21.678660262283348</v>
      </c>
      <c r="AH207" s="115">
        <f t="shared" si="67"/>
        <v>21.401189877235105</v>
      </c>
      <c r="AI207" s="115">
        <f t="shared" si="67"/>
        <v>21.123719492186869</v>
      </c>
      <c r="AJ207" s="115">
        <f t="shared" si="67"/>
        <v>20.846249107138629</v>
      </c>
      <c r="AK207" s="115">
        <f t="shared" si="67"/>
        <v>20.568778722090386</v>
      </c>
      <c r="AL207" s="115">
        <f t="shared" si="67"/>
        <v>20.291308337042146</v>
      </c>
      <c r="AM207" s="115">
        <f t="shared" si="67"/>
        <v>20.013837951993906</v>
      </c>
      <c r="AN207" s="115">
        <f t="shared" si="67"/>
        <v>19.736367566945663</v>
      </c>
      <c r="AO207" s="115">
        <f t="shared" si="67"/>
        <v>19.458897181897417</v>
      </c>
      <c r="AS207" s="107"/>
      <c r="AT207" s="107"/>
      <c r="AU207" s="107"/>
      <c r="AV207" s="107"/>
      <c r="AY207" s="107"/>
    </row>
    <row r="208" spans="1:88" s="107" customFormat="1" ht="14.25" customHeight="1" thickTop="1" thickBot="1" x14ac:dyDescent="0.2">
      <c r="A208" s="17"/>
      <c r="B208" s="17"/>
      <c r="C208" s="17"/>
      <c r="D208" s="17"/>
      <c r="E208" s="17"/>
      <c r="F208" s="17"/>
      <c r="G208" s="26"/>
      <c r="H208" s="221"/>
      <c r="I208" s="17"/>
      <c r="J208" s="209"/>
      <c r="K208" s="23" t="s">
        <v>77</v>
      </c>
      <c r="L208" s="86" t="s">
        <v>99</v>
      </c>
      <c r="M208" s="112">
        <f t="shared" ref="M208:AO208" si="68" xml:space="preserve"> (M$416-1)*(M240+M339)</f>
        <v>51.285076751644155</v>
      </c>
      <c r="N208" s="112">
        <f t="shared" si="68"/>
        <v>55.7201733201682</v>
      </c>
      <c r="O208" s="112">
        <f t="shared" si="68"/>
        <v>53.657541543205063</v>
      </c>
      <c r="P208" s="112">
        <f t="shared" si="68"/>
        <v>51.594909766241912</v>
      </c>
      <c r="Q208" s="112">
        <f t="shared" si="68"/>
        <v>49.532277989278761</v>
      </c>
      <c r="R208" s="112">
        <f t="shared" si="68"/>
        <v>47.469646212315617</v>
      </c>
      <c r="S208" s="112">
        <f t="shared" si="68"/>
        <v>45.407014435352473</v>
      </c>
      <c r="T208" s="112">
        <f t="shared" si="68"/>
        <v>43.344382658389314</v>
      </c>
      <c r="U208" s="112">
        <f t="shared" si="68"/>
        <v>41.28175088142617</v>
      </c>
      <c r="V208" s="112">
        <f t="shared" si="68"/>
        <v>39.219119104463026</v>
      </c>
      <c r="W208" s="112">
        <f t="shared" si="68"/>
        <v>37.156487327499889</v>
      </c>
      <c r="X208" s="112">
        <f t="shared" si="68"/>
        <v>35.093855550536738</v>
      </c>
      <c r="Y208" s="112">
        <f t="shared" si="68"/>
        <v>33.031223773573593</v>
      </c>
      <c r="Z208" s="112">
        <f t="shared" si="68"/>
        <v>30.968591996610453</v>
      </c>
      <c r="AA208" s="112">
        <f t="shared" si="68"/>
        <v>30.478749394011157</v>
      </c>
      <c r="AB208" s="112">
        <f t="shared" si="68"/>
        <v>29.988906791411861</v>
      </c>
      <c r="AC208" s="112">
        <f t="shared" si="68"/>
        <v>29.499064188812564</v>
      </c>
      <c r="AD208" s="112">
        <f t="shared" si="68"/>
        <v>29.009221586213268</v>
      </c>
      <c r="AE208" s="112">
        <f t="shared" si="68"/>
        <v>28.519378983613972</v>
      </c>
      <c r="AF208" s="112">
        <f t="shared" si="68"/>
        <v>28.029536381014676</v>
      </c>
      <c r="AG208" s="112">
        <f t="shared" si="68"/>
        <v>27.539693778415383</v>
      </c>
      <c r="AH208" s="112">
        <f t="shared" si="68"/>
        <v>27.04985117581608</v>
      </c>
      <c r="AI208" s="112">
        <f t="shared" si="68"/>
        <v>26.560008573216788</v>
      </c>
      <c r="AJ208" s="112">
        <f t="shared" si="68"/>
        <v>26.070165970617495</v>
      </c>
      <c r="AK208" s="112">
        <f t="shared" si="68"/>
        <v>25.580323368018195</v>
      </c>
      <c r="AL208" s="112">
        <f t="shared" si="68"/>
        <v>25.090480765418903</v>
      </c>
      <c r="AM208" s="112">
        <f t="shared" si="68"/>
        <v>24.6006381628196</v>
      </c>
      <c r="AN208" s="112">
        <f t="shared" si="68"/>
        <v>24.110795560220307</v>
      </c>
      <c r="AO208" s="112">
        <f t="shared" si="68"/>
        <v>23.620952957621032</v>
      </c>
      <c r="AP208" s="17"/>
      <c r="AQ208" s="17"/>
      <c r="AR208" s="17"/>
      <c r="AS208" s="114"/>
      <c r="AT208" s="114"/>
      <c r="AU208" s="114"/>
      <c r="AV208" s="114"/>
      <c r="AY208" s="114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</row>
    <row r="209" spans="1:88" s="114" customFormat="1" ht="14.25" customHeight="1" thickTop="1" thickBot="1" x14ac:dyDescent="0.2">
      <c r="A209" s="17"/>
      <c r="B209" s="17"/>
      <c r="C209" s="17"/>
      <c r="D209" s="17"/>
      <c r="E209" s="17"/>
      <c r="F209" s="17"/>
      <c r="G209" s="26"/>
      <c r="H209" s="221"/>
      <c r="I209" s="17"/>
      <c r="J209" s="209"/>
      <c r="K209" s="98" t="s">
        <v>77</v>
      </c>
      <c r="L209" s="98" t="s">
        <v>100</v>
      </c>
      <c r="M209" s="113">
        <f t="shared" ref="M209:AO209" si="69" xml:space="preserve"> (M$417-1)*(M241+M340)</f>
        <v>51.285076751644155</v>
      </c>
      <c r="N209" s="113">
        <f t="shared" si="69"/>
        <v>55.7201733201682</v>
      </c>
      <c r="O209" s="113">
        <f t="shared" si="69"/>
        <v>54.504767590177835</v>
      </c>
      <c r="P209" s="113">
        <f t="shared" si="69"/>
        <v>53.289361860187462</v>
      </c>
      <c r="Q209" s="113">
        <f t="shared" si="69"/>
        <v>52.073956130197089</v>
      </c>
      <c r="R209" s="113">
        <f t="shared" si="69"/>
        <v>50.858550400206724</v>
      </c>
      <c r="S209" s="113">
        <f t="shared" si="69"/>
        <v>49.643144670216344</v>
      </c>
      <c r="T209" s="113">
        <f t="shared" si="69"/>
        <v>48.427738940225964</v>
      </c>
      <c r="U209" s="113">
        <f t="shared" si="69"/>
        <v>47.212333210235585</v>
      </c>
      <c r="V209" s="113">
        <f t="shared" si="69"/>
        <v>45.996927480245212</v>
      </c>
      <c r="W209" s="113">
        <f t="shared" si="69"/>
        <v>44.781521750254832</v>
      </c>
      <c r="X209" s="113">
        <f t="shared" si="69"/>
        <v>43.566116020264452</v>
      </c>
      <c r="Y209" s="113">
        <f t="shared" si="69"/>
        <v>42.350710290274066</v>
      </c>
      <c r="Z209" s="113">
        <f t="shared" si="69"/>
        <v>41.135304560283664</v>
      </c>
      <c r="AA209" s="113">
        <f t="shared" si="69"/>
        <v>40.45752372270546</v>
      </c>
      <c r="AB209" s="113">
        <f t="shared" si="69"/>
        <v>39.779742885127249</v>
      </c>
      <c r="AC209" s="113">
        <f t="shared" si="69"/>
        <v>39.10196204754903</v>
      </c>
      <c r="AD209" s="113">
        <f t="shared" si="69"/>
        <v>38.424181209970818</v>
      </c>
      <c r="AE209" s="113">
        <f t="shared" si="69"/>
        <v>37.746400372392614</v>
      </c>
      <c r="AF209" s="113">
        <f t="shared" si="69"/>
        <v>37.068619534814403</v>
      </c>
      <c r="AG209" s="113">
        <f t="shared" si="69"/>
        <v>36.390838697236191</v>
      </c>
      <c r="AH209" s="113">
        <f t="shared" si="69"/>
        <v>35.713057859657972</v>
      </c>
      <c r="AI209" s="113">
        <f t="shared" si="69"/>
        <v>35.035277022079761</v>
      </c>
      <c r="AJ209" s="113">
        <f t="shared" si="69"/>
        <v>34.357496184501549</v>
      </c>
      <c r="AK209" s="113">
        <f t="shared" si="69"/>
        <v>33.679715346923338</v>
      </c>
      <c r="AL209" s="113">
        <f t="shared" si="69"/>
        <v>33.001934509345126</v>
      </c>
      <c r="AM209" s="113">
        <f t="shared" si="69"/>
        <v>32.324153671766915</v>
      </c>
      <c r="AN209" s="113">
        <f t="shared" si="69"/>
        <v>31.646372834188703</v>
      </c>
      <c r="AO209" s="113">
        <f t="shared" si="69"/>
        <v>30.968591996610453</v>
      </c>
      <c r="AP209" s="17"/>
      <c r="AQ209" s="17"/>
      <c r="AR209" s="17"/>
      <c r="AS209" s="17"/>
      <c r="AT209" s="17"/>
      <c r="AU209" s="17"/>
      <c r="AV209" s="17"/>
      <c r="AY209" s="17"/>
      <c r="AZ209" s="17"/>
      <c r="BA209" s="17"/>
      <c r="BB209" s="17"/>
      <c r="BC209" s="17"/>
      <c r="BD209" s="107"/>
      <c r="BE209" s="107"/>
      <c r="BF209" s="10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</row>
    <row r="210" spans="1:88" ht="14.25" customHeight="1" thickTop="1" x14ac:dyDescent="0.15">
      <c r="G210" s="26"/>
      <c r="H210" s="221"/>
      <c r="J210" s="209"/>
      <c r="K210" s="95" t="s">
        <v>79</v>
      </c>
      <c r="L210" s="95" t="s">
        <v>98</v>
      </c>
      <c r="M210" s="111">
        <f t="shared" ref="M210:AO210" si="70" xml:space="preserve"> (M$415-1)*(M242+M341)</f>
        <v>51.285076751644155</v>
      </c>
      <c r="N210" s="111">
        <f t="shared" si="70"/>
        <v>55.7201733201682</v>
      </c>
      <c r="O210" s="111">
        <f t="shared" si="70"/>
        <v>53.045238289955954</v>
      </c>
      <c r="P210" s="111">
        <f t="shared" si="70"/>
        <v>50.370303259743693</v>
      </c>
      <c r="Q210" s="111">
        <f t="shared" si="70"/>
        <v>47.695368229531425</v>
      </c>
      <c r="R210" s="111">
        <f t="shared" si="70"/>
        <v>45.02043319931915</v>
      </c>
      <c r="S210" s="111">
        <f t="shared" si="70"/>
        <v>42.345498169106889</v>
      </c>
      <c r="T210" s="111">
        <f t="shared" si="70"/>
        <v>39.670563138894622</v>
      </c>
      <c r="U210" s="111">
        <f t="shared" si="70"/>
        <v>36.995628108682354</v>
      </c>
      <c r="V210" s="111">
        <f t="shared" si="70"/>
        <v>34.320693078470086</v>
      </c>
      <c r="W210" s="111">
        <f t="shared" si="70"/>
        <v>31.645758048257822</v>
      </c>
      <c r="X210" s="111">
        <f t="shared" si="70"/>
        <v>28.970823018045557</v>
      </c>
      <c r="Y210" s="111">
        <f t="shared" si="70"/>
        <v>26.295887987833282</v>
      </c>
      <c r="Z210" s="111">
        <f t="shared" si="70"/>
        <v>23.620952957621032</v>
      </c>
      <c r="AA210" s="111">
        <f t="shared" si="70"/>
        <v>23.343482572572789</v>
      </c>
      <c r="AB210" s="111">
        <f t="shared" si="70"/>
        <v>23.066012187524549</v>
      </c>
      <c r="AC210" s="111">
        <f t="shared" si="70"/>
        <v>22.78854180247631</v>
      </c>
      <c r="AD210" s="111">
        <f t="shared" si="70"/>
        <v>22.51107141742807</v>
      </c>
      <c r="AE210" s="111">
        <f t="shared" si="70"/>
        <v>22.233601032379827</v>
      </c>
      <c r="AF210" s="111">
        <f t="shared" si="70"/>
        <v>21.956130647331587</v>
      </c>
      <c r="AG210" s="111">
        <f t="shared" si="70"/>
        <v>21.678660262283348</v>
      </c>
      <c r="AH210" s="111">
        <f t="shared" si="70"/>
        <v>21.401189877235105</v>
      </c>
      <c r="AI210" s="111">
        <f t="shared" si="70"/>
        <v>21.123719492186869</v>
      </c>
      <c r="AJ210" s="111">
        <f t="shared" si="70"/>
        <v>20.846249107138629</v>
      </c>
      <c r="AK210" s="111">
        <f t="shared" si="70"/>
        <v>20.568778722090386</v>
      </c>
      <c r="AL210" s="111">
        <f t="shared" si="70"/>
        <v>20.291308337042146</v>
      </c>
      <c r="AM210" s="111">
        <f t="shared" si="70"/>
        <v>20.013837951993906</v>
      </c>
      <c r="AN210" s="111">
        <f t="shared" si="70"/>
        <v>19.736367566945663</v>
      </c>
      <c r="AO210" s="111">
        <f t="shared" si="70"/>
        <v>19.458897181897417</v>
      </c>
    </row>
    <row r="211" spans="1:88" ht="14.25" customHeight="1" x14ac:dyDescent="0.15">
      <c r="G211" s="26"/>
      <c r="H211" s="221"/>
      <c r="J211" s="209"/>
      <c r="K211" s="23" t="s">
        <v>79</v>
      </c>
      <c r="L211" s="86" t="s">
        <v>99</v>
      </c>
      <c r="M211" s="112">
        <f t="shared" ref="M211:AO211" si="71" xml:space="preserve"> (M$416-1)*(M243+M342)</f>
        <v>51.285076751644155</v>
      </c>
      <c r="N211" s="112">
        <f t="shared" si="71"/>
        <v>55.7201733201682</v>
      </c>
      <c r="O211" s="112">
        <f t="shared" si="71"/>
        <v>53.657541543205063</v>
      </c>
      <c r="P211" s="112">
        <f t="shared" si="71"/>
        <v>51.594909766241912</v>
      </c>
      <c r="Q211" s="112">
        <f t="shared" si="71"/>
        <v>49.532277989278761</v>
      </c>
      <c r="R211" s="112">
        <f t="shared" si="71"/>
        <v>47.469646212315617</v>
      </c>
      <c r="S211" s="112">
        <f t="shared" si="71"/>
        <v>45.407014435352473</v>
      </c>
      <c r="T211" s="112">
        <f t="shared" si="71"/>
        <v>43.344382658389314</v>
      </c>
      <c r="U211" s="112">
        <f t="shared" si="71"/>
        <v>41.28175088142617</v>
      </c>
      <c r="V211" s="112">
        <f t="shared" si="71"/>
        <v>39.219119104463026</v>
      </c>
      <c r="W211" s="112">
        <f t="shared" si="71"/>
        <v>37.156487327499889</v>
      </c>
      <c r="X211" s="112">
        <f t="shared" si="71"/>
        <v>35.093855550536738</v>
      </c>
      <c r="Y211" s="112">
        <f t="shared" si="71"/>
        <v>33.031223773573593</v>
      </c>
      <c r="Z211" s="112">
        <f t="shared" si="71"/>
        <v>30.968591996610453</v>
      </c>
      <c r="AA211" s="112">
        <f t="shared" si="71"/>
        <v>30.478749394011157</v>
      </c>
      <c r="AB211" s="112">
        <f t="shared" si="71"/>
        <v>29.988906791411861</v>
      </c>
      <c r="AC211" s="112">
        <f t="shared" si="71"/>
        <v>29.499064188812564</v>
      </c>
      <c r="AD211" s="112">
        <f t="shared" si="71"/>
        <v>29.009221586213268</v>
      </c>
      <c r="AE211" s="112">
        <f t="shared" si="71"/>
        <v>28.519378983613972</v>
      </c>
      <c r="AF211" s="112">
        <f t="shared" si="71"/>
        <v>28.029536381014676</v>
      </c>
      <c r="AG211" s="112">
        <f t="shared" si="71"/>
        <v>27.539693778415383</v>
      </c>
      <c r="AH211" s="112">
        <f t="shared" si="71"/>
        <v>27.04985117581608</v>
      </c>
      <c r="AI211" s="112">
        <f t="shared" si="71"/>
        <v>26.560008573216788</v>
      </c>
      <c r="AJ211" s="112">
        <f t="shared" si="71"/>
        <v>26.070165970617495</v>
      </c>
      <c r="AK211" s="112">
        <f t="shared" si="71"/>
        <v>25.580323368018195</v>
      </c>
      <c r="AL211" s="112">
        <f t="shared" si="71"/>
        <v>25.090480765418903</v>
      </c>
      <c r="AM211" s="112">
        <f t="shared" si="71"/>
        <v>24.6006381628196</v>
      </c>
      <c r="AN211" s="112">
        <f t="shared" si="71"/>
        <v>24.110795560220307</v>
      </c>
      <c r="AO211" s="112">
        <f t="shared" si="71"/>
        <v>23.620952957621032</v>
      </c>
    </row>
    <row r="212" spans="1:88" ht="14.25" customHeight="1" thickBot="1" x14ac:dyDescent="0.2">
      <c r="G212" s="26"/>
      <c r="H212" s="221"/>
      <c r="J212" s="215"/>
      <c r="K212" s="98" t="s">
        <v>79</v>
      </c>
      <c r="L212" s="98" t="s">
        <v>100</v>
      </c>
      <c r="M212" s="113">
        <f t="shared" ref="M212:AO212" si="72" xml:space="preserve"> (M$417-1)*(M244+M343)</f>
        <v>51.285076751644155</v>
      </c>
      <c r="N212" s="113">
        <f t="shared" si="72"/>
        <v>55.7201733201682</v>
      </c>
      <c r="O212" s="113">
        <f t="shared" si="72"/>
        <v>54.504767590177835</v>
      </c>
      <c r="P212" s="113">
        <f t="shared" si="72"/>
        <v>53.289361860187462</v>
      </c>
      <c r="Q212" s="113">
        <f t="shared" si="72"/>
        <v>52.073956130197089</v>
      </c>
      <c r="R212" s="113">
        <f t="shared" si="72"/>
        <v>50.858550400206724</v>
      </c>
      <c r="S212" s="113">
        <f t="shared" si="72"/>
        <v>49.643144670216344</v>
      </c>
      <c r="T212" s="113">
        <f t="shared" si="72"/>
        <v>48.427738940225964</v>
      </c>
      <c r="U212" s="113">
        <f t="shared" si="72"/>
        <v>47.212333210235585</v>
      </c>
      <c r="V212" s="113">
        <f t="shared" si="72"/>
        <v>45.996927480245212</v>
      </c>
      <c r="W212" s="113">
        <f t="shared" si="72"/>
        <v>44.781521750254832</v>
      </c>
      <c r="X212" s="113">
        <f t="shared" si="72"/>
        <v>43.566116020264452</v>
      </c>
      <c r="Y212" s="113">
        <f t="shared" si="72"/>
        <v>42.350710290274066</v>
      </c>
      <c r="Z212" s="113">
        <f t="shared" si="72"/>
        <v>41.135304560283664</v>
      </c>
      <c r="AA212" s="113">
        <f t="shared" si="72"/>
        <v>40.45752372270546</v>
      </c>
      <c r="AB212" s="113">
        <f t="shared" si="72"/>
        <v>39.779742885127249</v>
      </c>
      <c r="AC212" s="113">
        <f t="shared" si="72"/>
        <v>39.10196204754903</v>
      </c>
      <c r="AD212" s="113">
        <f t="shared" si="72"/>
        <v>38.424181209970818</v>
      </c>
      <c r="AE212" s="113">
        <f t="shared" si="72"/>
        <v>37.746400372392614</v>
      </c>
      <c r="AF212" s="113">
        <f t="shared" si="72"/>
        <v>37.068619534814403</v>
      </c>
      <c r="AG212" s="113">
        <f t="shared" si="72"/>
        <v>36.390838697236191</v>
      </c>
      <c r="AH212" s="113">
        <f t="shared" si="72"/>
        <v>35.713057859657972</v>
      </c>
      <c r="AI212" s="113">
        <f t="shared" si="72"/>
        <v>35.035277022079761</v>
      </c>
      <c r="AJ212" s="113">
        <f t="shared" si="72"/>
        <v>34.357496184501549</v>
      </c>
      <c r="AK212" s="113">
        <f t="shared" si="72"/>
        <v>33.679715346923338</v>
      </c>
      <c r="AL212" s="113">
        <f t="shared" si="72"/>
        <v>33.001934509345126</v>
      </c>
      <c r="AM212" s="113">
        <f t="shared" si="72"/>
        <v>32.324153671766915</v>
      </c>
      <c r="AN212" s="113">
        <f t="shared" si="72"/>
        <v>31.646372834188703</v>
      </c>
      <c r="AO212" s="113">
        <f t="shared" si="72"/>
        <v>30.968591996610453</v>
      </c>
    </row>
    <row r="213" spans="1:88" ht="14.25" customHeight="1" thickTop="1" x14ac:dyDescent="0.15">
      <c r="G213" s="26"/>
      <c r="H213" s="221"/>
      <c r="J213" s="100"/>
      <c r="K213" s="23"/>
      <c r="L213" s="23"/>
      <c r="AA213" s="116"/>
      <c r="AB213" s="116"/>
      <c r="AC213" s="116"/>
    </row>
    <row r="214" spans="1:88" ht="14.25" customHeight="1" x14ac:dyDescent="0.15">
      <c r="G214" s="26"/>
      <c r="H214" s="221"/>
      <c r="M214" s="85">
        <v>2022</v>
      </c>
      <c r="N214" s="85">
        <v>2023</v>
      </c>
      <c r="O214" s="85">
        <v>2024</v>
      </c>
      <c r="P214" s="85">
        <v>2025</v>
      </c>
      <c r="Q214" s="85">
        <v>2026</v>
      </c>
      <c r="R214" s="85">
        <v>2027</v>
      </c>
      <c r="S214" s="85">
        <v>2028</v>
      </c>
      <c r="T214" s="85">
        <v>2029</v>
      </c>
      <c r="U214" s="85">
        <v>2030</v>
      </c>
      <c r="V214" s="85">
        <v>2031</v>
      </c>
      <c r="W214" s="85">
        <v>2032</v>
      </c>
      <c r="X214" s="85">
        <v>2033</v>
      </c>
      <c r="Y214" s="85">
        <v>2034</v>
      </c>
      <c r="Z214" s="85">
        <v>2035</v>
      </c>
      <c r="AA214" s="85">
        <v>2036</v>
      </c>
      <c r="AB214" s="85">
        <v>2037</v>
      </c>
      <c r="AC214" s="85">
        <v>2038</v>
      </c>
      <c r="AD214" s="85">
        <v>2039</v>
      </c>
      <c r="AE214" s="85">
        <v>2040</v>
      </c>
      <c r="AF214" s="85">
        <v>2041</v>
      </c>
      <c r="AG214" s="85">
        <v>2042</v>
      </c>
      <c r="AH214" s="85">
        <v>2043</v>
      </c>
      <c r="AI214" s="85">
        <v>2044</v>
      </c>
      <c r="AJ214" s="85">
        <v>2045</v>
      </c>
      <c r="AK214" s="85">
        <v>2046</v>
      </c>
      <c r="AL214" s="85">
        <v>2047</v>
      </c>
      <c r="AM214" s="85">
        <v>2048</v>
      </c>
      <c r="AN214" s="85">
        <v>2049</v>
      </c>
      <c r="AO214" s="85">
        <v>2050</v>
      </c>
    </row>
    <row r="215" spans="1:88" ht="14.25" customHeight="1" x14ac:dyDescent="0.15">
      <c r="G215" s="26"/>
      <c r="H215" s="221"/>
      <c r="J215" s="208" t="s">
        <v>118</v>
      </c>
      <c r="K215" s="95" t="s">
        <v>58</v>
      </c>
      <c r="L215" s="95" t="s">
        <v>98</v>
      </c>
      <c r="M215" s="117">
        <v>1366.5982035504765</v>
      </c>
      <c r="N215" s="117">
        <v>1434.7920718886025</v>
      </c>
      <c r="O215" s="117">
        <v>1365.9990161257269</v>
      </c>
      <c r="P215" s="117">
        <v>1297.2059603628513</v>
      </c>
      <c r="Q215" s="117">
        <v>1228.4129045999755</v>
      </c>
      <c r="R215" s="117">
        <v>1159.6198488370994</v>
      </c>
      <c r="S215" s="117">
        <v>1090.8267930742236</v>
      </c>
      <c r="T215" s="117">
        <v>1022.0337373113477</v>
      </c>
      <c r="U215" s="117">
        <v>953.2406815484718</v>
      </c>
      <c r="V215" s="117">
        <v>884.44762578559585</v>
      </c>
      <c r="W215" s="117">
        <v>815.65457002272012</v>
      </c>
      <c r="X215" s="117">
        <v>746.86151425984417</v>
      </c>
      <c r="Y215" s="117">
        <v>678.06845849696811</v>
      </c>
      <c r="Z215" s="117">
        <v>609.27540273409272</v>
      </c>
      <c r="AA215" s="117">
        <v>601.53103271745272</v>
      </c>
      <c r="AB215" s="117">
        <v>593.78666270081283</v>
      </c>
      <c r="AC215" s="117">
        <v>586.04229268417293</v>
      </c>
      <c r="AD215" s="117">
        <v>578.29792266753304</v>
      </c>
      <c r="AE215" s="117">
        <v>570.55355265089304</v>
      </c>
      <c r="AF215" s="117">
        <v>562.80918263425315</v>
      </c>
      <c r="AG215" s="117">
        <v>555.06481261761326</v>
      </c>
      <c r="AH215" s="117">
        <v>547.32044260097325</v>
      </c>
      <c r="AI215" s="117">
        <v>539.57607258433336</v>
      </c>
      <c r="AJ215" s="117">
        <v>531.83170256769347</v>
      </c>
      <c r="AK215" s="117">
        <v>524.08733255105346</v>
      </c>
      <c r="AL215" s="117">
        <v>516.34296253441357</v>
      </c>
      <c r="AM215" s="117">
        <v>508.59859251777368</v>
      </c>
      <c r="AN215" s="117">
        <v>500.85422250113368</v>
      </c>
      <c r="AO215" s="117">
        <v>493.10985248449356</v>
      </c>
    </row>
    <row r="216" spans="1:88" ht="14.25" customHeight="1" x14ac:dyDescent="0.15">
      <c r="G216" s="26"/>
      <c r="H216" s="221"/>
      <c r="J216" s="209"/>
      <c r="K216" s="23" t="s">
        <v>58</v>
      </c>
      <c r="L216" s="86" t="s">
        <v>99</v>
      </c>
      <c r="M216" s="118">
        <v>1366.5982035504765</v>
      </c>
      <c r="N216" s="118">
        <v>1434.7920718886025</v>
      </c>
      <c r="O216" s="118">
        <v>1378.9221118664218</v>
      </c>
      <c r="P216" s="118">
        <v>1323.0521518442406</v>
      </c>
      <c r="Q216" s="118">
        <v>1267.1821918220596</v>
      </c>
      <c r="R216" s="118">
        <v>1211.3122317998786</v>
      </c>
      <c r="S216" s="118">
        <v>1155.4422717776977</v>
      </c>
      <c r="T216" s="118">
        <v>1099.5723117555167</v>
      </c>
      <c r="U216" s="118">
        <v>1043.7023517333357</v>
      </c>
      <c r="V216" s="118">
        <v>987.83239171115474</v>
      </c>
      <c r="W216" s="118">
        <v>931.96243168897399</v>
      </c>
      <c r="X216" s="118">
        <v>876.09247166679313</v>
      </c>
      <c r="Y216" s="118">
        <v>820.22251164461215</v>
      </c>
      <c r="Z216" s="118">
        <v>764.35255162243141</v>
      </c>
      <c r="AA216" s="118">
        <v>750.6807416965421</v>
      </c>
      <c r="AB216" s="118">
        <v>737.00893177065279</v>
      </c>
      <c r="AC216" s="118">
        <v>723.3371218447636</v>
      </c>
      <c r="AD216" s="118">
        <v>709.66531191887429</v>
      </c>
      <c r="AE216" s="118">
        <v>695.99350199298499</v>
      </c>
      <c r="AF216" s="118">
        <v>682.32169206709568</v>
      </c>
      <c r="AG216" s="118">
        <v>668.64988214120649</v>
      </c>
      <c r="AH216" s="118">
        <v>654.97807221531707</v>
      </c>
      <c r="AI216" s="118">
        <v>641.30626228942788</v>
      </c>
      <c r="AJ216" s="118">
        <v>627.63445236353868</v>
      </c>
      <c r="AK216" s="118">
        <v>613.96264243764927</v>
      </c>
      <c r="AL216" s="118">
        <v>600.29083251176007</v>
      </c>
      <c r="AM216" s="118">
        <v>586.61902258587065</v>
      </c>
      <c r="AN216" s="118">
        <v>572.94721265998146</v>
      </c>
      <c r="AO216" s="118">
        <v>559.27540273409272</v>
      </c>
    </row>
    <row r="217" spans="1:88" ht="14.25" customHeight="1" thickBot="1" x14ac:dyDescent="0.2">
      <c r="G217" s="26"/>
      <c r="H217" s="221"/>
      <c r="J217" s="209"/>
      <c r="K217" s="98" t="s">
        <v>58</v>
      </c>
      <c r="L217" s="98" t="s">
        <v>100</v>
      </c>
      <c r="M217" s="119">
        <v>1366.5982035504765</v>
      </c>
      <c r="N217" s="119">
        <v>1434.7920718886025</v>
      </c>
      <c r="O217" s="119">
        <v>1398.4020480411775</v>
      </c>
      <c r="P217" s="119">
        <v>1362.0120241937525</v>
      </c>
      <c r="Q217" s="119">
        <v>1325.6220003463272</v>
      </c>
      <c r="R217" s="119">
        <v>1289.2319764989024</v>
      </c>
      <c r="S217" s="119">
        <v>1252.841952651477</v>
      </c>
      <c r="T217" s="119">
        <v>1216.4519288040519</v>
      </c>
      <c r="U217" s="119">
        <v>1180.0619049566264</v>
      </c>
      <c r="V217" s="119">
        <v>1143.6718811092014</v>
      </c>
      <c r="W217" s="119">
        <v>1107.2818572617759</v>
      </c>
      <c r="X217" s="119">
        <v>1070.8918334143509</v>
      </c>
      <c r="Y217" s="119">
        <v>1034.5018095669252</v>
      </c>
      <c r="Z217" s="119">
        <v>998.11178571949949</v>
      </c>
      <c r="AA217" s="119">
        <v>979.19450344636175</v>
      </c>
      <c r="AB217" s="119">
        <v>960.27722117322401</v>
      </c>
      <c r="AC217" s="119">
        <v>941.35993890008604</v>
      </c>
      <c r="AD217" s="119">
        <v>922.44265662694829</v>
      </c>
      <c r="AE217" s="119">
        <v>903.52537435381055</v>
      </c>
      <c r="AF217" s="119">
        <v>884.6080920806728</v>
      </c>
      <c r="AG217" s="119">
        <v>865.69080980753506</v>
      </c>
      <c r="AH217" s="119">
        <v>846.77352753439709</v>
      </c>
      <c r="AI217" s="119">
        <v>827.85624526125923</v>
      </c>
      <c r="AJ217" s="119">
        <v>808.93896298812149</v>
      </c>
      <c r="AK217" s="119">
        <v>790.02168071498375</v>
      </c>
      <c r="AL217" s="119">
        <v>771.10439844184589</v>
      </c>
      <c r="AM217" s="119">
        <v>752.18711616870803</v>
      </c>
      <c r="AN217" s="119">
        <v>733.26983389557029</v>
      </c>
      <c r="AO217" s="119">
        <v>714.35255162243141</v>
      </c>
    </row>
    <row r="218" spans="1:88" ht="14.25" customHeight="1" thickTop="1" x14ac:dyDescent="0.15">
      <c r="G218" s="26"/>
      <c r="H218" s="221"/>
      <c r="J218" s="209"/>
      <c r="K218" s="95" t="s">
        <v>63</v>
      </c>
      <c r="L218" s="95" t="s">
        <v>98</v>
      </c>
      <c r="M218" s="117">
        <f t="shared" ref="M218:AO226" si="73">M215</f>
        <v>1366.5982035504765</v>
      </c>
      <c r="N218" s="117">
        <f t="shared" si="73"/>
        <v>1434.7920718886025</v>
      </c>
      <c r="O218" s="117">
        <f t="shared" si="73"/>
        <v>1365.9990161257269</v>
      </c>
      <c r="P218" s="117">
        <f t="shared" si="73"/>
        <v>1297.2059603628513</v>
      </c>
      <c r="Q218" s="117">
        <f t="shared" si="73"/>
        <v>1228.4129045999755</v>
      </c>
      <c r="R218" s="117">
        <f t="shared" si="73"/>
        <v>1159.6198488370994</v>
      </c>
      <c r="S218" s="117">
        <f t="shared" si="73"/>
        <v>1090.8267930742236</v>
      </c>
      <c r="T218" s="117">
        <f t="shared" si="73"/>
        <v>1022.0337373113477</v>
      </c>
      <c r="U218" s="117">
        <f t="shared" si="73"/>
        <v>953.2406815484718</v>
      </c>
      <c r="V218" s="117">
        <f t="shared" si="73"/>
        <v>884.44762578559585</v>
      </c>
      <c r="W218" s="117">
        <f t="shared" si="73"/>
        <v>815.65457002272012</v>
      </c>
      <c r="X218" s="117">
        <f t="shared" si="73"/>
        <v>746.86151425984417</v>
      </c>
      <c r="Y218" s="117">
        <f t="shared" si="73"/>
        <v>678.06845849696811</v>
      </c>
      <c r="Z218" s="117">
        <f t="shared" si="73"/>
        <v>609.27540273409272</v>
      </c>
      <c r="AA218" s="117">
        <f t="shared" si="73"/>
        <v>601.53103271745272</v>
      </c>
      <c r="AB218" s="117">
        <f t="shared" si="73"/>
        <v>593.78666270081283</v>
      </c>
      <c r="AC218" s="117">
        <f t="shared" si="73"/>
        <v>586.04229268417293</v>
      </c>
      <c r="AD218" s="117">
        <f t="shared" si="73"/>
        <v>578.29792266753304</v>
      </c>
      <c r="AE218" s="117">
        <f t="shared" si="73"/>
        <v>570.55355265089304</v>
      </c>
      <c r="AF218" s="117">
        <f t="shared" si="73"/>
        <v>562.80918263425315</v>
      </c>
      <c r="AG218" s="117">
        <f t="shared" si="73"/>
        <v>555.06481261761326</v>
      </c>
      <c r="AH218" s="117">
        <f t="shared" si="73"/>
        <v>547.32044260097325</v>
      </c>
      <c r="AI218" s="117">
        <f t="shared" si="73"/>
        <v>539.57607258433336</v>
      </c>
      <c r="AJ218" s="117">
        <f t="shared" si="73"/>
        <v>531.83170256769347</v>
      </c>
      <c r="AK218" s="117">
        <f t="shared" si="73"/>
        <v>524.08733255105346</v>
      </c>
      <c r="AL218" s="117">
        <f t="shared" si="73"/>
        <v>516.34296253441357</v>
      </c>
      <c r="AM218" s="117">
        <f t="shared" si="73"/>
        <v>508.59859251777368</v>
      </c>
      <c r="AN218" s="117">
        <f t="shared" si="73"/>
        <v>500.85422250113368</v>
      </c>
      <c r="AO218" s="117">
        <f t="shared" si="73"/>
        <v>493.10985248449356</v>
      </c>
    </row>
    <row r="219" spans="1:88" ht="14.25" customHeight="1" x14ac:dyDescent="0.2">
      <c r="G219" s="26"/>
      <c r="H219" s="221"/>
      <c r="J219" s="209"/>
      <c r="K219" s="23" t="s">
        <v>63</v>
      </c>
      <c r="L219" s="86" t="s">
        <v>99</v>
      </c>
      <c r="M219" s="118">
        <f t="shared" si="73"/>
        <v>1366.5982035504765</v>
      </c>
      <c r="N219" s="118">
        <f t="shared" si="73"/>
        <v>1434.7920718886025</v>
      </c>
      <c r="O219" s="118">
        <f t="shared" si="73"/>
        <v>1378.9221118664218</v>
      </c>
      <c r="P219" s="118">
        <f t="shared" si="73"/>
        <v>1323.0521518442406</v>
      </c>
      <c r="Q219" s="118">
        <f t="shared" si="73"/>
        <v>1267.1821918220596</v>
      </c>
      <c r="R219" s="118">
        <f t="shared" si="73"/>
        <v>1211.3122317998786</v>
      </c>
      <c r="S219" s="118">
        <f t="shared" si="73"/>
        <v>1155.4422717776977</v>
      </c>
      <c r="T219" s="118">
        <f t="shared" si="73"/>
        <v>1099.5723117555167</v>
      </c>
      <c r="U219" s="118">
        <f t="shared" si="73"/>
        <v>1043.7023517333357</v>
      </c>
      <c r="V219" s="118">
        <f t="shared" si="73"/>
        <v>987.83239171115474</v>
      </c>
      <c r="W219" s="118">
        <f t="shared" si="73"/>
        <v>931.96243168897399</v>
      </c>
      <c r="X219" s="118">
        <f t="shared" si="73"/>
        <v>876.09247166679313</v>
      </c>
      <c r="Y219" s="118">
        <f t="shared" si="73"/>
        <v>820.22251164461215</v>
      </c>
      <c r="Z219" s="118">
        <f t="shared" si="73"/>
        <v>764.35255162243141</v>
      </c>
      <c r="AA219" s="118">
        <f t="shared" si="73"/>
        <v>750.6807416965421</v>
      </c>
      <c r="AB219" s="118">
        <f t="shared" si="73"/>
        <v>737.00893177065279</v>
      </c>
      <c r="AC219" s="118">
        <f t="shared" si="73"/>
        <v>723.3371218447636</v>
      </c>
      <c r="AD219" s="118">
        <f t="shared" si="73"/>
        <v>709.66531191887429</v>
      </c>
      <c r="AE219" s="118">
        <f t="shared" si="73"/>
        <v>695.99350199298499</v>
      </c>
      <c r="AF219" s="118">
        <f t="shared" si="73"/>
        <v>682.32169206709568</v>
      </c>
      <c r="AG219" s="118">
        <f t="shared" si="73"/>
        <v>668.64988214120649</v>
      </c>
      <c r="AH219" s="118">
        <f t="shared" si="73"/>
        <v>654.97807221531707</v>
      </c>
      <c r="AI219" s="118">
        <f t="shared" si="73"/>
        <v>641.30626228942788</v>
      </c>
      <c r="AJ219" s="118">
        <f t="shared" si="73"/>
        <v>627.63445236353868</v>
      </c>
      <c r="AK219" s="118">
        <f t="shared" si="73"/>
        <v>613.96264243764927</v>
      </c>
      <c r="AL219" s="118">
        <f t="shared" si="73"/>
        <v>600.29083251176007</v>
      </c>
      <c r="AM219" s="118">
        <f t="shared" si="73"/>
        <v>586.61902258587065</v>
      </c>
      <c r="AN219" s="118">
        <f t="shared" si="73"/>
        <v>572.94721265998146</v>
      </c>
      <c r="AO219" s="118">
        <f t="shared" si="73"/>
        <v>559.27540273409272</v>
      </c>
      <c r="AP219" s="19"/>
    </row>
    <row r="220" spans="1:88" ht="14.25" customHeight="1" thickBot="1" x14ac:dyDescent="0.2">
      <c r="G220" s="26"/>
      <c r="H220" s="221"/>
      <c r="J220" s="209"/>
      <c r="K220" s="98" t="s">
        <v>63</v>
      </c>
      <c r="L220" s="98" t="s">
        <v>100</v>
      </c>
      <c r="M220" s="119">
        <f t="shared" si="73"/>
        <v>1366.5982035504765</v>
      </c>
      <c r="N220" s="119">
        <f t="shared" si="73"/>
        <v>1434.7920718886025</v>
      </c>
      <c r="O220" s="119">
        <f t="shared" si="73"/>
        <v>1398.4020480411775</v>
      </c>
      <c r="P220" s="119">
        <f t="shared" si="73"/>
        <v>1362.0120241937525</v>
      </c>
      <c r="Q220" s="119">
        <f t="shared" si="73"/>
        <v>1325.6220003463272</v>
      </c>
      <c r="R220" s="119">
        <f t="shared" si="73"/>
        <v>1289.2319764989024</v>
      </c>
      <c r="S220" s="119">
        <f t="shared" si="73"/>
        <v>1252.841952651477</v>
      </c>
      <c r="T220" s="119">
        <f t="shared" si="73"/>
        <v>1216.4519288040519</v>
      </c>
      <c r="U220" s="119">
        <f t="shared" si="73"/>
        <v>1180.0619049566264</v>
      </c>
      <c r="V220" s="119">
        <f t="shared" si="73"/>
        <v>1143.6718811092014</v>
      </c>
      <c r="W220" s="119">
        <f t="shared" si="73"/>
        <v>1107.2818572617759</v>
      </c>
      <c r="X220" s="119">
        <f t="shared" si="73"/>
        <v>1070.8918334143509</v>
      </c>
      <c r="Y220" s="119">
        <f t="shared" si="73"/>
        <v>1034.5018095669252</v>
      </c>
      <c r="Z220" s="119">
        <f t="shared" si="73"/>
        <v>998.11178571949949</v>
      </c>
      <c r="AA220" s="119">
        <f t="shared" si="73"/>
        <v>979.19450344636175</v>
      </c>
      <c r="AB220" s="119">
        <f t="shared" si="73"/>
        <v>960.27722117322401</v>
      </c>
      <c r="AC220" s="119">
        <f t="shared" si="73"/>
        <v>941.35993890008604</v>
      </c>
      <c r="AD220" s="119">
        <f t="shared" si="73"/>
        <v>922.44265662694829</v>
      </c>
      <c r="AE220" s="119">
        <f t="shared" si="73"/>
        <v>903.52537435381055</v>
      </c>
      <c r="AF220" s="119">
        <f t="shared" si="73"/>
        <v>884.6080920806728</v>
      </c>
      <c r="AG220" s="119">
        <f t="shared" si="73"/>
        <v>865.69080980753506</v>
      </c>
      <c r="AH220" s="119">
        <f t="shared" si="73"/>
        <v>846.77352753439709</v>
      </c>
      <c r="AI220" s="119">
        <f t="shared" si="73"/>
        <v>827.85624526125923</v>
      </c>
      <c r="AJ220" s="119">
        <f t="shared" si="73"/>
        <v>808.93896298812149</v>
      </c>
      <c r="AK220" s="119">
        <f t="shared" si="73"/>
        <v>790.02168071498375</v>
      </c>
      <c r="AL220" s="119">
        <f t="shared" si="73"/>
        <v>771.10439844184589</v>
      </c>
      <c r="AM220" s="119">
        <f t="shared" si="73"/>
        <v>752.18711616870803</v>
      </c>
      <c r="AN220" s="119">
        <f t="shared" si="73"/>
        <v>733.26983389557029</v>
      </c>
      <c r="AO220" s="119">
        <f t="shared" si="73"/>
        <v>714.35255162243141</v>
      </c>
    </row>
    <row r="221" spans="1:88" ht="13.5" customHeight="1" thickTop="1" thickBot="1" x14ac:dyDescent="0.2">
      <c r="G221" s="26"/>
      <c r="H221" s="221"/>
      <c r="J221" s="209"/>
      <c r="K221" s="95" t="s">
        <v>65</v>
      </c>
      <c r="L221" s="95" t="s">
        <v>98</v>
      </c>
      <c r="M221" s="117">
        <f t="shared" si="73"/>
        <v>1366.5982035504765</v>
      </c>
      <c r="N221" s="117">
        <f t="shared" si="73"/>
        <v>1434.7920718886025</v>
      </c>
      <c r="O221" s="117">
        <f t="shared" si="73"/>
        <v>1365.9990161257269</v>
      </c>
      <c r="P221" s="117">
        <f t="shared" si="73"/>
        <v>1297.2059603628513</v>
      </c>
      <c r="Q221" s="117">
        <f t="shared" si="73"/>
        <v>1228.4129045999755</v>
      </c>
      <c r="R221" s="117">
        <f t="shared" si="73"/>
        <v>1159.6198488370994</v>
      </c>
      <c r="S221" s="117">
        <f t="shared" si="73"/>
        <v>1090.8267930742236</v>
      </c>
      <c r="T221" s="117">
        <f t="shared" si="73"/>
        <v>1022.0337373113477</v>
      </c>
      <c r="U221" s="117">
        <f t="shared" si="73"/>
        <v>953.2406815484718</v>
      </c>
      <c r="V221" s="117">
        <f t="shared" si="73"/>
        <v>884.44762578559585</v>
      </c>
      <c r="W221" s="117">
        <f t="shared" si="73"/>
        <v>815.65457002272012</v>
      </c>
      <c r="X221" s="117">
        <f t="shared" si="73"/>
        <v>746.86151425984417</v>
      </c>
      <c r="Y221" s="117">
        <f t="shared" si="73"/>
        <v>678.06845849696811</v>
      </c>
      <c r="Z221" s="117">
        <f t="shared" si="73"/>
        <v>609.27540273409272</v>
      </c>
      <c r="AA221" s="117">
        <f t="shared" si="73"/>
        <v>601.53103271745272</v>
      </c>
      <c r="AB221" s="117">
        <f t="shared" si="73"/>
        <v>593.78666270081283</v>
      </c>
      <c r="AC221" s="117">
        <f t="shared" si="73"/>
        <v>586.04229268417293</v>
      </c>
      <c r="AD221" s="117">
        <f t="shared" si="73"/>
        <v>578.29792266753304</v>
      </c>
      <c r="AE221" s="117">
        <f t="shared" si="73"/>
        <v>570.55355265089304</v>
      </c>
      <c r="AF221" s="117">
        <f t="shared" si="73"/>
        <v>562.80918263425315</v>
      </c>
      <c r="AG221" s="117">
        <f t="shared" si="73"/>
        <v>555.06481261761326</v>
      </c>
      <c r="AH221" s="117">
        <f t="shared" si="73"/>
        <v>547.32044260097325</v>
      </c>
      <c r="AI221" s="117">
        <f t="shared" si="73"/>
        <v>539.57607258433336</v>
      </c>
      <c r="AJ221" s="117">
        <f t="shared" si="73"/>
        <v>531.83170256769347</v>
      </c>
      <c r="AK221" s="117">
        <f t="shared" si="73"/>
        <v>524.08733255105346</v>
      </c>
      <c r="AL221" s="117">
        <f t="shared" si="73"/>
        <v>516.34296253441357</v>
      </c>
      <c r="AM221" s="117">
        <f t="shared" si="73"/>
        <v>508.59859251777368</v>
      </c>
      <c r="AN221" s="117">
        <f t="shared" si="73"/>
        <v>500.85422250113368</v>
      </c>
      <c r="AO221" s="117">
        <f t="shared" si="73"/>
        <v>493.10985248449356</v>
      </c>
      <c r="AS221" s="107"/>
      <c r="AT221" s="107"/>
      <c r="AU221" s="107"/>
      <c r="AV221" s="107"/>
      <c r="AY221" s="107"/>
    </row>
    <row r="222" spans="1:88" s="107" customFormat="1" ht="14.25" customHeight="1" thickTop="1" thickBot="1" x14ac:dyDescent="0.2">
      <c r="A222" s="17"/>
      <c r="B222" s="17"/>
      <c r="C222" s="17"/>
      <c r="D222" s="17"/>
      <c r="E222" s="17"/>
      <c r="F222" s="17"/>
      <c r="G222" s="26"/>
      <c r="H222" s="221"/>
      <c r="I222" s="17"/>
      <c r="J222" s="209"/>
      <c r="K222" s="23" t="s">
        <v>65</v>
      </c>
      <c r="L222" s="86" t="s">
        <v>99</v>
      </c>
      <c r="M222" s="118">
        <f t="shared" si="73"/>
        <v>1366.5982035504765</v>
      </c>
      <c r="N222" s="118">
        <f t="shared" si="73"/>
        <v>1434.7920718886025</v>
      </c>
      <c r="O222" s="118">
        <f t="shared" si="73"/>
        <v>1378.9221118664218</v>
      </c>
      <c r="P222" s="118">
        <f t="shared" si="73"/>
        <v>1323.0521518442406</v>
      </c>
      <c r="Q222" s="118">
        <f t="shared" si="73"/>
        <v>1267.1821918220596</v>
      </c>
      <c r="R222" s="118">
        <f t="shared" si="73"/>
        <v>1211.3122317998786</v>
      </c>
      <c r="S222" s="118">
        <f t="shared" si="73"/>
        <v>1155.4422717776977</v>
      </c>
      <c r="T222" s="118">
        <f t="shared" si="73"/>
        <v>1099.5723117555167</v>
      </c>
      <c r="U222" s="118">
        <f t="shared" si="73"/>
        <v>1043.7023517333357</v>
      </c>
      <c r="V222" s="118">
        <f t="shared" si="73"/>
        <v>987.83239171115474</v>
      </c>
      <c r="W222" s="118">
        <f t="shared" si="73"/>
        <v>931.96243168897399</v>
      </c>
      <c r="X222" s="118">
        <f t="shared" si="73"/>
        <v>876.09247166679313</v>
      </c>
      <c r="Y222" s="118">
        <f t="shared" si="73"/>
        <v>820.22251164461215</v>
      </c>
      <c r="Z222" s="118">
        <f t="shared" si="73"/>
        <v>764.35255162243141</v>
      </c>
      <c r="AA222" s="118">
        <f t="shared" si="73"/>
        <v>750.6807416965421</v>
      </c>
      <c r="AB222" s="118">
        <f t="shared" si="73"/>
        <v>737.00893177065279</v>
      </c>
      <c r="AC222" s="118">
        <f t="shared" si="73"/>
        <v>723.3371218447636</v>
      </c>
      <c r="AD222" s="118">
        <f t="shared" si="73"/>
        <v>709.66531191887429</v>
      </c>
      <c r="AE222" s="118">
        <f t="shared" si="73"/>
        <v>695.99350199298499</v>
      </c>
      <c r="AF222" s="118">
        <f t="shared" si="73"/>
        <v>682.32169206709568</v>
      </c>
      <c r="AG222" s="118">
        <f t="shared" si="73"/>
        <v>668.64988214120649</v>
      </c>
      <c r="AH222" s="118">
        <f t="shared" si="73"/>
        <v>654.97807221531707</v>
      </c>
      <c r="AI222" s="118">
        <f t="shared" si="73"/>
        <v>641.30626228942788</v>
      </c>
      <c r="AJ222" s="118">
        <f t="shared" si="73"/>
        <v>627.63445236353868</v>
      </c>
      <c r="AK222" s="118">
        <f t="shared" si="73"/>
        <v>613.96264243764927</v>
      </c>
      <c r="AL222" s="118">
        <f t="shared" si="73"/>
        <v>600.29083251176007</v>
      </c>
      <c r="AM222" s="118">
        <f t="shared" si="73"/>
        <v>586.61902258587065</v>
      </c>
      <c r="AN222" s="118">
        <f t="shared" si="73"/>
        <v>572.94721265998146</v>
      </c>
      <c r="AO222" s="118">
        <f t="shared" si="73"/>
        <v>559.27540273409272</v>
      </c>
      <c r="AP222" s="17"/>
      <c r="AQ222" s="17"/>
      <c r="AR222" s="17"/>
      <c r="AS222" s="114"/>
      <c r="AT222" s="114"/>
      <c r="AU222" s="114"/>
      <c r="AV222" s="114"/>
      <c r="AY222" s="114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</row>
    <row r="223" spans="1:88" s="114" customFormat="1" ht="14.25" customHeight="1" thickTop="1" thickBot="1" x14ac:dyDescent="0.2">
      <c r="A223" s="17"/>
      <c r="B223" s="17"/>
      <c r="C223" s="17"/>
      <c r="D223" s="17"/>
      <c r="E223" s="17"/>
      <c r="F223" s="17"/>
      <c r="G223" s="26"/>
      <c r="H223" s="221"/>
      <c r="I223" s="17"/>
      <c r="J223" s="209"/>
      <c r="K223" s="98" t="s">
        <v>65</v>
      </c>
      <c r="L223" s="98" t="s">
        <v>100</v>
      </c>
      <c r="M223" s="119">
        <f t="shared" si="73"/>
        <v>1366.5982035504765</v>
      </c>
      <c r="N223" s="119">
        <f t="shared" si="73"/>
        <v>1434.7920718886025</v>
      </c>
      <c r="O223" s="119">
        <f t="shared" si="73"/>
        <v>1398.4020480411775</v>
      </c>
      <c r="P223" s="119">
        <f t="shared" si="73"/>
        <v>1362.0120241937525</v>
      </c>
      <c r="Q223" s="119">
        <f t="shared" si="73"/>
        <v>1325.6220003463272</v>
      </c>
      <c r="R223" s="119">
        <f t="shared" si="73"/>
        <v>1289.2319764989024</v>
      </c>
      <c r="S223" s="119">
        <f t="shared" si="73"/>
        <v>1252.841952651477</v>
      </c>
      <c r="T223" s="119">
        <f t="shared" si="73"/>
        <v>1216.4519288040519</v>
      </c>
      <c r="U223" s="119">
        <f t="shared" si="73"/>
        <v>1180.0619049566264</v>
      </c>
      <c r="V223" s="119">
        <f t="shared" si="73"/>
        <v>1143.6718811092014</v>
      </c>
      <c r="W223" s="119">
        <f t="shared" si="73"/>
        <v>1107.2818572617759</v>
      </c>
      <c r="X223" s="119">
        <f t="shared" si="73"/>
        <v>1070.8918334143509</v>
      </c>
      <c r="Y223" s="119">
        <f t="shared" si="73"/>
        <v>1034.5018095669252</v>
      </c>
      <c r="Z223" s="119">
        <f t="shared" si="73"/>
        <v>998.11178571949949</v>
      </c>
      <c r="AA223" s="119">
        <f t="shared" si="73"/>
        <v>979.19450344636175</v>
      </c>
      <c r="AB223" s="119">
        <f t="shared" si="73"/>
        <v>960.27722117322401</v>
      </c>
      <c r="AC223" s="119">
        <f t="shared" si="73"/>
        <v>941.35993890008604</v>
      </c>
      <c r="AD223" s="119">
        <f t="shared" si="73"/>
        <v>922.44265662694829</v>
      </c>
      <c r="AE223" s="119">
        <f t="shared" si="73"/>
        <v>903.52537435381055</v>
      </c>
      <c r="AF223" s="119">
        <f t="shared" si="73"/>
        <v>884.6080920806728</v>
      </c>
      <c r="AG223" s="119">
        <f t="shared" si="73"/>
        <v>865.69080980753506</v>
      </c>
      <c r="AH223" s="119">
        <f t="shared" si="73"/>
        <v>846.77352753439709</v>
      </c>
      <c r="AI223" s="119">
        <f t="shared" si="73"/>
        <v>827.85624526125923</v>
      </c>
      <c r="AJ223" s="119">
        <f t="shared" si="73"/>
        <v>808.93896298812149</v>
      </c>
      <c r="AK223" s="119">
        <f t="shared" si="73"/>
        <v>790.02168071498375</v>
      </c>
      <c r="AL223" s="119">
        <f t="shared" si="73"/>
        <v>771.10439844184589</v>
      </c>
      <c r="AM223" s="119">
        <f t="shared" si="73"/>
        <v>752.18711616870803</v>
      </c>
      <c r="AN223" s="119">
        <f t="shared" si="73"/>
        <v>733.26983389557029</v>
      </c>
      <c r="AO223" s="119">
        <f t="shared" si="73"/>
        <v>714.35255162243141</v>
      </c>
      <c r="AP223" s="17"/>
      <c r="AQ223" s="17"/>
      <c r="AR223" s="17"/>
      <c r="AS223" s="17"/>
      <c r="AT223" s="17"/>
      <c r="AU223" s="17"/>
      <c r="AV223" s="17"/>
      <c r="AY223" s="17"/>
      <c r="AZ223" s="17"/>
      <c r="BA223" s="17"/>
      <c r="BB223" s="17"/>
      <c r="BC223" s="17"/>
      <c r="BD223" s="107"/>
      <c r="BE223" s="107"/>
      <c r="BF223" s="10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</row>
    <row r="224" spans="1:88" ht="13.5" customHeight="1" thickTop="1" thickBot="1" x14ac:dyDescent="0.2">
      <c r="G224" s="26"/>
      <c r="H224" s="221"/>
      <c r="J224" s="209"/>
      <c r="K224" s="95" t="s">
        <v>67</v>
      </c>
      <c r="L224" s="95" t="s">
        <v>98</v>
      </c>
      <c r="M224" s="117">
        <f t="shared" si="73"/>
        <v>1366.5982035504765</v>
      </c>
      <c r="N224" s="117">
        <f t="shared" si="73"/>
        <v>1434.7920718886025</v>
      </c>
      <c r="O224" s="117">
        <f t="shared" si="73"/>
        <v>1365.9990161257269</v>
      </c>
      <c r="P224" s="117">
        <f t="shared" si="73"/>
        <v>1297.2059603628513</v>
      </c>
      <c r="Q224" s="117">
        <f t="shared" si="73"/>
        <v>1228.4129045999755</v>
      </c>
      <c r="R224" s="117">
        <f t="shared" si="73"/>
        <v>1159.6198488370994</v>
      </c>
      <c r="S224" s="117">
        <f t="shared" si="73"/>
        <v>1090.8267930742236</v>
      </c>
      <c r="T224" s="117">
        <f t="shared" si="73"/>
        <v>1022.0337373113477</v>
      </c>
      <c r="U224" s="117">
        <f t="shared" si="73"/>
        <v>953.2406815484718</v>
      </c>
      <c r="V224" s="117">
        <f t="shared" si="73"/>
        <v>884.44762578559585</v>
      </c>
      <c r="W224" s="117">
        <f t="shared" si="73"/>
        <v>815.65457002272012</v>
      </c>
      <c r="X224" s="117">
        <f t="shared" si="73"/>
        <v>746.86151425984417</v>
      </c>
      <c r="Y224" s="117">
        <f t="shared" si="73"/>
        <v>678.06845849696811</v>
      </c>
      <c r="Z224" s="117">
        <f t="shared" si="73"/>
        <v>609.27540273409272</v>
      </c>
      <c r="AA224" s="117">
        <f t="shared" si="73"/>
        <v>601.53103271745272</v>
      </c>
      <c r="AB224" s="117">
        <f t="shared" si="73"/>
        <v>593.78666270081283</v>
      </c>
      <c r="AC224" s="117">
        <f t="shared" si="73"/>
        <v>586.04229268417293</v>
      </c>
      <c r="AD224" s="117">
        <f t="shared" si="73"/>
        <v>578.29792266753304</v>
      </c>
      <c r="AE224" s="117">
        <f t="shared" si="73"/>
        <v>570.55355265089304</v>
      </c>
      <c r="AF224" s="117">
        <f t="shared" si="73"/>
        <v>562.80918263425315</v>
      </c>
      <c r="AG224" s="117">
        <f t="shared" si="73"/>
        <v>555.06481261761326</v>
      </c>
      <c r="AH224" s="117">
        <f t="shared" si="73"/>
        <v>547.32044260097325</v>
      </c>
      <c r="AI224" s="117">
        <f t="shared" si="73"/>
        <v>539.57607258433336</v>
      </c>
      <c r="AJ224" s="117">
        <f t="shared" si="73"/>
        <v>531.83170256769347</v>
      </c>
      <c r="AK224" s="117">
        <f t="shared" si="73"/>
        <v>524.08733255105346</v>
      </c>
      <c r="AL224" s="117">
        <f t="shared" si="73"/>
        <v>516.34296253441357</v>
      </c>
      <c r="AM224" s="117">
        <f t="shared" si="73"/>
        <v>508.59859251777368</v>
      </c>
      <c r="AN224" s="117">
        <f t="shared" si="73"/>
        <v>500.85422250113368</v>
      </c>
      <c r="AO224" s="117">
        <f t="shared" si="73"/>
        <v>493.10985248449356</v>
      </c>
      <c r="AS224" s="107"/>
      <c r="AT224" s="107"/>
      <c r="AU224" s="107"/>
      <c r="AV224" s="107"/>
      <c r="AY224" s="107"/>
    </row>
    <row r="225" spans="1:88" s="107" customFormat="1" ht="14.25" customHeight="1" thickTop="1" thickBot="1" x14ac:dyDescent="0.2">
      <c r="A225" s="17"/>
      <c r="B225" s="17"/>
      <c r="C225" s="17"/>
      <c r="D225" s="17"/>
      <c r="E225" s="17"/>
      <c r="F225" s="17"/>
      <c r="G225" s="26"/>
      <c r="H225" s="221"/>
      <c r="I225" s="17"/>
      <c r="J225" s="209"/>
      <c r="K225" s="23" t="s">
        <v>67</v>
      </c>
      <c r="L225" s="86" t="s">
        <v>99</v>
      </c>
      <c r="M225" s="118">
        <f t="shared" si="73"/>
        <v>1366.5982035504765</v>
      </c>
      <c r="N225" s="118">
        <f t="shared" si="73"/>
        <v>1434.7920718886025</v>
      </c>
      <c r="O225" s="118">
        <f t="shared" si="73"/>
        <v>1378.9221118664218</v>
      </c>
      <c r="P225" s="118">
        <f t="shared" si="73"/>
        <v>1323.0521518442406</v>
      </c>
      <c r="Q225" s="118">
        <f t="shared" si="73"/>
        <v>1267.1821918220596</v>
      </c>
      <c r="R225" s="118">
        <f t="shared" si="73"/>
        <v>1211.3122317998786</v>
      </c>
      <c r="S225" s="118">
        <f t="shared" si="73"/>
        <v>1155.4422717776977</v>
      </c>
      <c r="T225" s="118">
        <f t="shared" si="73"/>
        <v>1099.5723117555167</v>
      </c>
      <c r="U225" s="118">
        <f t="shared" si="73"/>
        <v>1043.7023517333357</v>
      </c>
      <c r="V225" s="118">
        <f t="shared" si="73"/>
        <v>987.83239171115474</v>
      </c>
      <c r="W225" s="118">
        <f t="shared" si="73"/>
        <v>931.96243168897399</v>
      </c>
      <c r="X225" s="118">
        <f t="shared" si="73"/>
        <v>876.09247166679313</v>
      </c>
      <c r="Y225" s="118">
        <f t="shared" si="73"/>
        <v>820.22251164461215</v>
      </c>
      <c r="Z225" s="118">
        <f t="shared" si="73"/>
        <v>764.35255162243141</v>
      </c>
      <c r="AA225" s="118">
        <f t="shared" si="73"/>
        <v>750.6807416965421</v>
      </c>
      <c r="AB225" s="118">
        <f t="shared" si="73"/>
        <v>737.00893177065279</v>
      </c>
      <c r="AC225" s="118">
        <f t="shared" si="73"/>
        <v>723.3371218447636</v>
      </c>
      <c r="AD225" s="118">
        <f t="shared" si="73"/>
        <v>709.66531191887429</v>
      </c>
      <c r="AE225" s="118">
        <f t="shared" si="73"/>
        <v>695.99350199298499</v>
      </c>
      <c r="AF225" s="118">
        <f t="shared" si="73"/>
        <v>682.32169206709568</v>
      </c>
      <c r="AG225" s="118">
        <f t="shared" si="73"/>
        <v>668.64988214120649</v>
      </c>
      <c r="AH225" s="118">
        <f t="shared" si="73"/>
        <v>654.97807221531707</v>
      </c>
      <c r="AI225" s="118">
        <f t="shared" si="73"/>
        <v>641.30626228942788</v>
      </c>
      <c r="AJ225" s="118">
        <f t="shared" si="73"/>
        <v>627.63445236353868</v>
      </c>
      <c r="AK225" s="118">
        <f t="shared" si="73"/>
        <v>613.96264243764927</v>
      </c>
      <c r="AL225" s="118">
        <f t="shared" si="73"/>
        <v>600.29083251176007</v>
      </c>
      <c r="AM225" s="118">
        <f t="shared" si="73"/>
        <v>586.61902258587065</v>
      </c>
      <c r="AN225" s="118">
        <f t="shared" si="73"/>
        <v>572.94721265998146</v>
      </c>
      <c r="AO225" s="118">
        <f t="shared" si="73"/>
        <v>559.27540273409272</v>
      </c>
      <c r="AP225" s="17"/>
      <c r="AQ225" s="17"/>
      <c r="AR225" s="17"/>
      <c r="AS225" s="114"/>
      <c r="AT225" s="114"/>
      <c r="AU225" s="114"/>
      <c r="AV225" s="114"/>
      <c r="AY225" s="114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</row>
    <row r="226" spans="1:88" s="114" customFormat="1" ht="14.25" customHeight="1" thickTop="1" thickBot="1" x14ac:dyDescent="0.2">
      <c r="A226" s="17"/>
      <c r="B226" s="17"/>
      <c r="C226" s="17"/>
      <c r="D226" s="17"/>
      <c r="E226" s="17"/>
      <c r="F226" s="17"/>
      <c r="G226" s="26"/>
      <c r="H226" s="221"/>
      <c r="I226" s="17"/>
      <c r="J226" s="209"/>
      <c r="K226" s="98" t="s">
        <v>67</v>
      </c>
      <c r="L226" s="98" t="s">
        <v>100</v>
      </c>
      <c r="M226" s="119">
        <f t="shared" si="73"/>
        <v>1366.5982035504765</v>
      </c>
      <c r="N226" s="119">
        <f t="shared" si="73"/>
        <v>1434.7920718886025</v>
      </c>
      <c r="O226" s="119">
        <f t="shared" si="73"/>
        <v>1398.4020480411775</v>
      </c>
      <c r="P226" s="119">
        <f t="shared" si="73"/>
        <v>1362.0120241937525</v>
      </c>
      <c r="Q226" s="119">
        <f t="shared" si="73"/>
        <v>1325.6220003463272</v>
      </c>
      <c r="R226" s="119">
        <f t="shared" si="73"/>
        <v>1289.2319764989024</v>
      </c>
      <c r="S226" s="119">
        <f t="shared" si="73"/>
        <v>1252.841952651477</v>
      </c>
      <c r="T226" s="119">
        <f t="shared" si="73"/>
        <v>1216.4519288040519</v>
      </c>
      <c r="U226" s="119">
        <f t="shared" si="73"/>
        <v>1180.0619049566264</v>
      </c>
      <c r="V226" s="119">
        <f t="shared" si="73"/>
        <v>1143.6718811092014</v>
      </c>
      <c r="W226" s="119">
        <f t="shared" si="73"/>
        <v>1107.2818572617759</v>
      </c>
      <c r="X226" s="119">
        <f t="shared" si="73"/>
        <v>1070.8918334143509</v>
      </c>
      <c r="Y226" s="119">
        <f t="shared" si="73"/>
        <v>1034.5018095669252</v>
      </c>
      <c r="Z226" s="119">
        <f t="shared" si="73"/>
        <v>998.11178571949949</v>
      </c>
      <c r="AA226" s="119">
        <f t="shared" si="73"/>
        <v>979.19450344636175</v>
      </c>
      <c r="AB226" s="119">
        <f t="shared" si="73"/>
        <v>960.27722117322401</v>
      </c>
      <c r="AC226" s="119">
        <f t="shared" si="73"/>
        <v>941.35993890008604</v>
      </c>
      <c r="AD226" s="119">
        <f t="shared" si="73"/>
        <v>922.44265662694829</v>
      </c>
      <c r="AE226" s="119">
        <f t="shared" si="73"/>
        <v>903.52537435381055</v>
      </c>
      <c r="AF226" s="119">
        <f t="shared" si="73"/>
        <v>884.6080920806728</v>
      </c>
      <c r="AG226" s="119">
        <f t="shared" si="73"/>
        <v>865.69080980753506</v>
      </c>
      <c r="AH226" s="119">
        <f t="shared" si="73"/>
        <v>846.77352753439709</v>
      </c>
      <c r="AI226" s="119">
        <f t="shared" si="73"/>
        <v>827.85624526125923</v>
      </c>
      <c r="AJ226" s="119">
        <f t="shared" ref="AJ226:AO226" si="74">AJ223</f>
        <v>808.93896298812149</v>
      </c>
      <c r="AK226" s="119">
        <f t="shared" si="74"/>
        <v>790.02168071498375</v>
      </c>
      <c r="AL226" s="119">
        <f t="shared" si="74"/>
        <v>771.10439844184589</v>
      </c>
      <c r="AM226" s="119">
        <f t="shared" si="74"/>
        <v>752.18711616870803</v>
      </c>
      <c r="AN226" s="119">
        <f t="shared" si="74"/>
        <v>733.26983389557029</v>
      </c>
      <c r="AO226" s="119">
        <f t="shared" si="74"/>
        <v>714.35255162243141</v>
      </c>
      <c r="AP226" s="17"/>
      <c r="AQ226" s="17"/>
      <c r="AR226" s="17"/>
      <c r="AS226" s="17"/>
      <c r="AT226" s="17"/>
      <c r="AU226" s="17"/>
      <c r="AV226" s="17"/>
      <c r="AY226" s="17"/>
      <c r="AZ226" s="17"/>
      <c r="BA226" s="17"/>
      <c r="BB226" s="17"/>
      <c r="BC226" s="17"/>
      <c r="BD226" s="107"/>
      <c r="BE226" s="107"/>
      <c r="BF226" s="10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</row>
    <row r="227" spans="1:88" ht="14.25" customHeight="1" thickTop="1" x14ac:dyDescent="0.2">
      <c r="G227" s="26"/>
      <c r="H227" s="221"/>
      <c r="J227" s="209"/>
      <c r="K227" s="95" t="s">
        <v>69</v>
      </c>
      <c r="L227" s="95" t="s">
        <v>98</v>
      </c>
      <c r="M227" s="117">
        <f t="shared" ref="M227:AO235" si="75">M224</f>
        <v>1366.5982035504765</v>
      </c>
      <c r="N227" s="117">
        <f t="shared" si="75"/>
        <v>1434.7920718886025</v>
      </c>
      <c r="O227" s="117">
        <f t="shared" si="75"/>
        <v>1365.9990161257269</v>
      </c>
      <c r="P227" s="117">
        <f t="shared" si="75"/>
        <v>1297.2059603628513</v>
      </c>
      <c r="Q227" s="117">
        <f t="shared" si="75"/>
        <v>1228.4129045999755</v>
      </c>
      <c r="R227" s="117">
        <f t="shared" si="75"/>
        <v>1159.6198488370994</v>
      </c>
      <c r="S227" s="117">
        <f t="shared" si="75"/>
        <v>1090.8267930742236</v>
      </c>
      <c r="T227" s="117">
        <f t="shared" si="75"/>
        <v>1022.0337373113477</v>
      </c>
      <c r="U227" s="117">
        <f t="shared" si="75"/>
        <v>953.2406815484718</v>
      </c>
      <c r="V227" s="117">
        <f t="shared" si="75"/>
        <v>884.44762578559585</v>
      </c>
      <c r="W227" s="117">
        <f t="shared" si="75"/>
        <v>815.65457002272012</v>
      </c>
      <c r="X227" s="117">
        <f t="shared" si="75"/>
        <v>746.86151425984417</v>
      </c>
      <c r="Y227" s="117">
        <f t="shared" si="75"/>
        <v>678.06845849696811</v>
      </c>
      <c r="Z227" s="117">
        <f t="shared" si="75"/>
        <v>609.27540273409272</v>
      </c>
      <c r="AA227" s="117">
        <f t="shared" si="75"/>
        <v>601.53103271745272</v>
      </c>
      <c r="AB227" s="117">
        <f t="shared" si="75"/>
        <v>593.78666270081283</v>
      </c>
      <c r="AC227" s="117">
        <f t="shared" si="75"/>
        <v>586.04229268417293</v>
      </c>
      <c r="AD227" s="117">
        <f t="shared" si="75"/>
        <v>578.29792266753304</v>
      </c>
      <c r="AE227" s="117">
        <f t="shared" si="75"/>
        <v>570.55355265089304</v>
      </c>
      <c r="AF227" s="117">
        <f t="shared" si="75"/>
        <v>562.80918263425315</v>
      </c>
      <c r="AG227" s="117">
        <f t="shared" si="75"/>
        <v>555.06481261761326</v>
      </c>
      <c r="AH227" s="117">
        <f t="shared" si="75"/>
        <v>547.32044260097325</v>
      </c>
      <c r="AI227" s="117">
        <f t="shared" si="75"/>
        <v>539.57607258433336</v>
      </c>
      <c r="AJ227" s="117">
        <f t="shared" si="75"/>
        <v>531.83170256769347</v>
      </c>
      <c r="AK227" s="117">
        <f t="shared" si="75"/>
        <v>524.08733255105346</v>
      </c>
      <c r="AL227" s="117">
        <f t="shared" si="75"/>
        <v>516.34296253441357</v>
      </c>
      <c r="AM227" s="117">
        <f t="shared" si="75"/>
        <v>508.59859251777368</v>
      </c>
      <c r="AN227" s="117">
        <f t="shared" si="75"/>
        <v>500.85422250113368</v>
      </c>
      <c r="AO227" s="117">
        <f t="shared" si="75"/>
        <v>493.10985248449356</v>
      </c>
      <c r="BD227" s="19"/>
      <c r="BE227" s="19"/>
      <c r="BF227" s="19"/>
    </row>
    <row r="228" spans="1:88" ht="14.25" customHeight="1" x14ac:dyDescent="0.2">
      <c r="G228" s="26"/>
      <c r="H228" s="221"/>
      <c r="J228" s="209"/>
      <c r="K228" s="23" t="s">
        <v>69</v>
      </c>
      <c r="L228" s="86" t="s">
        <v>99</v>
      </c>
      <c r="M228" s="118">
        <f t="shared" si="75"/>
        <v>1366.5982035504765</v>
      </c>
      <c r="N228" s="118">
        <f t="shared" si="75"/>
        <v>1434.7920718886025</v>
      </c>
      <c r="O228" s="118">
        <f t="shared" si="75"/>
        <v>1378.9221118664218</v>
      </c>
      <c r="P228" s="118">
        <f t="shared" si="75"/>
        <v>1323.0521518442406</v>
      </c>
      <c r="Q228" s="118">
        <f t="shared" si="75"/>
        <v>1267.1821918220596</v>
      </c>
      <c r="R228" s="118">
        <f t="shared" si="75"/>
        <v>1211.3122317998786</v>
      </c>
      <c r="S228" s="118">
        <f t="shared" si="75"/>
        <v>1155.4422717776977</v>
      </c>
      <c r="T228" s="118">
        <f t="shared" si="75"/>
        <v>1099.5723117555167</v>
      </c>
      <c r="U228" s="118">
        <f t="shared" si="75"/>
        <v>1043.7023517333357</v>
      </c>
      <c r="V228" s="118">
        <f t="shared" si="75"/>
        <v>987.83239171115474</v>
      </c>
      <c r="W228" s="118">
        <f t="shared" si="75"/>
        <v>931.96243168897399</v>
      </c>
      <c r="X228" s="118">
        <f t="shared" si="75"/>
        <v>876.09247166679313</v>
      </c>
      <c r="Y228" s="118">
        <f t="shared" si="75"/>
        <v>820.22251164461215</v>
      </c>
      <c r="Z228" s="118">
        <f t="shared" si="75"/>
        <v>764.35255162243141</v>
      </c>
      <c r="AA228" s="118">
        <f t="shared" si="75"/>
        <v>750.6807416965421</v>
      </c>
      <c r="AB228" s="118">
        <f t="shared" si="75"/>
        <v>737.00893177065279</v>
      </c>
      <c r="AC228" s="118">
        <f t="shared" si="75"/>
        <v>723.3371218447636</v>
      </c>
      <c r="AD228" s="118">
        <f t="shared" si="75"/>
        <v>709.66531191887429</v>
      </c>
      <c r="AE228" s="118">
        <f t="shared" si="75"/>
        <v>695.99350199298499</v>
      </c>
      <c r="AF228" s="118">
        <f t="shared" si="75"/>
        <v>682.32169206709568</v>
      </c>
      <c r="AG228" s="118">
        <f t="shared" si="75"/>
        <v>668.64988214120649</v>
      </c>
      <c r="AH228" s="118">
        <f t="shared" si="75"/>
        <v>654.97807221531707</v>
      </c>
      <c r="AI228" s="118">
        <f t="shared" si="75"/>
        <v>641.30626228942788</v>
      </c>
      <c r="AJ228" s="118">
        <f t="shared" si="75"/>
        <v>627.63445236353868</v>
      </c>
      <c r="AK228" s="118">
        <f t="shared" si="75"/>
        <v>613.96264243764927</v>
      </c>
      <c r="AL228" s="118">
        <f t="shared" si="75"/>
        <v>600.29083251176007</v>
      </c>
      <c r="AM228" s="118">
        <f t="shared" si="75"/>
        <v>586.61902258587065</v>
      </c>
      <c r="AN228" s="118">
        <f t="shared" si="75"/>
        <v>572.94721265998146</v>
      </c>
      <c r="AO228" s="118">
        <f t="shared" si="75"/>
        <v>559.27540273409272</v>
      </c>
      <c r="AS228" s="19"/>
      <c r="AT228" s="19"/>
      <c r="AU228" s="19"/>
      <c r="AV228" s="19"/>
      <c r="AY228" s="19"/>
      <c r="AZ228" s="19"/>
      <c r="BA228" s="19"/>
      <c r="BB228" s="19"/>
      <c r="BC228" s="19"/>
      <c r="BG228" s="19"/>
      <c r="BH228" s="19"/>
      <c r="BI228" s="19"/>
      <c r="BJ228" s="19"/>
      <c r="BK228" s="19"/>
      <c r="BL228" s="19"/>
      <c r="BM228" s="19"/>
      <c r="BN228" s="19"/>
    </row>
    <row r="229" spans="1:88" ht="14.25" customHeight="1" thickBot="1" x14ac:dyDescent="0.25">
      <c r="G229" s="26"/>
      <c r="H229" s="221"/>
      <c r="J229" s="209"/>
      <c r="K229" s="98" t="s">
        <v>69</v>
      </c>
      <c r="L229" s="98" t="s">
        <v>100</v>
      </c>
      <c r="M229" s="119">
        <f t="shared" si="75"/>
        <v>1366.5982035504765</v>
      </c>
      <c r="N229" s="119">
        <f t="shared" si="75"/>
        <v>1434.7920718886025</v>
      </c>
      <c r="O229" s="119">
        <f t="shared" si="75"/>
        <v>1398.4020480411775</v>
      </c>
      <c r="P229" s="119">
        <f t="shared" si="75"/>
        <v>1362.0120241937525</v>
      </c>
      <c r="Q229" s="119">
        <f t="shared" si="75"/>
        <v>1325.6220003463272</v>
      </c>
      <c r="R229" s="119">
        <f t="shared" si="75"/>
        <v>1289.2319764989024</v>
      </c>
      <c r="S229" s="119">
        <f t="shared" si="75"/>
        <v>1252.841952651477</v>
      </c>
      <c r="T229" s="119">
        <f t="shared" si="75"/>
        <v>1216.4519288040519</v>
      </c>
      <c r="U229" s="119">
        <f t="shared" si="75"/>
        <v>1180.0619049566264</v>
      </c>
      <c r="V229" s="119">
        <f t="shared" si="75"/>
        <v>1143.6718811092014</v>
      </c>
      <c r="W229" s="119">
        <f t="shared" si="75"/>
        <v>1107.2818572617759</v>
      </c>
      <c r="X229" s="119">
        <f t="shared" si="75"/>
        <v>1070.8918334143509</v>
      </c>
      <c r="Y229" s="119">
        <f t="shared" si="75"/>
        <v>1034.5018095669252</v>
      </c>
      <c r="Z229" s="119">
        <f t="shared" si="75"/>
        <v>998.11178571949949</v>
      </c>
      <c r="AA229" s="119">
        <f t="shared" si="75"/>
        <v>979.19450344636175</v>
      </c>
      <c r="AB229" s="119">
        <f t="shared" si="75"/>
        <v>960.27722117322401</v>
      </c>
      <c r="AC229" s="119">
        <f t="shared" si="75"/>
        <v>941.35993890008604</v>
      </c>
      <c r="AD229" s="119">
        <f t="shared" si="75"/>
        <v>922.44265662694829</v>
      </c>
      <c r="AE229" s="119">
        <f t="shared" si="75"/>
        <v>903.52537435381055</v>
      </c>
      <c r="AF229" s="119">
        <f t="shared" si="75"/>
        <v>884.6080920806728</v>
      </c>
      <c r="AG229" s="119">
        <f t="shared" si="75"/>
        <v>865.69080980753506</v>
      </c>
      <c r="AH229" s="119">
        <f t="shared" si="75"/>
        <v>846.77352753439709</v>
      </c>
      <c r="AI229" s="119">
        <f t="shared" si="75"/>
        <v>827.85624526125923</v>
      </c>
      <c r="AJ229" s="119">
        <f t="shared" si="75"/>
        <v>808.93896298812149</v>
      </c>
      <c r="AK229" s="119">
        <f t="shared" si="75"/>
        <v>790.02168071498375</v>
      </c>
      <c r="AL229" s="119">
        <f t="shared" si="75"/>
        <v>771.10439844184589</v>
      </c>
      <c r="AM229" s="119">
        <f t="shared" si="75"/>
        <v>752.18711616870803</v>
      </c>
      <c r="AN229" s="119">
        <f t="shared" si="75"/>
        <v>733.26983389557029</v>
      </c>
      <c r="AO229" s="119">
        <f t="shared" si="75"/>
        <v>714.35255162243141</v>
      </c>
      <c r="AW229" s="19"/>
      <c r="AX229" s="19"/>
    </row>
    <row r="230" spans="1:88" ht="14.25" customHeight="1" thickTop="1" x14ac:dyDescent="0.15">
      <c r="G230" s="26"/>
      <c r="H230" s="221"/>
      <c r="J230" s="209"/>
      <c r="K230" s="95" t="s">
        <v>71</v>
      </c>
      <c r="L230" s="95" t="s">
        <v>98</v>
      </c>
      <c r="M230" s="117">
        <f t="shared" si="75"/>
        <v>1366.5982035504765</v>
      </c>
      <c r="N230" s="117">
        <f t="shared" si="75"/>
        <v>1434.7920718886025</v>
      </c>
      <c r="O230" s="117">
        <f t="shared" si="75"/>
        <v>1365.9990161257269</v>
      </c>
      <c r="P230" s="117">
        <f t="shared" si="75"/>
        <v>1297.2059603628513</v>
      </c>
      <c r="Q230" s="117">
        <f t="shared" si="75"/>
        <v>1228.4129045999755</v>
      </c>
      <c r="R230" s="117">
        <f t="shared" si="75"/>
        <v>1159.6198488370994</v>
      </c>
      <c r="S230" s="117">
        <f t="shared" si="75"/>
        <v>1090.8267930742236</v>
      </c>
      <c r="T230" s="117">
        <f t="shared" si="75"/>
        <v>1022.0337373113477</v>
      </c>
      <c r="U230" s="117">
        <f t="shared" si="75"/>
        <v>953.2406815484718</v>
      </c>
      <c r="V230" s="117">
        <f t="shared" si="75"/>
        <v>884.44762578559585</v>
      </c>
      <c r="W230" s="117">
        <f t="shared" si="75"/>
        <v>815.65457002272012</v>
      </c>
      <c r="X230" s="117">
        <f t="shared" si="75"/>
        <v>746.86151425984417</v>
      </c>
      <c r="Y230" s="117">
        <f t="shared" si="75"/>
        <v>678.06845849696811</v>
      </c>
      <c r="Z230" s="117">
        <f t="shared" si="75"/>
        <v>609.27540273409272</v>
      </c>
      <c r="AA230" s="117">
        <f t="shared" si="75"/>
        <v>601.53103271745272</v>
      </c>
      <c r="AB230" s="117">
        <f t="shared" si="75"/>
        <v>593.78666270081283</v>
      </c>
      <c r="AC230" s="117">
        <f t="shared" si="75"/>
        <v>586.04229268417293</v>
      </c>
      <c r="AD230" s="117">
        <f t="shared" si="75"/>
        <v>578.29792266753304</v>
      </c>
      <c r="AE230" s="117">
        <f t="shared" si="75"/>
        <v>570.55355265089304</v>
      </c>
      <c r="AF230" s="117">
        <f t="shared" si="75"/>
        <v>562.80918263425315</v>
      </c>
      <c r="AG230" s="117">
        <f t="shared" si="75"/>
        <v>555.06481261761326</v>
      </c>
      <c r="AH230" s="117">
        <f t="shared" si="75"/>
        <v>547.32044260097325</v>
      </c>
      <c r="AI230" s="117">
        <f t="shared" si="75"/>
        <v>539.57607258433336</v>
      </c>
      <c r="AJ230" s="117">
        <f t="shared" si="75"/>
        <v>531.83170256769347</v>
      </c>
      <c r="AK230" s="117">
        <f t="shared" si="75"/>
        <v>524.08733255105346</v>
      </c>
      <c r="AL230" s="117">
        <f t="shared" si="75"/>
        <v>516.34296253441357</v>
      </c>
      <c r="AM230" s="117">
        <f t="shared" si="75"/>
        <v>508.59859251777368</v>
      </c>
      <c r="AN230" s="117">
        <f t="shared" si="75"/>
        <v>500.85422250113368</v>
      </c>
      <c r="AO230" s="117">
        <f t="shared" si="75"/>
        <v>493.10985248449356</v>
      </c>
    </row>
    <row r="231" spans="1:88" ht="14.25" customHeight="1" x14ac:dyDescent="0.15">
      <c r="G231" s="26"/>
      <c r="H231" s="221"/>
      <c r="J231" s="209"/>
      <c r="K231" s="23" t="s">
        <v>71</v>
      </c>
      <c r="L231" s="86" t="s">
        <v>99</v>
      </c>
      <c r="M231" s="118">
        <f t="shared" si="75"/>
        <v>1366.5982035504765</v>
      </c>
      <c r="N231" s="118">
        <f t="shared" si="75"/>
        <v>1434.7920718886025</v>
      </c>
      <c r="O231" s="118">
        <f t="shared" si="75"/>
        <v>1378.9221118664218</v>
      </c>
      <c r="P231" s="118">
        <f t="shared" si="75"/>
        <v>1323.0521518442406</v>
      </c>
      <c r="Q231" s="118">
        <f t="shared" si="75"/>
        <v>1267.1821918220596</v>
      </c>
      <c r="R231" s="118">
        <f t="shared" si="75"/>
        <v>1211.3122317998786</v>
      </c>
      <c r="S231" s="118">
        <f t="shared" si="75"/>
        <v>1155.4422717776977</v>
      </c>
      <c r="T231" s="118">
        <f t="shared" si="75"/>
        <v>1099.5723117555167</v>
      </c>
      <c r="U231" s="118">
        <f t="shared" si="75"/>
        <v>1043.7023517333357</v>
      </c>
      <c r="V231" s="118">
        <f t="shared" si="75"/>
        <v>987.83239171115474</v>
      </c>
      <c r="W231" s="118">
        <f t="shared" si="75"/>
        <v>931.96243168897399</v>
      </c>
      <c r="X231" s="118">
        <f t="shared" si="75"/>
        <v>876.09247166679313</v>
      </c>
      <c r="Y231" s="118">
        <f t="shared" si="75"/>
        <v>820.22251164461215</v>
      </c>
      <c r="Z231" s="118">
        <f t="shared" si="75"/>
        <v>764.35255162243141</v>
      </c>
      <c r="AA231" s="118">
        <f t="shared" si="75"/>
        <v>750.6807416965421</v>
      </c>
      <c r="AB231" s="118">
        <f t="shared" si="75"/>
        <v>737.00893177065279</v>
      </c>
      <c r="AC231" s="118">
        <f t="shared" si="75"/>
        <v>723.3371218447636</v>
      </c>
      <c r="AD231" s="118">
        <f t="shared" si="75"/>
        <v>709.66531191887429</v>
      </c>
      <c r="AE231" s="118">
        <f t="shared" si="75"/>
        <v>695.99350199298499</v>
      </c>
      <c r="AF231" s="118">
        <f t="shared" si="75"/>
        <v>682.32169206709568</v>
      </c>
      <c r="AG231" s="118">
        <f t="shared" si="75"/>
        <v>668.64988214120649</v>
      </c>
      <c r="AH231" s="118">
        <f t="shared" si="75"/>
        <v>654.97807221531707</v>
      </c>
      <c r="AI231" s="118">
        <f t="shared" si="75"/>
        <v>641.30626228942788</v>
      </c>
      <c r="AJ231" s="118">
        <f t="shared" si="75"/>
        <v>627.63445236353868</v>
      </c>
      <c r="AK231" s="118">
        <f t="shared" si="75"/>
        <v>613.96264243764927</v>
      </c>
      <c r="AL231" s="118">
        <f t="shared" si="75"/>
        <v>600.29083251176007</v>
      </c>
      <c r="AM231" s="118">
        <f t="shared" si="75"/>
        <v>586.61902258587065</v>
      </c>
      <c r="AN231" s="118">
        <f t="shared" si="75"/>
        <v>572.94721265998146</v>
      </c>
      <c r="AO231" s="118">
        <f t="shared" si="75"/>
        <v>559.27540273409272</v>
      </c>
    </row>
    <row r="232" spans="1:88" ht="14.25" customHeight="1" thickBot="1" x14ac:dyDescent="0.2">
      <c r="G232" s="26"/>
      <c r="H232" s="221"/>
      <c r="J232" s="209"/>
      <c r="K232" s="98" t="s">
        <v>71</v>
      </c>
      <c r="L232" s="98" t="s">
        <v>100</v>
      </c>
      <c r="M232" s="119">
        <f t="shared" si="75"/>
        <v>1366.5982035504765</v>
      </c>
      <c r="N232" s="119">
        <f t="shared" si="75"/>
        <v>1434.7920718886025</v>
      </c>
      <c r="O232" s="119">
        <f t="shared" si="75"/>
        <v>1398.4020480411775</v>
      </c>
      <c r="P232" s="119">
        <f t="shared" si="75"/>
        <v>1362.0120241937525</v>
      </c>
      <c r="Q232" s="119">
        <f t="shared" si="75"/>
        <v>1325.6220003463272</v>
      </c>
      <c r="R232" s="119">
        <f t="shared" si="75"/>
        <v>1289.2319764989024</v>
      </c>
      <c r="S232" s="119">
        <f t="shared" si="75"/>
        <v>1252.841952651477</v>
      </c>
      <c r="T232" s="119">
        <f t="shared" si="75"/>
        <v>1216.4519288040519</v>
      </c>
      <c r="U232" s="119">
        <f t="shared" si="75"/>
        <v>1180.0619049566264</v>
      </c>
      <c r="V232" s="119">
        <f t="shared" si="75"/>
        <v>1143.6718811092014</v>
      </c>
      <c r="W232" s="119">
        <f t="shared" si="75"/>
        <v>1107.2818572617759</v>
      </c>
      <c r="X232" s="119">
        <f t="shared" si="75"/>
        <v>1070.8918334143509</v>
      </c>
      <c r="Y232" s="119">
        <f t="shared" si="75"/>
        <v>1034.5018095669252</v>
      </c>
      <c r="Z232" s="119">
        <f t="shared" si="75"/>
        <v>998.11178571949949</v>
      </c>
      <c r="AA232" s="119">
        <f t="shared" si="75"/>
        <v>979.19450344636175</v>
      </c>
      <c r="AB232" s="119">
        <f t="shared" si="75"/>
        <v>960.27722117322401</v>
      </c>
      <c r="AC232" s="119">
        <f t="shared" si="75"/>
        <v>941.35993890008604</v>
      </c>
      <c r="AD232" s="119">
        <f t="shared" si="75"/>
        <v>922.44265662694829</v>
      </c>
      <c r="AE232" s="119">
        <f t="shared" si="75"/>
        <v>903.52537435381055</v>
      </c>
      <c r="AF232" s="119">
        <f t="shared" si="75"/>
        <v>884.6080920806728</v>
      </c>
      <c r="AG232" s="119">
        <f t="shared" si="75"/>
        <v>865.69080980753506</v>
      </c>
      <c r="AH232" s="119">
        <f t="shared" si="75"/>
        <v>846.77352753439709</v>
      </c>
      <c r="AI232" s="119">
        <f t="shared" si="75"/>
        <v>827.85624526125923</v>
      </c>
      <c r="AJ232" s="119">
        <f t="shared" si="75"/>
        <v>808.93896298812149</v>
      </c>
      <c r="AK232" s="119">
        <f t="shared" si="75"/>
        <v>790.02168071498375</v>
      </c>
      <c r="AL232" s="119">
        <f t="shared" si="75"/>
        <v>771.10439844184589</v>
      </c>
      <c r="AM232" s="119">
        <f t="shared" si="75"/>
        <v>752.18711616870803</v>
      </c>
      <c r="AN232" s="119">
        <f t="shared" si="75"/>
        <v>733.26983389557029</v>
      </c>
      <c r="AO232" s="119">
        <f t="shared" si="75"/>
        <v>714.35255162243141</v>
      </c>
    </row>
    <row r="233" spans="1:88" ht="14.25" customHeight="1" thickTop="1" x14ac:dyDescent="0.15">
      <c r="G233" s="26"/>
      <c r="H233" s="221"/>
      <c r="J233" s="209"/>
      <c r="K233" s="95" t="s">
        <v>73</v>
      </c>
      <c r="L233" s="95" t="s">
        <v>98</v>
      </c>
      <c r="M233" s="117">
        <f t="shared" si="75"/>
        <v>1366.5982035504765</v>
      </c>
      <c r="N233" s="117">
        <f t="shared" si="75"/>
        <v>1434.7920718886025</v>
      </c>
      <c r="O233" s="117">
        <f t="shared" si="75"/>
        <v>1365.9990161257269</v>
      </c>
      <c r="P233" s="117">
        <f t="shared" si="75"/>
        <v>1297.2059603628513</v>
      </c>
      <c r="Q233" s="117">
        <f t="shared" si="75"/>
        <v>1228.4129045999755</v>
      </c>
      <c r="R233" s="117">
        <f t="shared" si="75"/>
        <v>1159.6198488370994</v>
      </c>
      <c r="S233" s="117">
        <f t="shared" si="75"/>
        <v>1090.8267930742236</v>
      </c>
      <c r="T233" s="117">
        <f t="shared" si="75"/>
        <v>1022.0337373113477</v>
      </c>
      <c r="U233" s="117">
        <f t="shared" si="75"/>
        <v>953.2406815484718</v>
      </c>
      <c r="V233" s="117">
        <f t="shared" si="75"/>
        <v>884.44762578559585</v>
      </c>
      <c r="W233" s="117">
        <f t="shared" si="75"/>
        <v>815.65457002272012</v>
      </c>
      <c r="X233" s="117">
        <f t="shared" si="75"/>
        <v>746.86151425984417</v>
      </c>
      <c r="Y233" s="117">
        <f t="shared" si="75"/>
        <v>678.06845849696811</v>
      </c>
      <c r="Z233" s="117">
        <f t="shared" si="75"/>
        <v>609.27540273409272</v>
      </c>
      <c r="AA233" s="117">
        <f t="shared" si="75"/>
        <v>601.53103271745272</v>
      </c>
      <c r="AB233" s="117">
        <f t="shared" si="75"/>
        <v>593.78666270081283</v>
      </c>
      <c r="AC233" s="117">
        <f t="shared" si="75"/>
        <v>586.04229268417293</v>
      </c>
      <c r="AD233" s="117">
        <f t="shared" si="75"/>
        <v>578.29792266753304</v>
      </c>
      <c r="AE233" s="117">
        <f t="shared" si="75"/>
        <v>570.55355265089304</v>
      </c>
      <c r="AF233" s="117">
        <f t="shared" si="75"/>
        <v>562.80918263425315</v>
      </c>
      <c r="AG233" s="117">
        <f t="shared" si="75"/>
        <v>555.06481261761326</v>
      </c>
      <c r="AH233" s="117">
        <f t="shared" si="75"/>
        <v>547.32044260097325</v>
      </c>
      <c r="AI233" s="117">
        <f t="shared" si="75"/>
        <v>539.57607258433336</v>
      </c>
      <c r="AJ233" s="117">
        <f t="shared" si="75"/>
        <v>531.83170256769347</v>
      </c>
      <c r="AK233" s="117">
        <f t="shared" si="75"/>
        <v>524.08733255105346</v>
      </c>
      <c r="AL233" s="117">
        <f t="shared" si="75"/>
        <v>516.34296253441357</v>
      </c>
      <c r="AM233" s="117">
        <f t="shared" si="75"/>
        <v>508.59859251777368</v>
      </c>
      <c r="AN233" s="117">
        <f t="shared" si="75"/>
        <v>500.85422250113368</v>
      </c>
      <c r="AO233" s="117">
        <f t="shared" si="75"/>
        <v>493.10985248449356</v>
      </c>
    </row>
    <row r="234" spans="1:88" ht="14.25" customHeight="1" x14ac:dyDescent="0.2">
      <c r="G234" s="26"/>
      <c r="H234" s="221"/>
      <c r="J234" s="209"/>
      <c r="K234" s="23" t="s">
        <v>73</v>
      </c>
      <c r="L234" s="86" t="s">
        <v>99</v>
      </c>
      <c r="M234" s="118">
        <f t="shared" si="75"/>
        <v>1366.5982035504765</v>
      </c>
      <c r="N234" s="118">
        <f t="shared" si="75"/>
        <v>1434.7920718886025</v>
      </c>
      <c r="O234" s="118">
        <f t="shared" si="75"/>
        <v>1378.9221118664218</v>
      </c>
      <c r="P234" s="118">
        <f t="shared" si="75"/>
        <v>1323.0521518442406</v>
      </c>
      <c r="Q234" s="118">
        <f t="shared" si="75"/>
        <v>1267.1821918220596</v>
      </c>
      <c r="R234" s="118">
        <f t="shared" si="75"/>
        <v>1211.3122317998786</v>
      </c>
      <c r="S234" s="118">
        <f t="shared" si="75"/>
        <v>1155.4422717776977</v>
      </c>
      <c r="T234" s="118">
        <f t="shared" si="75"/>
        <v>1099.5723117555167</v>
      </c>
      <c r="U234" s="118">
        <f t="shared" si="75"/>
        <v>1043.7023517333357</v>
      </c>
      <c r="V234" s="118">
        <f t="shared" si="75"/>
        <v>987.83239171115474</v>
      </c>
      <c r="W234" s="118">
        <f t="shared" si="75"/>
        <v>931.96243168897399</v>
      </c>
      <c r="X234" s="118">
        <f t="shared" si="75"/>
        <v>876.09247166679313</v>
      </c>
      <c r="Y234" s="118">
        <f t="shared" si="75"/>
        <v>820.22251164461215</v>
      </c>
      <c r="Z234" s="118">
        <f t="shared" si="75"/>
        <v>764.35255162243141</v>
      </c>
      <c r="AA234" s="118">
        <f t="shared" si="75"/>
        <v>750.6807416965421</v>
      </c>
      <c r="AB234" s="118">
        <f t="shared" si="75"/>
        <v>737.00893177065279</v>
      </c>
      <c r="AC234" s="118">
        <f t="shared" si="75"/>
        <v>723.3371218447636</v>
      </c>
      <c r="AD234" s="118">
        <f t="shared" si="75"/>
        <v>709.66531191887429</v>
      </c>
      <c r="AE234" s="118">
        <f t="shared" si="75"/>
        <v>695.99350199298499</v>
      </c>
      <c r="AF234" s="118">
        <f t="shared" si="75"/>
        <v>682.32169206709568</v>
      </c>
      <c r="AG234" s="118">
        <f t="shared" si="75"/>
        <v>668.64988214120649</v>
      </c>
      <c r="AH234" s="118">
        <f t="shared" si="75"/>
        <v>654.97807221531707</v>
      </c>
      <c r="AI234" s="118">
        <f t="shared" si="75"/>
        <v>641.30626228942788</v>
      </c>
      <c r="AJ234" s="118">
        <f t="shared" si="75"/>
        <v>627.63445236353868</v>
      </c>
      <c r="AK234" s="118">
        <f t="shared" si="75"/>
        <v>613.96264243764927</v>
      </c>
      <c r="AL234" s="118">
        <f t="shared" si="75"/>
        <v>600.29083251176007</v>
      </c>
      <c r="AM234" s="118">
        <f t="shared" si="75"/>
        <v>586.61902258587065</v>
      </c>
      <c r="AN234" s="118">
        <f t="shared" si="75"/>
        <v>572.94721265998146</v>
      </c>
      <c r="AO234" s="118">
        <f t="shared" si="75"/>
        <v>559.27540273409272</v>
      </c>
      <c r="AP234" s="19"/>
    </row>
    <row r="235" spans="1:88" ht="14.25" customHeight="1" thickBot="1" x14ac:dyDescent="0.2">
      <c r="G235" s="26"/>
      <c r="H235" s="221"/>
      <c r="J235" s="209"/>
      <c r="K235" s="98" t="s">
        <v>73</v>
      </c>
      <c r="L235" s="98" t="s">
        <v>100</v>
      </c>
      <c r="M235" s="119">
        <f t="shared" si="75"/>
        <v>1366.5982035504765</v>
      </c>
      <c r="N235" s="119">
        <f t="shared" si="75"/>
        <v>1434.7920718886025</v>
      </c>
      <c r="O235" s="119">
        <f t="shared" si="75"/>
        <v>1398.4020480411775</v>
      </c>
      <c r="P235" s="119">
        <f t="shared" si="75"/>
        <v>1362.0120241937525</v>
      </c>
      <c r="Q235" s="119">
        <f t="shared" si="75"/>
        <v>1325.6220003463272</v>
      </c>
      <c r="R235" s="119">
        <f t="shared" si="75"/>
        <v>1289.2319764989024</v>
      </c>
      <c r="S235" s="119">
        <f t="shared" si="75"/>
        <v>1252.841952651477</v>
      </c>
      <c r="T235" s="119">
        <f t="shared" si="75"/>
        <v>1216.4519288040519</v>
      </c>
      <c r="U235" s="119">
        <f t="shared" si="75"/>
        <v>1180.0619049566264</v>
      </c>
      <c r="V235" s="119">
        <f t="shared" si="75"/>
        <v>1143.6718811092014</v>
      </c>
      <c r="W235" s="119">
        <f t="shared" si="75"/>
        <v>1107.2818572617759</v>
      </c>
      <c r="X235" s="119">
        <f t="shared" si="75"/>
        <v>1070.8918334143509</v>
      </c>
      <c r="Y235" s="119">
        <f t="shared" si="75"/>
        <v>1034.5018095669252</v>
      </c>
      <c r="Z235" s="119">
        <f t="shared" si="75"/>
        <v>998.11178571949949</v>
      </c>
      <c r="AA235" s="119">
        <f t="shared" si="75"/>
        <v>979.19450344636175</v>
      </c>
      <c r="AB235" s="119">
        <f t="shared" si="75"/>
        <v>960.27722117322401</v>
      </c>
      <c r="AC235" s="119">
        <f t="shared" si="75"/>
        <v>941.35993890008604</v>
      </c>
      <c r="AD235" s="119">
        <f t="shared" si="75"/>
        <v>922.44265662694829</v>
      </c>
      <c r="AE235" s="119">
        <f t="shared" si="75"/>
        <v>903.52537435381055</v>
      </c>
      <c r="AF235" s="119">
        <f t="shared" si="75"/>
        <v>884.6080920806728</v>
      </c>
      <c r="AG235" s="119">
        <f t="shared" si="75"/>
        <v>865.69080980753506</v>
      </c>
      <c r="AH235" s="119">
        <f t="shared" si="75"/>
        <v>846.77352753439709</v>
      </c>
      <c r="AI235" s="119">
        <f t="shared" si="75"/>
        <v>827.85624526125923</v>
      </c>
      <c r="AJ235" s="119">
        <f t="shared" ref="AJ235:AO235" si="76">AJ232</f>
        <v>808.93896298812149</v>
      </c>
      <c r="AK235" s="119">
        <f t="shared" si="76"/>
        <v>790.02168071498375</v>
      </c>
      <c r="AL235" s="119">
        <f t="shared" si="76"/>
        <v>771.10439844184589</v>
      </c>
      <c r="AM235" s="119">
        <f t="shared" si="76"/>
        <v>752.18711616870803</v>
      </c>
      <c r="AN235" s="119">
        <f t="shared" si="76"/>
        <v>733.26983389557029</v>
      </c>
      <c r="AO235" s="119">
        <f t="shared" si="76"/>
        <v>714.35255162243141</v>
      </c>
    </row>
    <row r="236" spans="1:88" ht="13.5" customHeight="1" thickTop="1" thickBot="1" x14ac:dyDescent="0.2">
      <c r="G236" s="26"/>
      <c r="H236" s="221"/>
      <c r="J236" s="209"/>
      <c r="K236" s="95" t="s">
        <v>75</v>
      </c>
      <c r="L236" s="95" t="s">
        <v>98</v>
      </c>
      <c r="M236" s="117">
        <f t="shared" ref="M236:AO244" si="77">M233</f>
        <v>1366.5982035504765</v>
      </c>
      <c r="N236" s="117">
        <f t="shared" si="77"/>
        <v>1434.7920718886025</v>
      </c>
      <c r="O236" s="117">
        <f t="shared" si="77"/>
        <v>1365.9990161257269</v>
      </c>
      <c r="P236" s="117">
        <f t="shared" si="77"/>
        <v>1297.2059603628513</v>
      </c>
      <c r="Q236" s="117">
        <f t="shared" si="77"/>
        <v>1228.4129045999755</v>
      </c>
      <c r="R236" s="117">
        <f t="shared" si="77"/>
        <v>1159.6198488370994</v>
      </c>
      <c r="S236" s="117">
        <f t="shared" si="77"/>
        <v>1090.8267930742236</v>
      </c>
      <c r="T236" s="117">
        <f t="shared" si="77"/>
        <v>1022.0337373113477</v>
      </c>
      <c r="U236" s="117">
        <f t="shared" si="77"/>
        <v>953.2406815484718</v>
      </c>
      <c r="V236" s="117">
        <f t="shared" si="77"/>
        <v>884.44762578559585</v>
      </c>
      <c r="W236" s="117">
        <f t="shared" si="77"/>
        <v>815.65457002272012</v>
      </c>
      <c r="X236" s="117">
        <f t="shared" si="77"/>
        <v>746.86151425984417</v>
      </c>
      <c r="Y236" s="117">
        <f t="shared" si="77"/>
        <v>678.06845849696811</v>
      </c>
      <c r="Z236" s="117">
        <f t="shared" si="77"/>
        <v>609.27540273409272</v>
      </c>
      <c r="AA236" s="117">
        <f t="shared" si="77"/>
        <v>601.53103271745272</v>
      </c>
      <c r="AB236" s="117">
        <f t="shared" si="77"/>
        <v>593.78666270081283</v>
      </c>
      <c r="AC236" s="117">
        <f t="shared" si="77"/>
        <v>586.04229268417293</v>
      </c>
      <c r="AD236" s="117">
        <f t="shared" si="77"/>
        <v>578.29792266753304</v>
      </c>
      <c r="AE236" s="117">
        <f t="shared" si="77"/>
        <v>570.55355265089304</v>
      </c>
      <c r="AF236" s="117">
        <f t="shared" si="77"/>
        <v>562.80918263425315</v>
      </c>
      <c r="AG236" s="117">
        <f t="shared" si="77"/>
        <v>555.06481261761326</v>
      </c>
      <c r="AH236" s="117">
        <f t="shared" si="77"/>
        <v>547.32044260097325</v>
      </c>
      <c r="AI236" s="117">
        <f t="shared" si="77"/>
        <v>539.57607258433336</v>
      </c>
      <c r="AJ236" s="117">
        <f t="shared" si="77"/>
        <v>531.83170256769347</v>
      </c>
      <c r="AK236" s="117">
        <f t="shared" si="77"/>
        <v>524.08733255105346</v>
      </c>
      <c r="AL236" s="117">
        <f t="shared" si="77"/>
        <v>516.34296253441357</v>
      </c>
      <c r="AM236" s="117">
        <f t="shared" si="77"/>
        <v>508.59859251777368</v>
      </c>
      <c r="AN236" s="117">
        <f t="shared" si="77"/>
        <v>500.85422250113368</v>
      </c>
      <c r="AO236" s="117">
        <f t="shared" si="77"/>
        <v>493.10985248449356</v>
      </c>
      <c r="AS236" s="107"/>
      <c r="AT236" s="107"/>
      <c r="AU236" s="107"/>
      <c r="AV236" s="107"/>
      <c r="AY236" s="107"/>
    </row>
    <row r="237" spans="1:88" s="107" customFormat="1" ht="14.25" customHeight="1" thickTop="1" thickBot="1" x14ac:dyDescent="0.2">
      <c r="A237" s="17"/>
      <c r="B237" s="17"/>
      <c r="C237" s="17"/>
      <c r="D237" s="17"/>
      <c r="E237" s="17"/>
      <c r="F237" s="17"/>
      <c r="G237" s="26"/>
      <c r="H237" s="221"/>
      <c r="I237" s="17"/>
      <c r="J237" s="209"/>
      <c r="K237" s="23" t="s">
        <v>75</v>
      </c>
      <c r="L237" s="86" t="s">
        <v>99</v>
      </c>
      <c r="M237" s="118">
        <f t="shared" si="77"/>
        <v>1366.5982035504765</v>
      </c>
      <c r="N237" s="118">
        <f t="shared" si="77"/>
        <v>1434.7920718886025</v>
      </c>
      <c r="O237" s="118">
        <f t="shared" si="77"/>
        <v>1378.9221118664218</v>
      </c>
      <c r="P237" s="118">
        <f t="shared" si="77"/>
        <v>1323.0521518442406</v>
      </c>
      <c r="Q237" s="118">
        <f t="shared" si="77"/>
        <v>1267.1821918220596</v>
      </c>
      <c r="R237" s="118">
        <f t="shared" si="77"/>
        <v>1211.3122317998786</v>
      </c>
      <c r="S237" s="118">
        <f t="shared" si="77"/>
        <v>1155.4422717776977</v>
      </c>
      <c r="T237" s="118">
        <f t="shared" si="77"/>
        <v>1099.5723117555167</v>
      </c>
      <c r="U237" s="118">
        <f t="shared" si="77"/>
        <v>1043.7023517333357</v>
      </c>
      <c r="V237" s="118">
        <f t="shared" si="77"/>
        <v>987.83239171115474</v>
      </c>
      <c r="W237" s="118">
        <f t="shared" si="77"/>
        <v>931.96243168897399</v>
      </c>
      <c r="X237" s="118">
        <f t="shared" si="77"/>
        <v>876.09247166679313</v>
      </c>
      <c r="Y237" s="118">
        <f t="shared" si="77"/>
        <v>820.22251164461215</v>
      </c>
      <c r="Z237" s="118">
        <f t="shared" si="77"/>
        <v>764.35255162243141</v>
      </c>
      <c r="AA237" s="118">
        <f t="shared" si="77"/>
        <v>750.6807416965421</v>
      </c>
      <c r="AB237" s="118">
        <f t="shared" si="77"/>
        <v>737.00893177065279</v>
      </c>
      <c r="AC237" s="118">
        <f t="shared" si="77"/>
        <v>723.3371218447636</v>
      </c>
      <c r="AD237" s="118">
        <f t="shared" si="77"/>
        <v>709.66531191887429</v>
      </c>
      <c r="AE237" s="118">
        <f t="shared" si="77"/>
        <v>695.99350199298499</v>
      </c>
      <c r="AF237" s="118">
        <f t="shared" si="77"/>
        <v>682.32169206709568</v>
      </c>
      <c r="AG237" s="118">
        <f t="shared" si="77"/>
        <v>668.64988214120649</v>
      </c>
      <c r="AH237" s="118">
        <f t="shared" si="77"/>
        <v>654.97807221531707</v>
      </c>
      <c r="AI237" s="118">
        <f t="shared" si="77"/>
        <v>641.30626228942788</v>
      </c>
      <c r="AJ237" s="118">
        <f t="shared" si="77"/>
        <v>627.63445236353868</v>
      </c>
      <c r="AK237" s="118">
        <f t="shared" si="77"/>
        <v>613.96264243764927</v>
      </c>
      <c r="AL237" s="118">
        <f t="shared" si="77"/>
        <v>600.29083251176007</v>
      </c>
      <c r="AM237" s="118">
        <f t="shared" si="77"/>
        <v>586.61902258587065</v>
      </c>
      <c r="AN237" s="118">
        <f t="shared" si="77"/>
        <v>572.94721265998146</v>
      </c>
      <c r="AO237" s="118">
        <f t="shared" si="77"/>
        <v>559.27540273409272</v>
      </c>
      <c r="AP237" s="17"/>
      <c r="AQ237" s="17"/>
      <c r="AR237" s="17"/>
      <c r="AS237" s="114"/>
      <c r="AT237" s="114"/>
      <c r="AU237" s="114"/>
      <c r="AV237" s="114"/>
      <c r="AY237" s="114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</row>
    <row r="238" spans="1:88" s="114" customFormat="1" ht="14.25" customHeight="1" thickTop="1" thickBot="1" x14ac:dyDescent="0.2">
      <c r="A238" s="17"/>
      <c r="B238" s="17"/>
      <c r="C238" s="17"/>
      <c r="D238" s="17"/>
      <c r="E238" s="17"/>
      <c r="F238" s="17"/>
      <c r="G238" s="26"/>
      <c r="H238" s="221"/>
      <c r="I238" s="17"/>
      <c r="J238" s="209"/>
      <c r="K238" s="98" t="s">
        <v>75</v>
      </c>
      <c r="L238" s="98" t="s">
        <v>100</v>
      </c>
      <c r="M238" s="119">
        <f t="shared" si="77"/>
        <v>1366.5982035504765</v>
      </c>
      <c r="N238" s="119">
        <f t="shared" si="77"/>
        <v>1434.7920718886025</v>
      </c>
      <c r="O238" s="119">
        <f t="shared" si="77"/>
        <v>1398.4020480411775</v>
      </c>
      <c r="P238" s="119">
        <f t="shared" si="77"/>
        <v>1362.0120241937525</v>
      </c>
      <c r="Q238" s="119">
        <f t="shared" si="77"/>
        <v>1325.6220003463272</v>
      </c>
      <c r="R238" s="119">
        <f t="shared" si="77"/>
        <v>1289.2319764989024</v>
      </c>
      <c r="S238" s="119">
        <f t="shared" si="77"/>
        <v>1252.841952651477</v>
      </c>
      <c r="T238" s="119">
        <f t="shared" si="77"/>
        <v>1216.4519288040519</v>
      </c>
      <c r="U238" s="119">
        <f t="shared" si="77"/>
        <v>1180.0619049566264</v>
      </c>
      <c r="V238" s="119">
        <f t="shared" si="77"/>
        <v>1143.6718811092014</v>
      </c>
      <c r="W238" s="119">
        <f t="shared" si="77"/>
        <v>1107.2818572617759</v>
      </c>
      <c r="X238" s="119">
        <f t="shared" si="77"/>
        <v>1070.8918334143509</v>
      </c>
      <c r="Y238" s="119">
        <f t="shared" si="77"/>
        <v>1034.5018095669252</v>
      </c>
      <c r="Z238" s="119">
        <f t="shared" si="77"/>
        <v>998.11178571949949</v>
      </c>
      <c r="AA238" s="119">
        <f t="shared" si="77"/>
        <v>979.19450344636175</v>
      </c>
      <c r="AB238" s="119">
        <f t="shared" si="77"/>
        <v>960.27722117322401</v>
      </c>
      <c r="AC238" s="119">
        <f t="shared" si="77"/>
        <v>941.35993890008604</v>
      </c>
      <c r="AD238" s="119">
        <f t="shared" si="77"/>
        <v>922.44265662694829</v>
      </c>
      <c r="AE238" s="119">
        <f t="shared" si="77"/>
        <v>903.52537435381055</v>
      </c>
      <c r="AF238" s="119">
        <f t="shared" si="77"/>
        <v>884.6080920806728</v>
      </c>
      <c r="AG238" s="119">
        <f t="shared" si="77"/>
        <v>865.69080980753506</v>
      </c>
      <c r="AH238" s="119">
        <f t="shared" si="77"/>
        <v>846.77352753439709</v>
      </c>
      <c r="AI238" s="119">
        <f t="shared" si="77"/>
        <v>827.85624526125923</v>
      </c>
      <c r="AJ238" s="119">
        <f t="shared" si="77"/>
        <v>808.93896298812149</v>
      </c>
      <c r="AK238" s="119">
        <f t="shared" si="77"/>
        <v>790.02168071498375</v>
      </c>
      <c r="AL238" s="119">
        <f t="shared" si="77"/>
        <v>771.10439844184589</v>
      </c>
      <c r="AM238" s="119">
        <f t="shared" si="77"/>
        <v>752.18711616870803</v>
      </c>
      <c r="AN238" s="119">
        <f t="shared" si="77"/>
        <v>733.26983389557029</v>
      </c>
      <c r="AO238" s="119">
        <f t="shared" si="77"/>
        <v>714.35255162243141</v>
      </c>
      <c r="AP238" s="17"/>
      <c r="AQ238" s="17"/>
      <c r="AR238" s="17"/>
      <c r="AS238" s="17"/>
      <c r="AT238" s="17"/>
      <c r="AU238" s="17"/>
      <c r="AV238" s="17"/>
      <c r="AY238" s="17"/>
      <c r="AZ238" s="17"/>
      <c r="BA238" s="17"/>
      <c r="BB238" s="17"/>
      <c r="BC238" s="17"/>
      <c r="BD238" s="107"/>
      <c r="BE238" s="107"/>
      <c r="BF238" s="10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</row>
    <row r="239" spans="1:88" ht="13.5" customHeight="1" thickTop="1" thickBot="1" x14ac:dyDescent="0.2">
      <c r="G239" s="26"/>
      <c r="H239" s="221"/>
      <c r="J239" s="209"/>
      <c r="K239" s="95" t="s">
        <v>77</v>
      </c>
      <c r="L239" s="95" t="s">
        <v>98</v>
      </c>
      <c r="M239" s="117">
        <f t="shared" si="77"/>
        <v>1366.5982035504765</v>
      </c>
      <c r="N239" s="117">
        <f t="shared" si="77"/>
        <v>1434.7920718886025</v>
      </c>
      <c r="O239" s="117">
        <f t="shared" si="77"/>
        <v>1365.9990161257269</v>
      </c>
      <c r="P239" s="117">
        <f t="shared" si="77"/>
        <v>1297.2059603628513</v>
      </c>
      <c r="Q239" s="117">
        <f t="shared" si="77"/>
        <v>1228.4129045999755</v>
      </c>
      <c r="R239" s="117">
        <f t="shared" si="77"/>
        <v>1159.6198488370994</v>
      </c>
      <c r="S239" s="117">
        <f t="shared" si="77"/>
        <v>1090.8267930742236</v>
      </c>
      <c r="T239" s="117">
        <f t="shared" si="77"/>
        <v>1022.0337373113477</v>
      </c>
      <c r="U239" s="117">
        <f t="shared" si="77"/>
        <v>953.2406815484718</v>
      </c>
      <c r="V239" s="117">
        <f t="shared" si="77"/>
        <v>884.44762578559585</v>
      </c>
      <c r="W239" s="117">
        <f t="shared" si="77"/>
        <v>815.65457002272012</v>
      </c>
      <c r="X239" s="117">
        <f t="shared" si="77"/>
        <v>746.86151425984417</v>
      </c>
      <c r="Y239" s="117">
        <f t="shared" si="77"/>
        <v>678.06845849696811</v>
      </c>
      <c r="Z239" s="117">
        <f t="shared" si="77"/>
        <v>609.27540273409272</v>
      </c>
      <c r="AA239" s="117">
        <f t="shared" si="77"/>
        <v>601.53103271745272</v>
      </c>
      <c r="AB239" s="117">
        <f t="shared" si="77"/>
        <v>593.78666270081283</v>
      </c>
      <c r="AC239" s="117">
        <f t="shared" si="77"/>
        <v>586.04229268417293</v>
      </c>
      <c r="AD239" s="117">
        <f t="shared" si="77"/>
        <v>578.29792266753304</v>
      </c>
      <c r="AE239" s="117">
        <f t="shared" si="77"/>
        <v>570.55355265089304</v>
      </c>
      <c r="AF239" s="117">
        <f t="shared" si="77"/>
        <v>562.80918263425315</v>
      </c>
      <c r="AG239" s="117">
        <f t="shared" si="77"/>
        <v>555.06481261761326</v>
      </c>
      <c r="AH239" s="117">
        <f t="shared" si="77"/>
        <v>547.32044260097325</v>
      </c>
      <c r="AI239" s="117">
        <f t="shared" si="77"/>
        <v>539.57607258433336</v>
      </c>
      <c r="AJ239" s="117">
        <f t="shared" si="77"/>
        <v>531.83170256769347</v>
      </c>
      <c r="AK239" s="117">
        <f t="shared" si="77"/>
        <v>524.08733255105346</v>
      </c>
      <c r="AL239" s="117">
        <f t="shared" si="77"/>
        <v>516.34296253441357</v>
      </c>
      <c r="AM239" s="117">
        <f t="shared" si="77"/>
        <v>508.59859251777368</v>
      </c>
      <c r="AN239" s="117">
        <f t="shared" si="77"/>
        <v>500.85422250113368</v>
      </c>
      <c r="AO239" s="117">
        <f t="shared" si="77"/>
        <v>493.10985248449356</v>
      </c>
      <c r="AS239" s="107"/>
      <c r="AT239" s="107"/>
      <c r="AU239" s="107"/>
      <c r="AV239" s="107"/>
      <c r="AY239" s="107"/>
    </row>
    <row r="240" spans="1:88" s="107" customFormat="1" ht="14.25" customHeight="1" thickTop="1" thickBot="1" x14ac:dyDescent="0.2">
      <c r="A240" s="17"/>
      <c r="B240" s="17"/>
      <c r="C240" s="17"/>
      <c r="D240" s="17"/>
      <c r="E240" s="17"/>
      <c r="F240" s="17"/>
      <c r="G240" s="26"/>
      <c r="H240" s="221"/>
      <c r="I240" s="17"/>
      <c r="J240" s="209"/>
      <c r="K240" s="23" t="s">
        <v>77</v>
      </c>
      <c r="L240" s="86" t="s">
        <v>99</v>
      </c>
      <c r="M240" s="118">
        <f t="shared" si="77"/>
        <v>1366.5982035504765</v>
      </c>
      <c r="N240" s="118">
        <f t="shared" si="77"/>
        <v>1434.7920718886025</v>
      </c>
      <c r="O240" s="118">
        <f t="shared" si="77"/>
        <v>1378.9221118664218</v>
      </c>
      <c r="P240" s="118">
        <f t="shared" si="77"/>
        <v>1323.0521518442406</v>
      </c>
      <c r="Q240" s="118">
        <f t="shared" si="77"/>
        <v>1267.1821918220596</v>
      </c>
      <c r="R240" s="118">
        <f t="shared" si="77"/>
        <v>1211.3122317998786</v>
      </c>
      <c r="S240" s="118">
        <f t="shared" si="77"/>
        <v>1155.4422717776977</v>
      </c>
      <c r="T240" s="118">
        <f t="shared" si="77"/>
        <v>1099.5723117555167</v>
      </c>
      <c r="U240" s="118">
        <f t="shared" si="77"/>
        <v>1043.7023517333357</v>
      </c>
      <c r="V240" s="118">
        <f t="shared" si="77"/>
        <v>987.83239171115474</v>
      </c>
      <c r="W240" s="118">
        <f t="shared" si="77"/>
        <v>931.96243168897399</v>
      </c>
      <c r="X240" s="118">
        <f t="shared" si="77"/>
        <v>876.09247166679313</v>
      </c>
      <c r="Y240" s="118">
        <f t="shared" si="77"/>
        <v>820.22251164461215</v>
      </c>
      <c r="Z240" s="118">
        <f t="shared" si="77"/>
        <v>764.35255162243141</v>
      </c>
      <c r="AA240" s="118">
        <f t="shared" si="77"/>
        <v>750.6807416965421</v>
      </c>
      <c r="AB240" s="118">
        <f t="shared" si="77"/>
        <v>737.00893177065279</v>
      </c>
      <c r="AC240" s="118">
        <f t="shared" si="77"/>
        <v>723.3371218447636</v>
      </c>
      <c r="AD240" s="118">
        <f t="shared" si="77"/>
        <v>709.66531191887429</v>
      </c>
      <c r="AE240" s="118">
        <f t="shared" si="77"/>
        <v>695.99350199298499</v>
      </c>
      <c r="AF240" s="118">
        <f t="shared" si="77"/>
        <v>682.32169206709568</v>
      </c>
      <c r="AG240" s="118">
        <f t="shared" si="77"/>
        <v>668.64988214120649</v>
      </c>
      <c r="AH240" s="118">
        <f t="shared" si="77"/>
        <v>654.97807221531707</v>
      </c>
      <c r="AI240" s="118">
        <f t="shared" si="77"/>
        <v>641.30626228942788</v>
      </c>
      <c r="AJ240" s="118">
        <f t="shared" si="77"/>
        <v>627.63445236353868</v>
      </c>
      <c r="AK240" s="118">
        <f t="shared" si="77"/>
        <v>613.96264243764927</v>
      </c>
      <c r="AL240" s="118">
        <f t="shared" si="77"/>
        <v>600.29083251176007</v>
      </c>
      <c r="AM240" s="118">
        <f t="shared" si="77"/>
        <v>586.61902258587065</v>
      </c>
      <c r="AN240" s="118">
        <f t="shared" si="77"/>
        <v>572.94721265998146</v>
      </c>
      <c r="AO240" s="118">
        <f t="shared" si="77"/>
        <v>559.27540273409272</v>
      </c>
      <c r="AP240" s="17"/>
      <c r="AQ240" s="17"/>
      <c r="AR240" s="17"/>
      <c r="AS240" s="114"/>
      <c r="AT240" s="114"/>
      <c r="AU240" s="114"/>
      <c r="AV240" s="114"/>
      <c r="AY240" s="114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</row>
    <row r="241" spans="1:96" s="114" customFormat="1" ht="14.25" customHeight="1" thickTop="1" thickBot="1" x14ac:dyDescent="0.2">
      <c r="A241" s="17"/>
      <c r="B241" s="17"/>
      <c r="C241" s="17"/>
      <c r="D241" s="17"/>
      <c r="E241" s="17"/>
      <c r="F241" s="17"/>
      <c r="G241" s="26"/>
      <c r="H241" s="221"/>
      <c r="I241" s="17"/>
      <c r="J241" s="209"/>
      <c r="K241" s="98" t="s">
        <v>77</v>
      </c>
      <c r="L241" s="98" t="s">
        <v>100</v>
      </c>
      <c r="M241" s="119">
        <f t="shared" si="77"/>
        <v>1366.5982035504765</v>
      </c>
      <c r="N241" s="119">
        <f t="shared" si="77"/>
        <v>1434.7920718886025</v>
      </c>
      <c r="O241" s="119">
        <f t="shared" si="77"/>
        <v>1398.4020480411775</v>
      </c>
      <c r="P241" s="119">
        <f t="shared" si="77"/>
        <v>1362.0120241937525</v>
      </c>
      <c r="Q241" s="119">
        <f t="shared" si="77"/>
        <v>1325.6220003463272</v>
      </c>
      <c r="R241" s="119">
        <f t="shared" si="77"/>
        <v>1289.2319764989024</v>
      </c>
      <c r="S241" s="119">
        <f t="shared" si="77"/>
        <v>1252.841952651477</v>
      </c>
      <c r="T241" s="119">
        <f t="shared" si="77"/>
        <v>1216.4519288040519</v>
      </c>
      <c r="U241" s="119">
        <f t="shared" si="77"/>
        <v>1180.0619049566264</v>
      </c>
      <c r="V241" s="119">
        <f t="shared" si="77"/>
        <v>1143.6718811092014</v>
      </c>
      <c r="W241" s="119">
        <f t="shared" si="77"/>
        <v>1107.2818572617759</v>
      </c>
      <c r="X241" s="119">
        <f t="shared" si="77"/>
        <v>1070.8918334143509</v>
      </c>
      <c r="Y241" s="119">
        <f t="shared" si="77"/>
        <v>1034.5018095669252</v>
      </c>
      <c r="Z241" s="119">
        <f t="shared" si="77"/>
        <v>998.11178571949949</v>
      </c>
      <c r="AA241" s="119">
        <f t="shared" si="77"/>
        <v>979.19450344636175</v>
      </c>
      <c r="AB241" s="119">
        <f t="shared" si="77"/>
        <v>960.27722117322401</v>
      </c>
      <c r="AC241" s="119">
        <f t="shared" si="77"/>
        <v>941.35993890008604</v>
      </c>
      <c r="AD241" s="119">
        <f t="shared" si="77"/>
        <v>922.44265662694829</v>
      </c>
      <c r="AE241" s="119">
        <f t="shared" si="77"/>
        <v>903.52537435381055</v>
      </c>
      <c r="AF241" s="119">
        <f t="shared" si="77"/>
        <v>884.6080920806728</v>
      </c>
      <c r="AG241" s="119">
        <f t="shared" si="77"/>
        <v>865.69080980753506</v>
      </c>
      <c r="AH241" s="119">
        <f t="shared" si="77"/>
        <v>846.77352753439709</v>
      </c>
      <c r="AI241" s="119">
        <f t="shared" si="77"/>
        <v>827.85624526125923</v>
      </c>
      <c r="AJ241" s="119">
        <f t="shared" si="77"/>
        <v>808.93896298812149</v>
      </c>
      <c r="AK241" s="119">
        <f t="shared" si="77"/>
        <v>790.02168071498375</v>
      </c>
      <c r="AL241" s="119">
        <f t="shared" si="77"/>
        <v>771.10439844184589</v>
      </c>
      <c r="AM241" s="119">
        <f t="shared" si="77"/>
        <v>752.18711616870803</v>
      </c>
      <c r="AN241" s="119">
        <f t="shared" si="77"/>
        <v>733.26983389557029</v>
      </c>
      <c r="AO241" s="119">
        <f t="shared" si="77"/>
        <v>714.35255162243141</v>
      </c>
      <c r="AP241" s="17"/>
      <c r="AQ241" s="17"/>
      <c r="AR241" s="17"/>
      <c r="AS241" s="17"/>
      <c r="AT241" s="17"/>
      <c r="AU241" s="17"/>
      <c r="AV241" s="17"/>
      <c r="AY241" s="17"/>
      <c r="AZ241" s="17"/>
      <c r="BA241" s="17"/>
      <c r="BB241" s="17"/>
      <c r="BC241" s="17"/>
      <c r="BD241" s="107"/>
      <c r="BE241" s="107"/>
      <c r="BF241" s="10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</row>
    <row r="242" spans="1:96" ht="14.25" customHeight="1" thickTop="1" x14ac:dyDescent="0.2">
      <c r="G242" s="26"/>
      <c r="H242" s="221"/>
      <c r="J242" s="209"/>
      <c r="K242" s="95" t="s">
        <v>79</v>
      </c>
      <c r="L242" s="95" t="s">
        <v>98</v>
      </c>
      <c r="M242" s="117">
        <f t="shared" si="77"/>
        <v>1366.5982035504765</v>
      </c>
      <c r="N242" s="117">
        <f t="shared" si="77"/>
        <v>1434.7920718886025</v>
      </c>
      <c r="O242" s="117">
        <f t="shared" si="77"/>
        <v>1365.9990161257269</v>
      </c>
      <c r="P242" s="117">
        <f t="shared" si="77"/>
        <v>1297.2059603628513</v>
      </c>
      <c r="Q242" s="117">
        <f t="shared" si="77"/>
        <v>1228.4129045999755</v>
      </c>
      <c r="R242" s="117">
        <f t="shared" si="77"/>
        <v>1159.6198488370994</v>
      </c>
      <c r="S242" s="117">
        <f t="shared" si="77"/>
        <v>1090.8267930742236</v>
      </c>
      <c r="T242" s="117">
        <f t="shared" si="77"/>
        <v>1022.0337373113477</v>
      </c>
      <c r="U242" s="117">
        <f t="shared" si="77"/>
        <v>953.2406815484718</v>
      </c>
      <c r="V242" s="117">
        <f t="shared" si="77"/>
        <v>884.44762578559585</v>
      </c>
      <c r="W242" s="117">
        <f t="shared" si="77"/>
        <v>815.65457002272012</v>
      </c>
      <c r="X242" s="117">
        <f t="shared" si="77"/>
        <v>746.86151425984417</v>
      </c>
      <c r="Y242" s="117">
        <f t="shared" si="77"/>
        <v>678.06845849696811</v>
      </c>
      <c r="Z242" s="117">
        <f t="shared" si="77"/>
        <v>609.27540273409272</v>
      </c>
      <c r="AA242" s="117">
        <f t="shared" si="77"/>
        <v>601.53103271745272</v>
      </c>
      <c r="AB242" s="117">
        <f t="shared" si="77"/>
        <v>593.78666270081283</v>
      </c>
      <c r="AC242" s="117">
        <f t="shared" si="77"/>
        <v>586.04229268417293</v>
      </c>
      <c r="AD242" s="117">
        <f t="shared" si="77"/>
        <v>578.29792266753304</v>
      </c>
      <c r="AE242" s="117">
        <f t="shared" si="77"/>
        <v>570.55355265089304</v>
      </c>
      <c r="AF242" s="117">
        <f t="shared" si="77"/>
        <v>562.80918263425315</v>
      </c>
      <c r="AG242" s="117">
        <f t="shared" si="77"/>
        <v>555.06481261761326</v>
      </c>
      <c r="AH242" s="117">
        <f t="shared" si="77"/>
        <v>547.32044260097325</v>
      </c>
      <c r="AI242" s="117">
        <f t="shared" si="77"/>
        <v>539.57607258433336</v>
      </c>
      <c r="AJ242" s="117">
        <f t="shared" si="77"/>
        <v>531.83170256769347</v>
      </c>
      <c r="AK242" s="117">
        <f t="shared" si="77"/>
        <v>524.08733255105346</v>
      </c>
      <c r="AL242" s="117">
        <f t="shared" si="77"/>
        <v>516.34296253441357</v>
      </c>
      <c r="AM242" s="117">
        <f t="shared" si="77"/>
        <v>508.59859251777368</v>
      </c>
      <c r="AN242" s="117">
        <f t="shared" si="77"/>
        <v>500.85422250113368</v>
      </c>
      <c r="AO242" s="117">
        <f t="shared" si="77"/>
        <v>493.10985248449356</v>
      </c>
      <c r="BD242" s="19"/>
      <c r="BE242" s="19"/>
      <c r="BF242" s="19"/>
    </row>
    <row r="243" spans="1:96" ht="14.25" customHeight="1" x14ac:dyDescent="0.2">
      <c r="G243" s="26"/>
      <c r="H243" s="221"/>
      <c r="J243" s="209"/>
      <c r="K243" s="23" t="s">
        <v>79</v>
      </c>
      <c r="L243" s="86" t="s">
        <v>99</v>
      </c>
      <c r="M243" s="117">
        <f t="shared" si="77"/>
        <v>1366.5982035504765</v>
      </c>
      <c r="N243" s="117">
        <f t="shared" si="77"/>
        <v>1434.7920718886025</v>
      </c>
      <c r="O243" s="117">
        <f t="shared" si="77"/>
        <v>1378.9221118664218</v>
      </c>
      <c r="P243" s="117">
        <f t="shared" si="77"/>
        <v>1323.0521518442406</v>
      </c>
      <c r="Q243" s="117">
        <f t="shared" si="77"/>
        <v>1267.1821918220596</v>
      </c>
      <c r="R243" s="117">
        <f t="shared" si="77"/>
        <v>1211.3122317998786</v>
      </c>
      <c r="S243" s="117">
        <f t="shared" si="77"/>
        <v>1155.4422717776977</v>
      </c>
      <c r="T243" s="117">
        <f t="shared" si="77"/>
        <v>1099.5723117555167</v>
      </c>
      <c r="U243" s="117">
        <f t="shared" si="77"/>
        <v>1043.7023517333357</v>
      </c>
      <c r="V243" s="117">
        <f t="shared" si="77"/>
        <v>987.83239171115474</v>
      </c>
      <c r="W243" s="117">
        <f t="shared" si="77"/>
        <v>931.96243168897399</v>
      </c>
      <c r="X243" s="117">
        <f t="shared" si="77"/>
        <v>876.09247166679313</v>
      </c>
      <c r="Y243" s="117">
        <f t="shared" si="77"/>
        <v>820.22251164461215</v>
      </c>
      <c r="Z243" s="117">
        <f t="shared" si="77"/>
        <v>764.35255162243141</v>
      </c>
      <c r="AA243" s="117">
        <f t="shared" si="77"/>
        <v>750.6807416965421</v>
      </c>
      <c r="AB243" s="117">
        <f t="shared" si="77"/>
        <v>737.00893177065279</v>
      </c>
      <c r="AC243" s="117">
        <f t="shared" si="77"/>
        <v>723.3371218447636</v>
      </c>
      <c r="AD243" s="117">
        <f t="shared" si="77"/>
        <v>709.66531191887429</v>
      </c>
      <c r="AE243" s="117">
        <f t="shared" si="77"/>
        <v>695.99350199298499</v>
      </c>
      <c r="AF243" s="117">
        <f t="shared" si="77"/>
        <v>682.32169206709568</v>
      </c>
      <c r="AG243" s="117">
        <f t="shared" si="77"/>
        <v>668.64988214120649</v>
      </c>
      <c r="AH243" s="117">
        <f t="shared" si="77"/>
        <v>654.97807221531707</v>
      </c>
      <c r="AI243" s="117">
        <f t="shared" si="77"/>
        <v>641.30626228942788</v>
      </c>
      <c r="AJ243" s="117">
        <f t="shared" si="77"/>
        <v>627.63445236353868</v>
      </c>
      <c r="AK243" s="117">
        <f t="shared" si="77"/>
        <v>613.96264243764927</v>
      </c>
      <c r="AL243" s="117">
        <f t="shared" si="77"/>
        <v>600.29083251176007</v>
      </c>
      <c r="AM243" s="117">
        <f t="shared" si="77"/>
        <v>586.61902258587065</v>
      </c>
      <c r="AN243" s="117">
        <f t="shared" si="77"/>
        <v>572.94721265998146</v>
      </c>
      <c r="AO243" s="117">
        <f t="shared" si="77"/>
        <v>559.27540273409272</v>
      </c>
      <c r="AS243" s="19"/>
      <c r="AT243" s="19"/>
      <c r="AU243" s="19"/>
      <c r="AV243" s="19"/>
      <c r="AY243" s="19"/>
      <c r="AZ243" s="19"/>
      <c r="BA243" s="19"/>
      <c r="BB243" s="19"/>
      <c r="BC243" s="19"/>
      <c r="BG243" s="19"/>
      <c r="BH243" s="19"/>
      <c r="BI243" s="19"/>
      <c r="BJ243" s="19"/>
      <c r="BK243" s="19"/>
      <c r="BL243" s="19"/>
      <c r="BM243" s="19"/>
      <c r="BN243" s="19"/>
    </row>
    <row r="244" spans="1:96" ht="14.25" customHeight="1" x14ac:dyDescent="0.2">
      <c r="G244" s="26"/>
      <c r="H244" s="221"/>
      <c r="J244" s="215"/>
      <c r="K244" s="98" t="s">
        <v>79</v>
      </c>
      <c r="L244" s="98" t="s">
        <v>100</v>
      </c>
      <c r="M244" s="117">
        <f t="shared" si="77"/>
        <v>1366.5982035504765</v>
      </c>
      <c r="N244" s="117">
        <f t="shared" si="77"/>
        <v>1434.7920718886025</v>
      </c>
      <c r="O244" s="117">
        <f t="shared" si="77"/>
        <v>1398.4020480411775</v>
      </c>
      <c r="P244" s="117">
        <f t="shared" si="77"/>
        <v>1362.0120241937525</v>
      </c>
      <c r="Q244" s="117">
        <f t="shared" si="77"/>
        <v>1325.6220003463272</v>
      </c>
      <c r="R244" s="117">
        <f t="shared" si="77"/>
        <v>1289.2319764989024</v>
      </c>
      <c r="S244" s="117">
        <f t="shared" si="77"/>
        <v>1252.841952651477</v>
      </c>
      <c r="T244" s="117">
        <f t="shared" si="77"/>
        <v>1216.4519288040519</v>
      </c>
      <c r="U244" s="117">
        <f t="shared" si="77"/>
        <v>1180.0619049566264</v>
      </c>
      <c r="V244" s="117">
        <f t="shared" si="77"/>
        <v>1143.6718811092014</v>
      </c>
      <c r="W244" s="117">
        <f t="shared" si="77"/>
        <v>1107.2818572617759</v>
      </c>
      <c r="X244" s="117">
        <f t="shared" si="77"/>
        <v>1070.8918334143509</v>
      </c>
      <c r="Y244" s="117">
        <f t="shared" si="77"/>
        <v>1034.5018095669252</v>
      </c>
      <c r="Z244" s="117">
        <f t="shared" si="77"/>
        <v>998.11178571949949</v>
      </c>
      <c r="AA244" s="117">
        <f t="shared" si="77"/>
        <v>979.19450344636175</v>
      </c>
      <c r="AB244" s="117">
        <f t="shared" si="77"/>
        <v>960.27722117322401</v>
      </c>
      <c r="AC244" s="117">
        <f t="shared" si="77"/>
        <v>941.35993890008604</v>
      </c>
      <c r="AD244" s="117">
        <f t="shared" si="77"/>
        <v>922.44265662694829</v>
      </c>
      <c r="AE244" s="117">
        <f t="shared" si="77"/>
        <v>903.52537435381055</v>
      </c>
      <c r="AF244" s="117">
        <f t="shared" si="77"/>
        <v>884.6080920806728</v>
      </c>
      <c r="AG244" s="117">
        <f t="shared" si="77"/>
        <v>865.69080980753506</v>
      </c>
      <c r="AH244" s="117">
        <f t="shared" si="77"/>
        <v>846.77352753439709</v>
      </c>
      <c r="AI244" s="117">
        <f t="shared" si="77"/>
        <v>827.85624526125923</v>
      </c>
      <c r="AJ244" s="117">
        <f t="shared" ref="AJ244:AO244" si="78">AJ241</f>
        <v>808.93896298812149</v>
      </c>
      <c r="AK244" s="117">
        <f t="shared" si="78"/>
        <v>790.02168071498375</v>
      </c>
      <c r="AL244" s="117">
        <f t="shared" si="78"/>
        <v>771.10439844184589</v>
      </c>
      <c r="AM244" s="117">
        <f t="shared" si="78"/>
        <v>752.18711616870803</v>
      </c>
      <c r="AN244" s="117">
        <f t="shared" si="78"/>
        <v>733.26983389557029</v>
      </c>
      <c r="AO244" s="117">
        <f t="shared" si="78"/>
        <v>714.35255162243141</v>
      </c>
      <c r="AW244" s="19"/>
      <c r="AX244" s="19"/>
    </row>
    <row r="245" spans="1:96" ht="14.25" customHeight="1" x14ac:dyDescent="0.2">
      <c r="G245" s="26"/>
      <c r="H245" s="221"/>
      <c r="J245" s="100"/>
      <c r="K245" s="23"/>
      <c r="L245" s="23"/>
      <c r="AW245" s="19"/>
      <c r="AX245" s="19"/>
    </row>
    <row r="246" spans="1:96" ht="14.25" customHeight="1" x14ac:dyDescent="0.15">
      <c r="G246" s="26"/>
      <c r="H246" s="221"/>
      <c r="M246" s="85">
        <v>2022</v>
      </c>
      <c r="N246" s="85">
        <v>2023</v>
      </c>
      <c r="O246" s="85">
        <v>2024</v>
      </c>
      <c r="P246" s="85">
        <v>2025</v>
      </c>
      <c r="Q246" s="85">
        <v>2026</v>
      </c>
      <c r="R246" s="85">
        <v>2027</v>
      </c>
      <c r="S246" s="85">
        <v>2028</v>
      </c>
      <c r="T246" s="85">
        <v>2029</v>
      </c>
      <c r="U246" s="85">
        <v>2030</v>
      </c>
      <c r="V246" s="85">
        <v>2031</v>
      </c>
      <c r="W246" s="85">
        <v>2032</v>
      </c>
      <c r="X246" s="85">
        <v>2033</v>
      </c>
      <c r="Y246" s="85">
        <v>2034</v>
      </c>
      <c r="Z246" s="85">
        <v>2035</v>
      </c>
      <c r="AA246" s="85">
        <v>2036</v>
      </c>
      <c r="AB246" s="85">
        <v>2037</v>
      </c>
      <c r="AC246" s="85">
        <v>2038</v>
      </c>
      <c r="AD246" s="85">
        <v>2039</v>
      </c>
      <c r="AE246" s="85">
        <v>2040</v>
      </c>
      <c r="AF246" s="85">
        <v>2041</v>
      </c>
      <c r="AG246" s="85">
        <v>2042</v>
      </c>
      <c r="AH246" s="85">
        <v>2043</v>
      </c>
      <c r="AI246" s="85">
        <v>2044</v>
      </c>
      <c r="AJ246" s="85">
        <v>2045</v>
      </c>
      <c r="AK246" s="85">
        <v>2046</v>
      </c>
      <c r="AL246" s="85">
        <v>2047</v>
      </c>
      <c r="AM246" s="85">
        <v>2048</v>
      </c>
      <c r="AN246" s="85">
        <v>2049</v>
      </c>
      <c r="AO246" s="85">
        <v>2050</v>
      </c>
    </row>
    <row r="247" spans="1:96" ht="14.25" customHeight="1" x14ac:dyDescent="0.15">
      <c r="G247" s="26"/>
      <c r="H247" s="221"/>
      <c r="J247" s="208" t="s">
        <v>119</v>
      </c>
      <c r="K247" s="95" t="s">
        <v>58</v>
      </c>
      <c r="L247" s="95" t="s">
        <v>98</v>
      </c>
      <c r="M247" s="117">
        <v>23.76560345636052</v>
      </c>
      <c r="N247" s="117">
        <v>22.218802453740661</v>
      </c>
      <c r="O247" s="117">
        <v>21.407927793054256</v>
      </c>
      <c r="P247" s="117">
        <v>20.602120918978418</v>
      </c>
      <c r="Q247" s="117">
        <v>19.801063284926194</v>
      </c>
      <c r="R247" s="117">
        <v>19.004462493657329</v>
      </c>
      <c r="S247" s="117">
        <v>18.21204966800207</v>
      </c>
      <c r="T247" s="117">
        <v>17.423577132574675</v>
      </c>
      <c r="U247" s="117">
        <v>16.638816364391797</v>
      </c>
      <c r="V247" s="117">
        <v>15.857556176696431</v>
      </c>
      <c r="W247" s="117">
        <v>15.079601105603478</v>
      </c>
      <c r="X247" s="117">
        <v>14.304769973624769</v>
      </c>
      <c r="Y247" s="117">
        <v>13.532894607855301</v>
      </c>
      <c r="Z247" s="117">
        <v>12.763818693735923</v>
      </c>
      <c r="AA247" s="117">
        <v>12.670208627372556</v>
      </c>
      <c r="AB247" s="117">
        <v>12.576819678078229</v>
      </c>
      <c r="AC247" s="117">
        <v>12.483648495594315</v>
      </c>
      <c r="AD247" s="117">
        <v>12.390691797004074</v>
      </c>
      <c r="AE247" s="117">
        <v>12.297946365049107</v>
      </c>
      <c r="AF247" s="117">
        <v>12.205409046496044</v>
      </c>
      <c r="AG247" s="117">
        <v>12.113076750551791</v>
      </c>
      <c r="AH247" s="117">
        <v>12.02094644732558</v>
      </c>
      <c r="AI247" s="117">
        <v>11.929015166336262</v>
      </c>
      <c r="AJ247" s="117">
        <v>11.837279995063291</v>
      </c>
      <c r="AK247" s="117">
        <v>11.745738077539931</v>
      </c>
      <c r="AL247" s="117">
        <v>11.654386612987205</v>
      </c>
      <c r="AM247" s="117">
        <v>11.563222854487256</v>
      </c>
      <c r="AN247" s="117">
        <v>11.47224410769484</v>
      </c>
      <c r="AO247" s="117">
        <v>11.381447729585558</v>
      </c>
    </row>
    <row r="248" spans="1:96" ht="14.25" customHeight="1" x14ac:dyDescent="0.2">
      <c r="G248" s="26"/>
      <c r="H248" s="221"/>
      <c r="J248" s="209"/>
      <c r="K248" s="23" t="s">
        <v>58</v>
      </c>
      <c r="L248" s="86" t="s">
        <v>99</v>
      </c>
      <c r="M248" s="118">
        <v>23.76560345636052</v>
      </c>
      <c r="N248" s="118">
        <v>22.218802453740661</v>
      </c>
      <c r="O248" s="118">
        <v>21.608888816618236</v>
      </c>
      <c r="P248" s="118">
        <v>21.001076581156074</v>
      </c>
      <c r="Q248" s="118">
        <v>20.395279725063983</v>
      </c>
      <c r="R248" s="118">
        <v>19.791416858021261</v>
      </c>
      <c r="S248" s="118">
        <v>19.189410914050601</v>
      </c>
      <c r="T248" s="118">
        <v>18.589188868087376</v>
      </c>
      <c r="U248" s="118">
        <v>17.99068147455273</v>
      </c>
      <c r="V248" s="118">
        <v>17.393823025963098</v>
      </c>
      <c r="W248" s="118">
        <v>16.798551129807034</v>
      </c>
      <c r="X248" s="118">
        <v>16.204806502096819</v>
      </c>
      <c r="Y248" s="118">
        <v>15.612532776158696</v>
      </c>
      <c r="Z248" s="118">
        <v>15.021676325365567</v>
      </c>
      <c r="AA248" s="118">
        <v>14.869318093880388</v>
      </c>
      <c r="AB248" s="118">
        <v>14.717240636279373</v>
      </c>
      <c r="AC248" s="118">
        <v>14.56543934971196</v>
      </c>
      <c r="AD248" s="118">
        <v>14.413909731389563</v>
      </c>
      <c r="AE248" s="118">
        <v>14.262647375881173</v>
      </c>
      <c r="AF248" s="118">
        <v>14.11164797249625</v>
      </c>
      <c r="AG248" s="118">
        <v>13.960907302751526</v>
      </c>
      <c r="AH248" s="118">
        <v>13.810421237918701</v>
      </c>
      <c r="AI248" s="118">
        <v>13.660185736649963</v>
      </c>
      <c r="AJ248" s="118">
        <v>13.510196842678514</v>
      </c>
      <c r="AK248" s="118">
        <v>13.36045068259131</v>
      </c>
      <c r="AL248" s="118">
        <v>13.210943463671404</v>
      </c>
      <c r="AM248" s="118">
        <v>13.061671471807394</v>
      </c>
      <c r="AN248" s="118">
        <v>12.912631069467482</v>
      </c>
      <c r="AO248" s="118">
        <v>12.763818693735923</v>
      </c>
      <c r="AQ248" s="19"/>
      <c r="AR248" s="19"/>
    </row>
    <row r="249" spans="1:96" ht="14.25" customHeight="1" thickBot="1" x14ac:dyDescent="0.2">
      <c r="G249" s="26"/>
      <c r="H249" s="221"/>
      <c r="J249" s="209"/>
      <c r="K249" s="98" t="s">
        <v>58</v>
      </c>
      <c r="L249" s="98" t="s">
        <v>100</v>
      </c>
      <c r="M249" s="119">
        <v>23.76560345636052</v>
      </c>
      <c r="N249" s="119">
        <v>22.218802453740661</v>
      </c>
      <c r="O249" s="119">
        <v>21.860501901589366</v>
      </c>
      <c r="P249" s="119">
        <v>21.502899955508919</v>
      </c>
      <c r="Q249" s="119">
        <v>21.145979982021444</v>
      </c>
      <c r="R249" s="119">
        <v>20.789725871538124</v>
      </c>
      <c r="S249" s="119">
        <v>20.434122017894797</v>
      </c>
      <c r="T249" s="119">
        <v>20.079153298839376</v>
      </c>
      <c r="U249" s="119">
        <v>19.724805057419829</v>
      </c>
      <c r="V249" s="119">
        <v>19.371063084224648</v>
      </c>
      <c r="W249" s="119">
        <v>19.017913600430557</v>
      </c>
      <c r="X249" s="119">
        <v>18.665343241614966</v>
      </c>
      <c r="Y249" s="119">
        <v>18.313339042293293</v>
      </c>
      <c r="Z249" s="119">
        <v>17.961888421143438</v>
      </c>
      <c r="AA249" s="119">
        <v>17.764601031217541</v>
      </c>
      <c r="AB249" s="119">
        <v>17.567505950951663</v>
      </c>
      <c r="AC249" s="119">
        <v>17.370600649955545</v>
      </c>
      <c r="AD249" s="119">
        <v>17.173882642037867</v>
      </c>
      <c r="AE249" s="119">
        <v>16.977349484245448</v>
      </c>
      <c r="AF249" s="119">
        <v>16.780998775927294</v>
      </c>
      <c r="AG249" s="119">
        <v>16.584828157822976</v>
      </c>
      <c r="AH249" s="119">
        <v>16.388835311174372</v>
      </c>
      <c r="AI249" s="119">
        <v>16.193017956860249</v>
      </c>
      <c r="AJ249" s="119">
        <v>15.997373854552936</v>
      </c>
      <c r="AK249" s="119">
        <v>15.801900801896421</v>
      </c>
      <c r="AL249" s="119">
        <v>15.606596633705243</v>
      </c>
      <c r="AM249" s="119">
        <v>15.411459221183621</v>
      </c>
      <c r="AN249" s="119">
        <v>15.216486471164158</v>
      </c>
      <c r="AO249" s="119">
        <v>15.021676325365567</v>
      </c>
    </row>
    <row r="250" spans="1:96" ht="14.25" customHeight="1" thickTop="1" x14ac:dyDescent="0.15">
      <c r="G250" s="26"/>
      <c r="H250" s="221"/>
      <c r="J250" s="209"/>
      <c r="K250" s="95" t="s">
        <v>63</v>
      </c>
      <c r="L250" s="95" t="s">
        <v>98</v>
      </c>
      <c r="M250" s="117">
        <f t="shared" ref="M250:AO258" si="79">M247</f>
        <v>23.76560345636052</v>
      </c>
      <c r="N250" s="117">
        <f t="shared" si="79"/>
        <v>22.218802453740661</v>
      </c>
      <c r="O250" s="117">
        <f t="shared" si="79"/>
        <v>21.407927793054256</v>
      </c>
      <c r="P250" s="117">
        <f t="shared" si="79"/>
        <v>20.602120918978418</v>
      </c>
      <c r="Q250" s="117">
        <f t="shared" si="79"/>
        <v>19.801063284926194</v>
      </c>
      <c r="R250" s="117">
        <f t="shared" si="79"/>
        <v>19.004462493657329</v>
      </c>
      <c r="S250" s="117">
        <f t="shared" si="79"/>
        <v>18.21204966800207</v>
      </c>
      <c r="T250" s="117">
        <f t="shared" si="79"/>
        <v>17.423577132574675</v>
      </c>
      <c r="U250" s="117">
        <f t="shared" si="79"/>
        <v>16.638816364391797</v>
      </c>
      <c r="V250" s="117">
        <f t="shared" si="79"/>
        <v>15.857556176696431</v>
      </c>
      <c r="W250" s="117">
        <f t="shared" si="79"/>
        <v>15.079601105603478</v>
      </c>
      <c r="X250" s="117">
        <f t="shared" si="79"/>
        <v>14.304769973624769</v>
      </c>
      <c r="Y250" s="117">
        <f t="shared" si="79"/>
        <v>13.532894607855301</v>
      </c>
      <c r="Z250" s="117">
        <f t="shared" si="79"/>
        <v>12.763818693735923</v>
      </c>
      <c r="AA250" s="117">
        <f t="shared" si="79"/>
        <v>12.670208627372556</v>
      </c>
      <c r="AB250" s="117">
        <f t="shared" si="79"/>
        <v>12.576819678078229</v>
      </c>
      <c r="AC250" s="117">
        <f t="shared" si="79"/>
        <v>12.483648495594315</v>
      </c>
      <c r="AD250" s="117">
        <f t="shared" si="79"/>
        <v>12.390691797004074</v>
      </c>
      <c r="AE250" s="117">
        <f t="shared" si="79"/>
        <v>12.297946365049107</v>
      </c>
      <c r="AF250" s="117">
        <f t="shared" si="79"/>
        <v>12.205409046496044</v>
      </c>
      <c r="AG250" s="117">
        <f t="shared" si="79"/>
        <v>12.113076750551791</v>
      </c>
      <c r="AH250" s="117">
        <f t="shared" si="79"/>
        <v>12.02094644732558</v>
      </c>
      <c r="AI250" s="117">
        <f t="shared" si="79"/>
        <v>11.929015166336262</v>
      </c>
      <c r="AJ250" s="117">
        <f t="shared" si="79"/>
        <v>11.837279995063291</v>
      </c>
      <c r="AK250" s="117">
        <f t="shared" si="79"/>
        <v>11.745738077539931</v>
      </c>
      <c r="AL250" s="117">
        <f t="shared" si="79"/>
        <v>11.654386612987205</v>
      </c>
      <c r="AM250" s="117">
        <f t="shared" si="79"/>
        <v>11.563222854487256</v>
      </c>
      <c r="AN250" s="117">
        <f t="shared" si="79"/>
        <v>11.47224410769484</v>
      </c>
      <c r="AO250" s="117">
        <f t="shared" si="79"/>
        <v>11.381447729585558</v>
      </c>
    </row>
    <row r="251" spans="1:96" ht="14.25" customHeight="1" x14ac:dyDescent="0.2">
      <c r="G251" s="26"/>
      <c r="H251" s="221"/>
      <c r="J251" s="209"/>
      <c r="K251" s="23" t="s">
        <v>63</v>
      </c>
      <c r="L251" s="86" t="s">
        <v>99</v>
      </c>
      <c r="M251" s="118">
        <f t="shared" si="79"/>
        <v>23.76560345636052</v>
      </c>
      <c r="N251" s="118">
        <f t="shared" si="79"/>
        <v>22.218802453740661</v>
      </c>
      <c r="O251" s="118">
        <f t="shared" si="79"/>
        <v>21.608888816618236</v>
      </c>
      <c r="P251" s="118">
        <f t="shared" si="79"/>
        <v>21.001076581156074</v>
      </c>
      <c r="Q251" s="118">
        <f t="shared" si="79"/>
        <v>20.395279725063983</v>
      </c>
      <c r="R251" s="118">
        <f t="shared" si="79"/>
        <v>19.791416858021261</v>
      </c>
      <c r="S251" s="118">
        <f t="shared" si="79"/>
        <v>19.189410914050601</v>
      </c>
      <c r="T251" s="118">
        <f t="shared" si="79"/>
        <v>18.589188868087376</v>
      </c>
      <c r="U251" s="118">
        <f t="shared" si="79"/>
        <v>17.99068147455273</v>
      </c>
      <c r="V251" s="118">
        <f t="shared" si="79"/>
        <v>17.393823025963098</v>
      </c>
      <c r="W251" s="118">
        <f t="shared" si="79"/>
        <v>16.798551129807034</v>
      </c>
      <c r="X251" s="118">
        <f t="shared" si="79"/>
        <v>16.204806502096819</v>
      </c>
      <c r="Y251" s="118">
        <f t="shared" si="79"/>
        <v>15.612532776158696</v>
      </c>
      <c r="Z251" s="118">
        <f t="shared" si="79"/>
        <v>15.021676325365567</v>
      </c>
      <c r="AA251" s="118">
        <f t="shared" si="79"/>
        <v>14.869318093880388</v>
      </c>
      <c r="AB251" s="118">
        <f t="shared" si="79"/>
        <v>14.717240636279373</v>
      </c>
      <c r="AC251" s="118">
        <f t="shared" si="79"/>
        <v>14.56543934971196</v>
      </c>
      <c r="AD251" s="118">
        <f t="shared" si="79"/>
        <v>14.413909731389563</v>
      </c>
      <c r="AE251" s="118">
        <f t="shared" si="79"/>
        <v>14.262647375881173</v>
      </c>
      <c r="AF251" s="118">
        <f t="shared" si="79"/>
        <v>14.11164797249625</v>
      </c>
      <c r="AG251" s="118">
        <f t="shared" si="79"/>
        <v>13.960907302751526</v>
      </c>
      <c r="AH251" s="118">
        <f t="shared" si="79"/>
        <v>13.810421237918701</v>
      </c>
      <c r="AI251" s="118">
        <f t="shared" si="79"/>
        <v>13.660185736649963</v>
      </c>
      <c r="AJ251" s="118">
        <f t="shared" si="79"/>
        <v>13.510196842678514</v>
      </c>
      <c r="AK251" s="118">
        <f t="shared" si="79"/>
        <v>13.36045068259131</v>
      </c>
      <c r="AL251" s="118">
        <f t="shared" si="79"/>
        <v>13.210943463671404</v>
      </c>
      <c r="AM251" s="118">
        <f t="shared" si="79"/>
        <v>13.061671471807394</v>
      </c>
      <c r="AN251" s="118">
        <f t="shared" si="79"/>
        <v>12.912631069467482</v>
      </c>
      <c r="AO251" s="118">
        <f t="shared" si="79"/>
        <v>12.763818693735923</v>
      </c>
      <c r="AP251" s="19"/>
    </row>
    <row r="252" spans="1:96" ht="14.25" customHeight="1" thickBot="1" x14ac:dyDescent="0.25">
      <c r="G252" s="26"/>
      <c r="H252" s="221"/>
      <c r="J252" s="209"/>
      <c r="K252" s="98" t="s">
        <v>63</v>
      </c>
      <c r="L252" s="98" t="s">
        <v>100</v>
      </c>
      <c r="M252" s="119">
        <f t="shared" si="79"/>
        <v>23.76560345636052</v>
      </c>
      <c r="N252" s="119">
        <f t="shared" si="79"/>
        <v>22.218802453740661</v>
      </c>
      <c r="O252" s="119">
        <f t="shared" si="79"/>
        <v>21.860501901589366</v>
      </c>
      <c r="P252" s="119">
        <f t="shared" si="79"/>
        <v>21.502899955508919</v>
      </c>
      <c r="Q252" s="119">
        <f t="shared" si="79"/>
        <v>21.145979982021444</v>
      </c>
      <c r="R252" s="119">
        <f t="shared" si="79"/>
        <v>20.789725871538124</v>
      </c>
      <c r="S252" s="119">
        <f t="shared" si="79"/>
        <v>20.434122017894797</v>
      </c>
      <c r="T252" s="119">
        <f t="shared" si="79"/>
        <v>20.079153298839376</v>
      </c>
      <c r="U252" s="119">
        <f t="shared" si="79"/>
        <v>19.724805057419829</v>
      </c>
      <c r="V252" s="119">
        <f t="shared" si="79"/>
        <v>19.371063084224648</v>
      </c>
      <c r="W252" s="119">
        <f t="shared" si="79"/>
        <v>19.017913600430557</v>
      </c>
      <c r="X252" s="119">
        <f t="shared" si="79"/>
        <v>18.665343241614966</v>
      </c>
      <c r="Y252" s="119">
        <f t="shared" si="79"/>
        <v>18.313339042293293</v>
      </c>
      <c r="Z252" s="119">
        <f t="shared" si="79"/>
        <v>17.961888421143438</v>
      </c>
      <c r="AA252" s="119">
        <f t="shared" si="79"/>
        <v>17.764601031217541</v>
      </c>
      <c r="AB252" s="119">
        <f t="shared" si="79"/>
        <v>17.567505950951663</v>
      </c>
      <c r="AC252" s="119">
        <f t="shared" si="79"/>
        <v>17.370600649955545</v>
      </c>
      <c r="AD252" s="119">
        <f t="shared" si="79"/>
        <v>17.173882642037867</v>
      </c>
      <c r="AE252" s="119">
        <f t="shared" si="79"/>
        <v>16.977349484245448</v>
      </c>
      <c r="AF252" s="119">
        <f t="shared" si="79"/>
        <v>16.780998775927294</v>
      </c>
      <c r="AG252" s="119">
        <f t="shared" si="79"/>
        <v>16.584828157822976</v>
      </c>
      <c r="AH252" s="119">
        <f t="shared" si="79"/>
        <v>16.388835311174372</v>
      </c>
      <c r="AI252" s="119">
        <f t="shared" si="79"/>
        <v>16.193017956860249</v>
      </c>
      <c r="AJ252" s="119">
        <f t="shared" si="79"/>
        <v>15.997373854552936</v>
      </c>
      <c r="AK252" s="119">
        <f t="shared" si="79"/>
        <v>15.801900801896421</v>
      </c>
      <c r="AL252" s="119">
        <f t="shared" si="79"/>
        <v>15.606596633705243</v>
      </c>
      <c r="AM252" s="119">
        <f t="shared" si="79"/>
        <v>15.411459221183621</v>
      </c>
      <c r="AN252" s="119">
        <f t="shared" si="79"/>
        <v>15.216486471164158</v>
      </c>
      <c r="AO252" s="119">
        <f t="shared" si="79"/>
        <v>15.021676325365567</v>
      </c>
      <c r="CK252" s="19"/>
      <c r="CL252" s="19"/>
      <c r="CM252" s="19"/>
      <c r="CN252" s="19"/>
      <c r="CO252" s="19"/>
      <c r="CP252" s="19"/>
      <c r="CQ252" s="19"/>
      <c r="CR252" s="19"/>
    </row>
    <row r="253" spans="1:96" ht="14.25" customHeight="1" thickTop="1" x14ac:dyDescent="0.2">
      <c r="G253" s="26"/>
      <c r="H253" s="221"/>
      <c r="J253" s="209"/>
      <c r="K253" s="95" t="s">
        <v>65</v>
      </c>
      <c r="L253" s="95" t="s">
        <v>98</v>
      </c>
      <c r="M253" s="117">
        <f t="shared" si="79"/>
        <v>23.76560345636052</v>
      </c>
      <c r="N253" s="117">
        <f t="shared" si="79"/>
        <v>22.218802453740661</v>
      </c>
      <c r="O253" s="117">
        <f t="shared" si="79"/>
        <v>21.407927793054256</v>
      </c>
      <c r="P253" s="117">
        <f t="shared" si="79"/>
        <v>20.602120918978418</v>
      </c>
      <c r="Q253" s="117">
        <f t="shared" si="79"/>
        <v>19.801063284926194</v>
      </c>
      <c r="R253" s="117">
        <f t="shared" si="79"/>
        <v>19.004462493657329</v>
      </c>
      <c r="S253" s="117">
        <f t="shared" si="79"/>
        <v>18.21204966800207</v>
      </c>
      <c r="T253" s="117">
        <f t="shared" si="79"/>
        <v>17.423577132574675</v>
      </c>
      <c r="U253" s="117">
        <f t="shared" si="79"/>
        <v>16.638816364391797</v>
      </c>
      <c r="V253" s="117">
        <f t="shared" si="79"/>
        <v>15.857556176696431</v>
      </c>
      <c r="W253" s="117">
        <f t="shared" si="79"/>
        <v>15.079601105603478</v>
      </c>
      <c r="X253" s="117">
        <f t="shared" si="79"/>
        <v>14.304769973624769</v>
      </c>
      <c r="Y253" s="117">
        <f t="shared" si="79"/>
        <v>13.532894607855301</v>
      </c>
      <c r="Z253" s="117">
        <f t="shared" si="79"/>
        <v>12.763818693735923</v>
      </c>
      <c r="AA253" s="117">
        <f t="shared" si="79"/>
        <v>12.670208627372556</v>
      </c>
      <c r="AB253" s="117">
        <f t="shared" si="79"/>
        <v>12.576819678078229</v>
      </c>
      <c r="AC253" s="117">
        <f t="shared" si="79"/>
        <v>12.483648495594315</v>
      </c>
      <c r="AD253" s="117">
        <f t="shared" si="79"/>
        <v>12.390691797004074</v>
      </c>
      <c r="AE253" s="117">
        <f t="shared" si="79"/>
        <v>12.297946365049107</v>
      </c>
      <c r="AF253" s="117">
        <f t="shared" si="79"/>
        <v>12.205409046496044</v>
      </c>
      <c r="AG253" s="117">
        <f t="shared" si="79"/>
        <v>12.113076750551791</v>
      </c>
      <c r="AH253" s="117">
        <f t="shared" si="79"/>
        <v>12.02094644732558</v>
      </c>
      <c r="AI253" s="117">
        <f t="shared" si="79"/>
        <v>11.929015166336262</v>
      </c>
      <c r="AJ253" s="117">
        <f t="shared" si="79"/>
        <v>11.837279995063291</v>
      </c>
      <c r="AK253" s="117">
        <f t="shared" si="79"/>
        <v>11.745738077539931</v>
      </c>
      <c r="AL253" s="117">
        <f t="shared" si="79"/>
        <v>11.654386612987205</v>
      </c>
      <c r="AM253" s="117">
        <f t="shared" si="79"/>
        <v>11.563222854487256</v>
      </c>
      <c r="AN253" s="117">
        <f t="shared" si="79"/>
        <v>11.47224410769484</v>
      </c>
      <c r="AO253" s="117">
        <f t="shared" si="79"/>
        <v>11.381447729585558</v>
      </c>
      <c r="BD253" s="19"/>
      <c r="BE253" s="19"/>
      <c r="BF253" s="19"/>
    </row>
    <row r="254" spans="1:96" ht="14.25" customHeight="1" x14ac:dyDescent="0.2">
      <c r="G254" s="26"/>
      <c r="H254" s="221"/>
      <c r="J254" s="209"/>
      <c r="K254" s="23" t="s">
        <v>65</v>
      </c>
      <c r="L254" s="86" t="s">
        <v>99</v>
      </c>
      <c r="M254" s="118">
        <f t="shared" si="79"/>
        <v>23.76560345636052</v>
      </c>
      <c r="N254" s="118">
        <f t="shared" si="79"/>
        <v>22.218802453740661</v>
      </c>
      <c r="O254" s="118">
        <f t="shared" si="79"/>
        <v>21.608888816618236</v>
      </c>
      <c r="P254" s="118">
        <f t="shared" si="79"/>
        <v>21.001076581156074</v>
      </c>
      <c r="Q254" s="118">
        <f t="shared" si="79"/>
        <v>20.395279725063983</v>
      </c>
      <c r="R254" s="118">
        <f t="shared" si="79"/>
        <v>19.791416858021261</v>
      </c>
      <c r="S254" s="118">
        <f t="shared" si="79"/>
        <v>19.189410914050601</v>
      </c>
      <c r="T254" s="118">
        <f t="shared" si="79"/>
        <v>18.589188868087376</v>
      </c>
      <c r="U254" s="118">
        <f t="shared" si="79"/>
        <v>17.99068147455273</v>
      </c>
      <c r="V254" s="118">
        <f t="shared" si="79"/>
        <v>17.393823025963098</v>
      </c>
      <c r="W254" s="118">
        <f t="shared" si="79"/>
        <v>16.798551129807034</v>
      </c>
      <c r="X254" s="118">
        <f t="shared" si="79"/>
        <v>16.204806502096819</v>
      </c>
      <c r="Y254" s="118">
        <f t="shared" si="79"/>
        <v>15.612532776158696</v>
      </c>
      <c r="Z254" s="118">
        <f t="shared" si="79"/>
        <v>15.021676325365567</v>
      </c>
      <c r="AA254" s="118">
        <f t="shared" si="79"/>
        <v>14.869318093880388</v>
      </c>
      <c r="AB254" s="118">
        <f t="shared" si="79"/>
        <v>14.717240636279373</v>
      </c>
      <c r="AC254" s="118">
        <f t="shared" si="79"/>
        <v>14.56543934971196</v>
      </c>
      <c r="AD254" s="118">
        <f t="shared" si="79"/>
        <v>14.413909731389563</v>
      </c>
      <c r="AE254" s="118">
        <f t="shared" si="79"/>
        <v>14.262647375881173</v>
      </c>
      <c r="AF254" s="118">
        <f t="shared" si="79"/>
        <v>14.11164797249625</v>
      </c>
      <c r="AG254" s="118">
        <f t="shared" si="79"/>
        <v>13.960907302751526</v>
      </c>
      <c r="AH254" s="118">
        <f t="shared" si="79"/>
        <v>13.810421237918701</v>
      </c>
      <c r="AI254" s="118">
        <f t="shared" si="79"/>
        <v>13.660185736649963</v>
      </c>
      <c r="AJ254" s="118">
        <f t="shared" si="79"/>
        <v>13.510196842678514</v>
      </c>
      <c r="AK254" s="118">
        <f t="shared" si="79"/>
        <v>13.36045068259131</v>
      </c>
      <c r="AL254" s="118">
        <f t="shared" si="79"/>
        <v>13.210943463671404</v>
      </c>
      <c r="AM254" s="118">
        <f t="shared" si="79"/>
        <v>13.061671471807394</v>
      </c>
      <c r="AN254" s="118">
        <f t="shared" si="79"/>
        <v>12.912631069467482</v>
      </c>
      <c r="AO254" s="118">
        <f t="shared" si="79"/>
        <v>12.763818693735923</v>
      </c>
      <c r="AS254" s="19"/>
      <c r="AT254" s="19"/>
      <c r="AU254" s="19"/>
      <c r="AV254" s="19"/>
      <c r="AY254" s="19"/>
      <c r="AZ254" s="19"/>
      <c r="BA254" s="19"/>
      <c r="BB254" s="19"/>
      <c r="BC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</row>
    <row r="255" spans="1:96" ht="14.25" customHeight="1" thickBot="1" x14ac:dyDescent="0.25">
      <c r="G255" s="26"/>
      <c r="H255" s="221"/>
      <c r="J255" s="209"/>
      <c r="K255" s="98" t="s">
        <v>65</v>
      </c>
      <c r="L255" s="98" t="s">
        <v>100</v>
      </c>
      <c r="M255" s="119">
        <f t="shared" si="79"/>
        <v>23.76560345636052</v>
      </c>
      <c r="N255" s="119">
        <f t="shared" si="79"/>
        <v>22.218802453740661</v>
      </c>
      <c r="O255" s="119">
        <f t="shared" si="79"/>
        <v>21.860501901589366</v>
      </c>
      <c r="P255" s="119">
        <f t="shared" si="79"/>
        <v>21.502899955508919</v>
      </c>
      <c r="Q255" s="119">
        <f t="shared" si="79"/>
        <v>21.145979982021444</v>
      </c>
      <c r="R255" s="119">
        <f t="shared" si="79"/>
        <v>20.789725871538124</v>
      </c>
      <c r="S255" s="119">
        <f t="shared" si="79"/>
        <v>20.434122017894797</v>
      </c>
      <c r="T255" s="119">
        <f t="shared" si="79"/>
        <v>20.079153298839376</v>
      </c>
      <c r="U255" s="119">
        <f t="shared" si="79"/>
        <v>19.724805057419829</v>
      </c>
      <c r="V255" s="119">
        <f t="shared" si="79"/>
        <v>19.371063084224648</v>
      </c>
      <c r="W255" s="119">
        <f t="shared" si="79"/>
        <v>19.017913600430557</v>
      </c>
      <c r="X255" s="119">
        <f t="shared" si="79"/>
        <v>18.665343241614966</v>
      </c>
      <c r="Y255" s="119">
        <f t="shared" si="79"/>
        <v>18.313339042293293</v>
      </c>
      <c r="Z255" s="119">
        <f t="shared" si="79"/>
        <v>17.961888421143438</v>
      </c>
      <c r="AA255" s="119">
        <f t="shared" si="79"/>
        <v>17.764601031217541</v>
      </c>
      <c r="AB255" s="119">
        <f t="shared" si="79"/>
        <v>17.567505950951663</v>
      </c>
      <c r="AC255" s="119">
        <f t="shared" si="79"/>
        <v>17.370600649955545</v>
      </c>
      <c r="AD255" s="119">
        <f t="shared" si="79"/>
        <v>17.173882642037867</v>
      </c>
      <c r="AE255" s="119">
        <f t="shared" si="79"/>
        <v>16.977349484245448</v>
      </c>
      <c r="AF255" s="119">
        <f t="shared" si="79"/>
        <v>16.780998775927294</v>
      </c>
      <c r="AG255" s="119">
        <f t="shared" si="79"/>
        <v>16.584828157822976</v>
      </c>
      <c r="AH255" s="119">
        <f t="shared" si="79"/>
        <v>16.388835311174372</v>
      </c>
      <c r="AI255" s="119">
        <f t="shared" si="79"/>
        <v>16.193017956860249</v>
      </c>
      <c r="AJ255" s="119">
        <f t="shared" si="79"/>
        <v>15.997373854552936</v>
      </c>
      <c r="AK255" s="119">
        <f t="shared" si="79"/>
        <v>15.801900801896421</v>
      </c>
      <c r="AL255" s="119">
        <f t="shared" si="79"/>
        <v>15.606596633705243</v>
      </c>
      <c r="AM255" s="119">
        <f t="shared" si="79"/>
        <v>15.411459221183621</v>
      </c>
      <c r="AN255" s="119">
        <f t="shared" si="79"/>
        <v>15.216486471164158</v>
      </c>
      <c r="AO255" s="119">
        <f t="shared" si="79"/>
        <v>15.021676325365567</v>
      </c>
      <c r="AW255" s="19"/>
      <c r="AX255" s="19"/>
    </row>
    <row r="256" spans="1:96" ht="14.25" customHeight="1" thickTop="1" x14ac:dyDescent="0.2">
      <c r="G256" s="26"/>
      <c r="H256" s="221"/>
      <c r="J256" s="209"/>
      <c r="K256" s="95" t="s">
        <v>67</v>
      </c>
      <c r="L256" s="95" t="s">
        <v>98</v>
      </c>
      <c r="M256" s="117">
        <f t="shared" si="79"/>
        <v>23.76560345636052</v>
      </c>
      <c r="N256" s="117">
        <f t="shared" si="79"/>
        <v>22.218802453740661</v>
      </c>
      <c r="O256" s="117">
        <f t="shared" si="79"/>
        <v>21.407927793054256</v>
      </c>
      <c r="P256" s="117">
        <f t="shared" si="79"/>
        <v>20.602120918978418</v>
      </c>
      <c r="Q256" s="117">
        <f t="shared" si="79"/>
        <v>19.801063284926194</v>
      </c>
      <c r="R256" s="117">
        <f t="shared" si="79"/>
        <v>19.004462493657329</v>
      </c>
      <c r="S256" s="117">
        <f t="shared" si="79"/>
        <v>18.21204966800207</v>
      </c>
      <c r="T256" s="117">
        <f t="shared" si="79"/>
        <v>17.423577132574675</v>
      </c>
      <c r="U256" s="117">
        <f t="shared" si="79"/>
        <v>16.638816364391797</v>
      </c>
      <c r="V256" s="117">
        <f t="shared" si="79"/>
        <v>15.857556176696431</v>
      </c>
      <c r="W256" s="117">
        <f t="shared" si="79"/>
        <v>15.079601105603478</v>
      </c>
      <c r="X256" s="117">
        <f t="shared" si="79"/>
        <v>14.304769973624769</v>
      </c>
      <c r="Y256" s="117">
        <f t="shared" si="79"/>
        <v>13.532894607855301</v>
      </c>
      <c r="Z256" s="117">
        <f t="shared" si="79"/>
        <v>12.763818693735923</v>
      </c>
      <c r="AA256" s="117">
        <f t="shared" si="79"/>
        <v>12.670208627372556</v>
      </c>
      <c r="AB256" s="117">
        <f t="shared" si="79"/>
        <v>12.576819678078229</v>
      </c>
      <c r="AC256" s="117">
        <f t="shared" si="79"/>
        <v>12.483648495594315</v>
      </c>
      <c r="AD256" s="117">
        <f t="shared" si="79"/>
        <v>12.390691797004074</v>
      </c>
      <c r="AE256" s="117">
        <f t="shared" si="79"/>
        <v>12.297946365049107</v>
      </c>
      <c r="AF256" s="117">
        <f t="shared" si="79"/>
        <v>12.205409046496044</v>
      </c>
      <c r="AG256" s="117">
        <f t="shared" si="79"/>
        <v>12.113076750551791</v>
      </c>
      <c r="AH256" s="117">
        <f t="shared" si="79"/>
        <v>12.02094644732558</v>
      </c>
      <c r="AI256" s="117">
        <f t="shared" si="79"/>
        <v>11.929015166336262</v>
      </c>
      <c r="AJ256" s="117">
        <f t="shared" si="79"/>
        <v>11.837279995063291</v>
      </c>
      <c r="AK256" s="117">
        <f t="shared" si="79"/>
        <v>11.745738077539931</v>
      </c>
      <c r="AL256" s="117">
        <f t="shared" si="79"/>
        <v>11.654386612987205</v>
      </c>
      <c r="AM256" s="117">
        <f t="shared" si="79"/>
        <v>11.563222854487256</v>
      </c>
      <c r="AN256" s="117">
        <f t="shared" si="79"/>
        <v>11.47224410769484</v>
      </c>
      <c r="AO256" s="117">
        <f t="shared" si="79"/>
        <v>11.381447729585558</v>
      </c>
      <c r="BD256" s="19"/>
      <c r="BE256" s="19"/>
      <c r="BF256" s="19"/>
    </row>
    <row r="257" spans="7:96" ht="14.25" customHeight="1" x14ac:dyDescent="0.2">
      <c r="G257" s="26"/>
      <c r="H257" s="221"/>
      <c r="J257" s="209"/>
      <c r="K257" s="23" t="s">
        <v>67</v>
      </c>
      <c r="L257" s="86" t="s">
        <v>99</v>
      </c>
      <c r="M257" s="118">
        <f t="shared" si="79"/>
        <v>23.76560345636052</v>
      </c>
      <c r="N257" s="118">
        <f t="shared" si="79"/>
        <v>22.218802453740661</v>
      </c>
      <c r="O257" s="118">
        <f t="shared" si="79"/>
        <v>21.608888816618236</v>
      </c>
      <c r="P257" s="118">
        <f t="shared" si="79"/>
        <v>21.001076581156074</v>
      </c>
      <c r="Q257" s="118">
        <f t="shared" si="79"/>
        <v>20.395279725063983</v>
      </c>
      <c r="R257" s="118">
        <f t="shared" si="79"/>
        <v>19.791416858021261</v>
      </c>
      <c r="S257" s="118">
        <f t="shared" si="79"/>
        <v>19.189410914050601</v>
      </c>
      <c r="T257" s="118">
        <f t="shared" si="79"/>
        <v>18.589188868087376</v>
      </c>
      <c r="U257" s="118">
        <f t="shared" si="79"/>
        <v>17.99068147455273</v>
      </c>
      <c r="V257" s="118">
        <f t="shared" si="79"/>
        <v>17.393823025963098</v>
      </c>
      <c r="W257" s="118">
        <f t="shared" si="79"/>
        <v>16.798551129807034</v>
      </c>
      <c r="X257" s="118">
        <f t="shared" si="79"/>
        <v>16.204806502096819</v>
      </c>
      <c r="Y257" s="118">
        <f t="shared" si="79"/>
        <v>15.612532776158696</v>
      </c>
      <c r="Z257" s="118">
        <f t="shared" si="79"/>
        <v>15.021676325365567</v>
      </c>
      <c r="AA257" s="118">
        <f t="shared" si="79"/>
        <v>14.869318093880388</v>
      </c>
      <c r="AB257" s="118">
        <f t="shared" si="79"/>
        <v>14.717240636279373</v>
      </c>
      <c r="AC257" s="118">
        <f t="shared" si="79"/>
        <v>14.56543934971196</v>
      </c>
      <c r="AD257" s="118">
        <f t="shared" si="79"/>
        <v>14.413909731389563</v>
      </c>
      <c r="AE257" s="118">
        <f t="shared" si="79"/>
        <v>14.262647375881173</v>
      </c>
      <c r="AF257" s="118">
        <f t="shared" si="79"/>
        <v>14.11164797249625</v>
      </c>
      <c r="AG257" s="118">
        <f t="shared" si="79"/>
        <v>13.960907302751526</v>
      </c>
      <c r="AH257" s="118">
        <f t="shared" si="79"/>
        <v>13.810421237918701</v>
      </c>
      <c r="AI257" s="118">
        <f t="shared" si="79"/>
        <v>13.660185736649963</v>
      </c>
      <c r="AJ257" s="118">
        <f t="shared" si="79"/>
        <v>13.510196842678514</v>
      </c>
      <c r="AK257" s="118">
        <f t="shared" si="79"/>
        <v>13.36045068259131</v>
      </c>
      <c r="AL257" s="118">
        <f t="shared" si="79"/>
        <v>13.210943463671404</v>
      </c>
      <c r="AM257" s="118">
        <f t="shared" si="79"/>
        <v>13.061671471807394</v>
      </c>
      <c r="AN257" s="118">
        <f t="shared" si="79"/>
        <v>12.912631069467482</v>
      </c>
      <c r="AO257" s="118">
        <f t="shared" si="79"/>
        <v>12.763818693735923</v>
      </c>
      <c r="AS257" s="19"/>
      <c r="AT257" s="19"/>
      <c r="AU257" s="19"/>
      <c r="AV257" s="19"/>
      <c r="AY257" s="19"/>
      <c r="AZ257" s="19"/>
      <c r="BA257" s="19"/>
      <c r="BB257" s="19"/>
      <c r="BC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</row>
    <row r="258" spans="7:96" ht="14.25" customHeight="1" thickBot="1" x14ac:dyDescent="0.25">
      <c r="G258" s="26"/>
      <c r="H258" s="221"/>
      <c r="J258" s="209"/>
      <c r="K258" s="98" t="s">
        <v>67</v>
      </c>
      <c r="L258" s="98" t="s">
        <v>100</v>
      </c>
      <c r="M258" s="119">
        <f t="shared" si="79"/>
        <v>23.76560345636052</v>
      </c>
      <c r="N258" s="119">
        <f t="shared" si="79"/>
        <v>22.218802453740661</v>
      </c>
      <c r="O258" s="119">
        <f t="shared" si="79"/>
        <v>21.860501901589366</v>
      </c>
      <c r="P258" s="119">
        <f t="shared" si="79"/>
        <v>21.502899955508919</v>
      </c>
      <c r="Q258" s="119">
        <f t="shared" si="79"/>
        <v>21.145979982021444</v>
      </c>
      <c r="R258" s="119">
        <f t="shared" si="79"/>
        <v>20.789725871538124</v>
      </c>
      <c r="S258" s="119">
        <f t="shared" si="79"/>
        <v>20.434122017894797</v>
      </c>
      <c r="T258" s="119">
        <f t="shared" si="79"/>
        <v>20.079153298839376</v>
      </c>
      <c r="U258" s="119">
        <f t="shared" si="79"/>
        <v>19.724805057419829</v>
      </c>
      <c r="V258" s="119">
        <f t="shared" si="79"/>
        <v>19.371063084224648</v>
      </c>
      <c r="W258" s="119">
        <f t="shared" si="79"/>
        <v>19.017913600430557</v>
      </c>
      <c r="X258" s="119">
        <f t="shared" si="79"/>
        <v>18.665343241614966</v>
      </c>
      <c r="Y258" s="119">
        <f t="shared" si="79"/>
        <v>18.313339042293293</v>
      </c>
      <c r="Z258" s="119">
        <f t="shared" si="79"/>
        <v>17.961888421143438</v>
      </c>
      <c r="AA258" s="119">
        <f t="shared" si="79"/>
        <v>17.764601031217541</v>
      </c>
      <c r="AB258" s="119">
        <f t="shared" si="79"/>
        <v>17.567505950951663</v>
      </c>
      <c r="AC258" s="119">
        <f t="shared" si="79"/>
        <v>17.370600649955545</v>
      </c>
      <c r="AD258" s="119">
        <f t="shared" si="79"/>
        <v>17.173882642037867</v>
      </c>
      <c r="AE258" s="119">
        <f t="shared" si="79"/>
        <v>16.977349484245448</v>
      </c>
      <c r="AF258" s="119">
        <f t="shared" si="79"/>
        <v>16.780998775927294</v>
      </c>
      <c r="AG258" s="119">
        <f t="shared" si="79"/>
        <v>16.584828157822976</v>
      </c>
      <c r="AH258" s="119">
        <f t="shared" si="79"/>
        <v>16.388835311174372</v>
      </c>
      <c r="AI258" s="119">
        <f t="shared" si="79"/>
        <v>16.193017956860249</v>
      </c>
      <c r="AJ258" s="119">
        <f t="shared" ref="AJ258:AO258" si="80">AJ255</f>
        <v>15.997373854552936</v>
      </c>
      <c r="AK258" s="119">
        <f t="shared" si="80"/>
        <v>15.801900801896421</v>
      </c>
      <c r="AL258" s="119">
        <f t="shared" si="80"/>
        <v>15.606596633705243</v>
      </c>
      <c r="AM258" s="119">
        <f t="shared" si="80"/>
        <v>15.411459221183621</v>
      </c>
      <c r="AN258" s="119">
        <f t="shared" si="80"/>
        <v>15.216486471164158</v>
      </c>
      <c r="AO258" s="119">
        <f t="shared" si="80"/>
        <v>15.021676325365567</v>
      </c>
      <c r="AW258" s="19"/>
      <c r="AX258" s="19"/>
    </row>
    <row r="259" spans="7:96" ht="14.25" customHeight="1" thickTop="1" x14ac:dyDescent="0.2">
      <c r="G259" s="26"/>
      <c r="H259" s="221"/>
      <c r="J259" s="209"/>
      <c r="K259" s="95" t="s">
        <v>69</v>
      </c>
      <c r="L259" s="95" t="s">
        <v>98</v>
      </c>
      <c r="M259" s="117">
        <f t="shared" ref="M259:AO267" si="81">M256</f>
        <v>23.76560345636052</v>
      </c>
      <c r="N259" s="117">
        <f t="shared" si="81"/>
        <v>22.218802453740661</v>
      </c>
      <c r="O259" s="117">
        <f t="shared" si="81"/>
        <v>21.407927793054256</v>
      </c>
      <c r="P259" s="117">
        <f t="shared" si="81"/>
        <v>20.602120918978418</v>
      </c>
      <c r="Q259" s="117">
        <f t="shared" si="81"/>
        <v>19.801063284926194</v>
      </c>
      <c r="R259" s="117">
        <f t="shared" si="81"/>
        <v>19.004462493657329</v>
      </c>
      <c r="S259" s="117">
        <f t="shared" si="81"/>
        <v>18.21204966800207</v>
      </c>
      <c r="T259" s="117">
        <f t="shared" si="81"/>
        <v>17.423577132574675</v>
      </c>
      <c r="U259" s="117">
        <f t="shared" si="81"/>
        <v>16.638816364391797</v>
      </c>
      <c r="V259" s="117">
        <f t="shared" si="81"/>
        <v>15.857556176696431</v>
      </c>
      <c r="W259" s="117">
        <f t="shared" si="81"/>
        <v>15.079601105603478</v>
      </c>
      <c r="X259" s="117">
        <f t="shared" si="81"/>
        <v>14.304769973624769</v>
      </c>
      <c r="Y259" s="117">
        <f t="shared" si="81"/>
        <v>13.532894607855301</v>
      </c>
      <c r="Z259" s="117">
        <f t="shared" si="81"/>
        <v>12.763818693735923</v>
      </c>
      <c r="AA259" s="117">
        <f t="shared" si="81"/>
        <v>12.670208627372556</v>
      </c>
      <c r="AB259" s="117">
        <f t="shared" si="81"/>
        <v>12.576819678078229</v>
      </c>
      <c r="AC259" s="117">
        <f t="shared" si="81"/>
        <v>12.483648495594315</v>
      </c>
      <c r="AD259" s="117">
        <f t="shared" si="81"/>
        <v>12.390691797004074</v>
      </c>
      <c r="AE259" s="117">
        <f t="shared" si="81"/>
        <v>12.297946365049107</v>
      </c>
      <c r="AF259" s="117">
        <f t="shared" si="81"/>
        <v>12.205409046496044</v>
      </c>
      <c r="AG259" s="117">
        <f t="shared" si="81"/>
        <v>12.113076750551791</v>
      </c>
      <c r="AH259" s="117">
        <f t="shared" si="81"/>
        <v>12.02094644732558</v>
      </c>
      <c r="AI259" s="117">
        <f t="shared" si="81"/>
        <v>11.929015166336262</v>
      </c>
      <c r="AJ259" s="117">
        <f t="shared" si="81"/>
        <v>11.837279995063291</v>
      </c>
      <c r="AK259" s="117">
        <f t="shared" si="81"/>
        <v>11.745738077539931</v>
      </c>
      <c r="AL259" s="117">
        <f t="shared" si="81"/>
        <v>11.654386612987205</v>
      </c>
      <c r="AM259" s="117">
        <f t="shared" si="81"/>
        <v>11.563222854487256</v>
      </c>
      <c r="AN259" s="117">
        <f t="shared" si="81"/>
        <v>11.47224410769484</v>
      </c>
      <c r="AO259" s="117">
        <f t="shared" si="81"/>
        <v>11.381447729585558</v>
      </c>
      <c r="BD259" s="19"/>
      <c r="BE259" s="19"/>
      <c r="BF259" s="19"/>
    </row>
    <row r="260" spans="7:96" ht="14.25" customHeight="1" x14ac:dyDescent="0.2">
      <c r="G260" s="26"/>
      <c r="H260" s="221"/>
      <c r="J260" s="209"/>
      <c r="K260" s="23" t="s">
        <v>69</v>
      </c>
      <c r="L260" s="86" t="s">
        <v>99</v>
      </c>
      <c r="M260" s="118">
        <f t="shared" si="81"/>
        <v>23.76560345636052</v>
      </c>
      <c r="N260" s="118">
        <f t="shared" si="81"/>
        <v>22.218802453740661</v>
      </c>
      <c r="O260" s="118">
        <f t="shared" si="81"/>
        <v>21.608888816618236</v>
      </c>
      <c r="P260" s="118">
        <f t="shared" si="81"/>
        <v>21.001076581156074</v>
      </c>
      <c r="Q260" s="118">
        <f t="shared" si="81"/>
        <v>20.395279725063983</v>
      </c>
      <c r="R260" s="118">
        <f t="shared" si="81"/>
        <v>19.791416858021261</v>
      </c>
      <c r="S260" s="118">
        <f t="shared" si="81"/>
        <v>19.189410914050601</v>
      </c>
      <c r="T260" s="118">
        <f t="shared" si="81"/>
        <v>18.589188868087376</v>
      </c>
      <c r="U260" s="118">
        <f t="shared" si="81"/>
        <v>17.99068147455273</v>
      </c>
      <c r="V260" s="118">
        <f t="shared" si="81"/>
        <v>17.393823025963098</v>
      </c>
      <c r="W260" s="118">
        <f t="shared" si="81"/>
        <v>16.798551129807034</v>
      </c>
      <c r="X260" s="118">
        <f t="shared" si="81"/>
        <v>16.204806502096819</v>
      </c>
      <c r="Y260" s="118">
        <f t="shared" si="81"/>
        <v>15.612532776158696</v>
      </c>
      <c r="Z260" s="118">
        <f t="shared" si="81"/>
        <v>15.021676325365567</v>
      </c>
      <c r="AA260" s="118">
        <f t="shared" si="81"/>
        <v>14.869318093880388</v>
      </c>
      <c r="AB260" s="118">
        <f t="shared" si="81"/>
        <v>14.717240636279373</v>
      </c>
      <c r="AC260" s="118">
        <f t="shared" si="81"/>
        <v>14.56543934971196</v>
      </c>
      <c r="AD260" s="118">
        <f t="shared" si="81"/>
        <v>14.413909731389563</v>
      </c>
      <c r="AE260" s="118">
        <f t="shared" si="81"/>
        <v>14.262647375881173</v>
      </c>
      <c r="AF260" s="118">
        <f t="shared" si="81"/>
        <v>14.11164797249625</v>
      </c>
      <c r="AG260" s="118">
        <f t="shared" si="81"/>
        <v>13.960907302751526</v>
      </c>
      <c r="AH260" s="118">
        <f t="shared" si="81"/>
        <v>13.810421237918701</v>
      </c>
      <c r="AI260" s="118">
        <f t="shared" si="81"/>
        <v>13.660185736649963</v>
      </c>
      <c r="AJ260" s="118">
        <f t="shared" si="81"/>
        <v>13.510196842678514</v>
      </c>
      <c r="AK260" s="118">
        <f t="shared" si="81"/>
        <v>13.36045068259131</v>
      </c>
      <c r="AL260" s="118">
        <f t="shared" si="81"/>
        <v>13.210943463671404</v>
      </c>
      <c r="AM260" s="118">
        <f t="shared" si="81"/>
        <v>13.061671471807394</v>
      </c>
      <c r="AN260" s="118">
        <f t="shared" si="81"/>
        <v>12.912631069467482</v>
      </c>
      <c r="AO260" s="118">
        <f t="shared" si="81"/>
        <v>12.763818693735923</v>
      </c>
      <c r="AS260" s="19"/>
      <c r="AT260" s="19"/>
      <c r="AU260" s="19"/>
      <c r="AV260" s="19"/>
      <c r="AY260" s="19"/>
      <c r="AZ260" s="19"/>
      <c r="BA260" s="19"/>
      <c r="BB260" s="19"/>
      <c r="BC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</row>
    <row r="261" spans="7:96" ht="14.25" customHeight="1" thickBot="1" x14ac:dyDescent="0.25">
      <c r="G261" s="26"/>
      <c r="H261" s="221"/>
      <c r="J261" s="209"/>
      <c r="K261" s="98" t="s">
        <v>69</v>
      </c>
      <c r="L261" s="98" t="s">
        <v>100</v>
      </c>
      <c r="M261" s="119">
        <f t="shared" si="81"/>
        <v>23.76560345636052</v>
      </c>
      <c r="N261" s="119">
        <f t="shared" si="81"/>
        <v>22.218802453740661</v>
      </c>
      <c r="O261" s="119">
        <f t="shared" si="81"/>
        <v>21.860501901589366</v>
      </c>
      <c r="P261" s="119">
        <f t="shared" si="81"/>
        <v>21.502899955508919</v>
      </c>
      <c r="Q261" s="119">
        <f t="shared" si="81"/>
        <v>21.145979982021444</v>
      </c>
      <c r="R261" s="119">
        <f t="shared" si="81"/>
        <v>20.789725871538124</v>
      </c>
      <c r="S261" s="119">
        <f t="shared" si="81"/>
        <v>20.434122017894797</v>
      </c>
      <c r="T261" s="119">
        <f t="shared" si="81"/>
        <v>20.079153298839376</v>
      </c>
      <c r="U261" s="119">
        <f t="shared" si="81"/>
        <v>19.724805057419829</v>
      </c>
      <c r="V261" s="119">
        <f t="shared" si="81"/>
        <v>19.371063084224648</v>
      </c>
      <c r="W261" s="119">
        <f t="shared" si="81"/>
        <v>19.017913600430557</v>
      </c>
      <c r="X261" s="119">
        <f t="shared" si="81"/>
        <v>18.665343241614966</v>
      </c>
      <c r="Y261" s="119">
        <f t="shared" si="81"/>
        <v>18.313339042293293</v>
      </c>
      <c r="Z261" s="119">
        <f t="shared" si="81"/>
        <v>17.961888421143438</v>
      </c>
      <c r="AA261" s="119">
        <f t="shared" si="81"/>
        <v>17.764601031217541</v>
      </c>
      <c r="AB261" s="119">
        <f t="shared" si="81"/>
        <v>17.567505950951663</v>
      </c>
      <c r="AC261" s="119">
        <f t="shared" si="81"/>
        <v>17.370600649955545</v>
      </c>
      <c r="AD261" s="119">
        <f t="shared" si="81"/>
        <v>17.173882642037867</v>
      </c>
      <c r="AE261" s="119">
        <f t="shared" si="81"/>
        <v>16.977349484245448</v>
      </c>
      <c r="AF261" s="119">
        <f t="shared" si="81"/>
        <v>16.780998775927294</v>
      </c>
      <c r="AG261" s="119">
        <f t="shared" si="81"/>
        <v>16.584828157822976</v>
      </c>
      <c r="AH261" s="119">
        <f t="shared" si="81"/>
        <v>16.388835311174372</v>
      </c>
      <c r="AI261" s="119">
        <f t="shared" si="81"/>
        <v>16.193017956860249</v>
      </c>
      <c r="AJ261" s="119">
        <f t="shared" si="81"/>
        <v>15.997373854552936</v>
      </c>
      <c r="AK261" s="119">
        <f t="shared" si="81"/>
        <v>15.801900801896421</v>
      </c>
      <c r="AL261" s="119">
        <f t="shared" si="81"/>
        <v>15.606596633705243</v>
      </c>
      <c r="AM261" s="119">
        <f t="shared" si="81"/>
        <v>15.411459221183621</v>
      </c>
      <c r="AN261" s="119">
        <f t="shared" si="81"/>
        <v>15.216486471164158</v>
      </c>
      <c r="AO261" s="119">
        <f t="shared" si="81"/>
        <v>15.021676325365567</v>
      </c>
      <c r="AW261" s="19"/>
      <c r="AX261" s="19"/>
    </row>
    <row r="262" spans="7:96" ht="14.25" customHeight="1" thickTop="1" x14ac:dyDescent="0.15">
      <c r="G262" s="26"/>
      <c r="H262" s="221"/>
      <c r="J262" s="209"/>
      <c r="K262" s="95" t="s">
        <v>71</v>
      </c>
      <c r="L262" s="95" t="s">
        <v>98</v>
      </c>
      <c r="M262" s="117">
        <f t="shared" si="81"/>
        <v>23.76560345636052</v>
      </c>
      <c r="N262" s="117">
        <f t="shared" si="81"/>
        <v>22.218802453740661</v>
      </c>
      <c r="O262" s="117">
        <f t="shared" si="81"/>
        <v>21.407927793054256</v>
      </c>
      <c r="P262" s="117">
        <f t="shared" si="81"/>
        <v>20.602120918978418</v>
      </c>
      <c r="Q262" s="117">
        <f t="shared" si="81"/>
        <v>19.801063284926194</v>
      </c>
      <c r="R262" s="117">
        <f t="shared" si="81"/>
        <v>19.004462493657329</v>
      </c>
      <c r="S262" s="117">
        <f t="shared" si="81"/>
        <v>18.21204966800207</v>
      </c>
      <c r="T262" s="117">
        <f t="shared" si="81"/>
        <v>17.423577132574675</v>
      </c>
      <c r="U262" s="117">
        <f t="shared" si="81"/>
        <v>16.638816364391797</v>
      </c>
      <c r="V262" s="117">
        <f t="shared" si="81"/>
        <v>15.857556176696431</v>
      </c>
      <c r="W262" s="117">
        <f t="shared" si="81"/>
        <v>15.079601105603478</v>
      </c>
      <c r="X262" s="117">
        <f t="shared" si="81"/>
        <v>14.304769973624769</v>
      </c>
      <c r="Y262" s="117">
        <f t="shared" si="81"/>
        <v>13.532894607855301</v>
      </c>
      <c r="Z262" s="117">
        <f t="shared" si="81"/>
        <v>12.763818693735923</v>
      </c>
      <c r="AA262" s="117">
        <f t="shared" si="81"/>
        <v>12.670208627372556</v>
      </c>
      <c r="AB262" s="117">
        <f t="shared" si="81"/>
        <v>12.576819678078229</v>
      </c>
      <c r="AC262" s="117">
        <f t="shared" si="81"/>
        <v>12.483648495594315</v>
      </c>
      <c r="AD262" s="117">
        <f t="shared" si="81"/>
        <v>12.390691797004074</v>
      </c>
      <c r="AE262" s="117">
        <f t="shared" si="81"/>
        <v>12.297946365049107</v>
      </c>
      <c r="AF262" s="117">
        <f t="shared" si="81"/>
        <v>12.205409046496044</v>
      </c>
      <c r="AG262" s="117">
        <f t="shared" si="81"/>
        <v>12.113076750551791</v>
      </c>
      <c r="AH262" s="117">
        <f t="shared" si="81"/>
        <v>12.02094644732558</v>
      </c>
      <c r="AI262" s="117">
        <f t="shared" si="81"/>
        <v>11.929015166336262</v>
      </c>
      <c r="AJ262" s="117">
        <f t="shared" si="81"/>
        <v>11.837279995063291</v>
      </c>
      <c r="AK262" s="117">
        <f t="shared" si="81"/>
        <v>11.745738077539931</v>
      </c>
      <c r="AL262" s="117">
        <f t="shared" si="81"/>
        <v>11.654386612987205</v>
      </c>
      <c r="AM262" s="117">
        <f t="shared" si="81"/>
        <v>11.563222854487256</v>
      </c>
      <c r="AN262" s="117">
        <f t="shared" si="81"/>
        <v>11.47224410769484</v>
      </c>
      <c r="AO262" s="117">
        <f t="shared" si="81"/>
        <v>11.381447729585558</v>
      </c>
    </row>
    <row r="263" spans="7:96" ht="14.25" customHeight="1" x14ac:dyDescent="0.2">
      <c r="G263" s="26"/>
      <c r="H263" s="221"/>
      <c r="J263" s="209"/>
      <c r="K263" s="23" t="s">
        <v>71</v>
      </c>
      <c r="L263" s="86" t="s">
        <v>99</v>
      </c>
      <c r="M263" s="118">
        <f t="shared" si="81"/>
        <v>23.76560345636052</v>
      </c>
      <c r="N263" s="118">
        <f t="shared" si="81"/>
        <v>22.218802453740661</v>
      </c>
      <c r="O263" s="118">
        <f t="shared" si="81"/>
        <v>21.608888816618236</v>
      </c>
      <c r="P263" s="118">
        <f t="shared" si="81"/>
        <v>21.001076581156074</v>
      </c>
      <c r="Q263" s="118">
        <f t="shared" si="81"/>
        <v>20.395279725063983</v>
      </c>
      <c r="R263" s="118">
        <f t="shared" si="81"/>
        <v>19.791416858021261</v>
      </c>
      <c r="S263" s="118">
        <f t="shared" si="81"/>
        <v>19.189410914050601</v>
      </c>
      <c r="T263" s="118">
        <f t="shared" si="81"/>
        <v>18.589188868087376</v>
      </c>
      <c r="U263" s="118">
        <f t="shared" si="81"/>
        <v>17.99068147455273</v>
      </c>
      <c r="V263" s="118">
        <f t="shared" si="81"/>
        <v>17.393823025963098</v>
      </c>
      <c r="W263" s="118">
        <f t="shared" si="81"/>
        <v>16.798551129807034</v>
      </c>
      <c r="X263" s="118">
        <f t="shared" si="81"/>
        <v>16.204806502096819</v>
      </c>
      <c r="Y263" s="118">
        <f t="shared" si="81"/>
        <v>15.612532776158696</v>
      </c>
      <c r="Z263" s="118">
        <f t="shared" si="81"/>
        <v>15.021676325365567</v>
      </c>
      <c r="AA263" s="118">
        <f t="shared" si="81"/>
        <v>14.869318093880388</v>
      </c>
      <c r="AB263" s="118">
        <f t="shared" si="81"/>
        <v>14.717240636279373</v>
      </c>
      <c r="AC263" s="118">
        <f t="shared" si="81"/>
        <v>14.56543934971196</v>
      </c>
      <c r="AD263" s="118">
        <f t="shared" si="81"/>
        <v>14.413909731389563</v>
      </c>
      <c r="AE263" s="118">
        <f t="shared" si="81"/>
        <v>14.262647375881173</v>
      </c>
      <c r="AF263" s="118">
        <f t="shared" si="81"/>
        <v>14.11164797249625</v>
      </c>
      <c r="AG263" s="118">
        <f t="shared" si="81"/>
        <v>13.960907302751526</v>
      </c>
      <c r="AH263" s="118">
        <f t="shared" si="81"/>
        <v>13.810421237918701</v>
      </c>
      <c r="AI263" s="118">
        <f t="shared" si="81"/>
        <v>13.660185736649963</v>
      </c>
      <c r="AJ263" s="118">
        <f t="shared" si="81"/>
        <v>13.510196842678514</v>
      </c>
      <c r="AK263" s="118">
        <f t="shared" si="81"/>
        <v>13.36045068259131</v>
      </c>
      <c r="AL263" s="118">
        <f t="shared" si="81"/>
        <v>13.210943463671404</v>
      </c>
      <c r="AM263" s="118">
        <f t="shared" si="81"/>
        <v>13.061671471807394</v>
      </c>
      <c r="AN263" s="118">
        <f t="shared" si="81"/>
        <v>12.912631069467482</v>
      </c>
      <c r="AO263" s="118">
        <f t="shared" si="81"/>
        <v>12.763818693735923</v>
      </c>
      <c r="AQ263" s="19"/>
      <c r="AR263" s="19"/>
    </row>
    <row r="264" spans="7:96" ht="14.25" customHeight="1" thickBot="1" x14ac:dyDescent="0.2">
      <c r="G264" s="26"/>
      <c r="H264" s="221"/>
      <c r="J264" s="209"/>
      <c r="K264" s="98" t="s">
        <v>71</v>
      </c>
      <c r="L264" s="98" t="s">
        <v>100</v>
      </c>
      <c r="M264" s="119">
        <f t="shared" si="81"/>
        <v>23.76560345636052</v>
      </c>
      <c r="N264" s="119">
        <f t="shared" si="81"/>
        <v>22.218802453740661</v>
      </c>
      <c r="O264" s="119">
        <f t="shared" si="81"/>
        <v>21.860501901589366</v>
      </c>
      <c r="P264" s="119">
        <f t="shared" si="81"/>
        <v>21.502899955508919</v>
      </c>
      <c r="Q264" s="119">
        <f t="shared" si="81"/>
        <v>21.145979982021444</v>
      </c>
      <c r="R264" s="119">
        <f t="shared" si="81"/>
        <v>20.789725871538124</v>
      </c>
      <c r="S264" s="119">
        <f t="shared" si="81"/>
        <v>20.434122017894797</v>
      </c>
      <c r="T264" s="119">
        <f t="shared" si="81"/>
        <v>20.079153298839376</v>
      </c>
      <c r="U264" s="119">
        <f t="shared" si="81"/>
        <v>19.724805057419829</v>
      </c>
      <c r="V264" s="119">
        <f t="shared" si="81"/>
        <v>19.371063084224648</v>
      </c>
      <c r="W264" s="119">
        <f t="shared" si="81"/>
        <v>19.017913600430557</v>
      </c>
      <c r="X264" s="119">
        <f t="shared" si="81"/>
        <v>18.665343241614966</v>
      </c>
      <c r="Y264" s="119">
        <f t="shared" si="81"/>
        <v>18.313339042293293</v>
      </c>
      <c r="Z264" s="119">
        <f t="shared" si="81"/>
        <v>17.961888421143438</v>
      </c>
      <c r="AA264" s="119">
        <f t="shared" si="81"/>
        <v>17.764601031217541</v>
      </c>
      <c r="AB264" s="119">
        <f t="shared" si="81"/>
        <v>17.567505950951663</v>
      </c>
      <c r="AC264" s="119">
        <f t="shared" si="81"/>
        <v>17.370600649955545</v>
      </c>
      <c r="AD264" s="119">
        <f t="shared" si="81"/>
        <v>17.173882642037867</v>
      </c>
      <c r="AE264" s="119">
        <f t="shared" si="81"/>
        <v>16.977349484245448</v>
      </c>
      <c r="AF264" s="119">
        <f t="shared" si="81"/>
        <v>16.780998775927294</v>
      </c>
      <c r="AG264" s="119">
        <f t="shared" si="81"/>
        <v>16.584828157822976</v>
      </c>
      <c r="AH264" s="119">
        <f t="shared" si="81"/>
        <v>16.388835311174372</v>
      </c>
      <c r="AI264" s="119">
        <f t="shared" si="81"/>
        <v>16.193017956860249</v>
      </c>
      <c r="AJ264" s="119">
        <f t="shared" si="81"/>
        <v>15.997373854552936</v>
      </c>
      <c r="AK264" s="119">
        <f t="shared" si="81"/>
        <v>15.801900801896421</v>
      </c>
      <c r="AL264" s="119">
        <f t="shared" si="81"/>
        <v>15.606596633705243</v>
      </c>
      <c r="AM264" s="119">
        <f t="shared" si="81"/>
        <v>15.411459221183621</v>
      </c>
      <c r="AN264" s="119">
        <f t="shared" si="81"/>
        <v>15.216486471164158</v>
      </c>
      <c r="AO264" s="119">
        <f t="shared" si="81"/>
        <v>15.021676325365567</v>
      </c>
    </row>
    <row r="265" spans="7:96" ht="14.25" customHeight="1" thickTop="1" x14ac:dyDescent="0.15">
      <c r="G265" s="26"/>
      <c r="H265" s="221"/>
      <c r="J265" s="209"/>
      <c r="K265" s="95" t="s">
        <v>73</v>
      </c>
      <c r="L265" s="95" t="s">
        <v>98</v>
      </c>
      <c r="M265" s="117">
        <f t="shared" si="81"/>
        <v>23.76560345636052</v>
      </c>
      <c r="N265" s="117">
        <f t="shared" si="81"/>
        <v>22.218802453740661</v>
      </c>
      <c r="O265" s="117">
        <f t="shared" si="81"/>
        <v>21.407927793054256</v>
      </c>
      <c r="P265" s="117">
        <f t="shared" si="81"/>
        <v>20.602120918978418</v>
      </c>
      <c r="Q265" s="117">
        <f t="shared" si="81"/>
        <v>19.801063284926194</v>
      </c>
      <c r="R265" s="117">
        <f t="shared" si="81"/>
        <v>19.004462493657329</v>
      </c>
      <c r="S265" s="117">
        <f t="shared" si="81"/>
        <v>18.21204966800207</v>
      </c>
      <c r="T265" s="117">
        <f t="shared" si="81"/>
        <v>17.423577132574675</v>
      </c>
      <c r="U265" s="117">
        <f t="shared" si="81"/>
        <v>16.638816364391797</v>
      </c>
      <c r="V265" s="117">
        <f t="shared" si="81"/>
        <v>15.857556176696431</v>
      </c>
      <c r="W265" s="117">
        <f t="shared" si="81"/>
        <v>15.079601105603478</v>
      </c>
      <c r="X265" s="117">
        <f t="shared" si="81"/>
        <v>14.304769973624769</v>
      </c>
      <c r="Y265" s="117">
        <f t="shared" si="81"/>
        <v>13.532894607855301</v>
      </c>
      <c r="Z265" s="117">
        <f t="shared" si="81"/>
        <v>12.763818693735923</v>
      </c>
      <c r="AA265" s="117">
        <f t="shared" si="81"/>
        <v>12.670208627372556</v>
      </c>
      <c r="AB265" s="117">
        <f t="shared" si="81"/>
        <v>12.576819678078229</v>
      </c>
      <c r="AC265" s="117">
        <f t="shared" si="81"/>
        <v>12.483648495594315</v>
      </c>
      <c r="AD265" s="117">
        <f t="shared" si="81"/>
        <v>12.390691797004074</v>
      </c>
      <c r="AE265" s="117">
        <f t="shared" si="81"/>
        <v>12.297946365049107</v>
      </c>
      <c r="AF265" s="117">
        <f t="shared" si="81"/>
        <v>12.205409046496044</v>
      </c>
      <c r="AG265" s="117">
        <f t="shared" si="81"/>
        <v>12.113076750551791</v>
      </c>
      <c r="AH265" s="117">
        <f t="shared" si="81"/>
        <v>12.02094644732558</v>
      </c>
      <c r="AI265" s="117">
        <f t="shared" si="81"/>
        <v>11.929015166336262</v>
      </c>
      <c r="AJ265" s="117">
        <f t="shared" si="81"/>
        <v>11.837279995063291</v>
      </c>
      <c r="AK265" s="117">
        <f t="shared" si="81"/>
        <v>11.745738077539931</v>
      </c>
      <c r="AL265" s="117">
        <f t="shared" si="81"/>
        <v>11.654386612987205</v>
      </c>
      <c r="AM265" s="117">
        <f t="shared" si="81"/>
        <v>11.563222854487256</v>
      </c>
      <c r="AN265" s="117">
        <f t="shared" si="81"/>
        <v>11.47224410769484</v>
      </c>
      <c r="AO265" s="117">
        <f t="shared" si="81"/>
        <v>11.381447729585558</v>
      </c>
    </row>
    <row r="266" spans="7:96" ht="14.25" customHeight="1" x14ac:dyDescent="0.2">
      <c r="G266" s="26"/>
      <c r="H266" s="221"/>
      <c r="J266" s="209"/>
      <c r="K266" s="23" t="s">
        <v>73</v>
      </c>
      <c r="L266" s="86" t="s">
        <v>99</v>
      </c>
      <c r="M266" s="118">
        <f t="shared" si="81"/>
        <v>23.76560345636052</v>
      </c>
      <c r="N266" s="118">
        <f t="shared" si="81"/>
        <v>22.218802453740661</v>
      </c>
      <c r="O266" s="118">
        <f t="shared" si="81"/>
        <v>21.608888816618236</v>
      </c>
      <c r="P266" s="118">
        <f t="shared" si="81"/>
        <v>21.001076581156074</v>
      </c>
      <c r="Q266" s="118">
        <f t="shared" si="81"/>
        <v>20.395279725063983</v>
      </c>
      <c r="R266" s="118">
        <f t="shared" si="81"/>
        <v>19.791416858021261</v>
      </c>
      <c r="S266" s="118">
        <f t="shared" si="81"/>
        <v>19.189410914050601</v>
      </c>
      <c r="T266" s="118">
        <f t="shared" si="81"/>
        <v>18.589188868087376</v>
      </c>
      <c r="U266" s="118">
        <f t="shared" si="81"/>
        <v>17.99068147455273</v>
      </c>
      <c r="V266" s="118">
        <f t="shared" si="81"/>
        <v>17.393823025963098</v>
      </c>
      <c r="W266" s="118">
        <f t="shared" si="81"/>
        <v>16.798551129807034</v>
      </c>
      <c r="X266" s="118">
        <f t="shared" si="81"/>
        <v>16.204806502096819</v>
      </c>
      <c r="Y266" s="118">
        <f t="shared" si="81"/>
        <v>15.612532776158696</v>
      </c>
      <c r="Z266" s="118">
        <f t="shared" si="81"/>
        <v>15.021676325365567</v>
      </c>
      <c r="AA266" s="118">
        <f t="shared" si="81"/>
        <v>14.869318093880388</v>
      </c>
      <c r="AB266" s="118">
        <f t="shared" si="81"/>
        <v>14.717240636279373</v>
      </c>
      <c r="AC266" s="118">
        <f t="shared" si="81"/>
        <v>14.56543934971196</v>
      </c>
      <c r="AD266" s="118">
        <f t="shared" si="81"/>
        <v>14.413909731389563</v>
      </c>
      <c r="AE266" s="118">
        <f t="shared" si="81"/>
        <v>14.262647375881173</v>
      </c>
      <c r="AF266" s="118">
        <f t="shared" si="81"/>
        <v>14.11164797249625</v>
      </c>
      <c r="AG266" s="118">
        <f t="shared" si="81"/>
        <v>13.960907302751526</v>
      </c>
      <c r="AH266" s="118">
        <f t="shared" si="81"/>
        <v>13.810421237918701</v>
      </c>
      <c r="AI266" s="118">
        <f t="shared" si="81"/>
        <v>13.660185736649963</v>
      </c>
      <c r="AJ266" s="118">
        <f t="shared" si="81"/>
        <v>13.510196842678514</v>
      </c>
      <c r="AK266" s="118">
        <f t="shared" si="81"/>
        <v>13.36045068259131</v>
      </c>
      <c r="AL266" s="118">
        <f t="shared" si="81"/>
        <v>13.210943463671404</v>
      </c>
      <c r="AM266" s="118">
        <f t="shared" si="81"/>
        <v>13.061671471807394</v>
      </c>
      <c r="AN266" s="118">
        <f t="shared" si="81"/>
        <v>12.912631069467482</v>
      </c>
      <c r="AO266" s="118">
        <f t="shared" si="81"/>
        <v>12.763818693735923</v>
      </c>
      <c r="AP266" s="19"/>
    </row>
    <row r="267" spans="7:96" ht="14.25" customHeight="1" thickBot="1" x14ac:dyDescent="0.25">
      <c r="G267" s="26"/>
      <c r="H267" s="221"/>
      <c r="J267" s="209"/>
      <c r="K267" s="98" t="s">
        <v>73</v>
      </c>
      <c r="L267" s="98" t="s">
        <v>100</v>
      </c>
      <c r="M267" s="119">
        <f t="shared" si="81"/>
        <v>23.76560345636052</v>
      </c>
      <c r="N267" s="119">
        <f t="shared" si="81"/>
        <v>22.218802453740661</v>
      </c>
      <c r="O267" s="119">
        <f t="shared" si="81"/>
        <v>21.860501901589366</v>
      </c>
      <c r="P267" s="119">
        <f t="shared" si="81"/>
        <v>21.502899955508919</v>
      </c>
      <c r="Q267" s="119">
        <f t="shared" si="81"/>
        <v>21.145979982021444</v>
      </c>
      <c r="R267" s="119">
        <f t="shared" si="81"/>
        <v>20.789725871538124</v>
      </c>
      <c r="S267" s="119">
        <f t="shared" si="81"/>
        <v>20.434122017894797</v>
      </c>
      <c r="T267" s="119">
        <f t="shared" si="81"/>
        <v>20.079153298839376</v>
      </c>
      <c r="U267" s="119">
        <f t="shared" si="81"/>
        <v>19.724805057419829</v>
      </c>
      <c r="V267" s="119">
        <f t="shared" si="81"/>
        <v>19.371063084224648</v>
      </c>
      <c r="W267" s="119">
        <f t="shared" si="81"/>
        <v>19.017913600430557</v>
      </c>
      <c r="X267" s="119">
        <f t="shared" si="81"/>
        <v>18.665343241614966</v>
      </c>
      <c r="Y267" s="119">
        <f t="shared" si="81"/>
        <v>18.313339042293293</v>
      </c>
      <c r="Z267" s="119">
        <f t="shared" si="81"/>
        <v>17.961888421143438</v>
      </c>
      <c r="AA267" s="119">
        <f t="shared" si="81"/>
        <v>17.764601031217541</v>
      </c>
      <c r="AB267" s="119">
        <f t="shared" si="81"/>
        <v>17.567505950951663</v>
      </c>
      <c r="AC267" s="119">
        <f t="shared" si="81"/>
        <v>17.370600649955545</v>
      </c>
      <c r="AD267" s="119">
        <f t="shared" si="81"/>
        <v>17.173882642037867</v>
      </c>
      <c r="AE267" s="119">
        <f t="shared" si="81"/>
        <v>16.977349484245448</v>
      </c>
      <c r="AF267" s="119">
        <f t="shared" si="81"/>
        <v>16.780998775927294</v>
      </c>
      <c r="AG267" s="119">
        <f t="shared" si="81"/>
        <v>16.584828157822976</v>
      </c>
      <c r="AH267" s="119">
        <f t="shared" si="81"/>
        <v>16.388835311174372</v>
      </c>
      <c r="AI267" s="119">
        <f t="shared" si="81"/>
        <v>16.193017956860249</v>
      </c>
      <c r="AJ267" s="119">
        <f t="shared" ref="AJ267:AO267" si="82">AJ264</f>
        <v>15.997373854552936</v>
      </c>
      <c r="AK267" s="119">
        <f t="shared" si="82"/>
        <v>15.801900801896421</v>
      </c>
      <c r="AL267" s="119">
        <f t="shared" si="82"/>
        <v>15.606596633705243</v>
      </c>
      <c r="AM267" s="119">
        <f t="shared" si="82"/>
        <v>15.411459221183621</v>
      </c>
      <c r="AN267" s="119">
        <f t="shared" si="82"/>
        <v>15.216486471164158</v>
      </c>
      <c r="AO267" s="119">
        <f t="shared" si="82"/>
        <v>15.021676325365567</v>
      </c>
      <c r="CK267" s="19"/>
      <c r="CL267" s="19"/>
      <c r="CM267" s="19"/>
      <c r="CN267" s="19"/>
      <c r="CO267" s="19"/>
      <c r="CP267" s="19"/>
      <c r="CQ267" s="19"/>
      <c r="CR267" s="19"/>
    </row>
    <row r="268" spans="7:96" ht="14.25" customHeight="1" thickTop="1" x14ac:dyDescent="0.2">
      <c r="G268" s="26"/>
      <c r="H268" s="221"/>
      <c r="J268" s="209"/>
      <c r="K268" s="95" t="s">
        <v>75</v>
      </c>
      <c r="L268" s="95" t="s">
        <v>98</v>
      </c>
      <c r="M268" s="117">
        <f t="shared" ref="M268:AO276" si="83">M265</f>
        <v>23.76560345636052</v>
      </c>
      <c r="N268" s="117">
        <f t="shared" si="83"/>
        <v>22.218802453740661</v>
      </c>
      <c r="O268" s="117">
        <f t="shared" si="83"/>
        <v>21.407927793054256</v>
      </c>
      <c r="P268" s="117">
        <f t="shared" si="83"/>
        <v>20.602120918978418</v>
      </c>
      <c r="Q268" s="117">
        <f t="shared" si="83"/>
        <v>19.801063284926194</v>
      </c>
      <c r="R268" s="117">
        <f t="shared" si="83"/>
        <v>19.004462493657329</v>
      </c>
      <c r="S268" s="117">
        <f t="shared" si="83"/>
        <v>18.21204966800207</v>
      </c>
      <c r="T268" s="117">
        <f t="shared" si="83"/>
        <v>17.423577132574675</v>
      </c>
      <c r="U268" s="117">
        <f t="shared" si="83"/>
        <v>16.638816364391797</v>
      </c>
      <c r="V268" s="117">
        <f t="shared" si="83"/>
        <v>15.857556176696431</v>
      </c>
      <c r="W268" s="117">
        <f t="shared" si="83"/>
        <v>15.079601105603478</v>
      </c>
      <c r="X268" s="117">
        <f t="shared" si="83"/>
        <v>14.304769973624769</v>
      </c>
      <c r="Y268" s="117">
        <f t="shared" si="83"/>
        <v>13.532894607855301</v>
      </c>
      <c r="Z268" s="117">
        <f t="shared" si="83"/>
        <v>12.763818693735923</v>
      </c>
      <c r="AA268" s="117">
        <f t="shared" si="83"/>
        <v>12.670208627372556</v>
      </c>
      <c r="AB268" s="117">
        <f t="shared" si="83"/>
        <v>12.576819678078229</v>
      </c>
      <c r="AC268" s="117">
        <f t="shared" si="83"/>
        <v>12.483648495594315</v>
      </c>
      <c r="AD268" s="117">
        <f t="shared" si="83"/>
        <v>12.390691797004074</v>
      </c>
      <c r="AE268" s="117">
        <f t="shared" si="83"/>
        <v>12.297946365049107</v>
      </c>
      <c r="AF268" s="117">
        <f t="shared" si="83"/>
        <v>12.205409046496044</v>
      </c>
      <c r="AG268" s="117">
        <f t="shared" si="83"/>
        <v>12.113076750551791</v>
      </c>
      <c r="AH268" s="117">
        <f t="shared" si="83"/>
        <v>12.02094644732558</v>
      </c>
      <c r="AI268" s="117">
        <f t="shared" si="83"/>
        <v>11.929015166336262</v>
      </c>
      <c r="AJ268" s="117">
        <f t="shared" si="83"/>
        <v>11.837279995063291</v>
      </c>
      <c r="AK268" s="117">
        <f t="shared" si="83"/>
        <v>11.745738077539931</v>
      </c>
      <c r="AL268" s="117">
        <f t="shared" si="83"/>
        <v>11.654386612987205</v>
      </c>
      <c r="AM268" s="117">
        <f t="shared" si="83"/>
        <v>11.563222854487256</v>
      </c>
      <c r="AN268" s="117">
        <f t="shared" si="83"/>
        <v>11.47224410769484</v>
      </c>
      <c r="AO268" s="117">
        <f t="shared" si="83"/>
        <v>11.381447729585558</v>
      </c>
      <c r="BD268" s="19"/>
      <c r="BE268" s="19"/>
      <c r="BF268" s="19"/>
    </row>
    <row r="269" spans="7:96" ht="14.25" customHeight="1" x14ac:dyDescent="0.2">
      <c r="G269" s="26"/>
      <c r="H269" s="221"/>
      <c r="J269" s="209"/>
      <c r="K269" s="23" t="s">
        <v>75</v>
      </c>
      <c r="L269" s="86" t="s">
        <v>99</v>
      </c>
      <c r="M269" s="118">
        <f t="shared" si="83"/>
        <v>23.76560345636052</v>
      </c>
      <c r="N269" s="118">
        <f t="shared" si="83"/>
        <v>22.218802453740661</v>
      </c>
      <c r="O269" s="118">
        <f t="shared" si="83"/>
        <v>21.608888816618236</v>
      </c>
      <c r="P269" s="118">
        <f t="shared" si="83"/>
        <v>21.001076581156074</v>
      </c>
      <c r="Q269" s="118">
        <f t="shared" si="83"/>
        <v>20.395279725063983</v>
      </c>
      <c r="R269" s="118">
        <f t="shared" si="83"/>
        <v>19.791416858021261</v>
      </c>
      <c r="S269" s="118">
        <f t="shared" si="83"/>
        <v>19.189410914050601</v>
      </c>
      <c r="T269" s="118">
        <f t="shared" si="83"/>
        <v>18.589188868087376</v>
      </c>
      <c r="U269" s="118">
        <f t="shared" si="83"/>
        <v>17.99068147455273</v>
      </c>
      <c r="V269" s="118">
        <f t="shared" si="83"/>
        <v>17.393823025963098</v>
      </c>
      <c r="W269" s="118">
        <f t="shared" si="83"/>
        <v>16.798551129807034</v>
      </c>
      <c r="X269" s="118">
        <f t="shared" si="83"/>
        <v>16.204806502096819</v>
      </c>
      <c r="Y269" s="118">
        <f t="shared" si="83"/>
        <v>15.612532776158696</v>
      </c>
      <c r="Z269" s="118">
        <f t="shared" si="83"/>
        <v>15.021676325365567</v>
      </c>
      <c r="AA269" s="118">
        <f t="shared" si="83"/>
        <v>14.869318093880388</v>
      </c>
      <c r="AB269" s="118">
        <f t="shared" si="83"/>
        <v>14.717240636279373</v>
      </c>
      <c r="AC269" s="118">
        <f t="shared" si="83"/>
        <v>14.56543934971196</v>
      </c>
      <c r="AD269" s="118">
        <f t="shared" si="83"/>
        <v>14.413909731389563</v>
      </c>
      <c r="AE269" s="118">
        <f t="shared" si="83"/>
        <v>14.262647375881173</v>
      </c>
      <c r="AF269" s="118">
        <f t="shared" si="83"/>
        <v>14.11164797249625</v>
      </c>
      <c r="AG269" s="118">
        <f t="shared" si="83"/>
        <v>13.960907302751526</v>
      </c>
      <c r="AH269" s="118">
        <f t="shared" si="83"/>
        <v>13.810421237918701</v>
      </c>
      <c r="AI269" s="118">
        <f t="shared" si="83"/>
        <v>13.660185736649963</v>
      </c>
      <c r="AJ269" s="118">
        <f t="shared" si="83"/>
        <v>13.510196842678514</v>
      </c>
      <c r="AK269" s="118">
        <f t="shared" si="83"/>
        <v>13.36045068259131</v>
      </c>
      <c r="AL269" s="118">
        <f t="shared" si="83"/>
        <v>13.210943463671404</v>
      </c>
      <c r="AM269" s="118">
        <f t="shared" si="83"/>
        <v>13.061671471807394</v>
      </c>
      <c r="AN269" s="118">
        <f t="shared" si="83"/>
        <v>12.912631069467482</v>
      </c>
      <c r="AO269" s="118">
        <f t="shared" si="83"/>
        <v>12.763818693735923</v>
      </c>
      <c r="AS269" s="19"/>
      <c r="AT269" s="19"/>
      <c r="AU269" s="19"/>
      <c r="AV269" s="19"/>
      <c r="AY269" s="19"/>
      <c r="AZ269" s="19"/>
      <c r="BA269" s="19"/>
      <c r="BB269" s="19"/>
      <c r="BC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</row>
    <row r="270" spans="7:96" ht="14.25" customHeight="1" thickBot="1" x14ac:dyDescent="0.25">
      <c r="G270" s="26"/>
      <c r="H270" s="221"/>
      <c r="J270" s="209"/>
      <c r="K270" s="98" t="s">
        <v>75</v>
      </c>
      <c r="L270" s="98" t="s">
        <v>100</v>
      </c>
      <c r="M270" s="119">
        <f t="shared" si="83"/>
        <v>23.76560345636052</v>
      </c>
      <c r="N270" s="119">
        <f t="shared" si="83"/>
        <v>22.218802453740661</v>
      </c>
      <c r="O270" s="119">
        <f t="shared" si="83"/>
        <v>21.860501901589366</v>
      </c>
      <c r="P270" s="119">
        <f t="shared" si="83"/>
        <v>21.502899955508919</v>
      </c>
      <c r="Q270" s="119">
        <f t="shared" si="83"/>
        <v>21.145979982021444</v>
      </c>
      <c r="R270" s="119">
        <f t="shared" si="83"/>
        <v>20.789725871538124</v>
      </c>
      <c r="S270" s="119">
        <f t="shared" si="83"/>
        <v>20.434122017894797</v>
      </c>
      <c r="T270" s="119">
        <f t="shared" si="83"/>
        <v>20.079153298839376</v>
      </c>
      <c r="U270" s="119">
        <f t="shared" si="83"/>
        <v>19.724805057419829</v>
      </c>
      <c r="V270" s="119">
        <f t="shared" si="83"/>
        <v>19.371063084224648</v>
      </c>
      <c r="W270" s="119">
        <f t="shared" si="83"/>
        <v>19.017913600430557</v>
      </c>
      <c r="X270" s="119">
        <f t="shared" si="83"/>
        <v>18.665343241614966</v>
      </c>
      <c r="Y270" s="119">
        <f t="shared" si="83"/>
        <v>18.313339042293293</v>
      </c>
      <c r="Z270" s="119">
        <f t="shared" si="83"/>
        <v>17.961888421143438</v>
      </c>
      <c r="AA270" s="119">
        <f t="shared" si="83"/>
        <v>17.764601031217541</v>
      </c>
      <c r="AB270" s="119">
        <f t="shared" si="83"/>
        <v>17.567505950951663</v>
      </c>
      <c r="AC270" s="119">
        <f t="shared" si="83"/>
        <v>17.370600649955545</v>
      </c>
      <c r="AD270" s="119">
        <f t="shared" si="83"/>
        <v>17.173882642037867</v>
      </c>
      <c r="AE270" s="119">
        <f t="shared" si="83"/>
        <v>16.977349484245448</v>
      </c>
      <c r="AF270" s="119">
        <f t="shared" si="83"/>
        <v>16.780998775927294</v>
      </c>
      <c r="AG270" s="119">
        <f t="shared" si="83"/>
        <v>16.584828157822976</v>
      </c>
      <c r="AH270" s="119">
        <f t="shared" si="83"/>
        <v>16.388835311174372</v>
      </c>
      <c r="AI270" s="119">
        <f t="shared" si="83"/>
        <v>16.193017956860249</v>
      </c>
      <c r="AJ270" s="119">
        <f t="shared" si="83"/>
        <v>15.997373854552936</v>
      </c>
      <c r="AK270" s="119">
        <f t="shared" si="83"/>
        <v>15.801900801896421</v>
      </c>
      <c r="AL270" s="119">
        <f t="shared" si="83"/>
        <v>15.606596633705243</v>
      </c>
      <c r="AM270" s="119">
        <f t="shared" si="83"/>
        <v>15.411459221183621</v>
      </c>
      <c r="AN270" s="119">
        <f t="shared" si="83"/>
        <v>15.216486471164158</v>
      </c>
      <c r="AO270" s="119">
        <f t="shared" si="83"/>
        <v>15.021676325365567</v>
      </c>
      <c r="AW270" s="19"/>
      <c r="AX270" s="19"/>
    </row>
    <row r="271" spans="7:96" ht="14.25" customHeight="1" thickTop="1" x14ac:dyDescent="0.2">
      <c r="G271" s="26"/>
      <c r="H271" s="221"/>
      <c r="J271" s="209"/>
      <c r="K271" s="95" t="s">
        <v>77</v>
      </c>
      <c r="L271" s="95" t="s">
        <v>98</v>
      </c>
      <c r="M271" s="117">
        <f t="shared" si="83"/>
        <v>23.76560345636052</v>
      </c>
      <c r="N271" s="117">
        <f t="shared" si="83"/>
        <v>22.218802453740661</v>
      </c>
      <c r="O271" s="117">
        <f t="shared" si="83"/>
        <v>21.407927793054256</v>
      </c>
      <c r="P271" s="117">
        <f t="shared" si="83"/>
        <v>20.602120918978418</v>
      </c>
      <c r="Q271" s="117">
        <f t="shared" si="83"/>
        <v>19.801063284926194</v>
      </c>
      <c r="R271" s="117">
        <f t="shared" si="83"/>
        <v>19.004462493657329</v>
      </c>
      <c r="S271" s="117">
        <f t="shared" si="83"/>
        <v>18.21204966800207</v>
      </c>
      <c r="T271" s="117">
        <f t="shared" si="83"/>
        <v>17.423577132574675</v>
      </c>
      <c r="U271" s="117">
        <f t="shared" si="83"/>
        <v>16.638816364391797</v>
      </c>
      <c r="V271" s="117">
        <f t="shared" si="83"/>
        <v>15.857556176696431</v>
      </c>
      <c r="W271" s="117">
        <f t="shared" si="83"/>
        <v>15.079601105603478</v>
      </c>
      <c r="X271" s="117">
        <f t="shared" si="83"/>
        <v>14.304769973624769</v>
      </c>
      <c r="Y271" s="117">
        <f t="shared" si="83"/>
        <v>13.532894607855301</v>
      </c>
      <c r="Z271" s="117">
        <f t="shared" si="83"/>
        <v>12.763818693735923</v>
      </c>
      <c r="AA271" s="117">
        <f t="shared" si="83"/>
        <v>12.670208627372556</v>
      </c>
      <c r="AB271" s="117">
        <f t="shared" si="83"/>
        <v>12.576819678078229</v>
      </c>
      <c r="AC271" s="117">
        <f t="shared" si="83"/>
        <v>12.483648495594315</v>
      </c>
      <c r="AD271" s="117">
        <f t="shared" si="83"/>
        <v>12.390691797004074</v>
      </c>
      <c r="AE271" s="117">
        <f t="shared" si="83"/>
        <v>12.297946365049107</v>
      </c>
      <c r="AF271" s="117">
        <f t="shared" si="83"/>
        <v>12.205409046496044</v>
      </c>
      <c r="AG271" s="117">
        <f t="shared" si="83"/>
        <v>12.113076750551791</v>
      </c>
      <c r="AH271" s="117">
        <f t="shared" si="83"/>
        <v>12.02094644732558</v>
      </c>
      <c r="AI271" s="117">
        <f t="shared" si="83"/>
        <v>11.929015166336262</v>
      </c>
      <c r="AJ271" s="117">
        <f t="shared" si="83"/>
        <v>11.837279995063291</v>
      </c>
      <c r="AK271" s="117">
        <f t="shared" si="83"/>
        <v>11.745738077539931</v>
      </c>
      <c r="AL271" s="117">
        <f t="shared" si="83"/>
        <v>11.654386612987205</v>
      </c>
      <c r="AM271" s="117">
        <f t="shared" si="83"/>
        <v>11.563222854487256</v>
      </c>
      <c r="AN271" s="117">
        <f t="shared" si="83"/>
        <v>11.47224410769484</v>
      </c>
      <c r="AO271" s="117">
        <f t="shared" si="83"/>
        <v>11.381447729585558</v>
      </c>
      <c r="BD271" s="19"/>
      <c r="BE271" s="19"/>
      <c r="BF271" s="19"/>
    </row>
    <row r="272" spans="7:96" ht="14.25" customHeight="1" x14ac:dyDescent="0.2">
      <c r="G272" s="26"/>
      <c r="H272" s="221"/>
      <c r="J272" s="209"/>
      <c r="K272" s="23" t="s">
        <v>77</v>
      </c>
      <c r="L272" s="86" t="s">
        <v>99</v>
      </c>
      <c r="M272" s="118">
        <f t="shared" si="83"/>
        <v>23.76560345636052</v>
      </c>
      <c r="N272" s="118">
        <f t="shared" si="83"/>
        <v>22.218802453740661</v>
      </c>
      <c r="O272" s="118">
        <f t="shared" si="83"/>
        <v>21.608888816618236</v>
      </c>
      <c r="P272" s="118">
        <f t="shared" si="83"/>
        <v>21.001076581156074</v>
      </c>
      <c r="Q272" s="118">
        <f t="shared" si="83"/>
        <v>20.395279725063983</v>
      </c>
      <c r="R272" s="118">
        <f t="shared" si="83"/>
        <v>19.791416858021261</v>
      </c>
      <c r="S272" s="118">
        <f t="shared" si="83"/>
        <v>19.189410914050601</v>
      </c>
      <c r="T272" s="118">
        <f t="shared" si="83"/>
        <v>18.589188868087376</v>
      </c>
      <c r="U272" s="118">
        <f t="shared" si="83"/>
        <v>17.99068147455273</v>
      </c>
      <c r="V272" s="118">
        <f t="shared" si="83"/>
        <v>17.393823025963098</v>
      </c>
      <c r="W272" s="118">
        <f t="shared" si="83"/>
        <v>16.798551129807034</v>
      </c>
      <c r="X272" s="118">
        <f t="shared" si="83"/>
        <v>16.204806502096819</v>
      </c>
      <c r="Y272" s="118">
        <f t="shared" si="83"/>
        <v>15.612532776158696</v>
      </c>
      <c r="Z272" s="118">
        <f t="shared" si="83"/>
        <v>15.021676325365567</v>
      </c>
      <c r="AA272" s="118">
        <f t="shared" si="83"/>
        <v>14.869318093880388</v>
      </c>
      <c r="AB272" s="118">
        <f t="shared" si="83"/>
        <v>14.717240636279373</v>
      </c>
      <c r="AC272" s="118">
        <f t="shared" si="83"/>
        <v>14.56543934971196</v>
      </c>
      <c r="AD272" s="118">
        <f t="shared" si="83"/>
        <v>14.413909731389563</v>
      </c>
      <c r="AE272" s="118">
        <f t="shared" si="83"/>
        <v>14.262647375881173</v>
      </c>
      <c r="AF272" s="118">
        <f t="shared" si="83"/>
        <v>14.11164797249625</v>
      </c>
      <c r="AG272" s="118">
        <f t="shared" si="83"/>
        <v>13.960907302751526</v>
      </c>
      <c r="AH272" s="118">
        <f t="shared" si="83"/>
        <v>13.810421237918701</v>
      </c>
      <c r="AI272" s="118">
        <f t="shared" si="83"/>
        <v>13.660185736649963</v>
      </c>
      <c r="AJ272" s="118">
        <f t="shared" si="83"/>
        <v>13.510196842678514</v>
      </c>
      <c r="AK272" s="118">
        <f t="shared" si="83"/>
        <v>13.36045068259131</v>
      </c>
      <c r="AL272" s="118">
        <f t="shared" si="83"/>
        <v>13.210943463671404</v>
      </c>
      <c r="AM272" s="118">
        <f t="shared" si="83"/>
        <v>13.061671471807394</v>
      </c>
      <c r="AN272" s="118">
        <f t="shared" si="83"/>
        <v>12.912631069467482</v>
      </c>
      <c r="AO272" s="118">
        <f t="shared" si="83"/>
        <v>12.763818693735923</v>
      </c>
      <c r="AS272" s="19"/>
      <c r="AT272" s="19"/>
      <c r="AU272" s="19"/>
      <c r="AV272" s="19"/>
      <c r="AY272" s="19"/>
      <c r="AZ272" s="19"/>
      <c r="BA272" s="19"/>
      <c r="BB272" s="19"/>
      <c r="BC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</row>
    <row r="273" spans="1:88" ht="14.25" customHeight="1" thickBot="1" x14ac:dyDescent="0.25">
      <c r="G273" s="26"/>
      <c r="H273" s="221"/>
      <c r="J273" s="209"/>
      <c r="K273" s="98" t="s">
        <v>77</v>
      </c>
      <c r="L273" s="98" t="s">
        <v>100</v>
      </c>
      <c r="M273" s="119">
        <f t="shared" si="83"/>
        <v>23.76560345636052</v>
      </c>
      <c r="N273" s="119">
        <f t="shared" si="83"/>
        <v>22.218802453740661</v>
      </c>
      <c r="O273" s="119">
        <f t="shared" si="83"/>
        <v>21.860501901589366</v>
      </c>
      <c r="P273" s="119">
        <f t="shared" si="83"/>
        <v>21.502899955508919</v>
      </c>
      <c r="Q273" s="119">
        <f t="shared" si="83"/>
        <v>21.145979982021444</v>
      </c>
      <c r="R273" s="119">
        <f t="shared" si="83"/>
        <v>20.789725871538124</v>
      </c>
      <c r="S273" s="119">
        <f t="shared" si="83"/>
        <v>20.434122017894797</v>
      </c>
      <c r="T273" s="119">
        <f t="shared" si="83"/>
        <v>20.079153298839376</v>
      </c>
      <c r="U273" s="119">
        <f t="shared" si="83"/>
        <v>19.724805057419829</v>
      </c>
      <c r="V273" s="119">
        <f t="shared" si="83"/>
        <v>19.371063084224648</v>
      </c>
      <c r="W273" s="119">
        <f t="shared" si="83"/>
        <v>19.017913600430557</v>
      </c>
      <c r="X273" s="119">
        <f t="shared" si="83"/>
        <v>18.665343241614966</v>
      </c>
      <c r="Y273" s="119">
        <f t="shared" si="83"/>
        <v>18.313339042293293</v>
      </c>
      <c r="Z273" s="119">
        <f t="shared" si="83"/>
        <v>17.961888421143438</v>
      </c>
      <c r="AA273" s="119">
        <f t="shared" si="83"/>
        <v>17.764601031217541</v>
      </c>
      <c r="AB273" s="119">
        <f t="shared" si="83"/>
        <v>17.567505950951663</v>
      </c>
      <c r="AC273" s="119">
        <f t="shared" si="83"/>
        <v>17.370600649955545</v>
      </c>
      <c r="AD273" s="119">
        <f t="shared" si="83"/>
        <v>17.173882642037867</v>
      </c>
      <c r="AE273" s="119">
        <f t="shared" si="83"/>
        <v>16.977349484245448</v>
      </c>
      <c r="AF273" s="119">
        <f t="shared" si="83"/>
        <v>16.780998775927294</v>
      </c>
      <c r="AG273" s="119">
        <f t="shared" si="83"/>
        <v>16.584828157822976</v>
      </c>
      <c r="AH273" s="119">
        <f t="shared" si="83"/>
        <v>16.388835311174372</v>
      </c>
      <c r="AI273" s="119">
        <f t="shared" si="83"/>
        <v>16.193017956860249</v>
      </c>
      <c r="AJ273" s="119">
        <f t="shared" si="83"/>
        <v>15.997373854552936</v>
      </c>
      <c r="AK273" s="119">
        <f t="shared" si="83"/>
        <v>15.801900801896421</v>
      </c>
      <c r="AL273" s="119">
        <f t="shared" si="83"/>
        <v>15.606596633705243</v>
      </c>
      <c r="AM273" s="119">
        <f t="shared" si="83"/>
        <v>15.411459221183621</v>
      </c>
      <c r="AN273" s="119">
        <f t="shared" si="83"/>
        <v>15.216486471164158</v>
      </c>
      <c r="AO273" s="119">
        <f t="shared" si="83"/>
        <v>15.021676325365567</v>
      </c>
      <c r="AW273" s="19"/>
      <c r="AX273" s="19"/>
    </row>
    <row r="274" spans="1:88" ht="14.25" customHeight="1" thickTop="1" x14ac:dyDescent="0.2">
      <c r="G274" s="26"/>
      <c r="H274" s="221"/>
      <c r="J274" s="209"/>
      <c r="K274" s="95" t="s">
        <v>79</v>
      </c>
      <c r="L274" s="95" t="s">
        <v>98</v>
      </c>
      <c r="M274" s="117">
        <f t="shared" si="83"/>
        <v>23.76560345636052</v>
      </c>
      <c r="N274" s="117">
        <f t="shared" si="83"/>
        <v>22.218802453740661</v>
      </c>
      <c r="O274" s="117">
        <f t="shared" si="83"/>
        <v>21.407927793054256</v>
      </c>
      <c r="P274" s="117">
        <f t="shared" si="83"/>
        <v>20.602120918978418</v>
      </c>
      <c r="Q274" s="117">
        <f t="shared" si="83"/>
        <v>19.801063284926194</v>
      </c>
      <c r="R274" s="117">
        <f t="shared" si="83"/>
        <v>19.004462493657329</v>
      </c>
      <c r="S274" s="117">
        <f t="shared" si="83"/>
        <v>18.21204966800207</v>
      </c>
      <c r="T274" s="117">
        <f t="shared" si="83"/>
        <v>17.423577132574675</v>
      </c>
      <c r="U274" s="117">
        <f t="shared" si="83"/>
        <v>16.638816364391797</v>
      </c>
      <c r="V274" s="117">
        <f t="shared" si="83"/>
        <v>15.857556176696431</v>
      </c>
      <c r="W274" s="117">
        <f t="shared" si="83"/>
        <v>15.079601105603478</v>
      </c>
      <c r="X274" s="117">
        <f t="shared" si="83"/>
        <v>14.304769973624769</v>
      </c>
      <c r="Y274" s="117">
        <f t="shared" si="83"/>
        <v>13.532894607855301</v>
      </c>
      <c r="Z274" s="117">
        <f t="shared" si="83"/>
        <v>12.763818693735923</v>
      </c>
      <c r="AA274" s="117">
        <f t="shared" si="83"/>
        <v>12.670208627372556</v>
      </c>
      <c r="AB274" s="117">
        <f t="shared" si="83"/>
        <v>12.576819678078229</v>
      </c>
      <c r="AC274" s="117">
        <f t="shared" si="83"/>
        <v>12.483648495594315</v>
      </c>
      <c r="AD274" s="117">
        <f t="shared" si="83"/>
        <v>12.390691797004074</v>
      </c>
      <c r="AE274" s="117">
        <f t="shared" si="83"/>
        <v>12.297946365049107</v>
      </c>
      <c r="AF274" s="117">
        <f t="shared" si="83"/>
        <v>12.205409046496044</v>
      </c>
      <c r="AG274" s="117">
        <f t="shared" si="83"/>
        <v>12.113076750551791</v>
      </c>
      <c r="AH274" s="117">
        <f t="shared" si="83"/>
        <v>12.02094644732558</v>
      </c>
      <c r="AI274" s="117">
        <f t="shared" si="83"/>
        <v>11.929015166336262</v>
      </c>
      <c r="AJ274" s="117">
        <f t="shared" si="83"/>
        <v>11.837279995063291</v>
      </c>
      <c r="AK274" s="117">
        <f t="shared" si="83"/>
        <v>11.745738077539931</v>
      </c>
      <c r="AL274" s="117">
        <f t="shared" si="83"/>
        <v>11.654386612987205</v>
      </c>
      <c r="AM274" s="117">
        <f t="shared" si="83"/>
        <v>11.563222854487256</v>
      </c>
      <c r="AN274" s="117">
        <f t="shared" si="83"/>
        <v>11.47224410769484</v>
      </c>
      <c r="AO274" s="117">
        <f t="shared" si="83"/>
        <v>11.381447729585558</v>
      </c>
      <c r="BD274" s="19"/>
      <c r="BE274" s="19"/>
      <c r="BF274" s="19"/>
    </row>
    <row r="275" spans="1:88" ht="14.25" customHeight="1" x14ac:dyDescent="0.2">
      <c r="G275" s="26"/>
      <c r="H275" s="221"/>
      <c r="J275" s="209"/>
      <c r="K275" s="23" t="s">
        <v>79</v>
      </c>
      <c r="L275" s="86" t="s">
        <v>99</v>
      </c>
      <c r="M275" s="118">
        <f t="shared" si="83"/>
        <v>23.76560345636052</v>
      </c>
      <c r="N275" s="118">
        <f t="shared" si="83"/>
        <v>22.218802453740661</v>
      </c>
      <c r="O275" s="118">
        <f t="shared" si="83"/>
        <v>21.608888816618236</v>
      </c>
      <c r="P275" s="118">
        <f t="shared" si="83"/>
        <v>21.001076581156074</v>
      </c>
      <c r="Q275" s="118">
        <f t="shared" si="83"/>
        <v>20.395279725063983</v>
      </c>
      <c r="R275" s="118">
        <f t="shared" si="83"/>
        <v>19.791416858021261</v>
      </c>
      <c r="S275" s="118">
        <f t="shared" si="83"/>
        <v>19.189410914050601</v>
      </c>
      <c r="T275" s="118">
        <f t="shared" si="83"/>
        <v>18.589188868087376</v>
      </c>
      <c r="U275" s="118">
        <f t="shared" si="83"/>
        <v>17.99068147455273</v>
      </c>
      <c r="V275" s="118">
        <f t="shared" si="83"/>
        <v>17.393823025963098</v>
      </c>
      <c r="W275" s="118">
        <f t="shared" si="83"/>
        <v>16.798551129807034</v>
      </c>
      <c r="X275" s="118">
        <f t="shared" si="83"/>
        <v>16.204806502096819</v>
      </c>
      <c r="Y275" s="118">
        <f t="shared" si="83"/>
        <v>15.612532776158696</v>
      </c>
      <c r="Z275" s="118">
        <f t="shared" si="83"/>
        <v>15.021676325365567</v>
      </c>
      <c r="AA275" s="118">
        <f t="shared" si="83"/>
        <v>14.869318093880388</v>
      </c>
      <c r="AB275" s="118">
        <f t="shared" si="83"/>
        <v>14.717240636279373</v>
      </c>
      <c r="AC275" s="118">
        <f t="shared" si="83"/>
        <v>14.56543934971196</v>
      </c>
      <c r="AD275" s="118">
        <f t="shared" si="83"/>
        <v>14.413909731389563</v>
      </c>
      <c r="AE275" s="118">
        <f t="shared" si="83"/>
        <v>14.262647375881173</v>
      </c>
      <c r="AF275" s="118">
        <f t="shared" si="83"/>
        <v>14.11164797249625</v>
      </c>
      <c r="AG275" s="118">
        <f t="shared" si="83"/>
        <v>13.960907302751526</v>
      </c>
      <c r="AH275" s="118">
        <f t="shared" si="83"/>
        <v>13.810421237918701</v>
      </c>
      <c r="AI275" s="118">
        <f t="shared" si="83"/>
        <v>13.660185736649963</v>
      </c>
      <c r="AJ275" s="118">
        <f t="shared" si="83"/>
        <v>13.510196842678514</v>
      </c>
      <c r="AK275" s="118">
        <f t="shared" si="83"/>
        <v>13.36045068259131</v>
      </c>
      <c r="AL275" s="118">
        <f t="shared" si="83"/>
        <v>13.210943463671404</v>
      </c>
      <c r="AM275" s="118">
        <f t="shared" si="83"/>
        <v>13.061671471807394</v>
      </c>
      <c r="AN275" s="118">
        <f t="shared" si="83"/>
        <v>12.912631069467482</v>
      </c>
      <c r="AO275" s="118">
        <f t="shared" si="83"/>
        <v>12.763818693735923</v>
      </c>
      <c r="AS275" s="19"/>
      <c r="AT275" s="19"/>
      <c r="AU275" s="19"/>
      <c r="AV275" s="19"/>
      <c r="AY275" s="19"/>
      <c r="AZ275" s="19"/>
      <c r="BA275" s="19"/>
      <c r="BB275" s="19"/>
      <c r="BC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</row>
    <row r="276" spans="1:88" ht="14.25" customHeight="1" thickBot="1" x14ac:dyDescent="0.25">
      <c r="G276" s="26"/>
      <c r="H276" s="221"/>
      <c r="J276" s="215"/>
      <c r="K276" s="98" t="s">
        <v>79</v>
      </c>
      <c r="L276" s="98" t="s">
        <v>100</v>
      </c>
      <c r="M276" s="119">
        <f>M273</f>
        <v>23.76560345636052</v>
      </c>
      <c r="N276" s="119">
        <f t="shared" si="83"/>
        <v>22.218802453740661</v>
      </c>
      <c r="O276" s="119">
        <f t="shared" si="83"/>
        <v>21.860501901589366</v>
      </c>
      <c r="P276" s="119">
        <f t="shared" si="83"/>
        <v>21.502899955508919</v>
      </c>
      <c r="Q276" s="119">
        <f t="shared" si="83"/>
        <v>21.145979982021444</v>
      </c>
      <c r="R276" s="119">
        <f t="shared" si="83"/>
        <v>20.789725871538124</v>
      </c>
      <c r="S276" s="119">
        <f t="shared" si="83"/>
        <v>20.434122017894797</v>
      </c>
      <c r="T276" s="119">
        <f t="shared" si="83"/>
        <v>20.079153298839376</v>
      </c>
      <c r="U276" s="119">
        <f t="shared" si="83"/>
        <v>19.724805057419829</v>
      </c>
      <c r="V276" s="119">
        <f t="shared" si="83"/>
        <v>19.371063084224648</v>
      </c>
      <c r="W276" s="119">
        <f t="shared" si="83"/>
        <v>19.017913600430557</v>
      </c>
      <c r="X276" s="119">
        <f t="shared" si="83"/>
        <v>18.665343241614966</v>
      </c>
      <c r="Y276" s="119">
        <f t="shared" si="83"/>
        <v>18.313339042293293</v>
      </c>
      <c r="Z276" s="119">
        <f t="shared" si="83"/>
        <v>17.961888421143438</v>
      </c>
      <c r="AA276" s="119">
        <f t="shared" si="83"/>
        <v>17.764601031217541</v>
      </c>
      <c r="AB276" s="119">
        <f t="shared" si="83"/>
        <v>17.567505950951663</v>
      </c>
      <c r="AC276" s="119">
        <f t="shared" si="83"/>
        <v>17.370600649955545</v>
      </c>
      <c r="AD276" s="119">
        <f t="shared" si="83"/>
        <v>17.173882642037867</v>
      </c>
      <c r="AE276" s="119">
        <f t="shared" si="83"/>
        <v>16.977349484245448</v>
      </c>
      <c r="AF276" s="119">
        <f t="shared" si="83"/>
        <v>16.780998775927294</v>
      </c>
      <c r="AG276" s="119">
        <f t="shared" si="83"/>
        <v>16.584828157822976</v>
      </c>
      <c r="AH276" s="119">
        <f t="shared" si="83"/>
        <v>16.388835311174372</v>
      </c>
      <c r="AI276" s="119">
        <f t="shared" si="83"/>
        <v>16.193017956860249</v>
      </c>
      <c r="AJ276" s="119">
        <f t="shared" si="83"/>
        <v>15.997373854552936</v>
      </c>
      <c r="AK276" s="119">
        <f t="shared" ref="AK276:AO276" si="84">AK273</f>
        <v>15.801900801896421</v>
      </c>
      <c r="AL276" s="119">
        <f t="shared" si="84"/>
        <v>15.606596633705243</v>
      </c>
      <c r="AM276" s="119">
        <f t="shared" si="84"/>
        <v>15.411459221183621</v>
      </c>
      <c r="AN276" s="119">
        <f t="shared" si="84"/>
        <v>15.216486471164158</v>
      </c>
      <c r="AO276" s="119">
        <f t="shared" si="84"/>
        <v>15.021676325365567</v>
      </c>
      <c r="AW276" s="19"/>
      <c r="AX276" s="19"/>
    </row>
    <row r="277" spans="1:88" ht="14.25" customHeight="1" thickTop="1" x14ac:dyDescent="0.2">
      <c r="G277" s="26"/>
      <c r="H277" s="221"/>
      <c r="J277" s="100"/>
      <c r="K277" s="23"/>
      <c r="L277" s="23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  <c r="AF277" s="116"/>
      <c r="AG277" s="116"/>
      <c r="AH277" s="116"/>
      <c r="AI277" s="116"/>
      <c r="AJ277" s="116"/>
      <c r="AK277" s="116"/>
      <c r="AL277" s="116"/>
      <c r="AM277" s="116"/>
      <c r="AN277" s="116"/>
      <c r="AO277" s="116"/>
      <c r="AW277" s="19"/>
      <c r="AX277" s="19"/>
    </row>
    <row r="278" spans="1:88" ht="14.25" customHeight="1" x14ac:dyDescent="0.15">
      <c r="A278" s="17" t="s">
        <v>120</v>
      </c>
      <c r="G278" s="26"/>
      <c r="H278" s="221"/>
      <c r="M278" s="85">
        <v>2022</v>
      </c>
      <c r="N278" s="85">
        <v>2023</v>
      </c>
      <c r="O278" s="85">
        <v>2024</v>
      </c>
      <c r="P278" s="85">
        <v>2025</v>
      </c>
      <c r="Q278" s="85">
        <v>2026</v>
      </c>
      <c r="R278" s="85">
        <v>2027</v>
      </c>
      <c r="S278" s="85">
        <v>2028</v>
      </c>
      <c r="T278" s="85">
        <v>2029</v>
      </c>
      <c r="U278" s="85">
        <v>2030</v>
      </c>
      <c r="V278" s="85">
        <v>2031</v>
      </c>
      <c r="W278" s="85">
        <v>2032</v>
      </c>
      <c r="X278" s="85">
        <v>2033</v>
      </c>
      <c r="Y278" s="85">
        <v>2034</v>
      </c>
      <c r="Z278" s="85">
        <v>2035</v>
      </c>
      <c r="AA278" s="85">
        <v>2036</v>
      </c>
      <c r="AB278" s="85">
        <v>2037</v>
      </c>
      <c r="AC278" s="85">
        <v>2038</v>
      </c>
      <c r="AD278" s="85">
        <v>2039</v>
      </c>
      <c r="AE278" s="85">
        <v>2040</v>
      </c>
      <c r="AF278" s="85">
        <v>2041</v>
      </c>
      <c r="AG278" s="85">
        <v>2042</v>
      </c>
      <c r="AH278" s="85">
        <v>2043</v>
      </c>
      <c r="AI278" s="85">
        <v>2044</v>
      </c>
      <c r="AJ278" s="85">
        <v>2045</v>
      </c>
      <c r="AK278" s="85">
        <v>2046</v>
      </c>
      <c r="AL278" s="85">
        <v>2047</v>
      </c>
      <c r="AM278" s="85">
        <v>2048</v>
      </c>
      <c r="AN278" s="85">
        <v>2049</v>
      </c>
      <c r="AO278" s="85">
        <v>2050</v>
      </c>
    </row>
    <row r="279" spans="1:88" ht="14.25" customHeight="1" x14ac:dyDescent="0.15">
      <c r="G279" s="26"/>
      <c r="H279" s="221"/>
      <c r="J279" s="208" t="s">
        <v>121</v>
      </c>
      <c r="K279" s="95" t="s">
        <v>58</v>
      </c>
      <c r="L279" s="95" t="s">
        <v>98</v>
      </c>
      <c r="M279" s="120">
        <v>0</v>
      </c>
      <c r="N279" s="120">
        <v>0</v>
      </c>
      <c r="O279" s="120">
        <v>0</v>
      </c>
      <c r="P279" s="120">
        <v>0</v>
      </c>
      <c r="Q279" s="120">
        <v>0</v>
      </c>
      <c r="R279" s="120">
        <v>0</v>
      </c>
      <c r="S279" s="120">
        <v>0</v>
      </c>
      <c r="T279" s="120">
        <v>0</v>
      </c>
      <c r="U279" s="120">
        <v>0</v>
      </c>
      <c r="V279" s="120">
        <v>0</v>
      </c>
      <c r="W279" s="120">
        <v>0</v>
      </c>
      <c r="X279" s="120">
        <v>0</v>
      </c>
      <c r="Y279" s="120">
        <v>0</v>
      </c>
      <c r="Z279" s="120">
        <v>0</v>
      </c>
      <c r="AA279" s="120">
        <v>0</v>
      </c>
      <c r="AB279" s="120">
        <v>0</v>
      </c>
      <c r="AC279" s="120">
        <v>0</v>
      </c>
      <c r="AD279" s="120">
        <v>0</v>
      </c>
      <c r="AE279" s="120">
        <v>0</v>
      </c>
      <c r="AF279" s="120">
        <v>0</v>
      </c>
      <c r="AG279" s="120">
        <v>0</v>
      </c>
      <c r="AH279" s="120">
        <v>0</v>
      </c>
      <c r="AI279" s="120">
        <v>0</v>
      </c>
      <c r="AJ279" s="120">
        <v>0</v>
      </c>
      <c r="AK279" s="120">
        <v>0</v>
      </c>
      <c r="AL279" s="120">
        <v>0</v>
      </c>
      <c r="AM279" s="120">
        <v>0</v>
      </c>
      <c r="AN279" s="120">
        <v>0</v>
      </c>
      <c r="AO279" s="120">
        <v>0</v>
      </c>
    </row>
    <row r="280" spans="1:88" ht="14.25" customHeight="1" x14ac:dyDescent="0.2">
      <c r="G280" s="26"/>
      <c r="H280" s="221"/>
      <c r="J280" s="209"/>
      <c r="K280" s="23" t="s">
        <v>58</v>
      </c>
      <c r="L280" s="86" t="s">
        <v>99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>
        <v>0</v>
      </c>
      <c r="AF280" s="121">
        <v>0</v>
      </c>
      <c r="AG280" s="121">
        <v>0</v>
      </c>
      <c r="AH280" s="121">
        <v>0</v>
      </c>
      <c r="AI280" s="121">
        <v>0</v>
      </c>
      <c r="AJ280" s="121">
        <v>0</v>
      </c>
      <c r="AK280" s="121">
        <v>0</v>
      </c>
      <c r="AL280" s="121">
        <v>0</v>
      </c>
      <c r="AM280" s="121">
        <v>0</v>
      </c>
      <c r="AN280" s="121">
        <v>0</v>
      </c>
      <c r="AO280" s="121">
        <v>0</v>
      </c>
      <c r="AQ280" s="19"/>
      <c r="AR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ht="14.25" customHeight="1" thickBot="1" x14ac:dyDescent="0.2">
      <c r="G281" s="26"/>
      <c r="H281" s="221"/>
      <c r="J281" s="209"/>
      <c r="K281" s="98" t="s">
        <v>58</v>
      </c>
      <c r="L281" s="98" t="s">
        <v>100</v>
      </c>
      <c r="M281" s="122">
        <v>0</v>
      </c>
      <c r="N281" s="122">
        <v>0</v>
      </c>
      <c r="O281" s="122">
        <v>0</v>
      </c>
      <c r="P281" s="122">
        <v>0</v>
      </c>
      <c r="Q281" s="122">
        <v>0</v>
      </c>
      <c r="R281" s="122">
        <v>0</v>
      </c>
      <c r="S281" s="122">
        <v>0</v>
      </c>
      <c r="T281" s="122">
        <v>0</v>
      </c>
      <c r="U281" s="122">
        <v>0</v>
      </c>
      <c r="V281" s="122">
        <v>0</v>
      </c>
      <c r="W281" s="122">
        <v>0</v>
      </c>
      <c r="X281" s="122">
        <v>0</v>
      </c>
      <c r="Y281" s="122">
        <v>0</v>
      </c>
      <c r="Z281" s="122">
        <v>0</v>
      </c>
      <c r="AA281" s="122">
        <v>0</v>
      </c>
      <c r="AB281" s="122">
        <v>0</v>
      </c>
      <c r="AC281" s="122">
        <v>0</v>
      </c>
      <c r="AD281" s="122">
        <v>0</v>
      </c>
      <c r="AE281" s="122">
        <v>0</v>
      </c>
      <c r="AF281" s="122">
        <v>0</v>
      </c>
      <c r="AG281" s="122">
        <v>0</v>
      </c>
      <c r="AH281" s="122">
        <v>0</v>
      </c>
      <c r="AI281" s="122">
        <v>0</v>
      </c>
      <c r="AJ281" s="122">
        <v>0</v>
      </c>
      <c r="AK281" s="122">
        <v>0</v>
      </c>
      <c r="AL281" s="122">
        <v>0</v>
      </c>
      <c r="AM281" s="122">
        <v>0</v>
      </c>
      <c r="AN281" s="122">
        <v>0</v>
      </c>
      <c r="AO281" s="122">
        <v>0</v>
      </c>
    </row>
    <row r="282" spans="1:88" ht="14.25" customHeight="1" thickTop="1" x14ac:dyDescent="0.15">
      <c r="G282" s="26"/>
      <c r="H282" s="221"/>
      <c r="J282" s="209"/>
      <c r="K282" s="95" t="s">
        <v>63</v>
      </c>
      <c r="L282" s="95" t="s">
        <v>98</v>
      </c>
      <c r="M282" s="123">
        <v>0</v>
      </c>
      <c r="N282" s="123">
        <v>0</v>
      </c>
      <c r="O282" s="123">
        <v>0</v>
      </c>
      <c r="P282" s="123">
        <v>0</v>
      </c>
      <c r="Q282" s="123">
        <v>0</v>
      </c>
      <c r="R282" s="123">
        <v>0</v>
      </c>
      <c r="S282" s="123">
        <v>0</v>
      </c>
      <c r="T282" s="123">
        <v>0</v>
      </c>
      <c r="U282" s="123">
        <v>0</v>
      </c>
      <c r="V282" s="123">
        <v>0</v>
      </c>
      <c r="W282" s="123">
        <v>0</v>
      </c>
      <c r="X282" s="123">
        <v>0</v>
      </c>
      <c r="Y282" s="123">
        <v>0</v>
      </c>
      <c r="Z282" s="123">
        <v>0</v>
      </c>
      <c r="AA282" s="123">
        <v>0</v>
      </c>
      <c r="AB282" s="123">
        <v>0</v>
      </c>
      <c r="AC282" s="123">
        <v>0</v>
      </c>
      <c r="AD282" s="123">
        <v>0</v>
      </c>
      <c r="AE282" s="123">
        <v>0</v>
      </c>
      <c r="AF282" s="123">
        <v>0</v>
      </c>
      <c r="AG282" s="123">
        <v>0</v>
      </c>
      <c r="AH282" s="123">
        <v>0</v>
      </c>
      <c r="AI282" s="123">
        <v>0</v>
      </c>
      <c r="AJ282" s="123">
        <v>0</v>
      </c>
      <c r="AK282" s="123">
        <v>0</v>
      </c>
      <c r="AL282" s="123">
        <v>0</v>
      </c>
      <c r="AM282" s="123">
        <v>0</v>
      </c>
      <c r="AN282" s="123">
        <v>0</v>
      </c>
      <c r="AO282" s="123">
        <v>0</v>
      </c>
    </row>
    <row r="283" spans="1:88" ht="14.25" customHeight="1" x14ac:dyDescent="0.2">
      <c r="G283" s="26"/>
      <c r="H283" s="221"/>
      <c r="J283" s="209"/>
      <c r="K283" s="23" t="s">
        <v>63</v>
      </c>
      <c r="L283" s="86" t="s">
        <v>99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>
        <v>0</v>
      </c>
      <c r="AF283" s="121">
        <v>0</v>
      </c>
      <c r="AG283" s="121">
        <v>0</v>
      </c>
      <c r="AH283" s="121">
        <v>0</v>
      </c>
      <c r="AI283" s="121">
        <v>0</v>
      </c>
      <c r="AJ283" s="121">
        <v>0</v>
      </c>
      <c r="AK283" s="121">
        <v>0</v>
      </c>
      <c r="AL283" s="121">
        <v>0</v>
      </c>
      <c r="AM283" s="121">
        <v>0</v>
      </c>
      <c r="AN283" s="121">
        <v>0</v>
      </c>
      <c r="AO283" s="121">
        <v>0</v>
      </c>
      <c r="AP283" s="19"/>
    </row>
    <row r="284" spans="1:88" ht="14.25" customHeight="1" thickBot="1" x14ac:dyDescent="0.2">
      <c r="G284" s="26"/>
      <c r="H284" s="221"/>
      <c r="J284" s="209"/>
      <c r="K284" s="98" t="s">
        <v>63</v>
      </c>
      <c r="L284" s="98" t="s">
        <v>100</v>
      </c>
      <c r="M284" s="122">
        <v>0</v>
      </c>
      <c r="N284" s="122">
        <v>0</v>
      </c>
      <c r="O284" s="122">
        <v>0</v>
      </c>
      <c r="P284" s="122">
        <v>0</v>
      </c>
      <c r="Q284" s="122">
        <v>0</v>
      </c>
      <c r="R284" s="122">
        <v>0</v>
      </c>
      <c r="S284" s="122">
        <v>0</v>
      </c>
      <c r="T284" s="122">
        <v>0</v>
      </c>
      <c r="U284" s="122">
        <v>0</v>
      </c>
      <c r="V284" s="122">
        <v>0</v>
      </c>
      <c r="W284" s="122">
        <v>0</v>
      </c>
      <c r="X284" s="122">
        <v>0</v>
      </c>
      <c r="Y284" s="122">
        <v>0</v>
      </c>
      <c r="Z284" s="122">
        <v>0</v>
      </c>
      <c r="AA284" s="122">
        <v>0</v>
      </c>
      <c r="AB284" s="122">
        <v>0</v>
      </c>
      <c r="AC284" s="122">
        <v>0</v>
      </c>
      <c r="AD284" s="122">
        <v>0</v>
      </c>
      <c r="AE284" s="122">
        <v>0</v>
      </c>
      <c r="AF284" s="122">
        <v>0</v>
      </c>
      <c r="AG284" s="122">
        <v>0</v>
      </c>
      <c r="AH284" s="122">
        <v>0</v>
      </c>
      <c r="AI284" s="122">
        <v>0</v>
      </c>
      <c r="AJ284" s="122">
        <v>0</v>
      </c>
      <c r="AK284" s="122">
        <v>0</v>
      </c>
      <c r="AL284" s="122">
        <v>0</v>
      </c>
      <c r="AM284" s="122">
        <v>0</v>
      </c>
      <c r="AN284" s="122">
        <v>0</v>
      </c>
      <c r="AO284" s="122">
        <v>0</v>
      </c>
    </row>
    <row r="285" spans="1:88" ht="14.25" customHeight="1" thickTop="1" x14ac:dyDescent="0.15">
      <c r="G285" s="26"/>
      <c r="H285" s="221"/>
      <c r="J285" s="209"/>
      <c r="K285" s="95" t="s">
        <v>65</v>
      </c>
      <c r="L285" s="95" t="s">
        <v>98</v>
      </c>
      <c r="M285" s="123">
        <v>0</v>
      </c>
      <c r="N285" s="123">
        <v>0</v>
      </c>
      <c r="O285" s="123">
        <v>0</v>
      </c>
      <c r="P285" s="123">
        <v>0</v>
      </c>
      <c r="Q285" s="123">
        <v>0</v>
      </c>
      <c r="R285" s="123">
        <v>0</v>
      </c>
      <c r="S285" s="123">
        <v>0</v>
      </c>
      <c r="T285" s="123">
        <v>0</v>
      </c>
      <c r="U285" s="123">
        <v>0</v>
      </c>
      <c r="V285" s="123">
        <v>0</v>
      </c>
      <c r="W285" s="123">
        <v>0</v>
      </c>
      <c r="X285" s="123">
        <v>0</v>
      </c>
      <c r="Y285" s="123">
        <v>0</v>
      </c>
      <c r="Z285" s="123">
        <v>0</v>
      </c>
      <c r="AA285" s="123">
        <v>0</v>
      </c>
      <c r="AB285" s="123">
        <v>0</v>
      </c>
      <c r="AC285" s="123">
        <v>0</v>
      </c>
      <c r="AD285" s="123">
        <v>0</v>
      </c>
      <c r="AE285" s="123">
        <v>0</v>
      </c>
      <c r="AF285" s="123">
        <v>0</v>
      </c>
      <c r="AG285" s="123">
        <v>0</v>
      </c>
      <c r="AH285" s="123">
        <v>0</v>
      </c>
      <c r="AI285" s="123">
        <v>0</v>
      </c>
      <c r="AJ285" s="123">
        <v>0</v>
      </c>
      <c r="AK285" s="123">
        <v>0</v>
      </c>
      <c r="AL285" s="123">
        <v>0</v>
      </c>
      <c r="AM285" s="123">
        <v>0</v>
      </c>
      <c r="AN285" s="123">
        <v>0</v>
      </c>
      <c r="AO285" s="123">
        <v>0</v>
      </c>
    </row>
    <row r="286" spans="1:88" ht="14.25" customHeight="1" x14ac:dyDescent="0.15">
      <c r="G286" s="26"/>
      <c r="H286" s="221"/>
      <c r="J286" s="209"/>
      <c r="K286" s="23" t="s">
        <v>65</v>
      </c>
      <c r="L286" s="86" t="s">
        <v>99</v>
      </c>
      <c r="M286" s="121">
        <v>0</v>
      </c>
      <c r="N286" s="121">
        <v>0</v>
      </c>
      <c r="O286" s="121">
        <v>0</v>
      </c>
      <c r="P286" s="121">
        <v>0</v>
      </c>
      <c r="Q286" s="121">
        <v>0</v>
      </c>
      <c r="R286" s="121">
        <v>0</v>
      </c>
      <c r="S286" s="121">
        <v>0</v>
      </c>
      <c r="T286" s="121">
        <v>0</v>
      </c>
      <c r="U286" s="121">
        <v>0</v>
      </c>
      <c r="V286" s="121">
        <v>0</v>
      </c>
      <c r="W286" s="121">
        <v>0</v>
      </c>
      <c r="X286" s="121">
        <v>0</v>
      </c>
      <c r="Y286" s="121">
        <v>0</v>
      </c>
      <c r="Z286" s="121">
        <v>0</v>
      </c>
      <c r="AA286" s="121">
        <v>0</v>
      </c>
      <c r="AB286" s="121">
        <v>0</v>
      </c>
      <c r="AC286" s="121">
        <v>0</v>
      </c>
      <c r="AD286" s="121">
        <v>0</v>
      </c>
      <c r="AE286" s="121">
        <v>0</v>
      </c>
      <c r="AF286" s="121">
        <v>0</v>
      </c>
      <c r="AG286" s="121">
        <v>0</v>
      </c>
      <c r="AH286" s="121">
        <v>0</v>
      </c>
      <c r="AI286" s="121">
        <v>0</v>
      </c>
      <c r="AJ286" s="121">
        <v>0</v>
      </c>
      <c r="AK286" s="121">
        <v>0</v>
      </c>
      <c r="AL286" s="121">
        <v>0</v>
      </c>
      <c r="AM286" s="121">
        <v>0</v>
      </c>
      <c r="AN286" s="121">
        <v>0</v>
      </c>
      <c r="AO286" s="121">
        <v>0</v>
      </c>
    </row>
    <row r="287" spans="1:88" ht="14.25" customHeight="1" thickBot="1" x14ac:dyDescent="0.2">
      <c r="G287" s="26"/>
      <c r="H287" s="221"/>
      <c r="J287" s="209"/>
      <c r="K287" s="98" t="s">
        <v>65</v>
      </c>
      <c r="L287" s="98" t="s">
        <v>100</v>
      </c>
      <c r="M287" s="124">
        <v>0</v>
      </c>
      <c r="N287" s="124">
        <v>0</v>
      </c>
      <c r="O287" s="124">
        <v>0</v>
      </c>
      <c r="P287" s="124">
        <v>0</v>
      </c>
      <c r="Q287" s="124">
        <v>0</v>
      </c>
      <c r="R287" s="124">
        <v>0</v>
      </c>
      <c r="S287" s="124">
        <v>0</v>
      </c>
      <c r="T287" s="124">
        <v>0</v>
      </c>
      <c r="U287" s="124">
        <v>0</v>
      </c>
      <c r="V287" s="124">
        <v>0</v>
      </c>
      <c r="W287" s="124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24">
        <v>0</v>
      </c>
      <c r="AH287" s="124">
        <v>0</v>
      </c>
      <c r="AI287" s="124">
        <v>0</v>
      </c>
      <c r="AJ287" s="124">
        <v>0</v>
      </c>
      <c r="AK287" s="124">
        <v>0</v>
      </c>
      <c r="AL287" s="124">
        <v>0</v>
      </c>
      <c r="AM287" s="124">
        <v>0</v>
      </c>
      <c r="AN287" s="124">
        <v>0</v>
      </c>
      <c r="AO287" s="124">
        <v>0</v>
      </c>
    </row>
    <row r="288" spans="1:88" ht="14.25" customHeight="1" thickTop="1" x14ac:dyDescent="0.15">
      <c r="G288" s="26"/>
      <c r="H288" s="221"/>
      <c r="J288" s="209"/>
      <c r="K288" s="95" t="s">
        <v>67</v>
      </c>
      <c r="L288" s="95" t="s">
        <v>98</v>
      </c>
      <c r="M288" s="123">
        <v>0</v>
      </c>
      <c r="N288" s="123">
        <v>0</v>
      </c>
      <c r="O288" s="123">
        <v>0</v>
      </c>
      <c r="P288" s="123">
        <v>0</v>
      </c>
      <c r="Q288" s="123">
        <v>0</v>
      </c>
      <c r="R288" s="123">
        <v>0</v>
      </c>
      <c r="S288" s="123">
        <v>0</v>
      </c>
      <c r="T288" s="123">
        <v>0</v>
      </c>
      <c r="U288" s="123">
        <v>0</v>
      </c>
      <c r="V288" s="123">
        <v>0</v>
      </c>
      <c r="W288" s="123">
        <v>0</v>
      </c>
      <c r="X288" s="123">
        <v>0</v>
      </c>
      <c r="Y288" s="123">
        <v>0</v>
      </c>
      <c r="Z288" s="123">
        <v>0</v>
      </c>
      <c r="AA288" s="123">
        <v>0</v>
      </c>
      <c r="AB288" s="123">
        <v>0</v>
      </c>
      <c r="AC288" s="123">
        <v>0</v>
      </c>
      <c r="AD288" s="123">
        <v>0</v>
      </c>
      <c r="AE288" s="123">
        <v>0</v>
      </c>
      <c r="AF288" s="123">
        <v>0</v>
      </c>
      <c r="AG288" s="123">
        <v>0</v>
      </c>
      <c r="AH288" s="123">
        <v>0</v>
      </c>
      <c r="AI288" s="123">
        <v>0</v>
      </c>
      <c r="AJ288" s="123">
        <v>0</v>
      </c>
      <c r="AK288" s="123">
        <v>0</v>
      </c>
      <c r="AL288" s="123">
        <v>0</v>
      </c>
      <c r="AM288" s="123">
        <v>0</v>
      </c>
      <c r="AN288" s="123">
        <v>0</v>
      </c>
      <c r="AO288" s="123">
        <v>0</v>
      </c>
    </row>
    <row r="289" spans="7:88" ht="14.25" customHeight="1" x14ac:dyDescent="0.15">
      <c r="G289" s="26"/>
      <c r="H289" s="221"/>
      <c r="J289" s="209"/>
      <c r="K289" s="23" t="s">
        <v>67</v>
      </c>
      <c r="L289" s="86" t="s">
        <v>99</v>
      </c>
      <c r="M289" s="121">
        <v>0</v>
      </c>
      <c r="N289" s="121">
        <v>0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>
        <v>0</v>
      </c>
      <c r="AF289" s="121">
        <v>0</v>
      </c>
      <c r="AG289" s="121">
        <v>0</v>
      </c>
      <c r="AH289" s="121">
        <v>0</v>
      </c>
      <c r="AI289" s="121">
        <v>0</v>
      </c>
      <c r="AJ289" s="121">
        <v>0</v>
      </c>
      <c r="AK289" s="121">
        <v>0</v>
      </c>
      <c r="AL289" s="121">
        <v>0</v>
      </c>
      <c r="AM289" s="121">
        <v>0</v>
      </c>
      <c r="AN289" s="121">
        <v>0</v>
      </c>
      <c r="AO289" s="121">
        <v>0</v>
      </c>
    </row>
    <row r="290" spans="7:88" ht="14.25" customHeight="1" thickBot="1" x14ac:dyDescent="0.2">
      <c r="G290" s="26"/>
      <c r="H290" s="221"/>
      <c r="J290" s="209"/>
      <c r="K290" s="98" t="s">
        <v>67</v>
      </c>
      <c r="L290" s="98" t="s">
        <v>100</v>
      </c>
      <c r="M290" s="124">
        <v>0</v>
      </c>
      <c r="N290" s="124">
        <v>0</v>
      </c>
      <c r="O290" s="124">
        <v>0</v>
      </c>
      <c r="P290" s="124">
        <v>0</v>
      </c>
      <c r="Q290" s="124">
        <v>0</v>
      </c>
      <c r="R290" s="124">
        <v>0</v>
      </c>
      <c r="S290" s="124">
        <v>0</v>
      </c>
      <c r="T290" s="124">
        <v>0</v>
      </c>
      <c r="U290" s="124">
        <v>0</v>
      </c>
      <c r="V290" s="124">
        <v>0</v>
      </c>
      <c r="W290" s="124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24">
        <v>0</v>
      </c>
      <c r="AH290" s="124">
        <v>0</v>
      </c>
      <c r="AI290" s="124">
        <v>0</v>
      </c>
      <c r="AJ290" s="124">
        <v>0</v>
      </c>
      <c r="AK290" s="124">
        <v>0</v>
      </c>
      <c r="AL290" s="124">
        <v>0</v>
      </c>
      <c r="AM290" s="124">
        <v>0</v>
      </c>
      <c r="AN290" s="124">
        <v>0</v>
      </c>
      <c r="AO290" s="124">
        <v>0</v>
      </c>
    </row>
    <row r="291" spans="7:88" ht="14.25" customHeight="1" thickTop="1" x14ac:dyDescent="0.15">
      <c r="G291" s="26"/>
      <c r="H291" s="221"/>
      <c r="J291" s="209"/>
      <c r="K291" s="95" t="s">
        <v>69</v>
      </c>
      <c r="L291" s="95" t="s">
        <v>98</v>
      </c>
      <c r="M291" s="123">
        <v>0</v>
      </c>
      <c r="N291" s="123">
        <v>0</v>
      </c>
      <c r="O291" s="123">
        <v>0</v>
      </c>
      <c r="P291" s="123">
        <v>0</v>
      </c>
      <c r="Q291" s="123">
        <v>0</v>
      </c>
      <c r="R291" s="123">
        <v>0</v>
      </c>
      <c r="S291" s="123">
        <v>0</v>
      </c>
      <c r="T291" s="123">
        <v>0</v>
      </c>
      <c r="U291" s="123">
        <v>0</v>
      </c>
      <c r="V291" s="123">
        <v>0</v>
      </c>
      <c r="W291" s="123">
        <v>0</v>
      </c>
      <c r="X291" s="123">
        <v>0</v>
      </c>
      <c r="Y291" s="123">
        <v>0</v>
      </c>
      <c r="Z291" s="123">
        <v>0</v>
      </c>
      <c r="AA291" s="123">
        <v>0</v>
      </c>
      <c r="AB291" s="123">
        <v>0</v>
      </c>
      <c r="AC291" s="123">
        <v>0</v>
      </c>
      <c r="AD291" s="123">
        <v>0</v>
      </c>
      <c r="AE291" s="123">
        <v>0</v>
      </c>
      <c r="AF291" s="123">
        <v>0</v>
      </c>
      <c r="AG291" s="123">
        <v>0</v>
      </c>
      <c r="AH291" s="123">
        <v>0</v>
      </c>
      <c r="AI291" s="123">
        <v>0</v>
      </c>
      <c r="AJ291" s="123">
        <v>0</v>
      </c>
      <c r="AK291" s="123">
        <v>0</v>
      </c>
      <c r="AL291" s="123">
        <v>0</v>
      </c>
      <c r="AM291" s="123">
        <v>0</v>
      </c>
      <c r="AN291" s="123">
        <v>0</v>
      </c>
      <c r="AO291" s="123">
        <v>0</v>
      </c>
    </row>
    <row r="292" spans="7:88" ht="14.25" customHeight="1" x14ac:dyDescent="0.15">
      <c r="G292" s="26"/>
      <c r="H292" s="221"/>
      <c r="J292" s="209"/>
      <c r="K292" s="23" t="s">
        <v>69</v>
      </c>
      <c r="L292" s="86" t="s">
        <v>99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>
        <v>0</v>
      </c>
      <c r="AF292" s="121">
        <v>0</v>
      </c>
      <c r="AG292" s="121">
        <v>0</v>
      </c>
      <c r="AH292" s="121">
        <v>0</v>
      </c>
      <c r="AI292" s="121">
        <v>0</v>
      </c>
      <c r="AJ292" s="121">
        <v>0</v>
      </c>
      <c r="AK292" s="121">
        <v>0</v>
      </c>
      <c r="AL292" s="121">
        <v>0</v>
      </c>
      <c r="AM292" s="121">
        <v>0</v>
      </c>
      <c r="AN292" s="121">
        <v>0</v>
      </c>
      <c r="AO292" s="121">
        <v>0</v>
      </c>
    </row>
    <row r="293" spans="7:88" ht="14.25" customHeight="1" x14ac:dyDescent="0.15">
      <c r="G293" s="26"/>
      <c r="H293" s="221"/>
      <c r="J293" s="209"/>
      <c r="K293" s="98" t="s">
        <v>69</v>
      </c>
      <c r="L293" s="98" t="s">
        <v>100</v>
      </c>
      <c r="M293" s="124">
        <v>0</v>
      </c>
      <c r="N293" s="124">
        <v>0</v>
      </c>
      <c r="O293" s="124">
        <v>0</v>
      </c>
      <c r="P293" s="124">
        <v>0</v>
      </c>
      <c r="Q293" s="124">
        <v>0</v>
      </c>
      <c r="R293" s="124">
        <v>0</v>
      </c>
      <c r="S293" s="124">
        <v>0</v>
      </c>
      <c r="T293" s="124">
        <v>0</v>
      </c>
      <c r="U293" s="124">
        <v>0</v>
      </c>
      <c r="V293" s="124">
        <v>0</v>
      </c>
      <c r="W293" s="124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24">
        <v>0</v>
      </c>
      <c r="AH293" s="124">
        <v>0</v>
      </c>
      <c r="AI293" s="124">
        <v>0</v>
      </c>
      <c r="AJ293" s="124">
        <v>0</v>
      </c>
      <c r="AK293" s="124">
        <v>0</v>
      </c>
      <c r="AL293" s="124">
        <v>0</v>
      </c>
      <c r="AM293" s="124">
        <v>0</v>
      </c>
      <c r="AN293" s="124">
        <v>0</v>
      </c>
      <c r="AO293" s="124">
        <v>0</v>
      </c>
    </row>
    <row r="294" spans="7:88" ht="14.25" customHeight="1" x14ac:dyDescent="0.15">
      <c r="G294" s="26"/>
      <c r="H294" s="221"/>
      <c r="J294" s="209"/>
      <c r="K294" s="95" t="s">
        <v>71</v>
      </c>
      <c r="L294" s="95" t="s">
        <v>98</v>
      </c>
      <c r="M294" s="120">
        <v>0</v>
      </c>
      <c r="N294" s="120">
        <v>0</v>
      </c>
      <c r="O294" s="120">
        <v>0</v>
      </c>
      <c r="P294" s="120">
        <v>0</v>
      </c>
      <c r="Q294" s="120">
        <v>0</v>
      </c>
      <c r="R294" s="120">
        <v>0</v>
      </c>
      <c r="S294" s="120">
        <v>0</v>
      </c>
      <c r="T294" s="120">
        <v>0</v>
      </c>
      <c r="U294" s="120">
        <v>0</v>
      </c>
      <c r="V294" s="120">
        <v>0</v>
      </c>
      <c r="W294" s="120">
        <v>0</v>
      </c>
      <c r="X294" s="120">
        <v>0</v>
      </c>
      <c r="Y294" s="120">
        <v>0</v>
      </c>
      <c r="Z294" s="120">
        <v>0</v>
      </c>
      <c r="AA294" s="120">
        <v>0</v>
      </c>
      <c r="AB294" s="120">
        <v>0</v>
      </c>
      <c r="AC294" s="120">
        <v>0</v>
      </c>
      <c r="AD294" s="120">
        <v>0</v>
      </c>
      <c r="AE294" s="120">
        <v>0</v>
      </c>
      <c r="AF294" s="120">
        <v>0</v>
      </c>
      <c r="AG294" s="120">
        <v>0</v>
      </c>
      <c r="AH294" s="120">
        <v>0</v>
      </c>
      <c r="AI294" s="120">
        <v>0</v>
      </c>
      <c r="AJ294" s="120">
        <v>0</v>
      </c>
      <c r="AK294" s="120">
        <v>0</v>
      </c>
      <c r="AL294" s="120">
        <v>0</v>
      </c>
      <c r="AM294" s="120">
        <v>0</v>
      </c>
      <c r="AN294" s="120">
        <v>0</v>
      </c>
      <c r="AO294" s="120">
        <v>0</v>
      </c>
    </row>
    <row r="295" spans="7:88" ht="14.25" customHeight="1" x14ac:dyDescent="0.2">
      <c r="G295" s="26"/>
      <c r="H295" s="221"/>
      <c r="J295" s="209"/>
      <c r="K295" s="23" t="s">
        <v>71</v>
      </c>
      <c r="L295" s="86" t="s">
        <v>99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>
        <v>0</v>
      </c>
      <c r="AF295" s="121">
        <v>0</v>
      </c>
      <c r="AG295" s="121">
        <v>0</v>
      </c>
      <c r="AH295" s="121">
        <v>0</v>
      </c>
      <c r="AI295" s="121">
        <v>0</v>
      </c>
      <c r="AJ295" s="121">
        <v>0</v>
      </c>
      <c r="AK295" s="121">
        <v>0</v>
      </c>
      <c r="AL295" s="121">
        <v>0</v>
      </c>
      <c r="AM295" s="121">
        <v>0</v>
      </c>
      <c r="AN295" s="121">
        <v>0</v>
      </c>
      <c r="AO295" s="121">
        <v>0</v>
      </c>
      <c r="AQ295" s="19"/>
      <c r="AR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7:88" ht="14.25" customHeight="1" thickBot="1" x14ac:dyDescent="0.2">
      <c r="G296" s="26"/>
      <c r="H296" s="221"/>
      <c r="J296" s="209"/>
      <c r="K296" s="98" t="s">
        <v>71</v>
      </c>
      <c r="L296" s="98" t="s">
        <v>100</v>
      </c>
      <c r="M296" s="122">
        <v>0</v>
      </c>
      <c r="N296" s="122">
        <v>0</v>
      </c>
      <c r="O296" s="122">
        <v>0</v>
      </c>
      <c r="P296" s="122">
        <v>0</v>
      </c>
      <c r="Q296" s="122">
        <v>0</v>
      </c>
      <c r="R296" s="122">
        <v>0</v>
      </c>
      <c r="S296" s="122">
        <v>0</v>
      </c>
      <c r="T296" s="122">
        <v>0</v>
      </c>
      <c r="U296" s="122">
        <v>0</v>
      </c>
      <c r="V296" s="122">
        <v>0</v>
      </c>
      <c r="W296" s="122">
        <v>0</v>
      </c>
      <c r="X296" s="122">
        <v>0</v>
      </c>
      <c r="Y296" s="122">
        <v>0</v>
      </c>
      <c r="Z296" s="122">
        <v>0</v>
      </c>
      <c r="AA296" s="122">
        <v>0</v>
      </c>
      <c r="AB296" s="122">
        <v>0</v>
      </c>
      <c r="AC296" s="122">
        <v>0</v>
      </c>
      <c r="AD296" s="122">
        <v>0</v>
      </c>
      <c r="AE296" s="122">
        <v>0</v>
      </c>
      <c r="AF296" s="122">
        <v>0</v>
      </c>
      <c r="AG296" s="122">
        <v>0</v>
      </c>
      <c r="AH296" s="122">
        <v>0</v>
      </c>
      <c r="AI296" s="122">
        <v>0</v>
      </c>
      <c r="AJ296" s="122">
        <v>0</v>
      </c>
      <c r="AK296" s="122">
        <v>0</v>
      </c>
      <c r="AL296" s="122">
        <v>0</v>
      </c>
      <c r="AM296" s="122">
        <v>0</v>
      </c>
      <c r="AN296" s="122">
        <v>0</v>
      </c>
      <c r="AO296" s="122">
        <v>0</v>
      </c>
    </row>
    <row r="297" spans="7:88" ht="14.25" customHeight="1" thickTop="1" x14ac:dyDescent="0.15">
      <c r="G297" s="26"/>
      <c r="H297" s="221"/>
      <c r="J297" s="209"/>
      <c r="K297" s="95" t="s">
        <v>73</v>
      </c>
      <c r="L297" s="95" t="s">
        <v>98</v>
      </c>
      <c r="M297" s="123">
        <v>0</v>
      </c>
      <c r="N297" s="123">
        <v>0</v>
      </c>
      <c r="O297" s="123">
        <v>0</v>
      </c>
      <c r="P297" s="123">
        <v>0</v>
      </c>
      <c r="Q297" s="123">
        <v>0</v>
      </c>
      <c r="R297" s="123">
        <v>0</v>
      </c>
      <c r="S297" s="123">
        <v>0</v>
      </c>
      <c r="T297" s="123">
        <v>0</v>
      </c>
      <c r="U297" s="123">
        <v>0</v>
      </c>
      <c r="V297" s="123">
        <v>0</v>
      </c>
      <c r="W297" s="123">
        <v>0</v>
      </c>
      <c r="X297" s="123">
        <v>0</v>
      </c>
      <c r="Y297" s="123">
        <v>0</v>
      </c>
      <c r="Z297" s="123">
        <v>0</v>
      </c>
      <c r="AA297" s="123">
        <v>0</v>
      </c>
      <c r="AB297" s="123">
        <v>0</v>
      </c>
      <c r="AC297" s="123">
        <v>0</v>
      </c>
      <c r="AD297" s="123">
        <v>0</v>
      </c>
      <c r="AE297" s="123">
        <v>0</v>
      </c>
      <c r="AF297" s="123">
        <v>0</v>
      </c>
      <c r="AG297" s="123">
        <v>0</v>
      </c>
      <c r="AH297" s="123">
        <v>0</v>
      </c>
      <c r="AI297" s="123">
        <v>0</v>
      </c>
      <c r="AJ297" s="123">
        <v>0</v>
      </c>
      <c r="AK297" s="123">
        <v>0</v>
      </c>
      <c r="AL297" s="123">
        <v>0</v>
      </c>
      <c r="AM297" s="123">
        <v>0</v>
      </c>
      <c r="AN297" s="123">
        <v>0</v>
      </c>
      <c r="AO297" s="123">
        <v>0</v>
      </c>
    </row>
    <row r="298" spans="7:88" ht="14.25" customHeight="1" x14ac:dyDescent="0.2">
      <c r="G298" s="26"/>
      <c r="H298" s="221"/>
      <c r="J298" s="209"/>
      <c r="K298" s="23" t="s">
        <v>73</v>
      </c>
      <c r="L298" s="86" t="s">
        <v>99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>
        <v>0</v>
      </c>
      <c r="AF298" s="121">
        <v>0</v>
      </c>
      <c r="AG298" s="121">
        <v>0</v>
      </c>
      <c r="AH298" s="121">
        <v>0</v>
      </c>
      <c r="AI298" s="121">
        <v>0</v>
      </c>
      <c r="AJ298" s="121">
        <v>0</v>
      </c>
      <c r="AK298" s="121">
        <v>0</v>
      </c>
      <c r="AL298" s="121">
        <v>0</v>
      </c>
      <c r="AM298" s="121">
        <v>0</v>
      </c>
      <c r="AN298" s="121">
        <v>0</v>
      </c>
      <c r="AO298" s="121">
        <v>0</v>
      </c>
      <c r="AP298" s="19"/>
    </row>
    <row r="299" spans="7:88" ht="14.25" customHeight="1" thickBot="1" x14ac:dyDescent="0.2">
      <c r="G299" s="26"/>
      <c r="H299" s="221"/>
      <c r="J299" s="209"/>
      <c r="K299" s="98" t="s">
        <v>73</v>
      </c>
      <c r="L299" s="98" t="s">
        <v>100</v>
      </c>
      <c r="M299" s="122">
        <v>0</v>
      </c>
      <c r="N299" s="122">
        <v>0</v>
      </c>
      <c r="O299" s="122">
        <v>0</v>
      </c>
      <c r="P299" s="122">
        <v>0</v>
      </c>
      <c r="Q299" s="122">
        <v>0</v>
      </c>
      <c r="R299" s="122">
        <v>0</v>
      </c>
      <c r="S299" s="122">
        <v>0</v>
      </c>
      <c r="T299" s="122">
        <v>0</v>
      </c>
      <c r="U299" s="122">
        <v>0</v>
      </c>
      <c r="V299" s="122">
        <v>0</v>
      </c>
      <c r="W299" s="122">
        <v>0</v>
      </c>
      <c r="X299" s="122">
        <v>0</v>
      </c>
      <c r="Y299" s="122">
        <v>0</v>
      </c>
      <c r="Z299" s="122">
        <v>0</v>
      </c>
      <c r="AA299" s="122">
        <v>0</v>
      </c>
      <c r="AB299" s="122">
        <v>0</v>
      </c>
      <c r="AC299" s="122">
        <v>0</v>
      </c>
      <c r="AD299" s="122">
        <v>0</v>
      </c>
      <c r="AE299" s="122">
        <v>0</v>
      </c>
      <c r="AF299" s="122">
        <v>0</v>
      </c>
      <c r="AG299" s="122">
        <v>0</v>
      </c>
      <c r="AH299" s="122">
        <v>0</v>
      </c>
      <c r="AI299" s="122">
        <v>0</v>
      </c>
      <c r="AJ299" s="122">
        <v>0</v>
      </c>
      <c r="AK299" s="122">
        <v>0</v>
      </c>
      <c r="AL299" s="122">
        <v>0</v>
      </c>
      <c r="AM299" s="122">
        <v>0</v>
      </c>
      <c r="AN299" s="122">
        <v>0</v>
      </c>
      <c r="AO299" s="122">
        <v>0</v>
      </c>
    </row>
    <row r="300" spans="7:88" ht="14.25" customHeight="1" thickTop="1" x14ac:dyDescent="0.15">
      <c r="G300" s="26"/>
      <c r="H300" s="221"/>
      <c r="J300" s="209"/>
      <c r="K300" s="95" t="s">
        <v>75</v>
      </c>
      <c r="L300" s="95" t="s">
        <v>98</v>
      </c>
      <c r="M300" s="123">
        <v>0</v>
      </c>
      <c r="N300" s="123">
        <v>0</v>
      </c>
      <c r="O300" s="123">
        <v>0</v>
      </c>
      <c r="P300" s="123">
        <v>0</v>
      </c>
      <c r="Q300" s="123">
        <v>0</v>
      </c>
      <c r="R300" s="123">
        <v>0</v>
      </c>
      <c r="S300" s="123">
        <v>0</v>
      </c>
      <c r="T300" s="123">
        <v>0</v>
      </c>
      <c r="U300" s="123">
        <v>0</v>
      </c>
      <c r="V300" s="123">
        <v>0</v>
      </c>
      <c r="W300" s="123">
        <v>0</v>
      </c>
      <c r="X300" s="123">
        <v>0</v>
      </c>
      <c r="Y300" s="123">
        <v>0</v>
      </c>
      <c r="Z300" s="123">
        <v>0</v>
      </c>
      <c r="AA300" s="123">
        <v>0</v>
      </c>
      <c r="AB300" s="123">
        <v>0</v>
      </c>
      <c r="AC300" s="123">
        <v>0</v>
      </c>
      <c r="AD300" s="123">
        <v>0</v>
      </c>
      <c r="AE300" s="123">
        <v>0</v>
      </c>
      <c r="AF300" s="123">
        <v>0</v>
      </c>
      <c r="AG300" s="123">
        <v>0</v>
      </c>
      <c r="AH300" s="123">
        <v>0</v>
      </c>
      <c r="AI300" s="123">
        <v>0</v>
      </c>
      <c r="AJ300" s="123">
        <v>0</v>
      </c>
      <c r="AK300" s="123">
        <v>0</v>
      </c>
      <c r="AL300" s="123">
        <v>0</v>
      </c>
      <c r="AM300" s="123">
        <v>0</v>
      </c>
      <c r="AN300" s="123">
        <v>0</v>
      </c>
      <c r="AO300" s="123">
        <v>0</v>
      </c>
    </row>
    <row r="301" spans="7:88" ht="14.25" customHeight="1" x14ac:dyDescent="0.15">
      <c r="G301" s="26"/>
      <c r="H301" s="221"/>
      <c r="J301" s="209"/>
      <c r="K301" s="23" t="s">
        <v>75</v>
      </c>
      <c r="L301" s="86" t="s">
        <v>99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>
        <v>0</v>
      </c>
      <c r="AF301" s="121">
        <v>0</v>
      </c>
      <c r="AG301" s="121">
        <v>0</v>
      </c>
      <c r="AH301" s="121">
        <v>0</v>
      </c>
      <c r="AI301" s="121">
        <v>0</v>
      </c>
      <c r="AJ301" s="121">
        <v>0</v>
      </c>
      <c r="AK301" s="121">
        <v>0</v>
      </c>
      <c r="AL301" s="121">
        <v>0</v>
      </c>
      <c r="AM301" s="121">
        <v>0</v>
      </c>
      <c r="AN301" s="121">
        <v>0</v>
      </c>
      <c r="AO301" s="121">
        <v>0</v>
      </c>
    </row>
    <row r="302" spans="7:88" ht="14.25" customHeight="1" thickBot="1" x14ac:dyDescent="0.2">
      <c r="G302" s="26"/>
      <c r="H302" s="221"/>
      <c r="J302" s="209"/>
      <c r="K302" s="98" t="s">
        <v>75</v>
      </c>
      <c r="L302" s="98" t="s">
        <v>100</v>
      </c>
      <c r="M302" s="124">
        <v>0</v>
      </c>
      <c r="N302" s="124">
        <v>0</v>
      </c>
      <c r="O302" s="124">
        <v>0</v>
      </c>
      <c r="P302" s="124">
        <v>0</v>
      </c>
      <c r="Q302" s="124">
        <v>0</v>
      </c>
      <c r="R302" s="124">
        <v>0</v>
      </c>
      <c r="S302" s="124">
        <v>0</v>
      </c>
      <c r="T302" s="124">
        <v>0</v>
      </c>
      <c r="U302" s="124">
        <v>0</v>
      </c>
      <c r="V302" s="124">
        <v>0</v>
      </c>
      <c r="W302" s="124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24">
        <v>0</v>
      </c>
      <c r="AH302" s="124">
        <v>0</v>
      </c>
      <c r="AI302" s="124">
        <v>0</v>
      </c>
      <c r="AJ302" s="124">
        <v>0</v>
      </c>
      <c r="AK302" s="124">
        <v>0</v>
      </c>
      <c r="AL302" s="124">
        <v>0</v>
      </c>
      <c r="AM302" s="124">
        <v>0</v>
      </c>
      <c r="AN302" s="124">
        <v>0</v>
      </c>
      <c r="AO302" s="124">
        <v>0</v>
      </c>
    </row>
    <row r="303" spans="7:88" ht="14.25" customHeight="1" thickTop="1" x14ac:dyDescent="0.15">
      <c r="G303" s="26"/>
      <c r="H303" s="221"/>
      <c r="J303" s="209"/>
      <c r="K303" s="95" t="s">
        <v>77</v>
      </c>
      <c r="L303" s="95" t="s">
        <v>98</v>
      </c>
      <c r="M303" s="123">
        <v>0</v>
      </c>
      <c r="N303" s="123">
        <v>0</v>
      </c>
      <c r="O303" s="123">
        <v>0</v>
      </c>
      <c r="P303" s="123">
        <v>0</v>
      </c>
      <c r="Q303" s="123">
        <v>0</v>
      </c>
      <c r="R303" s="123">
        <v>0</v>
      </c>
      <c r="S303" s="123">
        <v>0</v>
      </c>
      <c r="T303" s="123">
        <v>0</v>
      </c>
      <c r="U303" s="123">
        <v>0</v>
      </c>
      <c r="V303" s="123">
        <v>0</v>
      </c>
      <c r="W303" s="123">
        <v>0</v>
      </c>
      <c r="X303" s="123">
        <v>0</v>
      </c>
      <c r="Y303" s="123">
        <v>0</v>
      </c>
      <c r="Z303" s="123">
        <v>0</v>
      </c>
      <c r="AA303" s="123">
        <v>0</v>
      </c>
      <c r="AB303" s="123">
        <v>0</v>
      </c>
      <c r="AC303" s="123">
        <v>0</v>
      </c>
      <c r="AD303" s="123">
        <v>0</v>
      </c>
      <c r="AE303" s="123">
        <v>0</v>
      </c>
      <c r="AF303" s="123">
        <v>0</v>
      </c>
      <c r="AG303" s="123">
        <v>0</v>
      </c>
      <c r="AH303" s="123">
        <v>0</v>
      </c>
      <c r="AI303" s="123">
        <v>0</v>
      </c>
      <c r="AJ303" s="123">
        <v>0</v>
      </c>
      <c r="AK303" s="123">
        <v>0</v>
      </c>
      <c r="AL303" s="123">
        <v>0</v>
      </c>
      <c r="AM303" s="123">
        <v>0</v>
      </c>
      <c r="AN303" s="123">
        <v>0</v>
      </c>
      <c r="AO303" s="123">
        <v>0</v>
      </c>
    </row>
    <row r="304" spans="7:88" ht="14.25" customHeight="1" x14ac:dyDescent="0.15">
      <c r="G304" s="26"/>
      <c r="H304" s="221"/>
      <c r="J304" s="209"/>
      <c r="K304" s="23" t="s">
        <v>77</v>
      </c>
      <c r="L304" s="86" t="s">
        <v>99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>
        <v>0</v>
      </c>
      <c r="AF304" s="121">
        <v>0</v>
      </c>
      <c r="AG304" s="121">
        <v>0</v>
      </c>
      <c r="AH304" s="121">
        <v>0</v>
      </c>
      <c r="AI304" s="121">
        <v>0</v>
      </c>
      <c r="AJ304" s="121">
        <v>0</v>
      </c>
      <c r="AK304" s="121">
        <v>0</v>
      </c>
      <c r="AL304" s="121">
        <v>0</v>
      </c>
      <c r="AM304" s="121">
        <v>0</v>
      </c>
      <c r="AN304" s="121">
        <v>0</v>
      </c>
      <c r="AO304" s="121">
        <v>0</v>
      </c>
    </row>
    <row r="305" spans="7:41" ht="14.25" customHeight="1" thickBot="1" x14ac:dyDescent="0.2">
      <c r="G305" s="26"/>
      <c r="H305" s="221"/>
      <c r="J305" s="209"/>
      <c r="K305" s="98" t="s">
        <v>77</v>
      </c>
      <c r="L305" s="98" t="s">
        <v>100</v>
      </c>
      <c r="M305" s="124">
        <v>0</v>
      </c>
      <c r="N305" s="124">
        <v>0</v>
      </c>
      <c r="O305" s="124">
        <v>0</v>
      </c>
      <c r="P305" s="124">
        <v>0</v>
      </c>
      <c r="Q305" s="124">
        <v>0</v>
      </c>
      <c r="R305" s="124">
        <v>0</v>
      </c>
      <c r="S305" s="124">
        <v>0</v>
      </c>
      <c r="T305" s="124">
        <v>0</v>
      </c>
      <c r="U305" s="124">
        <v>0</v>
      </c>
      <c r="V305" s="124">
        <v>0</v>
      </c>
      <c r="W305" s="124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24">
        <v>0</v>
      </c>
      <c r="AH305" s="124">
        <v>0</v>
      </c>
      <c r="AI305" s="124">
        <v>0</v>
      </c>
      <c r="AJ305" s="124">
        <v>0</v>
      </c>
      <c r="AK305" s="124">
        <v>0</v>
      </c>
      <c r="AL305" s="124">
        <v>0</v>
      </c>
      <c r="AM305" s="124">
        <v>0</v>
      </c>
      <c r="AN305" s="124">
        <v>0</v>
      </c>
      <c r="AO305" s="124">
        <v>0</v>
      </c>
    </row>
    <row r="306" spans="7:41" ht="14.25" customHeight="1" thickTop="1" x14ac:dyDescent="0.15">
      <c r="G306" s="26"/>
      <c r="H306" s="221"/>
      <c r="J306" s="209"/>
      <c r="K306" s="95" t="s">
        <v>79</v>
      </c>
      <c r="L306" s="95" t="s">
        <v>98</v>
      </c>
      <c r="M306" s="123">
        <v>0</v>
      </c>
      <c r="N306" s="123">
        <v>0</v>
      </c>
      <c r="O306" s="123">
        <v>0</v>
      </c>
      <c r="P306" s="123">
        <v>0</v>
      </c>
      <c r="Q306" s="123">
        <v>0</v>
      </c>
      <c r="R306" s="123">
        <v>0</v>
      </c>
      <c r="S306" s="123">
        <v>0</v>
      </c>
      <c r="T306" s="123">
        <v>0</v>
      </c>
      <c r="U306" s="123">
        <v>0</v>
      </c>
      <c r="V306" s="123">
        <v>0</v>
      </c>
      <c r="W306" s="123">
        <v>0</v>
      </c>
      <c r="X306" s="123">
        <v>0</v>
      </c>
      <c r="Y306" s="123">
        <v>0</v>
      </c>
      <c r="Z306" s="123">
        <v>0</v>
      </c>
      <c r="AA306" s="123">
        <v>0</v>
      </c>
      <c r="AB306" s="123">
        <v>0</v>
      </c>
      <c r="AC306" s="123">
        <v>0</v>
      </c>
      <c r="AD306" s="123">
        <v>0</v>
      </c>
      <c r="AE306" s="123">
        <v>0</v>
      </c>
      <c r="AF306" s="123">
        <v>0</v>
      </c>
      <c r="AG306" s="123">
        <v>0</v>
      </c>
      <c r="AH306" s="123">
        <v>0</v>
      </c>
      <c r="AI306" s="123">
        <v>0</v>
      </c>
      <c r="AJ306" s="123">
        <v>0</v>
      </c>
      <c r="AK306" s="123">
        <v>0</v>
      </c>
      <c r="AL306" s="123">
        <v>0</v>
      </c>
      <c r="AM306" s="123">
        <v>0</v>
      </c>
      <c r="AN306" s="123">
        <v>0</v>
      </c>
      <c r="AO306" s="123">
        <v>0</v>
      </c>
    </row>
    <row r="307" spans="7:41" ht="14.25" customHeight="1" x14ac:dyDescent="0.15">
      <c r="G307" s="26"/>
      <c r="H307" s="221"/>
      <c r="J307" s="209"/>
      <c r="K307" s="23" t="s">
        <v>79</v>
      </c>
      <c r="L307" s="86" t="s">
        <v>99</v>
      </c>
      <c r="M307" s="121">
        <v>0</v>
      </c>
      <c r="N307" s="121">
        <v>0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>
        <v>0</v>
      </c>
      <c r="AF307" s="121">
        <v>0</v>
      </c>
      <c r="AG307" s="121">
        <v>0</v>
      </c>
      <c r="AH307" s="121">
        <v>0</v>
      </c>
      <c r="AI307" s="121">
        <v>0</v>
      </c>
      <c r="AJ307" s="121">
        <v>0</v>
      </c>
      <c r="AK307" s="121">
        <v>0</v>
      </c>
      <c r="AL307" s="121">
        <v>0</v>
      </c>
      <c r="AM307" s="121">
        <v>0</v>
      </c>
      <c r="AN307" s="121">
        <v>0</v>
      </c>
      <c r="AO307" s="121">
        <v>0</v>
      </c>
    </row>
    <row r="308" spans="7:41" ht="14.25" customHeight="1" x14ac:dyDescent="0.15">
      <c r="G308" s="26"/>
      <c r="H308" s="221"/>
      <c r="J308" s="215"/>
      <c r="K308" s="98" t="s">
        <v>79</v>
      </c>
      <c r="L308" s="98" t="s">
        <v>100</v>
      </c>
      <c r="M308" s="124">
        <v>0</v>
      </c>
      <c r="N308" s="124">
        <v>0</v>
      </c>
      <c r="O308" s="124">
        <v>0</v>
      </c>
      <c r="P308" s="124">
        <v>0</v>
      </c>
      <c r="Q308" s="124">
        <v>0</v>
      </c>
      <c r="R308" s="124">
        <v>0</v>
      </c>
      <c r="S308" s="124">
        <v>0</v>
      </c>
      <c r="T308" s="124">
        <v>0</v>
      </c>
      <c r="U308" s="124">
        <v>0</v>
      </c>
      <c r="V308" s="124">
        <v>0</v>
      </c>
      <c r="W308" s="124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24">
        <v>0</v>
      </c>
      <c r="AH308" s="124">
        <v>0</v>
      </c>
      <c r="AI308" s="124">
        <v>0</v>
      </c>
      <c r="AJ308" s="124">
        <v>0</v>
      </c>
      <c r="AK308" s="124">
        <v>0</v>
      </c>
      <c r="AL308" s="124">
        <v>0</v>
      </c>
      <c r="AM308" s="124">
        <v>0</v>
      </c>
      <c r="AN308" s="124">
        <v>0</v>
      </c>
      <c r="AO308" s="124">
        <v>0</v>
      </c>
    </row>
    <row r="309" spans="7:41" ht="15.75" customHeight="1" thickBot="1" x14ac:dyDescent="0.2">
      <c r="G309" s="26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</row>
    <row r="310" spans="7:41" ht="14.25" customHeight="1" x14ac:dyDescent="0.15">
      <c r="G310" s="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6"/>
      <c r="AG310" s="126"/>
      <c r="AH310" s="126"/>
      <c r="AI310" s="126"/>
      <c r="AJ310" s="126"/>
      <c r="AK310" s="126"/>
      <c r="AL310" s="126"/>
      <c r="AM310" s="126"/>
      <c r="AN310" s="126"/>
      <c r="AO310" s="126"/>
    </row>
    <row r="311" spans="7:41" ht="14.25" customHeight="1" thickBot="1" x14ac:dyDescent="0.2">
      <c r="G311" s="26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N311" s="125"/>
      <c r="AO311" s="125"/>
    </row>
    <row r="312" spans="7:41" ht="14.25" customHeight="1" x14ac:dyDescent="0.15">
      <c r="G312" s="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6"/>
      <c r="AG312" s="126"/>
      <c r="AH312" s="126"/>
      <c r="AI312" s="126"/>
      <c r="AJ312" s="126"/>
      <c r="AK312" s="126"/>
      <c r="AL312" s="126"/>
      <c r="AM312" s="126"/>
      <c r="AN312" s="126"/>
      <c r="AO312" s="126"/>
    </row>
    <row r="313" spans="7:41" ht="14.25" customHeight="1" x14ac:dyDescent="0.15">
      <c r="G313" s="26"/>
      <c r="M313" s="85">
        <v>2022</v>
      </c>
      <c r="N313" s="85">
        <v>2023</v>
      </c>
      <c r="O313" s="85">
        <v>2024</v>
      </c>
      <c r="P313" s="85">
        <v>2025</v>
      </c>
      <c r="Q313" s="85">
        <v>2026</v>
      </c>
      <c r="R313" s="85">
        <v>2027</v>
      </c>
      <c r="S313" s="85">
        <v>2028</v>
      </c>
      <c r="T313" s="85">
        <v>2029</v>
      </c>
      <c r="U313" s="85">
        <v>2030</v>
      </c>
      <c r="V313" s="85">
        <v>2031</v>
      </c>
      <c r="W313" s="85">
        <v>2032</v>
      </c>
      <c r="X313" s="85">
        <v>2033</v>
      </c>
      <c r="Y313" s="85">
        <v>2034</v>
      </c>
      <c r="Z313" s="85">
        <v>2035</v>
      </c>
      <c r="AA313" s="85">
        <v>2036</v>
      </c>
      <c r="AB313" s="85">
        <v>2037</v>
      </c>
      <c r="AC313" s="85">
        <v>2038</v>
      </c>
      <c r="AD313" s="85">
        <v>2039</v>
      </c>
      <c r="AE313" s="85">
        <v>2040</v>
      </c>
      <c r="AF313" s="85">
        <v>2041</v>
      </c>
      <c r="AG313" s="85">
        <v>2042</v>
      </c>
      <c r="AH313" s="85">
        <v>2043</v>
      </c>
      <c r="AI313" s="85">
        <v>2044</v>
      </c>
      <c r="AJ313" s="85">
        <v>2045</v>
      </c>
      <c r="AK313" s="85">
        <v>2046</v>
      </c>
      <c r="AL313" s="85">
        <v>2047</v>
      </c>
      <c r="AM313" s="85">
        <v>2048</v>
      </c>
      <c r="AN313" s="85">
        <v>2049</v>
      </c>
      <c r="AO313" s="85">
        <v>2050</v>
      </c>
    </row>
    <row r="314" spans="7:41" ht="14.25" customHeight="1" x14ac:dyDescent="0.15">
      <c r="G314" s="26"/>
      <c r="H314" s="214" t="s">
        <v>122</v>
      </c>
      <c r="J314" s="208" t="s">
        <v>123</v>
      </c>
      <c r="K314" s="95" t="s">
        <v>58</v>
      </c>
      <c r="L314" s="95" t="s">
        <v>98</v>
      </c>
      <c r="M314" s="120">
        <v>64.800000000000011</v>
      </c>
      <c r="N314" s="120">
        <v>120.39241926950001</v>
      </c>
      <c r="O314" s="120">
        <v>114.52638433037501</v>
      </c>
      <c r="P314" s="120">
        <v>108.66034939125001</v>
      </c>
      <c r="Q314" s="120">
        <v>102.79431445212501</v>
      </c>
      <c r="R314" s="120">
        <v>96.928279513000007</v>
      </c>
      <c r="S314" s="120">
        <v>91.062244573875006</v>
      </c>
      <c r="T314" s="120">
        <v>85.196209634750005</v>
      </c>
      <c r="U314" s="120">
        <v>79.330174695625004</v>
      </c>
      <c r="V314" s="120">
        <v>73.464139756500003</v>
      </c>
      <c r="W314" s="120">
        <v>67.598104817375003</v>
      </c>
      <c r="X314" s="120">
        <v>61.732069878250002</v>
      </c>
      <c r="Y314" s="120">
        <v>55.866034939125001</v>
      </c>
      <c r="Z314" s="120">
        <v>50</v>
      </c>
      <c r="AA314" s="120">
        <v>50</v>
      </c>
      <c r="AB314" s="120">
        <v>50</v>
      </c>
      <c r="AC314" s="120">
        <v>50</v>
      </c>
      <c r="AD314" s="120">
        <v>50</v>
      </c>
      <c r="AE314" s="120">
        <v>50</v>
      </c>
      <c r="AF314" s="120">
        <v>50</v>
      </c>
      <c r="AG314" s="120">
        <v>50</v>
      </c>
      <c r="AH314" s="120">
        <v>50</v>
      </c>
      <c r="AI314" s="120">
        <v>50</v>
      </c>
      <c r="AJ314" s="120">
        <v>50</v>
      </c>
      <c r="AK314" s="120">
        <v>50</v>
      </c>
      <c r="AL314" s="120">
        <v>50</v>
      </c>
      <c r="AM314" s="120">
        <v>50</v>
      </c>
      <c r="AN314" s="120">
        <v>50</v>
      </c>
      <c r="AO314" s="120">
        <v>50</v>
      </c>
    </row>
    <row r="315" spans="7:41" ht="14.25" customHeight="1" x14ac:dyDescent="0.15">
      <c r="G315" s="26"/>
      <c r="H315" s="214"/>
      <c r="J315" s="209"/>
      <c r="K315" s="23" t="s">
        <v>58</v>
      </c>
      <c r="L315" s="86" t="s">
        <v>99</v>
      </c>
      <c r="M315" s="121">
        <v>64.800000000000011</v>
      </c>
      <c r="N315" s="121">
        <v>120.39241926950001</v>
      </c>
      <c r="O315" s="121">
        <v>118.69305099704168</v>
      </c>
      <c r="P315" s="121">
        <v>116.99368272458335</v>
      </c>
      <c r="Q315" s="121">
        <v>115.29431445212502</v>
      </c>
      <c r="R315" s="121">
        <v>113.59494617966669</v>
      </c>
      <c r="S315" s="121">
        <v>111.89557790720836</v>
      </c>
      <c r="T315" s="121">
        <v>110.19620963475003</v>
      </c>
      <c r="U315" s="121">
        <v>108.4968413622917</v>
      </c>
      <c r="V315" s="121">
        <v>106.79747308983337</v>
      </c>
      <c r="W315" s="121">
        <v>105.09810481737505</v>
      </c>
      <c r="X315" s="121">
        <v>103.39873654491672</v>
      </c>
      <c r="Y315" s="121">
        <v>101.69936827245839</v>
      </c>
      <c r="Z315" s="121">
        <v>100</v>
      </c>
      <c r="AA315" s="121">
        <v>100</v>
      </c>
      <c r="AB315" s="121">
        <v>100</v>
      </c>
      <c r="AC315" s="121">
        <v>100</v>
      </c>
      <c r="AD315" s="121">
        <v>100</v>
      </c>
      <c r="AE315" s="121">
        <v>100</v>
      </c>
      <c r="AF315" s="121">
        <v>100</v>
      </c>
      <c r="AG315" s="121">
        <v>100</v>
      </c>
      <c r="AH315" s="121">
        <v>100</v>
      </c>
      <c r="AI315" s="121">
        <v>100</v>
      </c>
      <c r="AJ315" s="121">
        <v>100</v>
      </c>
      <c r="AK315" s="121">
        <v>100</v>
      </c>
      <c r="AL315" s="121">
        <v>100</v>
      </c>
      <c r="AM315" s="121">
        <v>100</v>
      </c>
      <c r="AN315" s="121">
        <v>100</v>
      </c>
      <c r="AO315" s="121">
        <v>100</v>
      </c>
    </row>
    <row r="316" spans="7:41" ht="14.25" customHeight="1" thickBot="1" x14ac:dyDescent="0.2">
      <c r="G316" s="26"/>
      <c r="H316" s="214"/>
      <c r="J316" s="209"/>
      <c r="K316" s="98" t="s">
        <v>58</v>
      </c>
      <c r="L316" s="98" t="s">
        <v>100</v>
      </c>
      <c r="M316" s="122">
        <v>64.800000000000011</v>
      </c>
      <c r="N316" s="122">
        <v>120.39241926950001</v>
      </c>
      <c r="O316" s="122">
        <v>122.85971766370834</v>
      </c>
      <c r="P316" s="122">
        <v>125.32701605791667</v>
      </c>
      <c r="Q316" s="122">
        <v>127.79431445212499</v>
      </c>
      <c r="R316" s="122">
        <v>130.26161284633332</v>
      </c>
      <c r="S316" s="122">
        <v>132.72891124054166</v>
      </c>
      <c r="T316" s="122">
        <v>135.19620963475001</v>
      </c>
      <c r="U316" s="122">
        <v>137.66350802895835</v>
      </c>
      <c r="V316" s="122">
        <v>140.13080642316669</v>
      </c>
      <c r="W316" s="122">
        <v>142.59810481737503</v>
      </c>
      <c r="X316" s="122">
        <v>145.06540321158337</v>
      </c>
      <c r="Y316" s="122">
        <v>147.53270160579171</v>
      </c>
      <c r="Z316" s="122">
        <v>150</v>
      </c>
      <c r="AA316" s="122">
        <v>150</v>
      </c>
      <c r="AB316" s="122">
        <v>150</v>
      </c>
      <c r="AC316" s="122">
        <v>150</v>
      </c>
      <c r="AD316" s="122">
        <v>150</v>
      </c>
      <c r="AE316" s="122">
        <v>150</v>
      </c>
      <c r="AF316" s="122">
        <v>150</v>
      </c>
      <c r="AG316" s="122">
        <v>150</v>
      </c>
      <c r="AH316" s="122">
        <v>150</v>
      </c>
      <c r="AI316" s="122">
        <v>150</v>
      </c>
      <c r="AJ316" s="122">
        <v>150</v>
      </c>
      <c r="AK316" s="122">
        <v>150</v>
      </c>
      <c r="AL316" s="122">
        <v>150</v>
      </c>
      <c r="AM316" s="122">
        <v>150</v>
      </c>
      <c r="AN316" s="122">
        <v>150</v>
      </c>
      <c r="AO316" s="122">
        <v>150</v>
      </c>
    </row>
    <row r="317" spans="7:41" ht="14.25" customHeight="1" thickTop="1" x14ac:dyDescent="0.15">
      <c r="G317" s="26"/>
      <c r="H317" s="214"/>
      <c r="J317" s="209"/>
      <c r="K317" s="95" t="s">
        <v>63</v>
      </c>
      <c r="L317" s="95" t="s">
        <v>98</v>
      </c>
      <c r="M317" s="120">
        <f>M314</f>
        <v>64.800000000000011</v>
      </c>
      <c r="N317" s="120">
        <f t="shared" ref="N317:AO319" si="85">N314</f>
        <v>120.39241926950001</v>
      </c>
      <c r="O317" s="120">
        <f t="shared" si="85"/>
        <v>114.52638433037501</v>
      </c>
      <c r="P317" s="120">
        <f t="shared" si="85"/>
        <v>108.66034939125001</v>
      </c>
      <c r="Q317" s="120">
        <f t="shared" si="85"/>
        <v>102.79431445212501</v>
      </c>
      <c r="R317" s="120">
        <f t="shared" si="85"/>
        <v>96.928279513000007</v>
      </c>
      <c r="S317" s="120">
        <f t="shared" si="85"/>
        <v>91.062244573875006</v>
      </c>
      <c r="T317" s="120">
        <f t="shared" si="85"/>
        <v>85.196209634750005</v>
      </c>
      <c r="U317" s="120">
        <f t="shared" si="85"/>
        <v>79.330174695625004</v>
      </c>
      <c r="V317" s="120">
        <f t="shared" si="85"/>
        <v>73.464139756500003</v>
      </c>
      <c r="W317" s="120">
        <f t="shared" si="85"/>
        <v>67.598104817375003</v>
      </c>
      <c r="X317" s="120">
        <f t="shared" si="85"/>
        <v>61.732069878250002</v>
      </c>
      <c r="Y317" s="120">
        <f t="shared" si="85"/>
        <v>55.866034939125001</v>
      </c>
      <c r="Z317" s="120">
        <f t="shared" si="85"/>
        <v>50</v>
      </c>
      <c r="AA317" s="120">
        <f t="shared" si="85"/>
        <v>50</v>
      </c>
      <c r="AB317" s="120">
        <f t="shared" si="85"/>
        <v>50</v>
      </c>
      <c r="AC317" s="120">
        <f t="shared" si="85"/>
        <v>50</v>
      </c>
      <c r="AD317" s="120">
        <f t="shared" si="85"/>
        <v>50</v>
      </c>
      <c r="AE317" s="120">
        <f t="shared" si="85"/>
        <v>50</v>
      </c>
      <c r="AF317" s="120">
        <f t="shared" si="85"/>
        <v>50</v>
      </c>
      <c r="AG317" s="120">
        <f t="shared" si="85"/>
        <v>50</v>
      </c>
      <c r="AH317" s="120">
        <f t="shared" si="85"/>
        <v>50</v>
      </c>
      <c r="AI317" s="120">
        <f t="shared" si="85"/>
        <v>50</v>
      </c>
      <c r="AJ317" s="120">
        <f t="shared" si="85"/>
        <v>50</v>
      </c>
      <c r="AK317" s="120">
        <f t="shared" si="85"/>
        <v>50</v>
      </c>
      <c r="AL317" s="120">
        <f t="shared" si="85"/>
        <v>50</v>
      </c>
      <c r="AM317" s="120">
        <f t="shared" si="85"/>
        <v>50</v>
      </c>
      <c r="AN317" s="120">
        <f t="shared" si="85"/>
        <v>50</v>
      </c>
      <c r="AO317" s="120">
        <f t="shared" si="85"/>
        <v>50</v>
      </c>
    </row>
    <row r="318" spans="7:41" ht="14.25" customHeight="1" x14ac:dyDescent="0.15">
      <c r="G318" s="26"/>
      <c r="H318" s="214"/>
      <c r="J318" s="209"/>
      <c r="K318" s="23" t="s">
        <v>63</v>
      </c>
      <c r="L318" s="86" t="s">
        <v>99</v>
      </c>
      <c r="M318" s="121">
        <f>M315</f>
        <v>64.800000000000011</v>
      </c>
      <c r="N318" s="121">
        <f t="shared" si="85"/>
        <v>120.39241926950001</v>
      </c>
      <c r="O318" s="121">
        <f t="shared" si="85"/>
        <v>118.69305099704168</v>
      </c>
      <c r="P318" s="121">
        <f t="shared" si="85"/>
        <v>116.99368272458335</v>
      </c>
      <c r="Q318" s="121">
        <f t="shared" si="85"/>
        <v>115.29431445212502</v>
      </c>
      <c r="R318" s="121">
        <f t="shared" si="85"/>
        <v>113.59494617966669</v>
      </c>
      <c r="S318" s="121">
        <f t="shared" si="85"/>
        <v>111.89557790720836</v>
      </c>
      <c r="T318" s="121">
        <f t="shared" si="85"/>
        <v>110.19620963475003</v>
      </c>
      <c r="U318" s="121">
        <f t="shared" si="85"/>
        <v>108.4968413622917</v>
      </c>
      <c r="V318" s="121">
        <f t="shared" si="85"/>
        <v>106.79747308983337</v>
      </c>
      <c r="W318" s="121">
        <f t="shared" si="85"/>
        <v>105.09810481737505</v>
      </c>
      <c r="X318" s="121">
        <f t="shared" si="85"/>
        <v>103.39873654491672</v>
      </c>
      <c r="Y318" s="121">
        <f t="shared" si="85"/>
        <v>101.69936827245839</v>
      </c>
      <c r="Z318" s="121">
        <f t="shared" si="85"/>
        <v>100</v>
      </c>
      <c r="AA318" s="121">
        <f t="shared" si="85"/>
        <v>100</v>
      </c>
      <c r="AB318" s="121">
        <f t="shared" si="85"/>
        <v>100</v>
      </c>
      <c r="AC318" s="121">
        <f t="shared" si="85"/>
        <v>100</v>
      </c>
      <c r="AD318" s="121">
        <f t="shared" si="85"/>
        <v>100</v>
      </c>
      <c r="AE318" s="121">
        <f t="shared" si="85"/>
        <v>100</v>
      </c>
      <c r="AF318" s="121">
        <f t="shared" si="85"/>
        <v>100</v>
      </c>
      <c r="AG318" s="121">
        <f t="shared" si="85"/>
        <v>100</v>
      </c>
      <c r="AH318" s="121">
        <f t="shared" si="85"/>
        <v>100</v>
      </c>
      <c r="AI318" s="121">
        <f t="shared" si="85"/>
        <v>100</v>
      </c>
      <c r="AJ318" s="121">
        <f t="shared" si="85"/>
        <v>100</v>
      </c>
      <c r="AK318" s="121">
        <f t="shared" si="85"/>
        <v>100</v>
      </c>
      <c r="AL318" s="121">
        <f t="shared" si="85"/>
        <v>100</v>
      </c>
      <c r="AM318" s="121">
        <f t="shared" si="85"/>
        <v>100</v>
      </c>
      <c r="AN318" s="121">
        <f t="shared" si="85"/>
        <v>100</v>
      </c>
      <c r="AO318" s="121">
        <f t="shared" si="85"/>
        <v>100</v>
      </c>
    </row>
    <row r="319" spans="7:41" ht="14.25" customHeight="1" thickBot="1" x14ac:dyDescent="0.2">
      <c r="G319" s="26"/>
      <c r="H319" s="214"/>
      <c r="J319" s="209"/>
      <c r="K319" s="98" t="s">
        <v>63</v>
      </c>
      <c r="L319" s="98" t="s">
        <v>100</v>
      </c>
      <c r="M319" s="122">
        <f>M316</f>
        <v>64.800000000000011</v>
      </c>
      <c r="N319" s="122">
        <f t="shared" si="85"/>
        <v>120.39241926950001</v>
      </c>
      <c r="O319" s="122">
        <f t="shared" si="85"/>
        <v>122.85971766370834</v>
      </c>
      <c r="P319" s="122">
        <f t="shared" si="85"/>
        <v>125.32701605791667</v>
      </c>
      <c r="Q319" s="122">
        <f t="shared" si="85"/>
        <v>127.79431445212499</v>
      </c>
      <c r="R319" s="122">
        <f t="shared" si="85"/>
        <v>130.26161284633332</v>
      </c>
      <c r="S319" s="122">
        <f t="shared" si="85"/>
        <v>132.72891124054166</v>
      </c>
      <c r="T319" s="122">
        <f t="shared" si="85"/>
        <v>135.19620963475001</v>
      </c>
      <c r="U319" s="122">
        <f t="shared" si="85"/>
        <v>137.66350802895835</v>
      </c>
      <c r="V319" s="122">
        <f t="shared" si="85"/>
        <v>140.13080642316669</v>
      </c>
      <c r="W319" s="122">
        <f t="shared" si="85"/>
        <v>142.59810481737503</v>
      </c>
      <c r="X319" s="122">
        <f t="shared" si="85"/>
        <v>145.06540321158337</v>
      </c>
      <c r="Y319" s="122">
        <f t="shared" si="85"/>
        <v>147.53270160579171</v>
      </c>
      <c r="Z319" s="122">
        <f t="shared" si="85"/>
        <v>150</v>
      </c>
      <c r="AA319" s="122">
        <f t="shared" si="85"/>
        <v>150</v>
      </c>
      <c r="AB319" s="122">
        <f t="shared" si="85"/>
        <v>150</v>
      </c>
      <c r="AC319" s="122">
        <f t="shared" si="85"/>
        <v>150</v>
      </c>
      <c r="AD319" s="122">
        <f t="shared" si="85"/>
        <v>150</v>
      </c>
      <c r="AE319" s="122">
        <f t="shared" si="85"/>
        <v>150</v>
      </c>
      <c r="AF319" s="122">
        <f t="shared" si="85"/>
        <v>150</v>
      </c>
      <c r="AG319" s="122">
        <f t="shared" si="85"/>
        <v>150</v>
      </c>
      <c r="AH319" s="122">
        <f t="shared" si="85"/>
        <v>150</v>
      </c>
      <c r="AI319" s="122">
        <f t="shared" si="85"/>
        <v>150</v>
      </c>
      <c r="AJ319" s="122">
        <f t="shared" si="85"/>
        <v>150</v>
      </c>
      <c r="AK319" s="122">
        <f t="shared" si="85"/>
        <v>150</v>
      </c>
      <c r="AL319" s="122">
        <f t="shared" si="85"/>
        <v>150</v>
      </c>
      <c r="AM319" s="122">
        <f t="shared" si="85"/>
        <v>150</v>
      </c>
      <c r="AN319" s="122">
        <f t="shared" si="85"/>
        <v>150</v>
      </c>
      <c r="AO319" s="122">
        <f t="shared" si="85"/>
        <v>150</v>
      </c>
    </row>
    <row r="320" spans="7:41" ht="14.25" customHeight="1" thickTop="1" x14ac:dyDescent="0.15">
      <c r="G320" s="26"/>
      <c r="H320" s="214"/>
      <c r="J320" s="209"/>
      <c r="K320" s="95" t="s">
        <v>65</v>
      </c>
      <c r="L320" s="95" t="s">
        <v>98</v>
      </c>
      <c r="M320" s="120">
        <f t="shared" ref="M320:AO328" si="86">M317</f>
        <v>64.800000000000011</v>
      </c>
      <c r="N320" s="120">
        <f t="shared" si="86"/>
        <v>120.39241926950001</v>
      </c>
      <c r="O320" s="120">
        <f t="shared" si="86"/>
        <v>114.52638433037501</v>
      </c>
      <c r="P320" s="120">
        <f t="shared" si="86"/>
        <v>108.66034939125001</v>
      </c>
      <c r="Q320" s="120">
        <f t="shared" si="86"/>
        <v>102.79431445212501</v>
      </c>
      <c r="R320" s="120">
        <f t="shared" si="86"/>
        <v>96.928279513000007</v>
      </c>
      <c r="S320" s="120">
        <f t="shared" si="86"/>
        <v>91.062244573875006</v>
      </c>
      <c r="T320" s="120">
        <f t="shared" si="86"/>
        <v>85.196209634750005</v>
      </c>
      <c r="U320" s="120">
        <f t="shared" si="86"/>
        <v>79.330174695625004</v>
      </c>
      <c r="V320" s="120">
        <f t="shared" si="86"/>
        <v>73.464139756500003</v>
      </c>
      <c r="W320" s="120">
        <f t="shared" si="86"/>
        <v>67.598104817375003</v>
      </c>
      <c r="X320" s="120">
        <f t="shared" si="86"/>
        <v>61.732069878250002</v>
      </c>
      <c r="Y320" s="120">
        <f t="shared" si="86"/>
        <v>55.866034939125001</v>
      </c>
      <c r="Z320" s="120">
        <f t="shared" si="86"/>
        <v>50</v>
      </c>
      <c r="AA320" s="120">
        <f t="shared" si="86"/>
        <v>50</v>
      </c>
      <c r="AB320" s="120">
        <f t="shared" si="86"/>
        <v>50</v>
      </c>
      <c r="AC320" s="120">
        <f t="shared" si="86"/>
        <v>50</v>
      </c>
      <c r="AD320" s="120">
        <f t="shared" si="86"/>
        <v>50</v>
      </c>
      <c r="AE320" s="120">
        <f t="shared" si="86"/>
        <v>50</v>
      </c>
      <c r="AF320" s="120">
        <f t="shared" si="86"/>
        <v>50</v>
      </c>
      <c r="AG320" s="120">
        <f t="shared" si="86"/>
        <v>50</v>
      </c>
      <c r="AH320" s="120">
        <f t="shared" si="86"/>
        <v>50</v>
      </c>
      <c r="AI320" s="120">
        <f t="shared" si="86"/>
        <v>50</v>
      </c>
      <c r="AJ320" s="120">
        <f t="shared" si="86"/>
        <v>50</v>
      </c>
      <c r="AK320" s="120">
        <f t="shared" si="86"/>
        <v>50</v>
      </c>
      <c r="AL320" s="120">
        <f t="shared" si="86"/>
        <v>50</v>
      </c>
      <c r="AM320" s="120">
        <f t="shared" si="86"/>
        <v>50</v>
      </c>
      <c r="AN320" s="120">
        <f t="shared" si="86"/>
        <v>50</v>
      </c>
      <c r="AO320" s="120">
        <f t="shared" si="86"/>
        <v>50</v>
      </c>
    </row>
    <row r="321" spans="7:41" ht="14.25" customHeight="1" x14ac:dyDescent="0.15">
      <c r="G321" s="26"/>
      <c r="H321" s="214"/>
      <c r="J321" s="209"/>
      <c r="K321" s="23" t="s">
        <v>65</v>
      </c>
      <c r="L321" s="86" t="s">
        <v>99</v>
      </c>
      <c r="M321" s="121">
        <f t="shared" si="86"/>
        <v>64.800000000000011</v>
      </c>
      <c r="N321" s="121">
        <f t="shared" si="86"/>
        <v>120.39241926950001</v>
      </c>
      <c r="O321" s="121">
        <f t="shared" si="86"/>
        <v>118.69305099704168</v>
      </c>
      <c r="P321" s="121">
        <f t="shared" si="86"/>
        <v>116.99368272458335</v>
      </c>
      <c r="Q321" s="121">
        <f t="shared" si="86"/>
        <v>115.29431445212502</v>
      </c>
      <c r="R321" s="121">
        <f t="shared" si="86"/>
        <v>113.59494617966669</v>
      </c>
      <c r="S321" s="121">
        <f t="shared" si="86"/>
        <v>111.89557790720836</v>
      </c>
      <c r="T321" s="121">
        <f t="shared" si="86"/>
        <v>110.19620963475003</v>
      </c>
      <c r="U321" s="121">
        <f t="shared" si="86"/>
        <v>108.4968413622917</v>
      </c>
      <c r="V321" s="121">
        <f t="shared" si="86"/>
        <v>106.79747308983337</v>
      </c>
      <c r="W321" s="121">
        <f t="shared" si="86"/>
        <v>105.09810481737505</v>
      </c>
      <c r="X321" s="121">
        <f t="shared" si="86"/>
        <v>103.39873654491672</v>
      </c>
      <c r="Y321" s="121">
        <f t="shared" si="86"/>
        <v>101.69936827245839</v>
      </c>
      <c r="Z321" s="121">
        <f t="shared" si="86"/>
        <v>100</v>
      </c>
      <c r="AA321" s="121">
        <f t="shared" si="86"/>
        <v>100</v>
      </c>
      <c r="AB321" s="121">
        <f t="shared" si="86"/>
        <v>100</v>
      </c>
      <c r="AC321" s="121">
        <f t="shared" si="86"/>
        <v>100</v>
      </c>
      <c r="AD321" s="121">
        <f t="shared" si="86"/>
        <v>100</v>
      </c>
      <c r="AE321" s="121">
        <f t="shared" si="86"/>
        <v>100</v>
      </c>
      <c r="AF321" s="121">
        <f t="shared" si="86"/>
        <v>100</v>
      </c>
      <c r="AG321" s="121">
        <f t="shared" si="86"/>
        <v>100</v>
      </c>
      <c r="AH321" s="121">
        <f t="shared" si="86"/>
        <v>100</v>
      </c>
      <c r="AI321" s="121">
        <f t="shared" si="86"/>
        <v>100</v>
      </c>
      <c r="AJ321" s="121">
        <f t="shared" si="86"/>
        <v>100</v>
      </c>
      <c r="AK321" s="121">
        <f t="shared" si="86"/>
        <v>100</v>
      </c>
      <c r="AL321" s="121">
        <f t="shared" si="86"/>
        <v>100</v>
      </c>
      <c r="AM321" s="121">
        <f t="shared" si="86"/>
        <v>100</v>
      </c>
      <c r="AN321" s="121">
        <f t="shared" si="86"/>
        <v>100</v>
      </c>
      <c r="AO321" s="121">
        <f t="shared" si="86"/>
        <v>100</v>
      </c>
    </row>
    <row r="322" spans="7:41" ht="14.25" customHeight="1" thickBot="1" x14ac:dyDescent="0.2">
      <c r="G322" s="26"/>
      <c r="H322" s="214"/>
      <c r="J322" s="209"/>
      <c r="K322" s="98" t="s">
        <v>65</v>
      </c>
      <c r="L322" s="98" t="s">
        <v>100</v>
      </c>
      <c r="M322" s="122">
        <f t="shared" si="86"/>
        <v>64.800000000000011</v>
      </c>
      <c r="N322" s="122">
        <f t="shared" si="86"/>
        <v>120.39241926950001</v>
      </c>
      <c r="O322" s="122">
        <f t="shared" si="86"/>
        <v>122.85971766370834</v>
      </c>
      <c r="P322" s="122">
        <f t="shared" si="86"/>
        <v>125.32701605791667</v>
      </c>
      <c r="Q322" s="122">
        <f t="shared" si="86"/>
        <v>127.79431445212499</v>
      </c>
      <c r="R322" s="122">
        <f t="shared" si="86"/>
        <v>130.26161284633332</v>
      </c>
      <c r="S322" s="122">
        <f t="shared" si="86"/>
        <v>132.72891124054166</v>
      </c>
      <c r="T322" s="122">
        <f t="shared" si="86"/>
        <v>135.19620963475001</v>
      </c>
      <c r="U322" s="122">
        <f t="shared" si="86"/>
        <v>137.66350802895835</v>
      </c>
      <c r="V322" s="122">
        <f t="shared" si="86"/>
        <v>140.13080642316669</v>
      </c>
      <c r="W322" s="122">
        <f t="shared" si="86"/>
        <v>142.59810481737503</v>
      </c>
      <c r="X322" s="122">
        <f t="shared" si="86"/>
        <v>145.06540321158337</v>
      </c>
      <c r="Y322" s="122">
        <f t="shared" si="86"/>
        <v>147.53270160579171</v>
      </c>
      <c r="Z322" s="122">
        <f t="shared" si="86"/>
        <v>150</v>
      </c>
      <c r="AA322" s="122">
        <f t="shared" si="86"/>
        <v>150</v>
      </c>
      <c r="AB322" s="122">
        <f t="shared" si="86"/>
        <v>150</v>
      </c>
      <c r="AC322" s="122">
        <f t="shared" si="86"/>
        <v>150</v>
      </c>
      <c r="AD322" s="122">
        <f t="shared" si="86"/>
        <v>150</v>
      </c>
      <c r="AE322" s="122">
        <f t="shared" si="86"/>
        <v>150</v>
      </c>
      <c r="AF322" s="122">
        <f t="shared" si="86"/>
        <v>150</v>
      </c>
      <c r="AG322" s="122">
        <f t="shared" si="86"/>
        <v>150</v>
      </c>
      <c r="AH322" s="122">
        <f t="shared" si="86"/>
        <v>150</v>
      </c>
      <c r="AI322" s="122">
        <f t="shared" si="86"/>
        <v>150</v>
      </c>
      <c r="AJ322" s="122">
        <f t="shared" si="86"/>
        <v>150</v>
      </c>
      <c r="AK322" s="122">
        <f t="shared" si="86"/>
        <v>150</v>
      </c>
      <c r="AL322" s="122">
        <f t="shared" si="86"/>
        <v>150</v>
      </c>
      <c r="AM322" s="122">
        <f t="shared" si="86"/>
        <v>150</v>
      </c>
      <c r="AN322" s="122">
        <f t="shared" si="86"/>
        <v>150</v>
      </c>
      <c r="AO322" s="122">
        <f t="shared" si="86"/>
        <v>150</v>
      </c>
    </row>
    <row r="323" spans="7:41" ht="14.25" customHeight="1" thickTop="1" x14ac:dyDescent="0.15">
      <c r="G323" s="26"/>
      <c r="H323" s="214"/>
      <c r="J323" s="209"/>
      <c r="K323" s="95" t="s">
        <v>67</v>
      </c>
      <c r="L323" s="95" t="s">
        <v>98</v>
      </c>
      <c r="M323" s="120">
        <f t="shared" si="86"/>
        <v>64.800000000000011</v>
      </c>
      <c r="N323" s="120">
        <f t="shared" si="86"/>
        <v>120.39241926950001</v>
      </c>
      <c r="O323" s="120">
        <f t="shared" si="86"/>
        <v>114.52638433037501</v>
      </c>
      <c r="P323" s="120">
        <f t="shared" si="86"/>
        <v>108.66034939125001</v>
      </c>
      <c r="Q323" s="120">
        <f t="shared" si="86"/>
        <v>102.79431445212501</v>
      </c>
      <c r="R323" s="120">
        <f t="shared" si="86"/>
        <v>96.928279513000007</v>
      </c>
      <c r="S323" s="120">
        <f t="shared" si="86"/>
        <v>91.062244573875006</v>
      </c>
      <c r="T323" s="120">
        <f t="shared" si="86"/>
        <v>85.196209634750005</v>
      </c>
      <c r="U323" s="120">
        <f t="shared" si="86"/>
        <v>79.330174695625004</v>
      </c>
      <c r="V323" s="120">
        <f t="shared" si="86"/>
        <v>73.464139756500003</v>
      </c>
      <c r="W323" s="120">
        <f t="shared" si="86"/>
        <v>67.598104817375003</v>
      </c>
      <c r="X323" s="120">
        <f t="shared" si="86"/>
        <v>61.732069878250002</v>
      </c>
      <c r="Y323" s="120">
        <f t="shared" si="86"/>
        <v>55.866034939125001</v>
      </c>
      <c r="Z323" s="120">
        <f t="shared" si="86"/>
        <v>50</v>
      </c>
      <c r="AA323" s="120">
        <f t="shared" si="86"/>
        <v>50</v>
      </c>
      <c r="AB323" s="120">
        <f t="shared" si="86"/>
        <v>50</v>
      </c>
      <c r="AC323" s="120">
        <f t="shared" si="86"/>
        <v>50</v>
      </c>
      <c r="AD323" s="120">
        <f t="shared" si="86"/>
        <v>50</v>
      </c>
      <c r="AE323" s="120">
        <f t="shared" si="86"/>
        <v>50</v>
      </c>
      <c r="AF323" s="120">
        <f t="shared" si="86"/>
        <v>50</v>
      </c>
      <c r="AG323" s="120">
        <f t="shared" si="86"/>
        <v>50</v>
      </c>
      <c r="AH323" s="120">
        <f t="shared" si="86"/>
        <v>50</v>
      </c>
      <c r="AI323" s="120">
        <f t="shared" si="86"/>
        <v>50</v>
      </c>
      <c r="AJ323" s="120">
        <f t="shared" si="86"/>
        <v>50</v>
      </c>
      <c r="AK323" s="120">
        <f t="shared" si="86"/>
        <v>50</v>
      </c>
      <c r="AL323" s="120">
        <f t="shared" si="86"/>
        <v>50</v>
      </c>
      <c r="AM323" s="120">
        <f t="shared" si="86"/>
        <v>50</v>
      </c>
      <c r="AN323" s="120">
        <f t="shared" si="86"/>
        <v>50</v>
      </c>
      <c r="AO323" s="120">
        <f t="shared" si="86"/>
        <v>50</v>
      </c>
    </row>
    <row r="324" spans="7:41" ht="14.25" customHeight="1" x14ac:dyDescent="0.15">
      <c r="G324" s="26"/>
      <c r="H324" s="214"/>
      <c r="J324" s="209"/>
      <c r="K324" s="23" t="s">
        <v>67</v>
      </c>
      <c r="L324" s="86" t="s">
        <v>99</v>
      </c>
      <c r="M324" s="121">
        <f t="shared" si="86"/>
        <v>64.800000000000011</v>
      </c>
      <c r="N324" s="121">
        <f t="shared" si="86"/>
        <v>120.39241926950001</v>
      </c>
      <c r="O324" s="121">
        <f t="shared" si="86"/>
        <v>118.69305099704168</v>
      </c>
      <c r="P324" s="121">
        <f t="shared" si="86"/>
        <v>116.99368272458335</v>
      </c>
      <c r="Q324" s="121">
        <f t="shared" si="86"/>
        <v>115.29431445212502</v>
      </c>
      <c r="R324" s="121">
        <f t="shared" si="86"/>
        <v>113.59494617966669</v>
      </c>
      <c r="S324" s="121">
        <f t="shared" si="86"/>
        <v>111.89557790720836</v>
      </c>
      <c r="T324" s="121">
        <f t="shared" si="86"/>
        <v>110.19620963475003</v>
      </c>
      <c r="U324" s="121">
        <f t="shared" si="86"/>
        <v>108.4968413622917</v>
      </c>
      <c r="V324" s="121">
        <f t="shared" si="86"/>
        <v>106.79747308983337</v>
      </c>
      <c r="W324" s="121">
        <f t="shared" si="86"/>
        <v>105.09810481737505</v>
      </c>
      <c r="X324" s="121">
        <f t="shared" si="86"/>
        <v>103.39873654491672</v>
      </c>
      <c r="Y324" s="121">
        <f t="shared" si="86"/>
        <v>101.69936827245839</v>
      </c>
      <c r="Z324" s="121">
        <f t="shared" si="86"/>
        <v>100</v>
      </c>
      <c r="AA324" s="121">
        <f t="shared" si="86"/>
        <v>100</v>
      </c>
      <c r="AB324" s="121">
        <f t="shared" si="86"/>
        <v>100</v>
      </c>
      <c r="AC324" s="121">
        <f t="shared" si="86"/>
        <v>100</v>
      </c>
      <c r="AD324" s="121">
        <f t="shared" si="86"/>
        <v>100</v>
      </c>
      <c r="AE324" s="121">
        <f t="shared" si="86"/>
        <v>100</v>
      </c>
      <c r="AF324" s="121">
        <f t="shared" si="86"/>
        <v>100</v>
      </c>
      <c r="AG324" s="121">
        <f t="shared" si="86"/>
        <v>100</v>
      </c>
      <c r="AH324" s="121">
        <f t="shared" si="86"/>
        <v>100</v>
      </c>
      <c r="AI324" s="121">
        <f t="shared" si="86"/>
        <v>100</v>
      </c>
      <c r="AJ324" s="121">
        <f t="shared" si="86"/>
        <v>100</v>
      </c>
      <c r="AK324" s="121">
        <f t="shared" si="86"/>
        <v>100</v>
      </c>
      <c r="AL324" s="121">
        <f t="shared" si="86"/>
        <v>100</v>
      </c>
      <c r="AM324" s="121">
        <f t="shared" si="86"/>
        <v>100</v>
      </c>
      <c r="AN324" s="121">
        <f t="shared" si="86"/>
        <v>100</v>
      </c>
      <c r="AO324" s="121">
        <f t="shared" si="86"/>
        <v>100</v>
      </c>
    </row>
    <row r="325" spans="7:41" ht="14.25" customHeight="1" thickBot="1" x14ac:dyDescent="0.2">
      <c r="G325" s="26"/>
      <c r="H325" s="214"/>
      <c r="J325" s="209"/>
      <c r="K325" s="98" t="s">
        <v>67</v>
      </c>
      <c r="L325" s="98" t="s">
        <v>100</v>
      </c>
      <c r="M325" s="122">
        <f t="shared" si="86"/>
        <v>64.800000000000011</v>
      </c>
      <c r="N325" s="122">
        <f t="shared" si="86"/>
        <v>120.39241926950001</v>
      </c>
      <c r="O325" s="122">
        <f t="shared" si="86"/>
        <v>122.85971766370834</v>
      </c>
      <c r="P325" s="122">
        <f t="shared" si="86"/>
        <v>125.32701605791667</v>
      </c>
      <c r="Q325" s="122">
        <f t="shared" si="86"/>
        <v>127.79431445212499</v>
      </c>
      <c r="R325" s="122">
        <f t="shared" si="86"/>
        <v>130.26161284633332</v>
      </c>
      <c r="S325" s="122">
        <f t="shared" si="86"/>
        <v>132.72891124054166</v>
      </c>
      <c r="T325" s="122">
        <f t="shared" si="86"/>
        <v>135.19620963475001</v>
      </c>
      <c r="U325" s="122">
        <f t="shared" si="86"/>
        <v>137.66350802895835</v>
      </c>
      <c r="V325" s="122">
        <f t="shared" si="86"/>
        <v>140.13080642316669</v>
      </c>
      <c r="W325" s="122">
        <f t="shared" si="86"/>
        <v>142.59810481737503</v>
      </c>
      <c r="X325" s="122">
        <f t="shared" si="86"/>
        <v>145.06540321158337</v>
      </c>
      <c r="Y325" s="122">
        <f t="shared" si="86"/>
        <v>147.53270160579171</v>
      </c>
      <c r="Z325" s="122">
        <f t="shared" si="86"/>
        <v>150</v>
      </c>
      <c r="AA325" s="122">
        <f t="shared" si="86"/>
        <v>150</v>
      </c>
      <c r="AB325" s="122">
        <f t="shared" si="86"/>
        <v>150</v>
      </c>
      <c r="AC325" s="122">
        <f t="shared" si="86"/>
        <v>150</v>
      </c>
      <c r="AD325" s="122">
        <f t="shared" si="86"/>
        <v>150</v>
      </c>
      <c r="AE325" s="122">
        <f t="shared" si="86"/>
        <v>150</v>
      </c>
      <c r="AF325" s="122">
        <f t="shared" si="86"/>
        <v>150</v>
      </c>
      <c r="AG325" s="122">
        <f t="shared" si="86"/>
        <v>150</v>
      </c>
      <c r="AH325" s="122">
        <f t="shared" si="86"/>
        <v>150</v>
      </c>
      <c r="AI325" s="122">
        <f t="shared" si="86"/>
        <v>150</v>
      </c>
      <c r="AJ325" s="122">
        <f t="shared" si="86"/>
        <v>150</v>
      </c>
      <c r="AK325" s="122">
        <f t="shared" si="86"/>
        <v>150</v>
      </c>
      <c r="AL325" s="122">
        <f t="shared" si="86"/>
        <v>150</v>
      </c>
      <c r="AM325" s="122">
        <f t="shared" si="86"/>
        <v>150</v>
      </c>
      <c r="AN325" s="122">
        <f t="shared" si="86"/>
        <v>150</v>
      </c>
      <c r="AO325" s="122">
        <f t="shared" si="86"/>
        <v>150</v>
      </c>
    </row>
    <row r="326" spans="7:41" ht="14.25" customHeight="1" thickTop="1" x14ac:dyDescent="0.15">
      <c r="G326" s="26"/>
      <c r="H326" s="214"/>
      <c r="J326" s="209"/>
      <c r="K326" s="95" t="s">
        <v>69</v>
      </c>
      <c r="L326" s="95" t="s">
        <v>98</v>
      </c>
      <c r="M326" s="120">
        <f t="shared" si="86"/>
        <v>64.800000000000011</v>
      </c>
      <c r="N326" s="120">
        <f t="shared" si="86"/>
        <v>120.39241926950001</v>
      </c>
      <c r="O326" s="120">
        <f t="shared" si="86"/>
        <v>114.52638433037501</v>
      </c>
      <c r="P326" s="120">
        <f t="shared" si="86"/>
        <v>108.66034939125001</v>
      </c>
      <c r="Q326" s="120">
        <f t="shared" si="86"/>
        <v>102.79431445212501</v>
      </c>
      <c r="R326" s="120">
        <f t="shared" si="86"/>
        <v>96.928279513000007</v>
      </c>
      <c r="S326" s="120">
        <f t="shared" si="86"/>
        <v>91.062244573875006</v>
      </c>
      <c r="T326" s="120">
        <f t="shared" si="86"/>
        <v>85.196209634750005</v>
      </c>
      <c r="U326" s="120">
        <f t="shared" si="86"/>
        <v>79.330174695625004</v>
      </c>
      <c r="V326" s="120">
        <f t="shared" si="86"/>
        <v>73.464139756500003</v>
      </c>
      <c r="W326" s="120">
        <f t="shared" si="86"/>
        <v>67.598104817375003</v>
      </c>
      <c r="X326" s="120">
        <f t="shared" si="86"/>
        <v>61.732069878250002</v>
      </c>
      <c r="Y326" s="120">
        <f t="shared" si="86"/>
        <v>55.866034939125001</v>
      </c>
      <c r="Z326" s="120">
        <f t="shared" si="86"/>
        <v>50</v>
      </c>
      <c r="AA326" s="120">
        <f t="shared" si="86"/>
        <v>50</v>
      </c>
      <c r="AB326" s="120">
        <f t="shared" si="86"/>
        <v>50</v>
      </c>
      <c r="AC326" s="120">
        <f t="shared" si="86"/>
        <v>50</v>
      </c>
      <c r="AD326" s="120">
        <f t="shared" si="86"/>
        <v>50</v>
      </c>
      <c r="AE326" s="120">
        <f t="shared" si="86"/>
        <v>50</v>
      </c>
      <c r="AF326" s="120">
        <f t="shared" si="86"/>
        <v>50</v>
      </c>
      <c r="AG326" s="120">
        <f t="shared" si="86"/>
        <v>50</v>
      </c>
      <c r="AH326" s="120">
        <f t="shared" si="86"/>
        <v>50</v>
      </c>
      <c r="AI326" s="120">
        <f t="shared" si="86"/>
        <v>50</v>
      </c>
      <c r="AJ326" s="120">
        <f t="shared" si="86"/>
        <v>50</v>
      </c>
      <c r="AK326" s="120">
        <f t="shared" si="86"/>
        <v>50</v>
      </c>
      <c r="AL326" s="120">
        <f t="shared" si="86"/>
        <v>50</v>
      </c>
      <c r="AM326" s="120">
        <f t="shared" si="86"/>
        <v>50</v>
      </c>
      <c r="AN326" s="120">
        <f t="shared" si="86"/>
        <v>50</v>
      </c>
      <c r="AO326" s="120">
        <f t="shared" si="86"/>
        <v>50</v>
      </c>
    </row>
    <row r="327" spans="7:41" ht="14.25" customHeight="1" x14ac:dyDescent="0.15">
      <c r="G327" s="26"/>
      <c r="H327" s="214"/>
      <c r="J327" s="209"/>
      <c r="K327" s="23" t="s">
        <v>69</v>
      </c>
      <c r="L327" s="86" t="s">
        <v>99</v>
      </c>
      <c r="M327" s="121">
        <f t="shared" si="86"/>
        <v>64.800000000000011</v>
      </c>
      <c r="N327" s="121">
        <f t="shared" si="86"/>
        <v>120.39241926950001</v>
      </c>
      <c r="O327" s="121">
        <f t="shared" si="86"/>
        <v>118.69305099704168</v>
      </c>
      <c r="P327" s="121">
        <f t="shared" si="86"/>
        <v>116.99368272458335</v>
      </c>
      <c r="Q327" s="121">
        <f t="shared" si="86"/>
        <v>115.29431445212502</v>
      </c>
      <c r="R327" s="121">
        <f t="shared" si="86"/>
        <v>113.59494617966669</v>
      </c>
      <c r="S327" s="121">
        <f t="shared" si="86"/>
        <v>111.89557790720836</v>
      </c>
      <c r="T327" s="121">
        <f t="shared" si="86"/>
        <v>110.19620963475003</v>
      </c>
      <c r="U327" s="121">
        <f t="shared" si="86"/>
        <v>108.4968413622917</v>
      </c>
      <c r="V327" s="121">
        <f t="shared" si="86"/>
        <v>106.79747308983337</v>
      </c>
      <c r="W327" s="121">
        <f t="shared" si="86"/>
        <v>105.09810481737505</v>
      </c>
      <c r="X327" s="121">
        <f t="shared" si="86"/>
        <v>103.39873654491672</v>
      </c>
      <c r="Y327" s="121">
        <f t="shared" si="86"/>
        <v>101.69936827245839</v>
      </c>
      <c r="Z327" s="121">
        <f t="shared" si="86"/>
        <v>100</v>
      </c>
      <c r="AA327" s="121">
        <f t="shared" si="86"/>
        <v>100</v>
      </c>
      <c r="AB327" s="121">
        <f t="shared" si="86"/>
        <v>100</v>
      </c>
      <c r="AC327" s="121">
        <f t="shared" si="86"/>
        <v>100</v>
      </c>
      <c r="AD327" s="121">
        <f t="shared" si="86"/>
        <v>100</v>
      </c>
      <c r="AE327" s="121">
        <f t="shared" si="86"/>
        <v>100</v>
      </c>
      <c r="AF327" s="121">
        <f t="shared" si="86"/>
        <v>100</v>
      </c>
      <c r="AG327" s="121">
        <f t="shared" si="86"/>
        <v>100</v>
      </c>
      <c r="AH327" s="121">
        <f t="shared" si="86"/>
        <v>100</v>
      </c>
      <c r="AI327" s="121">
        <f t="shared" si="86"/>
        <v>100</v>
      </c>
      <c r="AJ327" s="121">
        <f t="shared" si="86"/>
        <v>100</v>
      </c>
      <c r="AK327" s="121">
        <f t="shared" si="86"/>
        <v>100</v>
      </c>
      <c r="AL327" s="121">
        <f t="shared" si="86"/>
        <v>100</v>
      </c>
      <c r="AM327" s="121">
        <f t="shared" si="86"/>
        <v>100</v>
      </c>
      <c r="AN327" s="121">
        <f t="shared" si="86"/>
        <v>100</v>
      </c>
      <c r="AO327" s="121">
        <f t="shared" si="86"/>
        <v>100</v>
      </c>
    </row>
    <row r="328" spans="7:41" ht="14.25" customHeight="1" thickBot="1" x14ac:dyDescent="0.2">
      <c r="G328" s="26"/>
      <c r="H328" s="214"/>
      <c r="J328" s="209"/>
      <c r="K328" s="98" t="s">
        <v>69</v>
      </c>
      <c r="L328" s="98" t="s">
        <v>100</v>
      </c>
      <c r="M328" s="122">
        <f t="shared" si="86"/>
        <v>64.800000000000011</v>
      </c>
      <c r="N328" s="122">
        <f t="shared" si="86"/>
        <v>120.39241926950001</v>
      </c>
      <c r="O328" s="122">
        <f t="shared" si="86"/>
        <v>122.85971766370834</v>
      </c>
      <c r="P328" s="122">
        <f t="shared" si="86"/>
        <v>125.32701605791667</v>
      </c>
      <c r="Q328" s="122">
        <f t="shared" si="86"/>
        <v>127.79431445212499</v>
      </c>
      <c r="R328" s="122">
        <f t="shared" si="86"/>
        <v>130.26161284633332</v>
      </c>
      <c r="S328" s="122">
        <f t="shared" si="86"/>
        <v>132.72891124054166</v>
      </c>
      <c r="T328" s="122">
        <f t="shared" si="86"/>
        <v>135.19620963475001</v>
      </c>
      <c r="U328" s="122">
        <f t="shared" si="86"/>
        <v>137.66350802895835</v>
      </c>
      <c r="V328" s="122">
        <f t="shared" si="86"/>
        <v>140.13080642316669</v>
      </c>
      <c r="W328" s="122">
        <f t="shared" si="86"/>
        <v>142.59810481737503</v>
      </c>
      <c r="X328" s="122">
        <f t="shared" si="86"/>
        <v>145.06540321158337</v>
      </c>
      <c r="Y328" s="122">
        <f t="shared" si="86"/>
        <v>147.53270160579171</v>
      </c>
      <c r="Z328" s="122">
        <f t="shared" si="86"/>
        <v>150</v>
      </c>
      <c r="AA328" s="122">
        <f t="shared" si="86"/>
        <v>150</v>
      </c>
      <c r="AB328" s="122">
        <f t="shared" si="86"/>
        <v>150</v>
      </c>
      <c r="AC328" s="122">
        <f t="shared" si="86"/>
        <v>150</v>
      </c>
      <c r="AD328" s="122">
        <f t="shared" si="86"/>
        <v>150</v>
      </c>
      <c r="AE328" s="122">
        <f t="shared" si="86"/>
        <v>150</v>
      </c>
      <c r="AF328" s="122">
        <f t="shared" si="86"/>
        <v>150</v>
      </c>
      <c r="AG328" s="122">
        <f t="shared" si="86"/>
        <v>150</v>
      </c>
      <c r="AH328" s="122">
        <f t="shared" si="86"/>
        <v>150</v>
      </c>
      <c r="AI328" s="122">
        <f t="shared" si="86"/>
        <v>150</v>
      </c>
      <c r="AJ328" s="122">
        <f t="shared" ref="AJ328:AO328" si="87">AJ325</f>
        <v>150</v>
      </c>
      <c r="AK328" s="122">
        <f t="shared" si="87"/>
        <v>150</v>
      </c>
      <c r="AL328" s="122">
        <f t="shared" si="87"/>
        <v>150</v>
      </c>
      <c r="AM328" s="122">
        <f t="shared" si="87"/>
        <v>150</v>
      </c>
      <c r="AN328" s="122">
        <f t="shared" si="87"/>
        <v>150</v>
      </c>
      <c r="AO328" s="122">
        <f t="shared" si="87"/>
        <v>150</v>
      </c>
    </row>
    <row r="329" spans="7:41" ht="14.25" customHeight="1" thickTop="1" x14ac:dyDescent="0.15">
      <c r="G329" s="26"/>
      <c r="H329" s="214"/>
      <c r="J329" s="209"/>
      <c r="K329" s="95" t="s">
        <v>71</v>
      </c>
      <c r="L329" s="95" t="s">
        <v>98</v>
      </c>
      <c r="M329" s="120">
        <f t="shared" ref="M329:AO337" si="88">M326</f>
        <v>64.800000000000011</v>
      </c>
      <c r="N329" s="120">
        <f t="shared" si="88"/>
        <v>120.39241926950001</v>
      </c>
      <c r="O329" s="120">
        <f t="shared" si="88"/>
        <v>114.52638433037501</v>
      </c>
      <c r="P329" s="120">
        <f t="shared" si="88"/>
        <v>108.66034939125001</v>
      </c>
      <c r="Q329" s="120">
        <f t="shared" si="88"/>
        <v>102.79431445212501</v>
      </c>
      <c r="R329" s="120">
        <f t="shared" si="88"/>
        <v>96.928279513000007</v>
      </c>
      <c r="S329" s="120">
        <f t="shared" si="88"/>
        <v>91.062244573875006</v>
      </c>
      <c r="T329" s="120">
        <f t="shared" si="88"/>
        <v>85.196209634750005</v>
      </c>
      <c r="U329" s="120">
        <f t="shared" si="88"/>
        <v>79.330174695625004</v>
      </c>
      <c r="V329" s="120">
        <f t="shared" si="88"/>
        <v>73.464139756500003</v>
      </c>
      <c r="W329" s="120">
        <f t="shared" si="88"/>
        <v>67.598104817375003</v>
      </c>
      <c r="X329" s="120">
        <f t="shared" si="88"/>
        <v>61.732069878250002</v>
      </c>
      <c r="Y329" s="120">
        <f t="shared" si="88"/>
        <v>55.866034939125001</v>
      </c>
      <c r="Z329" s="120">
        <f t="shared" si="88"/>
        <v>50</v>
      </c>
      <c r="AA329" s="120">
        <f t="shared" si="88"/>
        <v>50</v>
      </c>
      <c r="AB329" s="120">
        <f t="shared" si="88"/>
        <v>50</v>
      </c>
      <c r="AC329" s="120">
        <f t="shared" si="88"/>
        <v>50</v>
      </c>
      <c r="AD329" s="120">
        <f t="shared" si="88"/>
        <v>50</v>
      </c>
      <c r="AE329" s="120">
        <f t="shared" si="88"/>
        <v>50</v>
      </c>
      <c r="AF329" s="120">
        <f t="shared" si="88"/>
        <v>50</v>
      </c>
      <c r="AG329" s="120">
        <f t="shared" si="88"/>
        <v>50</v>
      </c>
      <c r="AH329" s="120">
        <f t="shared" si="88"/>
        <v>50</v>
      </c>
      <c r="AI329" s="120">
        <f t="shared" si="88"/>
        <v>50</v>
      </c>
      <c r="AJ329" s="120">
        <f t="shared" si="88"/>
        <v>50</v>
      </c>
      <c r="AK329" s="120">
        <f t="shared" si="88"/>
        <v>50</v>
      </c>
      <c r="AL329" s="120">
        <f t="shared" si="88"/>
        <v>50</v>
      </c>
      <c r="AM329" s="120">
        <f t="shared" si="88"/>
        <v>50</v>
      </c>
      <c r="AN329" s="120">
        <f t="shared" si="88"/>
        <v>50</v>
      </c>
      <c r="AO329" s="120">
        <f t="shared" si="88"/>
        <v>50</v>
      </c>
    </row>
    <row r="330" spans="7:41" ht="14.25" customHeight="1" x14ac:dyDescent="0.15">
      <c r="G330" s="26"/>
      <c r="H330" s="214"/>
      <c r="J330" s="209"/>
      <c r="K330" s="23" t="s">
        <v>71</v>
      </c>
      <c r="L330" s="86" t="s">
        <v>99</v>
      </c>
      <c r="M330" s="121">
        <f t="shared" si="88"/>
        <v>64.800000000000011</v>
      </c>
      <c r="N330" s="121">
        <f t="shared" si="88"/>
        <v>120.39241926950001</v>
      </c>
      <c r="O330" s="121">
        <f t="shared" si="88"/>
        <v>118.69305099704168</v>
      </c>
      <c r="P330" s="121">
        <f t="shared" si="88"/>
        <v>116.99368272458335</v>
      </c>
      <c r="Q330" s="121">
        <f t="shared" si="88"/>
        <v>115.29431445212502</v>
      </c>
      <c r="R330" s="121">
        <f t="shared" si="88"/>
        <v>113.59494617966669</v>
      </c>
      <c r="S330" s="121">
        <f t="shared" si="88"/>
        <v>111.89557790720836</v>
      </c>
      <c r="T330" s="121">
        <f t="shared" si="88"/>
        <v>110.19620963475003</v>
      </c>
      <c r="U330" s="121">
        <f t="shared" si="88"/>
        <v>108.4968413622917</v>
      </c>
      <c r="V330" s="121">
        <f t="shared" si="88"/>
        <v>106.79747308983337</v>
      </c>
      <c r="W330" s="121">
        <f t="shared" si="88"/>
        <v>105.09810481737505</v>
      </c>
      <c r="X330" s="121">
        <f t="shared" si="88"/>
        <v>103.39873654491672</v>
      </c>
      <c r="Y330" s="121">
        <f t="shared" si="88"/>
        <v>101.69936827245839</v>
      </c>
      <c r="Z330" s="121">
        <f t="shared" si="88"/>
        <v>100</v>
      </c>
      <c r="AA330" s="121">
        <f t="shared" si="88"/>
        <v>100</v>
      </c>
      <c r="AB330" s="121">
        <f t="shared" si="88"/>
        <v>100</v>
      </c>
      <c r="AC330" s="121">
        <f t="shared" si="88"/>
        <v>100</v>
      </c>
      <c r="AD330" s="121">
        <f t="shared" si="88"/>
        <v>100</v>
      </c>
      <c r="AE330" s="121">
        <f t="shared" si="88"/>
        <v>100</v>
      </c>
      <c r="AF330" s="121">
        <f t="shared" si="88"/>
        <v>100</v>
      </c>
      <c r="AG330" s="121">
        <f t="shared" si="88"/>
        <v>100</v>
      </c>
      <c r="AH330" s="121">
        <f t="shared" si="88"/>
        <v>100</v>
      </c>
      <c r="AI330" s="121">
        <f t="shared" si="88"/>
        <v>100</v>
      </c>
      <c r="AJ330" s="121">
        <f t="shared" si="88"/>
        <v>100</v>
      </c>
      <c r="AK330" s="121">
        <f t="shared" si="88"/>
        <v>100</v>
      </c>
      <c r="AL330" s="121">
        <f t="shared" si="88"/>
        <v>100</v>
      </c>
      <c r="AM330" s="121">
        <f t="shared" si="88"/>
        <v>100</v>
      </c>
      <c r="AN330" s="121">
        <f t="shared" si="88"/>
        <v>100</v>
      </c>
      <c r="AO330" s="121">
        <f t="shared" si="88"/>
        <v>100</v>
      </c>
    </row>
    <row r="331" spans="7:41" ht="14.25" customHeight="1" thickBot="1" x14ac:dyDescent="0.2">
      <c r="G331" s="26"/>
      <c r="H331" s="214"/>
      <c r="J331" s="209"/>
      <c r="K331" s="98" t="s">
        <v>71</v>
      </c>
      <c r="L331" s="98" t="s">
        <v>100</v>
      </c>
      <c r="M331" s="122">
        <f t="shared" si="88"/>
        <v>64.800000000000011</v>
      </c>
      <c r="N331" s="122">
        <f t="shared" si="88"/>
        <v>120.39241926950001</v>
      </c>
      <c r="O331" s="122">
        <f t="shared" si="88"/>
        <v>122.85971766370834</v>
      </c>
      <c r="P331" s="122">
        <f t="shared" si="88"/>
        <v>125.32701605791667</v>
      </c>
      <c r="Q331" s="122">
        <f t="shared" si="88"/>
        <v>127.79431445212499</v>
      </c>
      <c r="R331" s="122">
        <f t="shared" si="88"/>
        <v>130.26161284633332</v>
      </c>
      <c r="S331" s="122">
        <f t="shared" si="88"/>
        <v>132.72891124054166</v>
      </c>
      <c r="T331" s="122">
        <f t="shared" si="88"/>
        <v>135.19620963475001</v>
      </c>
      <c r="U331" s="122">
        <f t="shared" si="88"/>
        <v>137.66350802895835</v>
      </c>
      <c r="V331" s="122">
        <f t="shared" si="88"/>
        <v>140.13080642316669</v>
      </c>
      <c r="W331" s="122">
        <f t="shared" si="88"/>
        <v>142.59810481737503</v>
      </c>
      <c r="X331" s="122">
        <f t="shared" si="88"/>
        <v>145.06540321158337</v>
      </c>
      <c r="Y331" s="122">
        <f t="shared" si="88"/>
        <v>147.53270160579171</v>
      </c>
      <c r="Z331" s="122">
        <f t="shared" si="88"/>
        <v>150</v>
      </c>
      <c r="AA331" s="122">
        <f t="shared" si="88"/>
        <v>150</v>
      </c>
      <c r="AB331" s="122">
        <f t="shared" si="88"/>
        <v>150</v>
      </c>
      <c r="AC331" s="122">
        <f t="shared" si="88"/>
        <v>150</v>
      </c>
      <c r="AD331" s="122">
        <f t="shared" si="88"/>
        <v>150</v>
      </c>
      <c r="AE331" s="122">
        <f t="shared" si="88"/>
        <v>150</v>
      </c>
      <c r="AF331" s="122">
        <f t="shared" si="88"/>
        <v>150</v>
      </c>
      <c r="AG331" s="122">
        <f t="shared" si="88"/>
        <v>150</v>
      </c>
      <c r="AH331" s="122">
        <f t="shared" si="88"/>
        <v>150</v>
      </c>
      <c r="AI331" s="122">
        <f t="shared" si="88"/>
        <v>150</v>
      </c>
      <c r="AJ331" s="122">
        <f t="shared" si="88"/>
        <v>150</v>
      </c>
      <c r="AK331" s="122">
        <f t="shared" si="88"/>
        <v>150</v>
      </c>
      <c r="AL331" s="122">
        <f t="shared" si="88"/>
        <v>150</v>
      </c>
      <c r="AM331" s="122">
        <f t="shared" si="88"/>
        <v>150</v>
      </c>
      <c r="AN331" s="122">
        <f t="shared" si="88"/>
        <v>150</v>
      </c>
      <c r="AO331" s="122">
        <f t="shared" si="88"/>
        <v>150</v>
      </c>
    </row>
    <row r="332" spans="7:41" ht="14.25" customHeight="1" thickTop="1" x14ac:dyDescent="0.15">
      <c r="G332" s="26"/>
      <c r="H332" s="214"/>
      <c r="J332" s="209"/>
      <c r="K332" s="95" t="s">
        <v>73</v>
      </c>
      <c r="L332" s="95" t="s">
        <v>98</v>
      </c>
      <c r="M332" s="120">
        <f t="shared" si="88"/>
        <v>64.800000000000011</v>
      </c>
      <c r="N332" s="120">
        <f t="shared" si="88"/>
        <v>120.39241926950001</v>
      </c>
      <c r="O332" s="120">
        <f t="shared" si="88"/>
        <v>114.52638433037501</v>
      </c>
      <c r="P332" s="120">
        <f t="shared" si="88"/>
        <v>108.66034939125001</v>
      </c>
      <c r="Q332" s="120">
        <f t="shared" si="88"/>
        <v>102.79431445212501</v>
      </c>
      <c r="R332" s="120">
        <f t="shared" si="88"/>
        <v>96.928279513000007</v>
      </c>
      <c r="S332" s="120">
        <f t="shared" si="88"/>
        <v>91.062244573875006</v>
      </c>
      <c r="T332" s="120">
        <f t="shared" si="88"/>
        <v>85.196209634750005</v>
      </c>
      <c r="U332" s="120">
        <f t="shared" si="88"/>
        <v>79.330174695625004</v>
      </c>
      <c r="V332" s="120">
        <f t="shared" si="88"/>
        <v>73.464139756500003</v>
      </c>
      <c r="W332" s="120">
        <f t="shared" si="88"/>
        <v>67.598104817375003</v>
      </c>
      <c r="X332" s="120">
        <f t="shared" si="88"/>
        <v>61.732069878250002</v>
      </c>
      <c r="Y332" s="120">
        <f t="shared" si="88"/>
        <v>55.866034939125001</v>
      </c>
      <c r="Z332" s="120">
        <f t="shared" si="88"/>
        <v>50</v>
      </c>
      <c r="AA332" s="120">
        <f t="shared" si="88"/>
        <v>50</v>
      </c>
      <c r="AB332" s="120">
        <f t="shared" si="88"/>
        <v>50</v>
      </c>
      <c r="AC332" s="120">
        <f t="shared" si="88"/>
        <v>50</v>
      </c>
      <c r="AD332" s="120">
        <f t="shared" si="88"/>
        <v>50</v>
      </c>
      <c r="AE332" s="120">
        <f t="shared" si="88"/>
        <v>50</v>
      </c>
      <c r="AF332" s="120">
        <f t="shared" si="88"/>
        <v>50</v>
      </c>
      <c r="AG332" s="120">
        <f t="shared" si="88"/>
        <v>50</v>
      </c>
      <c r="AH332" s="120">
        <f t="shared" si="88"/>
        <v>50</v>
      </c>
      <c r="AI332" s="120">
        <f t="shared" si="88"/>
        <v>50</v>
      </c>
      <c r="AJ332" s="120">
        <f t="shared" si="88"/>
        <v>50</v>
      </c>
      <c r="AK332" s="120">
        <f t="shared" si="88"/>
        <v>50</v>
      </c>
      <c r="AL332" s="120">
        <f t="shared" si="88"/>
        <v>50</v>
      </c>
      <c r="AM332" s="120">
        <f t="shared" si="88"/>
        <v>50</v>
      </c>
      <c r="AN332" s="120">
        <f t="shared" si="88"/>
        <v>50</v>
      </c>
      <c r="AO332" s="120">
        <f t="shared" si="88"/>
        <v>50</v>
      </c>
    </row>
    <row r="333" spans="7:41" ht="14.25" customHeight="1" x14ac:dyDescent="0.15">
      <c r="G333" s="26"/>
      <c r="H333" s="214"/>
      <c r="J333" s="209"/>
      <c r="K333" s="23" t="s">
        <v>73</v>
      </c>
      <c r="L333" s="86" t="s">
        <v>99</v>
      </c>
      <c r="M333" s="121">
        <f t="shared" si="88"/>
        <v>64.800000000000011</v>
      </c>
      <c r="N333" s="121">
        <f t="shared" si="88"/>
        <v>120.39241926950001</v>
      </c>
      <c r="O333" s="121">
        <f t="shared" si="88"/>
        <v>118.69305099704168</v>
      </c>
      <c r="P333" s="121">
        <f t="shared" si="88"/>
        <v>116.99368272458335</v>
      </c>
      <c r="Q333" s="121">
        <f t="shared" si="88"/>
        <v>115.29431445212502</v>
      </c>
      <c r="R333" s="121">
        <f t="shared" si="88"/>
        <v>113.59494617966669</v>
      </c>
      <c r="S333" s="121">
        <f t="shared" si="88"/>
        <v>111.89557790720836</v>
      </c>
      <c r="T333" s="121">
        <f t="shared" si="88"/>
        <v>110.19620963475003</v>
      </c>
      <c r="U333" s="121">
        <f t="shared" si="88"/>
        <v>108.4968413622917</v>
      </c>
      <c r="V333" s="121">
        <f t="shared" si="88"/>
        <v>106.79747308983337</v>
      </c>
      <c r="W333" s="121">
        <f t="shared" si="88"/>
        <v>105.09810481737505</v>
      </c>
      <c r="X333" s="121">
        <f t="shared" si="88"/>
        <v>103.39873654491672</v>
      </c>
      <c r="Y333" s="121">
        <f t="shared" si="88"/>
        <v>101.69936827245839</v>
      </c>
      <c r="Z333" s="121">
        <f t="shared" si="88"/>
        <v>100</v>
      </c>
      <c r="AA333" s="121">
        <f t="shared" si="88"/>
        <v>100</v>
      </c>
      <c r="AB333" s="121">
        <f t="shared" si="88"/>
        <v>100</v>
      </c>
      <c r="AC333" s="121">
        <f t="shared" si="88"/>
        <v>100</v>
      </c>
      <c r="AD333" s="121">
        <f t="shared" si="88"/>
        <v>100</v>
      </c>
      <c r="AE333" s="121">
        <f t="shared" si="88"/>
        <v>100</v>
      </c>
      <c r="AF333" s="121">
        <f t="shared" si="88"/>
        <v>100</v>
      </c>
      <c r="AG333" s="121">
        <f t="shared" si="88"/>
        <v>100</v>
      </c>
      <c r="AH333" s="121">
        <f t="shared" si="88"/>
        <v>100</v>
      </c>
      <c r="AI333" s="121">
        <f t="shared" si="88"/>
        <v>100</v>
      </c>
      <c r="AJ333" s="121">
        <f t="shared" si="88"/>
        <v>100</v>
      </c>
      <c r="AK333" s="121">
        <f t="shared" si="88"/>
        <v>100</v>
      </c>
      <c r="AL333" s="121">
        <f t="shared" si="88"/>
        <v>100</v>
      </c>
      <c r="AM333" s="121">
        <f t="shared" si="88"/>
        <v>100</v>
      </c>
      <c r="AN333" s="121">
        <f t="shared" si="88"/>
        <v>100</v>
      </c>
      <c r="AO333" s="121">
        <f t="shared" si="88"/>
        <v>100</v>
      </c>
    </row>
    <row r="334" spans="7:41" ht="14.25" customHeight="1" thickBot="1" x14ac:dyDescent="0.2">
      <c r="G334" s="26"/>
      <c r="H334" s="214"/>
      <c r="J334" s="209"/>
      <c r="K334" s="98" t="s">
        <v>73</v>
      </c>
      <c r="L334" s="98" t="s">
        <v>100</v>
      </c>
      <c r="M334" s="122">
        <f t="shared" si="88"/>
        <v>64.800000000000011</v>
      </c>
      <c r="N334" s="122">
        <f t="shared" si="88"/>
        <v>120.39241926950001</v>
      </c>
      <c r="O334" s="122">
        <f t="shared" si="88"/>
        <v>122.85971766370834</v>
      </c>
      <c r="P334" s="122">
        <f t="shared" si="88"/>
        <v>125.32701605791667</v>
      </c>
      <c r="Q334" s="122">
        <f t="shared" si="88"/>
        <v>127.79431445212499</v>
      </c>
      <c r="R334" s="122">
        <f t="shared" si="88"/>
        <v>130.26161284633332</v>
      </c>
      <c r="S334" s="122">
        <f t="shared" si="88"/>
        <v>132.72891124054166</v>
      </c>
      <c r="T334" s="122">
        <f t="shared" si="88"/>
        <v>135.19620963475001</v>
      </c>
      <c r="U334" s="122">
        <f t="shared" si="88"/>
        <v>137.66350802895835</v>
      </c>
      <c r="V334" s="122">
        <f t="shared" si="88"/>
        <v>140.13080642316669</v>
      </c>
      <c r="W334" s="122">
        <f t="shared" si="88"/>
        <v>142.59810481737503</v>
      </c>
      <c r="X334" s="122">
        <f t="shared" si="88"/>
        <v>145.06540321158337</v>
      </c>
      <c r="Y334" s="122">
        <f t="shared" si="88"/>
        <v>147.53270160579171</v>
      </c>
      <c r="Z334" s="122">
        <f t="shared" si="88"/>
        <v>150</v>
      </c>
      <c r="AA334" s="122">
        <f t="shared" si="88"/>
        <v>150</v>
      </c>
      <c r="AB334" s="122">
        <f t="shared" si="88"/>
        <v>150</v>
      </c>
      <c r="AC334" s="122">
        <f t="shared" si="88"/>
        <v>150</v>
      </c>
      <c r="AD334" s="122">
        <f t="shared" si="88"/>
        <v>150</v>
      </c>
      <c r="AE334" s="122">
        <f t="shared" si="88"/>
        <v>150</v>
      </c>
      <c r="AF334" s="122">
        <f t="shared" si="88"/>
        <v>150</v>
      </c>
      <c r="AG334" s="122">
        <f t="shared" si="88"/>
        <v>150</v>
      </c>
      <c r="AH334" s="122">
        <f t="shared" si="88"/>
        <v>150</v>
      </c>
      <c r="AI334" s="122">
        <f t="shared" si="88"/>
        <v>150</v>
      </c>
      <c r="AJ334" s="122">
        <f t="shared" si="88"/>
        <v>150</v>
      </c>
      <c r="AK334" s="122">
        <f t="shared" si="88"/>
        <v>150</v>
      </c>
      <c r="AL334" s="122">
        <f t="shared" si="88"/>
        <v>150</v>
      </c>
      <c r="AM334" s="122">
        <f t="shared" si="88"/>
        <v>150</v>
      </c>
      <c r="AN334" s="122">
        <f t="shared" si="88"/>
        <v>150</v>
      </c>
      <c r="AO334" s="122">
        <f t="shared" si="88"/>
        <v>150</v>
      </c>
    </row>
    <row r="335" spans="7:41" ht="14.25" customHeight="1" thickTop="1" x14ac:dyDescent="0.15">
      <c r="G335" s="26"/>
      <c r="H335" s="214"/>
      <c r="J335" s="209"/>
      <c r="K335" s="95" t="s">
        <v>75</v>
      </c>
      <c r="L335" s="95" t="s">
        <v>98</v>
      </c>
      <c r="M335" s="120">
        <f t="shared" si="88"/>
        <v>64.800000000000011</v>
      </c>
      <c r="N335" s="120">
        <f t="shared" si="88"/>
        <v>120.39241926950001</v>
      </c>
      <c r="O335" s="120">
        <f t="shared" si="88"/>
        <v>114.52638433037501</v>
      </c>
      <c r="P335" s="120">
        <f t="shared" si="88"/>
        <v>108.66034939125001</v>
      </c>
      <c r="Q335" s="120">
        <f t="shared" si="88"/>
        <v>102.79431445212501</v>
      </c>
      <c r="R335" s="120">
        <f t="shared" si="88"/>
        <v>96.928279513000007</v>
      </c>
      <c r="S335" s="120">
        <f t="shared" si="88"/>
        <v>91.062244573875006</v>
      </c>
      <c r="T335" s="120">
        <f t="shared" si="88"/>
        <v>85.196209634750005</v>
      </c>
      <c r="U335" s="120">
        <f t="shared" si="88"/>
        <v>79.330174695625004</v>
      </c>
      <c r="V335" s="120">
        <f t="shared" si="88"/>
        <v>73.464139756500003</v>
      </c>
      <c r="W335" s="120">
        <f t="shared" si="88"/>
        <v>67.598104817375003</v>
      </c>
      <c r="X335" s="120">
        <f t="shared" si="88"/>
        <v>61.732069878250002</v>
      </c>
      <c r="Y335" s="120">
        <f t="shared" si="88"/>
        <v>55.866034939125001</v>
      </c>
      <c r="Z335" s="120">
        <f t="shared" si="88"/>
        <v>50</v>
      </c>
      <c r="AA335" s="120">
        <f t="shared" si="88"/>
        <v>50</v>
      </c>
      <c r="AB335" s="120">
        <f t="shared" si="88"/>
        <v>50</v>
      </c>
      <c r="AC335" s="120">
        <f t="shared" si="88"/>
        <v>50</v>
      </c>
      <c r="AD335" s="120">
        <f t="shared" si="88"/>
        <v>50</v>
      </c>
      <c r="AE335" s="120">
        <f t="shared" si="88"/>
        <v>50</v>
      </c>
      <c r="AF335" s="120">
        <f t="shared" si="88"/>
        <v>50</v>
      </c>
      <c r="AG335" s="120">
        <f t="shared" si="88"/>
        <v>50</v>
      </c>
      <c r="AH335" s="120">
        <f t="shared" si="88"/>
        <v>50</v>
      </c>
      <c r="AI335" s="120">
        <f t="shared" si="88"/>
        <v>50</v>
      </c>
      <c r="AJ335" s="120">
        <f t="shared" si="88"/>
        <v>50</v>
      </c>
      <c r="AK335" s="120">
        <f t="shared" si="88"/>
        <v>50</v>
      </c>
      <c r="AL335" s="120">
        <f t="shared" si="88"/>
        <v>50</v>
      </c>
      <c r="AM335" s="120">
        <f t="shared" si="88"/>
        <v>50</v>
      </c>
      <c r="AN335" s="120">
        <f t="shared" si="88"/>
        <v>50</v>
      </c>
      <c r="AO335" s="120">
        <f t="shared" si="88"/>
        <v>50</v>
      </c>
    </row>
    <row r="336" spans="7:41" ht="14.25" customHeight="1" x14ac:dyDescent="0.15">
      <c r="G336" s="26"/>
      <c r="H336" s="214"/>
      <c r="J336" s="209"/>
      <c r="K336" s="23" t="s">
        <v>75</v>
      </c>
      <c r="L336" s="86" t="s">
        <v>99</v>
      </c>
      <c r="M336" s="121">
        <f t="shared" si="88"/>
        <v>64.800000000000011</v>
      </c>
      <c r="N336" s="121">
        <f t="shared" si="88"/>
        <v>120.39241926950001</v>
      </c>
      <c r="O336" s="121">
        <f t="shared" si="88"/>
        <v>118.69305099704168</v>
      </c>
      <c r="P336" s="121">
        <f t="shared" si="88"/>
        <v>116.99368272458335</v>
      </c>
      <c r="Q336" s="121">
        <f t="shared" si="88"/>
        <v>115.29431445212502</v>
      </c>
      <c r="R336" s="121">
        <f t="shared" si="88"/>
        <v>113.59494617966669</v>
      </c>
      <c r="S336" s="121">
        <f t="shared" si="88"/>
        <v>111.89557790720836</v>
      </c>
      <c r="T336" s="121">
        <f t="shared" si="88"/>
        <v>110.19620963475003</v>
      </c>
      <c r="U336" s="121">
        <f t="shared" si="88"/>
        <v>108.4968413622917</v>
      </c>
      <c r="V336" s="121">
        <f t="shared" si="88"/>
        <v>106.79747308983337</v>
      </c>
      <c r="W336" s="121">
        <f t="shared" si="88"/>
        <v>105.09810481737505</v>
      </c>
      <c r="X336" s="121">
        <f t="shared" si="88"/>
        <v>103.39873654491672</v>
      </c>
      <c r="Y336" s="121">
        <f t="shared" si="88"/>
        <v>101.69936827245839</v>
      </c>
      <c r="Z336" s="121">
        <f t="shared" si="88"/>
        <v>100</v>
      </c>
      <c r="AA336" s="121">
        <f t="shared" si="88"/>
        <v>100</v>
      </c>
      <c r="AB336" s="121">
        <f t="shared" si="88"/>
        <v>100</v>
      </c>
      <c r="AC336" s="121">
        <f t="shared" si="88"/>
        <v>100</v>
      </c>
      <c r="AD336" s="121">
        <f t="shared" si="88"/>
        <v>100</v>
      </c>
      <c r="AE336" s="121">
        <f t="shared" si="88"/>
        <v>100</v>
      </c>
      <c r="AF336" s="121">
        <f t="shared" si="88"/>
        <v>100</v>
      </c>
      <c r="AG336" s="121">
        <f t="shared" si="88"/>
        <v>100</v>
      </c>
      <c r="AH336" s="121">
        <f t="shared" si="88"/>
        <v>100</v>
      </c>
      <c r="AI336" s="121">
        <f t="shared" si="88"/>
        <v>100</v>
      </c>
      <c r="AJ336" s="121">
        <f t="shared" si="88"/>
        <v>100</v>
      </c>
      <c r="AK336" s="121">
        <f t="shared" si="88"/>
        <v>100</v>
      </c>
      <c r="AL336" s="121">
        <f t="shared" si="88"/>
        <v>100</v>
      </c>
      <c r="AM336" s="121">
        <f t="shared" si="88"/>
        <v>100</v>
      </c>
      <c r="AN336" s="121">
        <f t="shared" si="88"/>
        <v>100</v>
      </c>
      <c r="AO336" s="121">
        <f t="shared" si="88"/>
        <v>100</v>
      </c>
    </row>
    <row r="337" spans="7:41" ht="14.25" customHeight="1" thickBot="1" x14ac:dyDescent="0.2">
      <c r="G337" s="26"/>
      <c r="H337" s="214"/>
      <c r="J337" s="209"/>
      <c r="K337" s="98" t="s">
        <v>75</v>
      </c>
      <c r="L337" s="98" t="s">
        <v>100</v>
      </c>
      <c r="M337" s="122">
        <f t="shared" si="88"/>
        <v>64.800000000000011</v>
      </c>
      <c r="N337" s="122">
        <f t="shared" si="88"/>
        <v>120.39241926950001</v>
      </c>
      <c r="O337" s="122">
        <f t="shared" si="88"/>
        <v>122.85971766370834</v>
      </c>
      <c r="P337" s="122">
        <f t="shared" si="88"/>
        <v>125.32701605791667</v>
      </c>
      <c r="Q337" s="122">
        <f t="shared" si="88"/>
        <v>127.79431445212499</v>
      </c>
      <c r="R337" s="122">
        <f t="shared" si="88"/>
        <v>130.26161284633332</v>
      </c>
      <c r="S337" s="122">
        <f t="shared" si="88"/>
        <v>132.72891124054166</v>
      </c>
      <c r="T337" s="122">
        <f t="shared" si="88"/>
        <v>135.19620963475001</v>
      </c>
      <c r="U337" s="122">
        <f t="shared" si="88"/>
        <v>137.66350802895835</v>
      </c>
      <c r="V337" s="122">
        <f t="shared" si="88"/>
        <v>140.13080642316669</v>
      </c>
      <c r="W337" s="122">
        <f t="shared" si="88"/>
        <v>142.59810481737503</v>
      </c>
      <c r="X337" s="122">
        <f t="shared" si="88"/>
        <v>145.06540321158337</v>
      </c>
      <c r="Y337" s="122">
        <f t="shared" si="88"/>
        <v>147.53270160579171</v>
      </c>
      <c r="Z337" s="122">
        <f t="shared" si="88"/>
        <v>150</v>
      </c>
      <c r="AA337" s="122">
        <f t="shared" si="88"/>
        <v>150</v>
      </c>
      <c r="AB337" s="122">
        <f t="shared" si="88"/>
        <v>150</v>
      </c>
      <c r="AC337" s="122">
        <f t="shared" si="88"/>
        <v>150</v>
      </c>
      <c r="AD337" s="122">
        <f t="shared" si="88"/>
        <v>150</v>
      </c>
      <c r="AE337" s="122">
        <f t="shared" si="88"/>
        <v>150</v>
      </c>
      <c r="AF337" s="122">
        <f t="shared" si="88"/>
        <v>150</v>
      </c>
      <c r="AG337" s="122">
        <f t="shared" si="88"/>
        <v>150</v>
      </c>
      <c r="AH337" s="122">
        <f t="shared" si="88"/>
        <v>150</v>
      </c>
      <c r="AI337" s="122">
        <f t="shared" si="88"/>
        <v>150</v>
      </c>
      <c r="AJ337" s="122">
        <f t="shared" ref="AJ337:AO337" si="89">AJ334</f>
        <v>150</v>
      </c>
      <c r="AK337" s="122">
        <f t="shared" si="89"/>
        <v>150</v>
      </c>
      <c r="AL337" s="122">
        <f t="shared" si="89"/>
        <v>150</v>
      </c>
      <c r="AM337" s="122">
        <f t="shared" si="89"/>
        <v>150</v>
      </c>
      <c r="AN337" s="122">
        <f t="shared" si="89"/>
        <v>150</v>
      </c>
      <c r="AO337" s="122">
        <f t="shared" si="89"/>
        <v>150</v>
      </c>
    </row>
    <row r="338" spans="7:41" ht="14.25" customHeight="1" thickTop="1" x14ac:dyDescent="0.15">
      <c r="G338" s="26"/>
      <c r="H338" s="214"/>
      <c r="J338" s="209"/>
      <c r="K338" s="95" t="s">
        <v>77</v>
      </c>
      <c r="L338" s="95" t="s">
        <v>98</v>
      </c>
      <c r="M338" s="120">
        <f t="shared" ref="M338:AO343" si="90">M335</f>
        <v>64.800000000000011</v>
      </c>
      <c r="N338" s="120">
        <f t="shared" si="90"/>
        <v>120.39241926950001</v>
      </c>
      <c r="O338" s="120">
        <f t="shared" si="90"/>
        <v>114.52638433037501</v>
      </c>
      <c r="P338" s="120">
        <f t="shared" si="90"/>
        <v>108.66034939125001</v>
      </c>
      <c r="Q338" s="120">
        <f t="shared" si="90"/>
        <v>102.79431445212501</v>
      </c>
      <c r="R338" s="120">
        <f t="shared" si="90"/>
        <v>96.928279513000007</v>
      </c>
      <c r="S338" s="120">
        <f t="shared" si="90"/>
        <v>91.062244573875006</v>
      </c>
      <c r="T338" s="120">
        <f t="shared" si="90"/>
        <v>85.196209634750005</v>
      </c>
      <c r="U338" s="120">
        <f t="shared" si="90"/>
        <v>79.330174695625004</v>
      </c>
      <c r="V338" s="120">
        <f t="shared" si="90"/>
        <v>73.464139756500003</v>
      </c>
      <c r="W338" s="120">
        <f t="shared" si="90"/>
        <v>67.598104817375003</v>
      </c>
      <c r="X338" s="120">
        <f t="shared" si="90"/>
        <v>61.732069878250002</v>
      </c>
      <c r="Y338" s="120">
        <f t="shared" si="90"/>
        <v>55.866034939125001</v>
      </c>
      <c r="Z338" s="120">
        <f t="shared" si="90"/>
        <v>50</v>
      </c>
      <c r="AA338" s="120">
        <f t="shared" si="90"/>
        <v>50</v>
      </c>
      <c r="AB338" s="120">
        <f t="shared" si="90"/>
        <v>50</v>
      </c>
      <c r="AC338" s="120">
        <f t="shared" si="90"/>
        <v>50</v>
      </c>
      <c r="AD338" s="120">
        <f t="shared" si="90"/>
        <v>50</v>
      </c>
      <c r="AE338" s="120">
        <f t="shared" si="90"/>
        <v>50</v>
      </c>
      <c r="AF338" s="120">
        <f t="shared" si="90"/>
        <v>50</v>
      </c>
      <c r="AG338" s="120">
        <f t="shared" si="90"/>
        <v>50</v>
      </c>
      <c r="AH338" s="120">
        <f t="shared" si="90"/>
        <v>50</v>
      </c>
      <c r="AI338" s="120">
        <f t="shared" si="90"/>
        <v>50</v>
      </c>
      <c r="AJ338" s="120">
        <f t="shared" si="90"/>
        <v>50</v>
      </c>
      <c r="AK338" s="120">
        <f t="shared" si="90"/>
        <v>50</v>
      </c>
      <c r="AL338" s="120">
        <f t="shared" si="90"/>
        <v>50</v>
      </c>
      <c r="AM338" s="120">
        <f t="shared" si="90"/>
        <v>50</v>
      </c>
      <c r="AN338" s="120">
        <f t="shared" si="90"/>
        <v>50</v>
      </c>
      <c r="AO338" s="120">
        <f t="shared" si="90"/>
        <v>50</v>
      </c>
    </row>
    <row r="339" spans="7:41" ht="14.25" customHeight="1" x14ac:dyDescent="0.15">
      <c r="G339" s="26"/>
      <c r="H339" s="214"/>
      <c r="J339" s="209"/>
      <c r="K339" s="23" t="s">
        <v>77</v>
      </c>
      <c r="L339" s="86" t="s">
        <v>99</v>
      </c>
      <c r="M339" s="121">
        <f t="shared" si="90"/>
        <v>64.800000000000011</v>
      </c>
      <c r="N339" s="121">
        <f t="shared" si="90"/>
        <v>120.39241926950001</v>
      </c>
      <c r="O339" s="121">
        <f t="shared" si="90"/>
        <v>118.69305099704168</v>
      </c>
      <c r="P339" s="121">
        <f t="shared" si="90"/>
        <v>116.99368272458335</v>
      </c>
      <c r="Q339" s="121">
        <f t="shared" si="90"/>
        <v>115.29431445212502</v>
      </c>
      <c r="R339" s="121">
        <f t="shared" si="90"/>
        <v>113.59494617966669</v>
      </c>
      <c r="S339" s="121">
        <f t="shared" si="90"/>
        <v>111.89557790720836</v>
      </c>
      <c r="T339" s="121">
        <f t="shared" si="90"/>
        <v>110.19620963475003</v>
      </c>
      <c r="U339" s="121">
        <f t="shared" si="90"/>
        <v>108.4968413622917</v>
      </c>
      <c r="V339" s="121">
        <f t="shared" si="90"/>
        <v>106.79747308983337</v>
      </c>
      <c r="W339" s="121">
        <f t="shared" si="90"/>
        <v>105.09810481737505</v>
      </c>
      <c r="X339" s="121">
        <f t="shared" si="90"/>
        <v>103.39873654491672</v>
      </c>
      <c r="Y339" s="121">
        <f t="shared" si="90"/>
        <v>101.69936827245839</v>
      </c>
      <c r="Z339" s="121">
        <f t="shared" si="90"/>
        <v>100</v>
      </c>
      <c r="AA339" s="121">
        <f t="shared" si="90"/>
        <v>100</v>
      </c>
      <c r="AB339" s="121">
        <f t="shared" si="90"/>
        <v>100</v>
      </c>
      <c r="AC339" s="121">
        <f t="shared" si="90"/>
        <v>100</v>
      </c>
      <c r="AD339" s="121">
        <f t="shared" si="90"/>
        <v>100</v>
      </c>
      <c r="AE339" s="121">
        <f t="shared" si="90"/>
        <v>100</v>
      </c>
      <c r="AF339" s="121">
        <f t="shared" si="90"/>
        <v>100</v>
      </c>
      <c r="AG339" s="121">
        <f t="shared" si="90"/>
        <v>100</v>
      </c>
      <c r="AH339" s="121">
        <f t="shared" si="90"/>
        <v>100</v>
      </c>
      <c r="AI339" s="121">
        <f t="shared" si="90"/>
        <v>100</v>
      </c>
      <c r="AJ339" s="121">
        <f t="shared" si="90"/>
        <v>100</v>
      </c>
      <c r="AK339" s="121">
        <f t="shared" si="90"/>
        <v>100</v>
      </c>
      <c r="AL339" s="121">
        <f t="shared" si="90"/>
        <v>100</v>
      </c>
      <c r="AM339" s="121">
        <f t="shared" si="90"/>
        <v>100</v>
      </c>
      <c r="AN339" s="121">
        <f t="shared" si="90"/>
        <v>100</v>
      </c>
      <c r="AO339" s="121">
        <f t="shared" si="90"/>
        <v>100</v>
      </c>
    </row>
    <row r="340" spans="7:41" ht="14.25" customHeight="1" thickBot="1" x14ac:dyDescent="0.2">
      <c r="G340" s="26"/>
      <c r="H340" s="214"/>
      <c r="J340" s="209"/>
      <c r="K340" s="98" t="s">
        <v>77</v>
      </c>
      <c r="L340" s="98" t="s">
        <v>100</v>
      </c>
      <c r="M340" s="122">
        <f t="shared" si="90"/>
        <v>64.800000000000011</v>
      </c>
      <c r="N340" s="122">
        <f t="shared" si="90"/>
        <v>120.39241926950001</v>
      </c>
      <c r="O340" s="122">
        <f t="shared" si="90"/>
        <v>122.85971766370834</v>
      </c>
      <c r="P340" s="122">
        <f t="shared" si="90"/>
        <v>125.32701605791667</v>
      </c>
      <c r="Q340" s="122">
        <f t="shared" si="90"/>
        <v>127.79431445212499</v>
      </c>
      <c r="R340" s="122">
        <f t="shared" si="90"/>
        <v>130.26161284633332</v>
      </c>
      <c r="S340" s="122">
        <f t="shared" si="90"/>
        <v>132.72891124054166</v>
      </c>
      <c r="T340" s="122">
        <f t="shared" si="90"/>
        <v>135.19620963475001</v>
      </c>
      <c r="U340" s="122">
        <f t="shared" si="90"/>
        <v>137.66350802895835</v>
      </c>
      <c r="V340" s="122">
        <f t="shared" si="90"/>
        <v>140.13080642316669</v>
      </c>
      <c r="W340" s="122">
        <f t="shared" si="90"/>
        <v>142.59810481737503</v>
      </c>
      <c r="X340" s="122">
        <f t="shared" si="90"/>
        <v>145.06540321158337</v>
      </c>
      <c r="Y340" s="122">
        <f t="shared" si="90"/>
        <v>147.53270160579171</v>
      </c>
      <c r="Z340" s="122">
        <f t="shared" si="90"/>
        <v>150</v>
      </c>
      <c r="AA340" s="122">
        <f t="shared" si="90"/>
        <v>150</v>
      </c>
      <c r="AB340" s="122">
        <f t="shared" si="90"/>
        <v>150</v>
      </c>
      <c r="AC340" s="122">
        <f t="shared" si="90"/>
        <v>150</v>
      </c>
      <c r="AD340" s="122">
        <f t="shared" si="90"/>
        <v>150</v>
      </c>
      <c r="AE340" s="122">
        <f t="shared" si="90"/>
        <v>150</v>
      </c>
      <c r="AF340" s="122">
        <f t="shared" si="90"/>
        <v>150</v>
      </c>
      <c r="AG340" s="122">
        <f t="shared" si="90"/>
        <v>150</v>
      </c>
      <c r="AH340" s="122">
        <f t="shared" si="90"/>
        <v>150</v>
      </c>
      <c r="AI340" s="122">
        <f t="shared" si="90"/>
        <v>150</v>
      </c>
      <c r="AJ340" s="122">
        <f t="shared" si="90"/>
        <v>150</v>
      </c>
      <c r="AK340" s="122">
        <f t="shared" si="90"/>
        <v>150</v>
      </c>
      <c r="AL340" s="122">
        <f t="shared" si="90"/>
        <v>150</v>
      </c>
      <c r="AM340" s="122">
        <f t="shared" si="90"/>
        <v>150</v>
      </c>
      <c r="AN340" s="122">
        <f t="shared" si="90"/>
        <v>150</v>
      </c>
      <c r="AO340" s="122">
        <f t="shared" si="90"/>
        <v>150</v>
      </c>
    </row>
    <row r="341" spans="7:41" ht="14.25" customHeight="1" thickTop="1" x14ac:dyDescent="0.15">
      <c r="G341" s="26"/>
      <c r="H341" s="214"/>
      <c r="J341" s="209"/>
      <c r="K341" s="95" t="s">
        <v>79</v>
      </c>
      <c r="L341" s="95" t="s">
        <v>98</v>
      </c>
      <c r="M341" s="120">
        <f t="shared" si="90"/>
        <v>64.800000000000011</v>
      </c>
      <c r="N341" s="120">
        <f t="shared" si="90"/>
        <v>120.39241926950001</v>
      </c>
      <c r="O341" s="120">
        <f t="shared" si="90"/>
        <v>114.52638433037501</v>
      </c>
      <c r="P341" s="120">
        <f t="shared" si="90"/>
        <v>108.66034939125001</v>
      </c>
      <c r="Q341" s="120">
        <f t="shared" si="90"/>
        <v>102.79431445212501</v>
      </c>
      <c r="R341" s="120">
        <f t="shared" si="90"/>
        <v>96.928279513000007</v>
      </c>
      <c r="S341" s="120">
        <f t="shared" si="90"/>
        <v>91.062244573875006</v>
      </c>
      <c r="T341" s="120">
        <f t="shared" si="90"/>
        <v>85.196209634750005</v>
      </c>
      <c r="U341" s="120">
        <f t="shared" si="90"/>
        <v>79.330174695625004</v>
      </c>
      <c r="V341" s="120">
        <f t="shared" si="90"/>
        <v>73.464139756500003</v>
      </c>
      <c r="W341" s="120">
        <f t="shared" si="90"/>
        <v>67.598104817375003</v>
      </c>
      <c r="X341" s="120">
        <f t="shared" si="90"/>
        <v>61.732069878250002</v>
      </c>
      <c r="Y341" s="120">
        <f t="shared" si="90"/>
        <v>55.866034939125001</v>
      </c>
      <c r="Z341" s="120">
        <f t="shared" si="90"/>
        <v>50</v>
      </c>
      <c r="AA341" s="120">
        <f t="shared" si="90"/>
        <v>50</v>
      </c>
      <c r="AB341" s="120">
        <f t="shared" si="90"/>
        <v>50</v>
      </c>
      <c r="AC341" s="120">
        <f t="shared" si="90"/>
        <v>50</v>
      </c>
      <c r="AD341" s="120">
        <f t="shared" si="90"/>
        <v>50</v>
      </c>
      <c r="AE341" s="120">
        <f t="shared" si="90"/>
        <v>50</v>
      </c>
      <c r="AF341" s="120">
        <f t="shared" si="90"/>
        <v>50</v>
      </c>
      <c r="AG341" s="120">
        <f t="shared" si="90"/>
        <v>50</v>
      </c>
      <c r="AH341" s="120">
        <f t="shared" si="90"/>
        <v>50</v>
      </c>
      <c r="AI341" s="120">
        <f t="shared" si="90"/>
        <v>50</v>
      </c>
      <c r="AJ341" s="120">
        <f t="shared" si="90"/>
        <v>50</v>
      </c>
      <c r="AK341" s="120">
        <f t="shared" si="90"/>
        <v>50</v>
      </c>
      <c r="AL341" s="120">
        <f t="shared" si="90"/>
        <v>50</v>
      </c>
      <c r="AM341" s="120">
        <f t="shared" si="90"/>
        <v>50</v>
      </c>
      <c r="AN341" s="120">
        <f t="shared" si="90"/>
        <v>50</v>
      </c>
      <c r="AO341" s="120">
        <f t="shared" si="90"/>
        <v>50</v>
      </c>
    </row>
    <row r="342" spans="7:41" ht="14.25" customHeight="1" x14ac:dyDescent="0.15">
      <c r="G342" s="26"/>
      <c r="H342" s="214"/>
      <c r="J342" s="209"/>
      <c r="K342" s="23" t="s">
        <v>79</v>
      </c>
      <c r="L342" s="86" t="s">
        <v>99</v>
      </c>
      <c r="M342" s="121">
        <f t="shared" si="90"/>
        <v>64.800000000000011</v>
      </c>
      <c r="N342" s="121">
        <f t="shared" si="90"/>
        <v>120.39241926950001</v>
      </c>
      <c r="O342" s="121">
        <f t="shared" si="90"/>
        <v>118.69305099704168</v>
      </c>
      <c r="P342" s="121">
        <f t="shared" si="90"/>
        <v>116.99368272458335</v>
      </c>
      <c r="Q342" s="121">
        <f t="shared" si="90"/>
        <v>115.29431445212502</v>
      </c>
      <c r="R342" s="121">
        <f t="shared" si="90"/>
        <v>113.59494617966669</v>
      </c>
      <c r="S342" s="121">
        <f t="shared" si="90"/>
        <v>111.89557790720836</v>
      </c>
      <c r="T342" s="121">
        <f t="shared" si="90"/>
        <v>110.19620963475003</v>
      </c>
      <c r="U342" s="121">
        <f t="shared" si="90"/>
        <v>108.4968413622917</v>
      </c>
      <c r="V342" s="121">
        <f t="shared" si="90"/>
        <v>106.79747308983337</v>
      </c>
      <c r="W342" s="121">
        <f t="shared" si="90"/>
        <v>105.09810481737505</v>
      </c>
      <c r="X342" s="121">
        <f t="shared" si="90"/>
        <v>103.39873654491672</v>
      </c>
      <c r="Y342" s="121">
        <f t="shared" si="90"/>
        <v>101.69936827245839</v>
      </c>
      <c r="Z342" s="121">
        <f t="shared" si="90"/>
        <v>100</v>
      </c>
      <c r="AA342" s="121">
        <f t="shared" si="90"/>
        <v>100</v>
      </c>
      <c r="AB342" s="121">
        <f t="shared" si="90"/>
        <v>100</v>
      </c>
      <c r="AC342" s="121">
        <f t="shared" si="90"/>
        <v>100</v>
      </c>
      <c r="AD342" s="121">
        <f t="shared" si="90"/>
        <v>100</v>
      </c>
      <c r="AE342" s="121">
        <f t="shared" si="90"/>
        <v>100</v>
      </c>
      <c r="AF342" s="121">
        <f t="shared" si="90"/>
        <v>100</v>
      </c>
      <c r="AG342" s="121">
        <f t="shared" si="90"/>
        <v>100</v>
      </c>
      <c r="AH342" s="121">
        <f t="shared" si="90"/>
        <v>100</v>
      </c>
      <c r="AI342" s="121">
        <f t="shared" si="90"/>
        <v>100</v>
      </c>
      <c r="AJ342" s="121">
        <f t="shared" si="90"/>
        <v>100</v>
      </c>
      <c r="AK342" s="121">
        <f t="shared" si="90"/>
        <v>100</v>
      </c>
      <c r="AL342" s="121">
        <f t="shared" si="90"/>
        <v>100</v>
      </c>
      <c r="AM342" s="121">
        <f t="shared" si="90"/>
        <v>100</v>
      </c>
      <c r="AN342" s="121">
        <f t="shared" si="90"/>
        <v>100</v>
      </c>
      <c r="AO342" s="121">
        <f t="shared" si="90"/>
        <v>100</v>
      </c>
    </row>
    <row r="343" spans="7:41" ht="14.25" customHeight="1" thickBot="1" x14ac:dyDescent="0.2">
      <c r="G343" s="26"/>
      <c r="H343" s="214"/>
      <c r="J343" s="215"/>
      <c r="K343" s="98" t="s">
        <v>79</v>
      </c>
      <c r="L343" s="98" t="s">
        <v>100</v>
      </c>
      <c r="M343" s="122">
        <f t="shared" si="90"/>
        <v>64.800000000000011</v>
      </c>
      <c r="N343" s="122">
        <f t="shared" si="90"/>
        <v>120.39241926950001</v>
      </c>
      <c r="O343" s="122">
        <f t="shared" si="90"/>
        <v>122.85971766370834</v>
      </c>
      <c r="P343" s="122">
        <f t="shared" si="90"/>
        <v>125.32701605791667</v>
      </c>
      <c r="Q343" s="122">
        <f t="shared" si="90"/>
        <v>127.79431445212499</v>
      </c>
      <c r="R343" s="122">
        <f t="shared" si="90"/>
        <v>130.26161284633332</v>
      </c>
      <c r="S343" s="122">
        <f t="shared" si="90"/>
        <v>132.72891124054166</v>
      </c>
      <c r="T343" s="122">
        <f t="shared" si="90"/>
        <v>135.19620963475001</v>
      </c>
      <c r="U343" s="122">
        <f t="shared" si="90"/>
        <v>137.66350802895835</v>
      </c>
      <c r="V343" s="122">
        <f t="shared" si="90"/>
        <v>140.13080642316669</v>
      </c>
      <c r="W343" s="122">
        <f t="shared" si="90"/>
        <v>142.59810481737503</v>
      </c>
      <c r="X343" s="122">
        <f t="shared" si="90"/>
        <v>145.06540321158337</v>
      </c>
      <c r="Y343" s="122">
        <f t="shared" si="90"/>
        <v>147.53270160579171</v>
      </c>
      <c r="Z343" s="122">
        <f t="shared" si="90"/>
        <v>150</v>
      </c>
      <c r="AA343" s="122">
        <f t="shared" si="90"/>
        <v>150</v>
      </c>
      <c r="AB343" s="122">
        <f t="shared" si="90"/>
        <v>150</v>
      </c>
      <c r="AC343" s="122">
        <f t="shared" si="90"/>
        <v>150</v>
      </c>
      <c r="AD343" s="122">
        <f t="shared" si="90"/>
        <v>150</v>
      </c>
      <c r="AE343" s="122">
        <f t="shared" si="90"/>
        <v>150</v>
      </c>
      <c r="AF343" s="122">
        <f t="shared" si="90"/>
        <v>150</v>
      </c>
      <c r="AG343" s="122">
        <f t="shared" si="90"/>
        <v>150</v>
      </c>
      <c r="AH343" s="122">
        <f t="shared" si="90"/>
        <v>150</v>
      </c>
      <c r="AI343" s="122">
        <f t="shared" si="90"/>
        <v>150</v>
      </c>
      <c r="AJ343" s="122">
        <f t="shared" si="90"/>
        <v>150</v>
      </c>
      <c r="AK343" s="122">
        <f t="shared" si="90"/>
        <v>150</v>
      </c>
      <c r="AL343" s="122">
        <f t="shared" si="90"/>
        <v>150</v>
      </c>
      <c r="AM343" s="122">
        <f t="shared" si="90"/>
        <v>150</v>
      </c>
      <c r="AN343" s="122">
        <f t="shared" si="90"/>
        <v>150</v>
      </c>
      <c r="AO343" s="122">
        <f t="shared" si="90"/>
        <v>150</v>
      </c>
    </row>
    <row r="344" spans="7:41" ht="14.25" customHeight="1" thickTop="1" thickBot="1" x14ac:dyDescent="0.2">
      <c r="G344" s="26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</row>
    <row r="345" spans="7:41" ht="14.25" customHeight="1" x14ac:dyDescent="0.15">
      <c r="G345" s="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  <c r="AF345" s="126"/>
      <c r="AG345" s="126"/>
      <c r="AH345" s="126"/>
      <c r="AI345" s="126"/>
      <c r="AJ345" s="126"/>
      <c r="AK345" s="126"/>
      <c r="AL345" s="126"/>
      <c r="AM345" s="126"/>
      <c r="AN345" s="126"/>
      <c r="AO345" s="126"/>
    </row>
    <row r="346" spans="7:41" ht="14.25" customHeight="1" x14ac:dyDescent="0.15">
      <c r="G346" s="26"/>
      <c r="M346" s="85">
        <v>2022</v>
      </c>
      <c r="N346" s="85">
        <v>2023</v>
      </c>
      <c r="O346" s="85">
        <v>2024</v>
      </c>
      <c r="P346" s="85">
        <v>2025</v>
      </c>
      <c r="Q346" s="85">
        <v>2026</v>
      </c>
      <c r="R346" s="85">
        <v>2027</v>
      </c>
      <c r="S346" s="85">
        <v>2028</v>
      </c>
      <c r="T346" s="85">
        <v>2029</v>
      </c>
      <c r="U346" s="85">
        <v>2030</v>
      </c>
      <c r="V346" s="85">
        <v>2031</v>
      </c>
      <c r="W346" s="85">
        <v>2032</v>
      </c>
      <c r="X346" s="85">
        <v>2033</v>
      </c>
      <c r="Y346" s="85">
        <v>2034</v>
      </c>
      <c r="Z346" s="85">
        <v>2035</v>
      </c>
      <c r="AA346" s="85">
        <v>2036</v>
      </c>
      <c r="AB346" s="85">
        <v>2037</v>
      </c>
      <c r="AC346" s="85">
        <v>2038</v>
      </c>
      <c r="AD346" s="85">
        <v>2039</v>
      </c>
      <c r="AE346" s="85">
        <v>2040</v>
      </c>
      <c r="AF346" s="85">
        <v>2041</v>
      </c>
      <c r="AG346" s="85">
        <v>2042</v>
      </c>
      <c r="AH346" s="85">
        <v>2043</v>
      </c>
      <c r="AI346" s="85">
        <v>2044</v>
      </c>
      <c r="AJ346" s="85">
        <v>2045</v>
      </c>
      <c r="AK346" s="85">
        <v>2046</v>
      </c>
      <c r="AL346" s="85">
        <v>2047</v>
      </c>
      <c r="AM346" s="85">
        <v>2048</v>
      </c>
      <c r="AN346" s="85">
        <v>2049</v>
      </c>
      <c r="AO346" s="85">
        <v>2050</v>
      </c>
    </row>
    <row r="347" spans="7:41" ht="14.25" customHeight="1" x14ac:dyDescent="0.15">
      <c r="G347" s="26"/>
      <c r="H347" s="216" t="s">
        <v>124</v>
      </c>
      <c r="J347" s="218" t="s">
        <v>125</v>
      </c>
      <c r="K347" s="95" t="s">
        <v>58</v>
      </c>
      <c r="L347" s="95" t="s">
        <v>98</v>
      </c>
      <c r="M347" s="115">
        <f t="shared" ref="M347:AO347" si="91" xml:space="preserve"> ((M$81 *M$391* M$417 * (M215 * 1 + M314) +M247) * 1000 / (M87 * 8760)) + M279 -M$383</f>
        <v>38.884783431789138</v>
      </c>
      <c r="N347" s="115">
        <f t="shared" si="91"/>
        <v>40.547406885584259</v>
      </c>
      <c r="O347" s="115">
        <f t="shared" si="91"/>
        <v>38.317862145436898</v>
      </c>
      <c r="P347" s="115">
        <f t="shared" si="91"/>
        <v>36.132829265018074</v>
      </c>
      <c r="Q347" s="115">
        <f t="shared" si="91"/>
        <v>33.990930002016071</v>
      </c>
      <c r="R347" s="115">
        <f t="shared" si="91"/>
        <v>31.890846949889802</v>
      </c>
      <c r="S347" s="115">
        <f t="shared" si="91"/>
        <v>29.831319808242725</v>
      </c>
      <c r="T347" s="115">
        <f t="shared" si="91"/>
        <v>27.811141964731132</v>
      </c>
      <c r="U347" s="115">
        <f t="shared" si="91"/>
        <v>25.829157354485417</v>
      </c>
      <c r="V347" s="115">
        <f t="shared" si="91"/>
        <v>23.884257567605623</v>
      </c>
      <c r="W347" s="115">
        <f t="shared" si="91"/>
        <v>21.975379179154171</v>
      </c>
      <c r="X347" s="115">
        <f t="shared" si="91"/>
        <v>20.101501279335974</v>
      </c>
      <c r="Y347" s="115">
        <f t="shared" si="91"/>
        <v>18.261643184332684</v>
      </c>
      <c r="Z347" s="115">
        <f t="shared" si="91"/>
        <v>16.45486231062662</v>
      </c>
      <c r="AA347" s="115">
        <f t="shared" si="91"/>
        <v>16.222190758330832</v>
      </c>
      <c r="AB347" s="115">
        <f t="shared" si="91"/>
        <v>15.991224315278581</v>
      </c>
      <c r="AC347" s="115">
        <f t="shared" si="91"/>
        <v>15.761944012448065</v>
      </c>
      <c r="AD347" s="115">
        <f t="shared" si="91"/>
        <v>15.534331166771038</v>
      </c>
      <c r="AE347" s="115">
        <f t="shared" si="91"/>
        <v>15.308367375632915</v>
      </c>
      <c r="AF347" s="115">
        <f t="shared" si="91"/>
        <v>15.084034511502885</v>
      </c>
      <c r="AG347" s="115">
        <f t="shared" si="91"/>
        <v>14.861314716690448</v>
      </c>
      <c r="AH347" s="115">
        <f t="shared" si="91"/>
        <v>14.640190398224741</v>
      </c>
      <c r="AI347" s="115">
        <f t="shared" si="91"/>
        <v>14.420644222853278</v>
      </c>
      <c r="AJ347" s="115">
        <f t="shared" si="91"/>
        <v>14.202659112156663</v>
      </c>
      <c r="AK347" s="115">
        <f t="shared" si="91"/>
        <v>13.98621823777621</v>
      </c>
      <c r="AL347" s="115">
        <f t="shared" si="91"/>
        <v>13.771305016751178</v>
      </c>
      <c r="AM347" s="115">
        <f t="shared" si="91"/>
        <v>13.557903106962732</v>
      </c>
      <c r="AN347" s="115">
        <f t="shared" si="91"/>
        <v>13.345996402681667</v>
      </c>
      <c r="AO347" s="115">
        <f t="shared" si="91"/>
        <v>13.135569030217065</v>
      </c>
    </row>
    <row r="348" spans="7:41" ht="14.25" customHeight="1" x14ac:dyDescent="0.15">
      <c r="G348" s="26"/>
      <c r="H348" s="216"/>
      <c r="J348" s="218"/>
      <c r="K348" s="23" t="s">
        <v>58</v>
      </c>
      <c r="L348" s="86" t="s">
        <v>99</v>
      </c>
      <c r="M348" s="112">
        <f t="shared" ref="M348:AO348" si="92" xml:space="preserve"> ((M$81 *M$391* M$417 * (M216 * 1 + M315) +M248) * 1000 / (M88 * 8760)) + M280 -M$384</f>
        <v>39.051325130359679</v>
      </c>
      <c r="N348" s="112">
        <f t="shared" si="92"/>
        <v>40.892788724505934</v>
      </c>
      <c r="O348" s="112">
        <f t="shared" si="92"/>
        <v>39.236106743415</v>
      </c>
      <c r="P348" s="112">
        <f t="shared" si="92"/>
        <v>37.598508294885178</v>
      </c>
      <c r="Q348" s="112">
        <f t="shared" si="92"/>
        <v>35.979647833074488</v>
      </c>
      <c r="R348" s="112">
        <f t="shared" si="92"/>
        <v>34.379189009670831</v>
      </c>
      <c r="S348" s="112">
        <f t="shared" si="92"/>
        <v>32.796804315715967</v>
      </c>
      <c r="T348" s="112">
        <f t="shared" si="92"/>
        <v>31.23217474350129</v>
      </c>
      <c r="U348" s="112">
        <f t="shared" si="92"/>
        <v>29.684989467018415</v>
      </c>
      <c r="V348" s="112">
        <f t="shared" si="92"/>
        <v>28.154945539590571</v>
      </c>
      <c r="W348" s="112">
        <f t="shared" si="92"/>
        <v>26.641747607436795</v>
      </c>
      <c r="X348" s="112">
        <f t="shared" si="92"/>
        <v>25.145107638034585</v>
      </c>
      <c r="Y348" s="112">
        <f t="shared" si="92"/>
        <v>23.664744662247205</v>
      </c>
      <c r="Z348" s="112">
        <f t="shared" si="92"/>
        <v>22.200384529272792</v>
      </c>
      <c r="AA348" s="112">
        <f t="shared" si="92"/>
        <v>21.796831621958027</v>
      </c>
      <c r="AB348" s="112">
        <f t="shared" si="92"/>
        <v>21.396357035498294</v>
      </c>
      <c r="AC348" s="112">
        <f t="shared" si="92"/>
        <v>20.998925212925659</v>
      </c>
      <c r="AD348" s="112">
        <f t="shared" si="92"/>
        <v>20.604501152584522</v>
      </c>
      <c r="AE348" s="112">
        <f t="shared" si="92"/>
        <v>20.213050397081521</v>
      </c>
      <c r="AF348" s="112">
        <f t="shared" si="92"/>
        <v>19.824539022505771</v>
      </c>
      <c r="AG348" s="112">
        <f t="shared" si="92"/>
        <v>19.438933627911599</v>
      </c>
      <c r="AH348" s="112">
        <f t="shared" si="92"/>
        <v>19.056201325055977</v>
      </c>
      <c r="AI348" s="112">
        <f t="shared" si="92"/>
        <v>18.676309728383398</v>
      </c>
      <c r="AJ348" s="112">
        <f t="shared" si="92"/>
        <v>18.299226945250929</v>
      </c>
      <c r="AK348" s="112">
        <f t="shared" si="92"/>
        <v>17.924921566386544</v>
      </c>
      <c r="AL348" s="112">
        <f t="shared" si="92"/>
        <v>17.553362656574141</v>
      </c>
      <c r="AM348" s="112">
        <f t="shared" si="92"/>
        <v>17.184519745558688</v>
      </c>
      <c r="AN348" s="112">
        <f t="shared" si="92"/>
        <v>16.818362819165376</v>
      </c>
      <c r="AO348" s="112">
        <f t="shared" si="92"/>
        <v>16.45486231062662</v>
      </c>
    </row>
    <row r="349" spans="7:41" ht="14.25" customHeight="1" thickBot="1" x14ac:dyDescent="0.2">
      <c r="G349" s="26"/>
      <c r="H349" s="216"/>
      <c r="J349" s="218"/>
      <c r="K349" s="98" t="s">
        <v>58</v>
      </c>
      <c r="L349" s="98" t="s">
        <v>100</v>
      </c>
      <c r="M349" s="113">
        <f t="shared" ref="M349:AO349" si="93" xml:space="preserve"> ((M$81 *M$391* M$417 * (M217 * 1 + M316) +M249) * 1000 / (M89 * 8760)) + M281 -M$385</f>
        <v>39.272307072998238</v>
      </c>
      <c r="N349" s="113">
        <f t="shared" si="93"/>
        <v>41.355593398205691</v>
      </c>
      <c r="O349" s="113">
        <f t="shared" si="93"/>
        <v>40.499572857274842</v>
      </c>
      <c r="P349" s="113">
        <f t="shared" si="93"/>
        <v>39.643806960859216</v>
      </c>
      <c r="Q349" s="113">
        <f t="shared" si="93"/>
        <v>38.788289645994169</v>
      </c>
      <c r="R349" s="113">
        <f t="shared" si="93"/>
        <v>37.933015040674576</v>
      </c>
      <c r="S349" s="113">
        <f t="shared" si="93"/>
        <v>37.077977456395438</v>
      </c>
      <c r="T349" s="113">
        <f t="shared" si="93"/>
        <v>36.223171381039563</v>
      </c>
      <c r="U349" s="113">
        <f t="shared" si="93"/>
        <v>35.368591472093335</v>
      </c>
      <c r="V349" s="113">
        <f t="shared" si="93"/>
        <v>34.514232550173311</v>
      </c>
      <c r="W349" s="113">
        <f t="shared" si="93"/>
        <v>33.6600895928471</v>
      </c>
      <c r="X349" s="113">
        <f t="shared" si="93"/>
        <v>32.806157728732856</v>
      </c>
      <c r="Y349" s="113">
        <f t="shared" si="93"/>
        <v>31.952432231863174</v>
      </c>
      <c r="Z349" s="113">
        <f t="shared" si="93"/>
        <v>31.098908516299264</v>
      </c>
      <c r="AA349" s="113">
        <f t="shared" si="93"/>
        <v>30.461577935755226</v>
      </c>
      <c r="AB349" s="113">
        <f t="shared" si="93"/>
        <v>29.830978482556162</v>
      </c>
      <c r="AC349" s="113">
        <f t="shared" si="93"/>
        <v>29.207004260764471</v>
      </c>
      <c r="AD349" s="113">
        <f t="shared" si="93"/>
        <v>28.589551581095627</v>
      </c>
      <c r="AE349" s="113">
        <f t="shared" si="93"/>
        <v>27.97851890380392</v>
      </c>
      <c r="AF349" s="113">
        <f t="shared" si="93"/>
        <v>27.373806783331304</v>
      </c>
      <c r="AG349" s="113">
        <f t="shared" si="93"/>
        <v>26.775317814656287</v>
      </c>
      <c r="AH349" s="113">
        <f t="shared" si="93"/>
        <v>26.182956581282262</v>
      </c>
      <c r="AI349" s="113">
        <f t="shared" si="93"/>
        <v>25.596629604807148</v>
      </c>
      <c r="AJ349" s="113">
        <f t="shared" si="93"/>
        <v>25.016245296018596</v>
      </c>
      <c r="AK349" s="113">
        <f t="shared" si="93"/>
        <v>24.441713907461232</v>
      </c>
      <c r="AL349" s="113">
        <f t="shared" si="93"/>
        <v>23.872947487424611</v>
      </c>
      <c r="AM349" s="113">
        <f t="shared" si="93"/>
        <v>23.309859835302369</v>
      </c>
      <c r="AN349" s="113">
        <f t="shared" si="93"/>
        <v>22.752366458275304</v>
      </c>
      <c r="AO349" s="113">
        <f t="shared" si="93"/>
        <v>22.200384529272792</v>
      </c>
    </row>
    <row r="350" spans="7:41" ht="14.25" customHeight="1" thickTop="1" x14ac:dyDescent="0.15">
      <c r="G350" s="26"/>
      <c r="H350" s="216"/>
      <c r="J350" s="218"/>
      <c r="K350" s="95" t="s">
        <v>63</v>
      </c>
      <c r="L350" s="95" t="s">
        <v>98</v>
      </c>
      <c r="M350" s="115">
        <f t="shared" ref="M350:AO350" si="94" xml:space="preserve"> ((M$81 *M$391* M$417 * (M218 * 1 + M317) +M250) * 1000 / (M90 * 8760)) + M282 -M$383</f>
        <v>40.197793880958145</v>
      </c>
      <c r="N350" s="115">
        <f t="shared" si="94"/>
        <v>41.920519914532889</v>
      </c>
      <c r="O350" s="115">
        <f t="shared" si="94"/>
        <v>39.6191447222131</v>
      </c>
      <c r="P350" s="115">
        <f t="shared" si="94"/>
        <v>37.363304264248541</v>
      </c>
      <c r="Q350" s="115">
        <f t="shared" si="94"/>
        <v>35.151599460594625</v>
      </c>
      <c r="R350" s="115">
        <f t="shared" si="94"/>
        <v>32.982692673473508</v>
      </c>
      <c r="S350" s="115">
        <f t="shared" si="94"/>
        <v>30.855303944890156</v>
      </c>
      <c r="T350" s="115">
        <f t="shared" si="94"/>
        <v>28.768207549229434</v>
      </c>
      <c r="U350" s="115">
        <f t="shared" si="94"/>
        <v>26.720228826380747</v>
      </c>
      <c r="V350" s="115">
        <f t="shared" si="94"/>
        <v>24.710241265509609</v>
      </c>
      <c r="W350" s="115">
        <f t="shared" si="94"/>
        <v>22.737163813529794</v>
      </c>
      <c r="X350" s="115">
        <f t="shared" si="94"/>
        <v>20.799958385658048</v>
      </c>
      <c r="Y350" s="115">
        <f t="shared" si="94"/>
        <v>18.897627558259209</v>
      </c>
      <c r="Z350" s="115">
        <f t="shared" si="94"/>
        <v>17.029212426599877</v>
      </c>
      <c r="AA350" s="115">
        <f t="shared" si="94"/>
        <v>16.787013598708413</v>
      </c>
      <c r="AB350" s="115">
        <f t="shared" si="94"/>
        <v>16.546629399904766</v>
      </c>
      <c r="AC350" s="115">
        <f t="shared" si="94"/>
        <v>16.308039226264878</v>
      </c>
      <c r="AD350" s="115">
        <f t="shared" si="94"/>
        <v>16.071222790100268</v>
      </c>
      <c r="AE350" s="115">
        <f t="shared" si="94"/>
        <v>15.836160113785253</v>
      </c>
      <c r="AF350" s="115">
        <f t="shared" si="94"/>
        <v>15.602831523731629</v>
      </c>
      <c r="AG350" s="115">
        <f t="shared" si="94"/>
        <v>15.37121764450683</v>
      </c>
      <c r="AH350" s="115">
        <f t="shared" si="94"/>
        <v>15.141299393091323</v>
      </c>
      <c r="AI350" s="115">
        <f t="shared" si="94"/>
        <v>14.913057973271421</v>
      </c>
      <c r="AJ350" s="115">
        <f t="shared" si="94"/>
        <v>14.686474870163574</v>
      </c>
      <c r="AK350" s="115">
        <f t="shared" si="94"/>
        <v>14.461531844866654</v>
      </c>
      <c r="AL350" s="115">
        <f t="shared" si="94"/>
        <v>14.238210929238454</v>
      </c>
      <c r="AM350" s="115">
        <f t="shared" si="94"/>
        <v>14.016494420793107</v>
      </c>
      <c r="AN350" s="115">
        <f t="shared" si="94"/>
        <v>13.796364877716055</v>
      </c>
      <c r="AO350" s="115">
        <f t="shared" si="94"/>
        <v>13.577805113993332</v>
      </c>
    </row>
    <row r="351" spans="7:41" ht="14.25" customHeight="1" x14ac:dyDescent="0.15">
      <c r="G351" s="26"/>
      <c r="H351" s="216"/>
      <c r="J351" s="218"/>
      <c r="K351" s="23" t="s">
        <v>63</v>
      </c>
      <c r="L351" s="86" t="s">
        <v>99</v>
      </c>
      <c r="M351" s="112">
        <f t="shared" ref="M351:AO351" si="95" xml:space="preserve"> ((M$81 *M$391* M$417 * (M219 * 1 + M318) +M251) * 1000 / (M91 * 8760)) + M283 -M$384</f>
        <v>40.368969129393065</v>
      </c>
      <c r="N351" s="112">
        <f t="shared" si="95"/>
        <v>42.275569796374427</v>
      </c>
      <c r="O351" s="112">
        <f t="shared" si="95"/>
        <v>40.565717732628791</v>
      </c>
      <c r="P351" s="112">
        <f t="shared" si="95"/>
        <v>38.875326733516467</v>
      </c>
      <c r="Q351" s="112">
        <f t="shared" si="95"/>
        <v>37.204047973665759</v>
      </c>
      <c r="R351" s="112">
        <f t="shared" si="95"/>
        <v>35.551541858369831</v>
      </c>
      <c r="S351" s="112">
        <f t="shared" si="95"/>
        <v>33.917477663910361</v>
      </c>
      <c r="T351" s="112">
        <f t="shared" si="95"/>
        <v>32.301533198147773</v>
      </c>
      <c r="U351" s="112">
        <f t="shared" si="95"/>
        <v>30.703394479837026</v>
      </c>
      <c r="V351" s="112">
        <f t="shared" si="95"/>
        <v>29.122755435273618</v>
      </c>
      <c r="W351" s="112">
        <f t="shared" si="95"/>
        <v>27.559317611003149</v>
      </c>
      <c r="X351" s="112">
        <f t="shared" si="95"/>
        <v>26.012789901443625</v>
      </c>
      <c r="Y351" s="112">
        <f t="shared" si="95"/>
        <v>24.482888290372145</v>
      </c>
      <c r="Z351" s="112">
        <f t="shared" si="95"/>
        <v>22.9693356053203</v>
      </c>
      <c r="AA351" s="112">
        <f t="shared" si="95"/>
        <v>22.55221408809059</v>
      </c>
      <c r="AB351" s="112">
        <f t="shared" si="95"/>
        <v>22.138259523174387</v>
      </c>
      <c r="AC351" s="112">
        <f t="shared" si="95"/>
        <v>21.727435490001728</v>
      </c>
      <c r="AD351" s="112">
        <f t="shared" si="95"/>
        <v>21.31970613457349</v>
      </c>
      <c r="AE351" s="112">
        <f t="shared" si="95"/>
        <v>20.915036158223952</v>
      </c>
      <c r="AF351" s="112">
        <f t="shared" si="95"/>
        <v>20.513390806657771</v>
      </c>
      <c r="AG351" s="112">
        <f t="shared" si="95"/>
        <v>20.114735859253116</v>
      </c>
      <c r="AH351" s="112">
        <f t="shared" si="95"/>
        <v>19.719037618623336</v>
      </c>
      <c r="AI351" s="112">
        <f t="shared" si="95"/>
        <v>19.326262900429608</v>
      </c>
      <c r="AJ351" s="112">
        <f t="shared" si="95"/>
        <v>18.936379023437329</v>
      </c>
      <c r="AK351" s="112">
        <f t="shared" si="95"/>
        <v>18.549353799809229</v>
      </c>
      <c r="AL351" s="112">
        <f t="shared" si="95"/>
        <v>18.165155525628478</v>
      </c>
      <c r="AM351" s="112">
        <f t="shared" si="95"/>
        <v>17.783752971645232</v>
      </c>
      <c r="AN351" s="112">
        <f t="shared" si="95"/>
        <v>17.405115374240307</v>
      </c>
      <c r="AO351" s="112">
        <f t="shared" si="95"/>
        <v>17.029212426599877</v>
      </c>
    </row>
    <row r="352" spans="7:41" ht="14.25" customHeight="1" thickBot="1" x14ac:dyDescent="0.2">
      <c r="G352" s="26"/>
      <c r="H352" s="216"/>
      <c r="J352" s="218"/>
      <c r="K352" s="98" t="s">
        <v>63</v>
      </c>
      <c r="L352" s="98" t="s">
        <v>100</v>
      </c>
      <c r="M352" s="113">
        <f t="shared" ref="M352:AO352" si="96" xml:space="preserve"> ((M$81 *M$391* M$417 * (M220 * 1 + M319) +M252) * 1000 / (M92 * 8760)) + M284 -M$385</f>
        <v>40.594490469916124</v>
      </c>
      <c r="N352" s="113">
        <f t="shared" si="96"/>
        <v>42.747914935597358</v>
      </c>
      <c r="O352" s="113">
        <f t="shared" si="96"/>
        <v>41.863074693686485</v>
      </c>
      <c r="P352" s="113">
        <f t="shared" si="96"/>
        <v>40.978497669424819</v>
      </c>
      <c r="Q352" s="113">
        <f t="shared" si="96"/>
        <v>40.094177595725462</v>
      </c>
      <c r="R352" s="113">
        <f t="shared" si="96"/>
        <v>39.210108402890114</v>
      </c>
      <c r="S352" s="113">
        <f t="shared" si="96"/>
        <v>38.326284210898493</v>
      </c>
      <c r="T352" s="113">
        <f t="shared" si="96"/>
        <v>37.442699322056583</v>
      </c>
      <c r="U352" s="113">
        <f t="shared" si="96"/>
        <v>36.559348213984002</v>
      </c>
      <c r="V352" s="113">
        <f t="shared" si="96"/>
        <v>35.676225532922672</v>
      </c>
      <c r="W352" s="113">
        <f t="shared" si="96"/>
        <v>34.793326087349612</v>
      </c>
      <c r="X352" s="113">
        <f t="shared" si="96"/>
        <v>33.910644841877861</v>
      </c>
      <c r="Y352" s="113">
        <f t="shared" si="96"/>
        <v>33.028176911430535</v>
      </c>
      <c r="Z352" s="113">
        <f t="shared" si="96"/>
        <v>32.145917555673734</v>
      </c>
      <c r="AA352" s="113">
        <f t="shared" si="96"/>
        <v>31.489242315976888</v>
      </c>
      <c r="AB352" s="113">
        <f t="shared" si="96"/>
        <v>30.839416012027762</v>
      </c>
      <c r="AC352" s="113">
        <f t="shared" si="96"/>
        <v>30.196332222631966</v>
      </c>
      <c r="AD352" s="113">
        <f t="shared" si="96"/>
        <v>29.559886717111933</v>
      </c>
      <c r="AE352" s="113">
        <f t="shared" si="96"/>
        <v>28.929977399297513</v>
      </c>
      <c r="AF352" s="113">
        <f t="shared" si="96"/>
        <v>28.306504253224816</v>
      </c>
      <c r="AG352" s="113">
        <f t="shared" si="96"/>
        <v>27.689369290482766</v>
      </c>
      <c r="AH352" s="113">
        <f t="shared" si="96"/>
        <v>27.078476499149463</v>
      </c>
      <c r="AI352" s="113">
        <f t="shared" si="96"/>
        <v>26.473731794262605</v>
      </c>
      <c r="AJ352" s="113">
        <f t="shared" si="96"/>
        <v>25.87504296977054</v>
      </c>
      <c r="AK352" s="113">
        <f t="shared" si="96"/>
        <v>25.282319651912601</v>
      </c>
      <c r="AL352" s="113">
        <f t="shared" si="96"/>
        <v>24.695473253979404</v>
      </c>
      <c r="AM352" s="113">
        <f t="shared" si="96"/>
        <v>24.114416932405792</v>
      </c>
      <c r="AN352" s="113">
        <f t="shared" si="96"/>
        <v>23.539065544150684</v>
      </c>
      <c r="AO352" s="113">
        <f t="shared" si="96"/>
        <v>22.9693356053203</v>
      </c>
    </row>
    <row r="353" spans="7:41" ht="14.25" customHeight="1" thickTop="1" x14ac:dyDescent="0.15">
      <c r="G353" s="26"/>
      <c r="H353" s="216"/>
      <c r="J353" s="218"/>
      <c r="K353" s="95" t="s">
        <v>65</v>
      </c>
      <c r="L353" s="95" t="s">
        <v>98</v>
      </c>
      <c r="M353" s="115">
        <f t="shared" ref="M353:AO353" si="97" xml:space="preserve"> ((M$81 *M$391* M$417 * (M221 * 1 + M320) +M253) * 1000 / (M93 * 8760)) + M285 -M$383</f>
        <v>42.189596665832795</v>
      </c>
      <c r="N353" s="115">
        <f t="shared" si="97"/>
        <v>43.977267878091702</v>
      </c>
      <c r="O353" s="115">
        <f t="shared" si="97"/>
        <v>41.54407232425465</v>
      </c>
      <c r="P353" s="115">
        <f t="shared" si="97"/>
        <v>39.161153072857431</v>
      </c>
      <c r="Q353" s="115">
        <f t="shared" si="97"/>
        <v>36.826906448053819</v>
      </c>
      <c r="R353" s="115">
        <f t="shared" si="97"/>
        <v>34.539801007550004</v>
      </c>
      <c r="S353" s="115">
        <f t="shared" si="97"/>
        <v>32.298373088042901</v>
      </c>
      <c r="T353" s="115">
        <f t="shared" si="97"/>
        <v>30.101222719694636</v>
      </c>
      <c r="U353" s="115">
        <f t="shared" si="97"/>
        <v>27.947009869959967</v>
      </c>
      <c r="V353" s="115">
        <f t="shared" si="97"/>
        <v>25.834450982349331</v>
      </c>
      <c r="W353" s="115">
        <f t="shared" si="97"/>
        <v>23.7623157801562</v>
      </c>
      <c r="X353" s="115">
        <f t="shared" si="97"/>
        <v>21.72942430894749</v>
      </c>
      <c r="Y353" s="115">
        <f t="shared" si="97"/>
        <v>19.734644194826025</v>
      </c>
      <c r="Z353" s="115">
        <f t="shared" si="97"/>
        <v>17.776888098219317</v>
      </c>
      <c r="AA353" s="115">
        <f t="shared" si="97"/>
        <v>17.531236772392898</v>
      </c>
      <c r="AB353" s="115">
        <f t="shared" si="97"/>
        <v>17.28722890961442</v>
      </c>
      <c r="AC353" s="115">
        <f t="shared" si="97"/>
        <v>17.044847682419348</v>
      </c>
      <c r="AD353" s="115">
        <f t="shared" si="97"/>
        <v>16.804076499715073</v>
      </c>
      <c r="AE353" s="115">
        <f t="shared" si="97"/>
        <v>16.564899002473325</v>
      </c>
      <c r="AF353" s="115">
        <f t="shared" si="97"/>
        <v>16.327299059520914</v>
      </c>
      <c r="AG353" s="115">
        <f t="shared" si="97"/>
        <v>16.091260763426266</v>
      </c>
      <c r="AH353" s="115">
        <f t="shared" si="97"/>
        <v>15.856768426478999</v>
      </c>
      <c r="AI353" s="115">
        <f t="shared" si="97"/>
        <v>15.623806576759954</v>
      </c>
      <c r="AJ353" s="115">
        <f t="shared" si="97"/>
        <v>15.392359954299202</v>
      </c>
      <c r="AK353" s="115">
        <f t="shared" si="97"/>
        <v>15.162413507319689</v>
      </c>
      <c r="AL353" s="115">
        <f t="shared" si="97"/>
        <v>14.933952388564089</v>
      </c>
      <c r="AM353" s="115">
        <f t="shared" si="97"/>
        <v>14.706961951702649</v>
      </c>
      <c r="AN353" s="115">
        <f t="shared" si="97"/>
        <v>14.481427747819918</v>
      </c>
      <c r="AO353" s="115">
        <f t="shared" si="97"/>
        <v>14.25733552197814</v>
      </c>
    </row>
    <row r="354" spans="7:41" ht="14.25" customHeight="1" x14ac:dyDescent="0.15">
      <c r="G354" s="26"/>
      <c r="H354" s="216"/>
      <c r="J354" s="218"/>
      <c r="K354" s="23" t="s">
        <v>65</v>
      </c>
      <c r="L354" s="86" t="s">
        <v>99</v>
      </c>
      <c r="M354" s="112">
        <f t="shared" ref="M354:AO354" si="98" xml:space="preserve"> ((M$81 *M$391* M$417 * (M222 * 1 + M321) +M254) * 1000 / (M94 * 8760)) + M286 -M$384</f>
        <v>42.375590980565967</v>
      </c>
      <c r="N354" s="112">
        <f t="shared" si="98"/>
        <v>44.362752816401553</v>
      </c>
      <c r="O354" s="112">
        <f t="shared" si="98"/>
        <v>42.555006679001913</v>
      </c>
      <c r="P354" s="112">
        <f t="shared" si="98"/>
        <v>40.768954805796248</v>
      </c>
      <c r="Q354" s="112">
        <f t="shared" si="98"/>
        <v>39.004190399104623</v>
      </c>
      <c r="R354" s="112">
        <f t="shared" si="98"/>
        <v>37.260317721905004</v>
      </c>
      <c r="S354" s="112">
        <f t="shared" si="98"/>
        <v>35.536951666987072</v>
      </c>
      <c r="T354" s="112">
        <f t="shared" si="98"/>
        <v>33.833717349839709</v>
      </c>
      <c r="U354" s="112">
        <f t="shared" si="98"/>
        <v>32.150249723516239</v>
      </c>
      <c r="V354" s="112">
        <f t="shared" si="98"/>
        <v>30.486193213883936</v>
      </c>
      <c r="W354" s="112">
        <f t="shared" si="98"/>
        <v>28.841201373808165</v>
      </c>
      <c r="X354" s="112">
        <f t="shared" si="98"/>
        <v>27.214936554951453</v>
      </c>
      <c r="Y354" s="112">
        <f t="shared" si="98"/>
        <v>25.60706959598269</v>
      </c>
      <c r="Z354" s="112">
        <f t="shared" si="98"/>
        <v>24.017279526095614</v>
      </c>
      <c r="AA354" s="112">
        <f t="shared" si="98"/>
        <v>23.578406530292497</v>
      </c>
      <c r="AB354" s="112">
        <f t="shared" si="98"/>
        <v>23.142965125356444</v>
      </c>
      <c r="AC354" s="112">
        <f t="shared" si="98"/>
        <v>22.710914742334204</v>
      </c>
      <c r="AD354" s="112">
        <f t="shared" si="98"/>
        <v>22.282215459250136</v>
      </c>
      <c r="AE354" s="112">
        <f t="shared" si="98"/>
        <v>21.856827988002941</v>
      </c>
      <c r="AF354" s="112">
        <f t="shared" si="98"/>
        <v>21.434713661587377</v>
      </c>
      <c r="AG354" s="112">
        <f t="shared" si="98"/>
        <v>21.015834421631272</v>
      </c>
      <c r="AH354" s="112">
        <f t="shared" si="98"/>
        <v>20.600152806238558</v>
      </c>
      <c r="AI354" s="112">
        <f t="shared" si="98"/>
        <v>20.187631938129361</v>
      </c>
      <c r="AJ354" s="112">
        <f t="shared" si="98"/>
        <v>19.778235513068498</v>
      </c>
      <c r="AK354" s="112">
        <f t="shared" si="98"/>
        <v>19.371927788573966</v>
      </c>
      <c r="AL354" s="112">
        <f t="shared" si="98"/>
        <v>18.968673572897355</v>
      </c>
      <c r="AM354" s="112">
        <f t="shared" si="98"/>
        <v>18.568438214268404</v>
      </c>
      <c r="AN354" s="112">
        <f t="shared" si="98"/>
        <v>18.171187590396151</v>
      </c>
      <c r="AO354" s="112">
        <f t="shared" si="98"/>
        <v>17.776888098219317</v>
      </c>
    </row>
    <row r="355" spans="7:41" ht="14.25" customHeight="1" thickBot="1" x14ac:dyDescent="0.2">
      <c r="G355" s="26"/>
      <c r="H355" s="216"/>
      <c r="J355" s="218"/>
      <c r="K355" s="98" t="s">
        <v>65</v>
      </c>
      <c r="L355" s="98" t="s">
        <v>100</v>
      </c>
      <c r="M355" s="113">
        <f t="shared" ref="M355:AO355" si="99" xml:space="preserve"> ((M$81 *M$391* M$417 * (M223 * 1 + M322) +M255) * 1000 / (M95 * 8760)) + M287 -M$385</f>
        <v>42.626128900381453</v>
      </c>
      <c r="N355" s="113">
        <f t="shared" si="99"/>
        <v>44.887326116771909</v>
      </c>
      <c r="O355" s="113">
        <f t="shared" si="99"/>
        <v>43.958202145234708</v>
      </c>
      <c r="P355" s="113">
        <f t="shared" si="99"/>
        <v>43.029354564639078</v>
      </c>
      <c r="Q355" s="113">
        <f t="shared" si="99"/>
        <v>42.100776794248318</v>
      </c>
      <c r="R355" s="113">
        <f t="shared" si="99"/>
        <v>41.172462460593046</v>
      </c>
      <c r="S355" s="113">
        <f t="shared" si="99"/>
        <v>40.244405389374727</v>
      </c>
      <c r="T355" s="113">
        <f t="shared" si="99"/>
        <v>39.31659959774602</v>
      </c>
      <c r="U355" s="113">
        <f t="shared" si="99"/>
        <v>38.389039286947167</v>
      </c>
      <c r="V355" s="113">
        <f t="shared" si="99"/>
        <v>37.461718835279761</v>
      </c>
      <c r="W355" s="113">
        <f t="shared" si="99"/>
        <v>36.534632791399922</v>
      </c>
      <c r="X355" s="113">
        <f t="shared" si="99"/>
        <v>35.607775867913922</v>
      </c>
      <c r="Y355" s="113">
        <f t="shared" si="99"/>
        <v>34.681142935260723</v>
      </c>
      <c r="Z355" s="113">
        <f t="shared" si="99"/>
        <v>33.754729015866246</v>
      </c>
      <c r="AA355" s="113">
        <f t="shared" si="99"/>
        <v>33.055189324168147</v>
      </c>
      <c r="AB355" s="113">
        <f t="shared" si="99"/>
        <v>32.363360958845163</v>
      </c>
      <c r="AC355" s="113">
        <f t="shared" si="99"/>
        <v>31.679117356925694</v>
      </c>
      <c r="AD355" s="113">
        <f t="shared" si="99"/>
        <v>31.002334705797082</v>
      </c>
      <c r="AE355" s="113">
        <f t="shared" si="99"/>
        <v>30.332891868988519</v>
      </c>
      <c r="AF355" s="113">
        <f t="shared" si="99"/>
        <v>29.670670314342054</v>
      </c>
      <c r="AG355" s="113">
        <f t="shared" si="99"/>
        <v>29.01555404448251</v>
      </c>
      <c r="AH355" s="113">
        <f t="shared" si="99"/>
        <v>28.367429529501116</v>
      </c>
      <c r="AI355" s="113">
        <f t="shared" si="99"/>
        <v>27.726185641770968</v>
      </c>
      <c r="AJ355" s="113">
        <f t="shared" si="99"/>
        <v>27.091713592816159</v>
      </c>
      <c r="AK355" s="113">
        <f t="shared" si="99"/>
        <v>26.463906872159427</v>
      </c>
      <c r="AL355" s="113">
        <f t="shared" si="99"/>
        <v>25.842661188076541</v>
      </c>
      <c r="AM355" s="113">
        <f t="shared" si="99"/>
        <v>25.227874410188388</v>
      </c>
      <c r="AN355" s="113">
        <f t="shared" si="99"/>
        <v>24.619446513824631</v>
      </c>
      <c r="AO355" s="113">
        <f t="shared" si="99"/>
        <v>24.017279526095614</v>
      </c>
    </row>
    <row r="356" spans="7:41" ht="14.25" customHeight="1" thickTop="1" x14ac:dyDescent="0.15">
      <c r="G356" s="26"/>
      <c r="H356" s="216"/>
      <c r="J356" s="218"/>
      <c r="K356" s="95" t="s">
        <v>67</v>
      </c>
      <c r="L356" s="95" t="s">
        <v>98</v>
      </c>
      <c r="M356" s="115">
        <f t="shared" ref="M356:AO356" si="100" xml:space="preserve"> ((M$81 *M$391* M$417 * (M224 * 1 + M323) +M256) * 1000 / (M96 * 8760)) + M288 -M$383</f>
        <v>44.296857915051682</v>
      </c>
      <c r="N356" s="115">
        <f t="shared" si="100"/>
        <v>46.156487581995655</v>
      </c>
      <c r="O356" s="115">
        <f t="shared" si="100"/>
        <v>43.586687432035475</v>
      </c>
      <c r="P356" s="115">
        <f t="shared" si="100"/>
        <v>41.071805137063123</v>
      </c>
      <c r="Q356" s="115">
        <f t="shared" si="100"/>
        <v>38.610036638816311</v>
      </c>
      <c r="R356" s="115">
        <f t="shared" si="100"/>
        <v>36.199660861984178</v>
      </c>
      <c r="S356" s="115">
        <f t="shared" si="100"/>
        <v>33.839034555423339</v>
      </c>
      <c r="T356" s="115">
        <f t="shared" si="100"/>
        <v>31.526587558365531</v>
      </c>
      <c r="U356" s="115">
        <f t="shared" si="100"/>
        <v>29.260818446548857</v>
      </c>
      <c r="V356" s="115">
        <f t="shared" si="100"/>
        <v>27.040290519095315</v>
      </c>
      <c r="W356" s="115">
        <f t="shared" si="100"/>
        <v>24.863628091942342</v>
      </c>
      <c r="X356" s="115">
        <f t="shared" si="100"/>
        <v>22.729513067872173</v>
      </c>
      <c r="Y356" s="115">
        <f t="shared" si="100"/>
        <v>20.636681756798474</v>
      </c>
      <c r="Z356" s="115">
        <f t="shared" si="100"/>
        <v>18.583921923067898</v>
      </c>
      <c r="AA356" s="115">
        <f t="shared" si="100"/>
        <v>18.333139051810527</v>
      </c>
      <c r="AB356" s="115">
        <f t="shared" si="100"/>
        <v>18.083872642152144</v>
      </c>
      <c r="AC356" s="115">
        <f t="shared" si="100"/>
        <v>17.836108496922105</v>
      </c>
      <c r="AD356" s="115">
        <f t="shared" si="100"/>
        <v>17.589832604779037</v>
      </c>
      <c r="AE356" s="115">
        <f t="shared" si="100"/>
        <v>17.345031136971926</v>
      </c>
      <c r="AF356" s="115">
        <f t="shared" si="100"/>
        <v>17.101690444173968</v>
      </c>
      <c r="AG356" s="115">
        <f t="shared" si="100"/>
        <v>16.859797053387368</v>
      </c>
      <c r="AH356" s="115">
        <f t="shared" si="100"/>
        <v>16.619337664916934</v>
      </c>
      <c r="AI356" s="115">
        <f t="shared" si="100"/>
        <v>16.380299149410618</v>
      </c>
      <c r="AJ356" s="115">
        <f t="shared" si="100"/>
        <v>16.142668544965115</v>
      </c>
      <c r="AK356" s="115">
        <f t="shared" si="100"/>
        <v>15.906433054294782</v>
      </c>
      <c r="AL356" s="115">
        <f t="shared" si="100"/>
        <v>15.671580041962073</v>
      </c>
      <c r="AM356" s="115">
        <f t="shared" si="100"/>
        <v>15.43809703166786</v>
      </c>
      <c r="AN356" s="115">
        <f t="shared" si="100"/>
        <v>15.205971703600035</v>
      </c>
      <c r="AO356" s="115">
        <f t="shared" si="100"/>
        <v>14.975191891838778</v>
      </c>
    </row>
    <row r="357" spans="7:41" ht="14.25" customHeight="1" x14ac:dyDescent="0.15">
      <c r="G357" s="26"/>
      <c r="H357" s="216"/>
      <c r="J357" s="218"/>
      <c r="K357" s="23" t="s">
        <v>67</v>
      </c>
      <c r="L357" s="86" t="s">
        <v>99</v>
      </c>
      <c r="M357" s="112">
        <f t="shared" ref="M357:AO357" si="101" xml:space="preserve"> ((M$81 *M$391* M$417 * (M225 * 1 + M324) +M257) * 1000 / (M97 * 8760)) + M289 -M$384</f>
        <v>44.497718073568848</v>
      </c>
      <c r="N357" s="112">
        <f t="shared" si="101"/>
        <v>46.57252058999854</v>
      </c>
      <c r="O357" s="112">
        <f t="shared" si="101"/>
        <v>44.663475737849303</v>
      </c>
      <c r="P357" s="112">
        <f t="shared" si="101"/>
        <v>42.778280174764312</v>
      </c>
      <c r="Q357" s="112">
        <f t="shared" si="101"/>
        <v>40.916470857719439</v>
      </c>
      <c r="R357" s="112">
        <f t="shared" si="101"/>
        <v>39.077597622979475</v>
      </c>
      <c r="S357" s="112">
        <f t="shared" si="101"/>
        <v>37.261222682569766</v>
      </c>
      <c r="T357" s="112">
        <f t="shared" si="101"/>
        <v>35.466920148098247</v>
      </c>
      <c r="U357" s="112">
        <f t="shared" si="101"/>
        <v>33.694275579945426</v>
      </c>
      <c r="V357" s="112">
        <f t="shared" si="101"/>
        <v>31.942885560020432</v>
      </c>
      <c r="W357" s="112">
        <f t="shared" si="101"/>
        <v>30.21235728644081</v>
      </c>
      <c r="X357" s="112">
        <f t="shared" si="101"/>
        <v>28.502308188638484</v>
      </c>
      <c r="Y357" s="112">
        <f t="shared" si="101"/>
        <v>26.812365561522238</v>
      </c>
      <c r="Z357" s="112">
        <f t="shared" si="101"/>
        <v>25.142166217443119</v>
      </c>
      <c r="AA357" s="112">
        <f t="shared" si="101"/>
        <v>24.680352937304153</v>
      </c>
      <c r="AB357" s="112">
        <f t="shared" si="101"/>
        <v>24.222238270945226</v>
      </c>
      <c r="AC357" s="112">
        <f t="shared" si="101"/>
        <v>23.767777492848264</v>
      </c>
      <c r="AD357" s="112">
        <f t="shared" si="101"/>
        <v>23.316926605571787</v>
      </c>
      <c r="AE357" s="112">
        <f t="shared" si="101"/>
        <v>22.869642324741903</v>
      </c>
      <c r="AF357" s="112">
        <f t="shared" si="101"/>
        <v>22.425882064420804</v>
      </c>
      <c r="AG357" s="112">
        <f t="shared" si="101"/>
        <v>21.985603922841396</v>
      </c>
      <c r="AH357" s="112">
        <f t="shared" si="101"/>
        <v>21.548766668497194</v>
      </c>
      <c r="AI357" s="112">
        <f t="shared" si="101"/>
        <v>21.115329726576995</v>
      </c>
      <c r="AJ357" s="112">
        <f t="shared" si="101"/>
        <v>20.685253165734117</v>
      </c>
      <c r="AK357" s="112">
        <f t="shared" si="101"/>
        <v>20.258497685180419</v>
      </c>
      <c r="AL357" s="112">
        <f t="shared" si="101"/>
        <v>19.835024602095629</v>
      </c>
      <c r="AM357" s="112">
        <f t="shared" si="101"/>
        <v>19.414795839342823</v>
      </c>
      <c r="AN357" s="112">
        <f t="shared" si="101"/>
        <v>18.997773913481254</v>
      </c>
      <c r="AO357" s="112">
        <f t="shared" si="101"/>
        <v>18.583921923067898</v>
      </c>
    </row>
    <row r="358" spans="7:41" ht="14.25" customHeight="1" thickBot="1" x14ac:dyDescent="0.2">
      <c r="G358" s="26"/>
      <c r="H358" s="216"/>
      <c r="J358" s="218"/>
      <c r="K358" s="98" t="s">
        <v>67</v>
      </c>
      <c r="L358" s="98" t="s">
        <v>100</v>
      </c>
      <c r="M358" s="113">
        <f t="shared" ref="M358:AO358" si="102" xml:space="preserve"> ((M$81 *M$391* M$417 * (M226 * 1 + M325) +M258) * 1000 / (M98 * 8760)) + M290 -M$385</f>
        <v>44.772353074349262</v>
      </c>
      <c r="N358" s="113">
        <f t="shared" si="102"/>
        <v>47.147401495461303</v>
      </c>
      <c r="O358" s="113">
        <f t="shared" si="102"/>
        <v>46.171496162825456</v>
      </c>
      <c r="P358" s="113">
        <f t="shared" si="102"/>
        <v>45.195881137405912</v>
      </c>
      <c r="Q358" s="113">
        <f t="shared" si="102"/>
        <v>44.220549507126087</v>
      </c>
      <c r="R358" s="113">
        <f t="shared" si="102"/>
        <v>43.245494577612618</v>
      </c>
      <c r="S358" s="113">
        <f t="shared" si="102"/>
        <v>42.270709863691266</v>
      </c>
      <c r="T358" s="113">
        <f t="shared" si="102"/>
        <v>41.296189081278513</v>
      </c>
      <c r="U358" s="113">
        <f t="shared" si="102"/>
        <v>40.321926139647239</v>
      </c>
      <c r="V358" s="113">
        <f t="shared" si="102"/>
        <v>39.347915134046715</v>
      </c>
      <c r="W358" s="113">
        <f t="shared" si="102"/>
        <v>38.374150338658076</v>
      </c>
      <c r="X358" s="113">
        <f t="shared" si="102"/>
        <v>37.400626199867489</v>
      </c>
      <c r="Y358" s="113">
        <f t="shared" si="102"/>
        <v>36.427337329840697</v>
      </c>
      <c r="Z358" s="113">
        <f t="shared" si="102"/>
        <v>35.45427850038292</v>
      </c>
      <c r="AA358" s="113">
        <f t="shared" si="102"/>
        <v>34.711153761198425</v>
      </c>
      <c r="AB358" s="113">
        <f t="shared" si="102"/>
        <v>33.976571951237325</v>
      </c>
      <c r="AC358" s="113">
        <f t="shared" si="102"/>
        <v>33.250386911955438</v>
      </c>
      <c r="AD358" s="113">
        <f t="shared" si="102"/>
        <v>32.532455794655434</v>
      </c>
      <c r="AE358" s="113">
        <f t="shared" si="102"/>
        <v>31.822638967436792</v>
      </c>
      <c r="AF358" s="113">
        <f t="shared" si="102"/>
        <v>31.12079992526451</v>
      </c>
      <c r="AG358" s="113">
        <f t="shared" si="102"/>
        <v>30.426805203035237</v>
      </c>
      <c r="AH358" s="113">
        <f t="shared" si="102"/>
        <v>29.740524291525016</v>
      </c>
      <c r="AI358" s="113">
        <f t="shared" si="102"/>
        <v>29.061829556107931</v>
      </c>
      <c r="AJ358" s="113">
        <f t="shared" si="102"/>
        <v>28.390596158139665</v>
      </c>
      <c r="AK358" s="113">
        <f t="shared" si="102"/>
        <v>27.726701978904721</v>
      </c>
      <c r="AL358" s="113">
        <f t="shared" si="102"/>
        <v>27.070027546030424</v>
      </c>
      <c r="AM358" s="113">
        <f t="shared" si="102"/>
        <v>26.420455962274772</v>
      </c>
      <c r="AN358" s="113">
        <f t="shared" si="102"/>
        <v>25.777872836599496</v>
      </c>
      <c r="AO358" s="113">
        <f t="shared" si="102"/>
        <v>25.142166217443119</v>
      </c>
    </row>
    <row r="359" spans="7:41" ht="14.25" customHeight="1" thickTop="1" x14ac:dyDescent="0.15">
      <c r="G359" s="26"/>
      <c r="H359" s="216"/>
      <c r="J359" s="218"/>
      <c r="K359" s="95" t="s">
        <v>69</v>
      </c>
      <c r="L359" s="95" t="s">
        <v>98</v>
      </c>
      <c r="M359" s="115">
        <f t="shared" ref="M359:AO359" si="103" xml:space="preserve"> ((M$81 *M$391* M$417 * (M227 * 1 + M326) +M259) * 1000 / (M99 * 8760)) + M291 -M$383</f>
        <v>46.622278266077423</v>
      </c>
      <c r="N359" s="115">
        <f t="shared" si="103"/>
        <v>48.567569420154456</v>
      </c>
      <c r="O359" s="115">
        <f t="shared" si="103"/>
        <v>45.852474501410597</v>
      </c>
      <c r="P359" s="115">
        <f t="shared" si="103"/>
        <v>43.196661311550969</v>
      </c>
      <c r="Q359" s="115">
        <f t="shared" si="103"/>
        <v>40.598145257258849</v>
      </c>
      <c r="R359" s="115">
        <f t="shared" si="103"/>
        <v>38.05503431366089</v>
      </c>
      <c r="S359" s="115">
        <f t="shared" si="103"/>
        <v>35.56552323350617</v>
      </c>
      <c r="T359" s="115">
        <f t="shared" si="103"/>
        <v>33.127888232350173</v>
      </c>
      <c r="U359" s="115">
        <f t="shared" si="103"/>
        <v>30.740482099670544</v>
      </c>
      <c r="V359" s="115">
        <f t="shared" si="103"/>
        <v>28.401729692323816</v>
      </c>
      <c r="W359" s="115">
        <f t="shared" si="103"/>
        <v>26.110123772246116</v>
      </c>
      <c r="X359" s="115">
        <f t="shared" si="103"/>
        <v>23.864221154976388</v>
      </c>
      <c r="Y359" s="115">
        <f t="shared" si="103"/>
        <v>21.662639139576989</v>
      </c>
      <c r="Z359" s="115">
        <f t="shared" si="103"/>
        <v>19.504052193956511</v>
      </c>
      <c r="AA359" s="115">
        <f t="shared" si="103"/>
        <v>19.244971317048897</v>
      </c>
      <c r="AB359" s="115">
        <f t="shared" si="103"/>
        <v>18.987348426795585</v>
      </c>
      <c r="AC359" s="115">
        <f t="shared" si="103"/>
        <v>18.731170690359846</v>
      </c>
      <c r="AD359" s="115">
        <f t="shared" si="103"/>
        <v>18.47642543562268</v>
      </c>
      <c r="AE359" s="115">
        <f t="shared" si="103"/>
        <v>18.223100148438</v>
      </c>
      <c r="AF359" s="115">
        <f t="shared" si="103"/>
        <v>17.971182469949706</v>
      </c>
      <c r="AG359" s="115">
        <f t="shared" si="103"/>
        <v>17.720660193969028</v>
      </c>
      <c r="AH359" s="115">
        <f t="shared" si="103"/>
        <v>17.471521264410303</v>
      </c>
      <c r="AI359" s="115">
        <f t="shared" si="103"/>
        <v>17.223753772783628</v>
      </c>
      <c r="AJ359" s="115">
        <f t="shared" si="103"/>
        <v>16.977345955742638</v>
      </c>
      <c r="AK359" s="115">
        <f t="shared" si="103"/>
        <v>16.732286192686068</v>
      </c>
      <c r="AL359" s="115">
        <f t="shared" si="103"/>
        <v>16.488563003411375</v>
      </c>
      <c r="AM359" s="115">
        <f t="shared" si="103"/>
        <v>16.246165045819158</v>
      </c>
      <c r="AN359" s="115">
        <f t="shared" si="103"/>
        <v>16.005081113666865</v>
      </c>
      <c r="AO359" s="115">
        <f t="shared" si="103"/>
        <v>15.765300134370543</v>
      </c>
    </row>
    <row r="360" spans="7:41" ht="14.25" customHeight="1" x14ac:dyDescent="0.15">
      <c r="G360" s="26"/>
      <c r="H360" s="216"/>
      <c r="J360" s="218"/>
      <c r="K360" s="23" t="s">
        <v>69</v>
      </c>
      <c r="L360" s="86" t="s">
        <v>99</v>
      </c>
      <c r="M360" s="112">
        <f t="shared" ref="M360:AO360" si="104" xml:space="preserve"> ((M$81 *M$391* M$417 * (M228 * 1 + M327) +M260) * 1000 / (M100 * 8760)) + M292 -M$384</f>
        <v>46.838475991991729</v>
      </c>
      <c r="N360" s="112">
        <f t="shared" si="104"/>
        <v>49.01519420440529</v>
      </c>
      <c r="O360" s="112">
        <f t="shared" si="104"/>
        <v>46.999177248968678</v>
      </c>
      <c r="P360" s="112">
        <f t="shared" si="104"/>
        <v>45.008919137100875</v>
      </c>
      <c r="Q360" s="112">
        <f t="shared" si="104"/>
        <v>43.043909809175311</v>
      </c>
      <c r="R360" s="112">
        <f t="shared" si="104"/>
        <v>41.103653585088551</v>
      </c>
      <c r="S360" s="112">
        <f t="shared" si="104"/>
        <v>39.187668600103422</v>
      </c>
      <c r="T360" s="112">
        <f t="shared" si="104"/>
        <v>37.295486271137378</v>
      </c>
      <c r="U360" s="112">
        <f t="shared" si="104"/>
        <v>35.426650791313683</v>
      </c>
      <c r="V360" s="112">
        <f t="shared" si="104"/>
        <v>33.580718650790089</v>
      </c>
      <c r="W360" s="112">
        <f t="shared" si="104"/>
        <v>31.757258182053537</v>
      </c>
      <c r="X360" s="112">
        <f t="shared" si="104"/>
        <v>29.955849128027396</v>
      </c>
      <c r="Y360" s="112">
        <f t="shared" si="104"/>
        <v>28.176082231477455</v>
      </c>
      <c r="Z360" s="112">
        <f t="shared" si="104"/>
        <v>26.417558844329935</v>
      </c>
      <c r="AA360" s="112">
        <f t="shared" si="104"/>
        <v>25.930208284746097</v>
      </c>
      <c r="AB360" s="112">
        <f t="shared" si="104"/>
        <v>25.44683876559322</v>
      </c>
      <c r="AC360" s="112">
        <f t="shared" si="104"/>
        <v>24.967401237936592</v>
      </c>
      <c r="AD360" s="112">
        <f t="shared" si="104"/>
        <v>24.491847465091286</v>
      </c>
      <c r="AE360" s="112">
        <f t="shared" si="104"/>
        <v>24.02013000562512</v>
      </c>
      <c r="AF360" s="112">
        <f t="shared" si="104"/>
        <v>23.552202196794372</v>
      </c>
      <c r="AG360" s="112">
        <f t="shared" si="104"/>
        <v>23.088018138399065</v>
      </c>
      <c r="AH360" s="112">
        <f t="shared" si="104"/>
        <v>22.627532677045391</v>
      </c>
      <c r="AI360" s="112">
        <f t="shared" si="104"/>
        <v>22.170701390803004</v>
      </c>
      <c r="AJ360" s="112">
        <f t="shared" si="104"/>
        <v>21.71748057424546</v>
      </c>
      <c r="AK360" s="112">
        <f t="shared" si="104"/>
        <v>21.267827223862461</v>
      </c>
      <c r="AL360" s="112">
        <f t="shared" si="104"/>
        <v>20.821699023832977</v>
      </c>
      <c r="AM360" s="112">
        <f t="shared" si="104"/>
        <v>20.379054332148641</v>
      </c>
      <c r="AN360" s="112">
        <f t="shared" si="104"/>
        <v>19.939852167077269</v>
      </c>
      <c r="AO360" s="112">
        <f t="shared" si="104"/>
        <v>19.504052193956511</v>
      </c>
    </row>
    <row r="361" spans="7:41" ht="14.25" customHeight="1" thickBot="1" x14ac:dyDescent="0.2">
      <c r="G361" s="26"/>
      <c r="H361" s="216"/>
      <c r="J361" s="218"/>
      <c r="K361" s="98" t="s">
        <v>69</v>
      </c>
      <c r="L361" s="98" t="s">
        <v>100</v>
      </c>
      <c r="M361" s="113">
        <f t="shared" ref="M361:AO361" si="105" xml:space="preserve"> ((M$81 *M$391* M$417 * (M229 * 1 + M328) +M261) * 1000 / (M101 * 8760)) + M293 -M$385</f>
        <v>47.134593602356425</v>
      </c>
      <c r="N361" s="113">
        <f t="shared" si="105"/>
        <v>49.634952293112178</v>
      </c>
      <c r="O361" s="113">
        <f t="shared" si="105"/>
        <v>48.607557079557573</v>
      </c>
      <c r="P361" s="113">
        <f t="shared" si="105"/>
        <v>47.580467490159862</v>
      </c>
      <c r="Q361" s="113">
        <f t="shared" si="105"/>
        <v>46.553676248153387</v>
      </c>
      <c r="R361" s="113">
        <f t="shared" si="105"/>
        <v>45.527176305962008</v>
      </c>
      <c r="S361" s="113">
        <f t="shared" si="105"/>
        <v>44.500960836246271</v>
      </c>
      <c r="T361" s="113">
        <f t="shared" si="105"/>
        <v>43.475023223367231</v>
      </c>
      <c r="U361" s="113">
        <f t="shared" si="105"/>
        <v>42.449357055244043</v>
      </c>
      <c r="V361" s="113">
        <f t="shared" si="105"/>
        <v>41.423956115584573</v>
      </c>
      <c r="W361" s="113">
        <f t="shared" si="105"/>
        <v>40.398814376469211</v>
      </c>
      <c r="X361" s="113">
        <f t="shared" si="105"/>
        <v>39.373925991269118</v>
      </c>
      <c r="Y361" s="113">
        <f t="shared" si="105"/>
        <v>38.349285287881735</v>
      </c>
      <c r="Z361" s="113">
        <f t="shared" si="105"/>
        <v>37.32488676226675</v>
      </c>
      <c r="AA361" s="113">
        <f t="shared" si="105"/>
        <v>36.537460770368625</v>
      </c>
      <c r="AB361" s="113">
        <f t="shared" si="105"/>
        <v>35.759302158970378</v>
      </c>
      <c r="AC361" s="113">
        <f t="shared" si="105"/>
        <v>34.990248643720548</v>
      </c>
      <c r="AD361" s="113">
        <f t="shared" si="105"/>
        <v>34.230141701155837</v>
      </c>
      <c r="AE361" s="113">
        <f t="shared" si="105"/>
        <v>33.478826460514604</v>
      </c>
      <c r="AF361" s="113">
        <f t="shared" si="105"/>
        <v>32.736151599260104</v>
      </c>
      <c r="AG361" s="113">
        <f t="shared" si="105"/>
        <v>32.001969242166055</v>
      </c>
      <c r="AH361" s="113">
        <f t="shared" si="105"/>
        <v>31.276134863823792</v>
      </c>
      <c r="AI361" s="113">
        <f t="shared" si="105"/>
        <v>30.558507194436334</v>
      </c>
      <c r="AJ361" s="113">
        <f t="shared" si="105"/>
        <v>29.848948128771067</v>
      </c>
      <c r="AK361" s="113">
        <f t="shared" si="105"/>
        <v>29.147322638148118</v>
      </c>
      <c r="AL361" s="113">
        <f t="shared" si="105"/>
        <v>28.453498685347189</v>
      </c>
      <c r="AM361" s="113">
        <f t="shared" si="105"/>
        <v>27.767347142320567</v>
      </c>
      <c r="AN361" s="113">
        <f t="shared" si="105"/>
        <v>27.088741710605021</v>
      </c>
      <c r="AO361" s="113">
        <f t="shared" si="105"/>
        <v>26.417558844329935</v>
      </c>
    </row>
    <row r="362" spans="7:41" ht="14.25" customHeight="1" thickTop="1" x14ac:dyDescent="0.15">
      <c r="G362" s="26"/>
      <c r="H362" s="216"/>
      <c r="J362" s="218"/>
      <c r="K362" s="95" t="s">
        <v>71</v>
      </c>
      <c r="L362" s="95" t="s">
        <v>98</v>
      </c>
      <c r="M362" s="115">
        <f t="shared" ref="M362:AO362" si="106" xml:space="preserve"> ((M$81 *M$391* M$417 * (M230 * 1 + M329) +M262) * 1000 / (M102 * 8760)) + M294 -M$383</f>
        <v>49.164162212940411</v>
      </c>
      <c r="N362" s="115">
        <f t="shared" si="106"/>
        <v>51.201764069150798</v>
      </c>
      <c r="O362" s="115">
        <f t="shared" si="106"/>
        <v>48.326711905213443</v>
      </c>
      <c r="P362" s="115">
        <f t="shared" si="106"/>
        <v>45.515885471681642</v>
      </c>
      <c r="Q362" s="115">
        <f t="shared" si="106"/>
        <v>42.767090642097052</v>
      </c>
      <c r="R362" s="115">
        <f t="shared" si="106"/>
        <v>40.078237209468341</v>
      </c>
      <c r="S362" s="115">
        <f t="shared" si="106"/>
        <v>37.447332335717803</v>
      </c>
      <c r="T362" s="115">
        <f t="shared" si="106"/>
        <v>34.872474538958251</v>
      </c>
      <c r="U362" s="115">
        <f t="shared" si="106"/>
        <v>32.351848162457777</v>
      </c>
      <c r="V362" s="115">
        <f t="shared" si="106"/>
        <v>29.883718276345732</v>
      </c>
      <c r="W362" s="115">
        <f t="shared" si="106"/>
        <v>27.466425969220712</v>
      </c>
      <c r="X362" s="115">
        <f t="shared" si="106"/>
        <v>25.098383992028296</v>
      </c>
      <c r="Y362" s="115">
        <f t="shared" si="106"/>
        <v>22.778072721033563</v>
      </c>
      <c r="Z362" s="115">
        <f t="shared" si="106"/>
        <v>20.504036410545105</v>
      </c>
      <c r="AA362" s="115">
        <f t="shared" si="106"/>
        <v>20.236368082898483</v>
      </c>
      <c r="AB362" s="115">
        <f t="shared" si="106"/>
        <v>19.970084326952598</v>
      </c>
      <c r="AC362" s="115">
        <f t="shared" si="106"/>
        <v>19.705173778873466</v>
      </c>
      <c r="AD362" s="115">
        <f t="shared" si="106"/>
        <v>19.441625210995458</v>
      </c>
      <c r="AE362" s="115">
        <f t="shared" si="106"/>
        <v>19.179427529520868</v>
      </c>
      <c r="AF362" s="115">
        <f t="shared" si="106"/>
        <v>18.918569772272367</v>
      </c>
      <c r="AG362" s="115">
        <f t="shared" si="106"/>
        <v>18.659041106496684</v>
      </c>
      <c r="AH362" s="115">
        <f t="shared" si="106"/>
        <v>18.40083082671816</v>
      </c>
      <c r="AI362" s="115">
        <f t="shared" si="106"/>
        <v>18.14392835264055</v>
      </c>
      <c r="AJ362" s="115">
        <f t="shared" si="106"/>
        <v>17.888323227095754</v>
      </c>
      <c r="AK362" s="115">
        <f t="shared" si="106"/>
        <v>17.634005114038146</v>
      </c>
      <c r="AL362" s="115">
        <f t="shared" si="106"/>
        <v>17.380963796583142</v>
      </c>
      <c r="AM362" s="115">
        <f t="shared" si="106"/>
        <v>17.129189175088708</v>
      </c>
      <c r="AN362" s="115">
        <f t="shared" si="106"/>
        <v>16.878671265278754</v>
      </c>
      <c r="AO362" s="115">
        <f t="shared" si="106"/>
        <v>16.629400196407019</v>
      </c>
    </row>
    <row r="363" spans="7:41" ht="14.25" customHeight="1" x14ac:dyDescent="0.15">
      <c r="G363" s="26"/>
      <c r="H363" s="216"/>
      <c r="J363" s="218"/>
      <c r="K363" s="23" t="s">
        <v>71</v>
      </c>
      <c r="L363" s="86" t="s">
        <v>99</v>
      </c>
      <c r="M363" s="112">
        <f t="shared" ref="M363:AO363" si="107" xml:space="preserve"> ((M$81 *M$391* M$417 * (M231 * 1 + M330) +M263) * 1000 / (M103 * 8760)) + M295 -M$384</f>
        <v>49.397729477402706</v>
      </c>
      <c r="N363" s="112">
        <f t="shared" si="107"/>
        <v>51.685144603587695</v>
      </c>
      <c r="O363" s="112">
        <f t="shared" si="107"/>
        <v>49.551511831436969</v>
      </c>
      <c r="P363" s="112">
        <f t="shared" si="107"/>
        <v>47.445796027134136</v>
      </c>
      <c r="Q363" s="112">
        <f t="shared" si="107"/>
        <v>45.367432708735208</v>
      </c>
      <c r="R363" s="112">
        <f t="shared" si="107"/>
        <v>43.315873545050216</v>
      </c>
      <c r="S363" s="112">
        <f t="shared" si="107"/>
        <v>41.290585718935411</v>
      </c>
      <c r="T363" s="112">
        <f t="shared" si="107"/>
        <v>39.291051324750917</v>
      </c>
      <c r="U363" s="112">
        <f t="shared" si="107"/>
        <v>37.316766797562771</v>
      </c>
      <c r="V363" s="112">
        <f t="shared" si="107"/>
        <v>35.367242371883798</v>
      </c>
      <c r="W363" s="112">
        <f t="shared" si="107"/>
        <v>33.442001567939606</v>
      </c>
      <c r="X363" s="112">
        <f t="shared" si="107"/>
        <v>31.540580703618705</v>
      </c>
      <c r="Y363" s="112">
        <f t="shared" si="107"/>
        <v>29.662528430420352</v>
      </c>
      <c r="Z363" s="112">
        <f t="shared" si="107"/>
        <v>27.807405291853122</v>
      </c>
      <c r="AA363" s="112">
        <f t="shared" si="107"/>
        <v>27.291966082105997</v>
      </c>
      <c r="AB363" s="112">
        <f t="shared" si="107"/>
        <v>26.780828159571833</v>
      </c>
      <c r="AC363" s="112">
        <f t="shared" si="107"/>
        <v>26.273937446337591</v>
      </c>
      <c r="AD363" s="112">
        <f t="shared" si="107"/>
        <v>25.771240776899798</v>
      </c>
      <c r="AE363" s="112">
        <f t="shared" si="107"/>
        <v>25.272685878752533</v>
      </c>
      <c r="AF363" s="112">
        <f t="shared" si="107"/>
        <v>24.778221353476624</v>
      </c>
      <c r="AG363" s="112">
        <f t="shared" si="107"/>
        <v>24.28779665831458</v>
      </c>
      <c r="AH363" s="112">
        <f t="shared" si="107"/>
        <v>23.801362088216663</v>
      </c>
      <c r="AI363" s="112">
        <f t="shared" si="107"/>
        <v>23.318868758343822</v>
      </c>
      <c r="AJ363" s="112">
        <f t="shared" si="107"/>
        <v>22.840268587013711</v>
      </c>
      <c r="AK363" s="112">
        <f t="shared" si="107"/>
        <v>22.365514279076578</v>
      </c>
      <c r="AL363" s="112">
        <f t="shared" si="107"/>
        <v>21.894559309708196</v>
      </c>
      <c r="AM363" s="112">
        <f t="shared" si="107"/>
        <v>21.427357908607544</v>
      </c>
      <c r="AN363" s="112">
        <f t="shared" si="107"/>
        <v>20.963865044587216</v>
      </c>
      <c r="AO363" s="112">
        <f t="shared" si="107"/>
        <v>20.504036410545105</v>
      </c>
    </row>
    <row r="364" spans="7:41" ht="14.25" customHeight="1" thickBot="1" x14ac:dyDescent="0.2">
      <c r="G364" s="26"/>
      <c r="H364" s="216"/>
      <c r="J364" s="218"/>
      <c r="K364" s="98" t="s">
        <v>71</v>
      </c>
      <c r="L364" s="98" t="s">
        <v>100</v>
      </c>
      <c r="M364" s="113">
        <f t="shared" ref="M364:AO364" si="108" xml:space="preserve"> ((M$81 *M$391* M$417 * (M232 * 1 + M331) +M264) * 1000 / (M104 * 8760)) + M296 -M$385</f>
        <v>49.718052522181587</v>
      </c>
      <c r="N364" s="113">
        <f t="shared" si="108"/>
        <v>52.355456501094281</v>
      </c>
      <c r="O364" s="113">
        <f t="shared" si="108"/>
        <v>51.271749497709997</v>
      </c>
      <c r="P364" s="113">
        <f t="shared" si="108"/>
        <v>50.188364869819445</v>
      </c>
      <c r="Q364" s="113">
        <f t="shared" si="108"/>
        <v>49.105294941815622</v>
      </c>
      <c r="R364" s="113">
        <f t="shared" si="108"/>
        <v>48.022532279842949</v>
      </c>
      <c r="S364" s="113">
        <f t="shared" si="108"/>
        <v>46.940069682353794</v>
      </c>
      <c r="T364" s="113">
        <f t="shared" si="108"/>
        <v>45.857900171104383</v>
      </c>
      <c r="U364" s="113">
        <f t="shared" si="108"/>
        <v>44.776016982566098</v>
      </c>
      <c r="V364" s="113">
        <f t="shared" si="108"/>
        <v>43.694413559730293</v>
      </c>
      <c r="W364" s="113">
        <f t="shared" si="108"/>
        <v>42.613083544285537</v>
      </c>
      <c r="X364" s="113">
        <f t="shared" si="108"/>
        <v>41.53202076914782</v>
      </c>
      <c r="Y364" s="113">
        <f t="shared" si="108"/>
        <v>40.451219251325199</v>
      </c>
      <c r="Z364" s="113">
        <f t="shared" si="108"/>
        <v>39.370673185099541</v>
      </c>
      <c r="AA364" s="113">
        <f t="shared" si="108"/>
        <v>38.534279221515753</v>
      </c>
      <c r="AB364" s="113">
        <f t="shared" si="108"/>
        <v>37.707976013092249</v>
      </c>
      <c r="AC364" s="113">
        <f t="shared" si="108"/>
        <v>36.891582464489467</v>
      </c>
      <c r="AD364" s="113">
        <f t="shared" si="108"/>
        <v>36.084921780802524</v>
      </c>
      <c r="AE364" s="113">
        <f t="shared" si="108"/>
        <v>35.287821340816421</v>
      </c>
      <c r="AF364" s="113">
        <f t="shared" si="108"/>
        <v>34.500112574713668</v>
      </c>
      <c r="AG364" s="113">
        <f t="shared" si="108"/>
        <v>33.72163084605296</v>
      </c>
      <c r="AH364" s="113">
        <f t="shared" si="108"/>
        <v>32.952215337846091</v>
      </c>
      <c r="AI364" s="113">
        <f t="shared" si="108"/>
        <v>32.191708942568077</v>
      </c>
      <c r="AJ364" s="113">
        <f t="shared" si="108"/>
        <v>31.439958155943028</v>
      </c>
      <c r="AK364" s="113">
        <f t="shared" si="108"/>
        <v>30.696812974355616</v>
      </c>
      <c r="AL364" s="113">
        <f t="shared" si="108"/>
        <v>29.962126795744624</v>
      </c>
      <c r="AM364" s="113">
        <f t="shared" si="108"/>
        <v>29.235756323841485</v>
      </c>
      <c r="AN364" s="113">
        <f t="shared" si="108"/>
        <v>28.517561475623008</v>
      </c>
      <c r="AO364" s="113">
        <f t="shared" si="108"/>
        <v>27.807405291853122</v>
      </c>
    </row>
    <row r="365" spans="7:41" ht="14.25" customHeight="1" thickTop="1" x14ac:dyDescent="0.15">
      <c r="G365" s="26"/>
      <c r="H365" s="216"/>
      <c r="J365" s="218"/>
      <c r="K365" s="95" t="s">
        <v>73</v>
      </c>
      <c r="L365" s="95" t="s">
        <v>98</v>
      </c>
      <c r="M365" s="115">
        <f t="shared" ref="M365:AO365" si="109" xml:space="preserve"> ((M$81 *M$391* M$417 * (M233 * 1 + M332) +M265) * 1000 / (M105 * 8760)) + M297 -M$383</f>
        <v>51.824219240626299</v>
      </c>
      <c r="N365" s="115">
        <f t="shared" si="109"/>
        <v>53.958380075240441</v>
      </c>
      <c r="O365" s="115">
        <f t="shared" si="109"/>
        <v>50.915909697765372</v>
      </c>
      <c r="P365" s="115">
        <f t="shared" si="109"/>
        <v>47.942854273779503</v>
      </c>
      <c r="Q365" s="115">
        <f t="shared" si="109"/>
        <v>45.036797354443763</v>
      </c>
      <c r="R365" s="115">
        <f t="shared" si="109"/>
        <v>42.1954386136346</v>
      </c>
      <c r="S365" s="115">
        <f t="shared" si="109"/>
        <v>39.416586470431668</v>
      </c>
      <c r="T365" s="115">
        <f t="shared" si="109"/>
        <v>36.698151317359347</v>
      </c>
      <c r="U365" s="115">
        <f t="shared" si="109"/>
        <v>34.038139291542187</v>
      </c>
      <c r="V365" s="115">
        <f t="shared" si="109"/>
        <v>31.434646533916066</v>
      </c>
      <c r="W365" s="115">
        <f t="shared" si="109"/>
        <v>28.885853888422176</v>
      </c>
      <c r="X365" s="115">
        <f t="shared" si="109"/>
        <v>26.390021998904512</v>
      </c>
      <c r="Y365" s="115">
        <f t="shared" si="109"/>
        <v>23.945486766398048</v>
      </c>
      <c r="Z365" s="115">
        <f t="shared" si="109"/>
        <v>21.550655133770821</v>
      </c>
      <c r="AA365" s="115">
        <f t="shared" si="109"/>
        <v>21.273961676093087</v>
      </c>
      <c r="AB365" s="115">
        <f t="shared" si="109"/>
        <v>20.998581215394605</v>
      </c>
      <c r="AC365" s="115">
        <f t="shared" si="109"/>
        <v>20.724503687115117</v>
      </c>
      <c r="AD365" s="115">
        <f t="shared" si="109"/>
        <v>20.451719143077902</v>
      </c>
      <c r="AE365" s="115">
        <f t="shared" si="109"/>
        <v>20.180217749516974</v>
      </c>
      <c r="AF365" s="115">
        <f t="shared" si="109"/>
        <v>19.909989785150856</v>
      </c>
      <c r="AG365" s="115">
        <f t="shared" si="109"/>
        <v>19.641025639301677</v>
      </c>
      <c r="AH365" s="115">
        <f t="shared" si="109"/>
        <v>19.373315810058052</v>
      </c>
      <c r="AI365" s="115">
        <f t="shared" si="109"/>
        <v>19.106850902480542</v>
      </c>
      <c r="AJ365" s="115">
        <f t="shared" si="109"/>
        <v>18.841621626848287</v>
      </c>
      <c r="AK365" s="115">
        <f t="shared" si="109"/>
        <v>18.57761879694575</v>
      </c>
      <c r="AL365" s="115">
        <f t="shared" si="109"/>
        <v>18.314833328388215</v>
      </c>
      <c r="AM365" s="115">
        <f t="shared" si="109"/>
        <v>18.053256236984979</v>
      </c>
      <c r="AN365" s="115">
        <f t="shared" si="109"/>
        <v>17.792878637139172</v>
      </c>
      <c r="AO365" s="115">
        <f t="shared" si="109"/>
        <v>17.533691740283043</v>
      </c>
    </row>
    <row r="366" spans="7:41" ht="14.25" customHeight="1" x14ac:dyDescent="0.15">
      <c r="G366" s="26"/>
      <c r="H366" s="216"/>
      <c r="J366" s="218"/>
      <c r="K366" s="23" t="s">
        <v>73</v>
      </c>
      <c r="L366" s="86" t="s">
        <v>99</v>
      </c>
      <c r="M366" s="112">
        <f t="shared" ref="M366:AO366" si="110" xml:space="preserve"> ((M$81 *M$391* M$417 * (M234 * 1 + M333) +M266) * 1000 / (M106 * 8760)) + M298 -M$384</f>
        <v>52.074484377859335</v>
      </c>
      <c r="N366" s="112">
        <f t="shared" si="110"/>
        <v>54.476093735109743</v>
      </c>
      <c r="O366" s="112">
        <f t="shared" si="110"/>
        <v>52.218016015727159</v>
      </c>
      <c r="P366" s="112">
        <f t="shared" si="110"/>
        <v>49.990262082495285</v>
      </c>
      <c r="Q366" s="112">
        <f t="shared" si="110"/>
        <v>47.792204475353813</v>
      </c>
      <c r="R366" s="112">
        <f t="shared" si="110"/>
        <v>45.623233991160284</v>
      </c>
      <c r="S366" s="112">
        <f t="shared" si="110"/>
        <v>43.482758959215055</v>
      </c>
      <c r="T366" s="112">
        <f t="shared" si="110"/>
        <v>41.370204555476256</v>
      </c>
      <c r="U366" s="112">
        <f t="shared" si="110"/>
        <v>39.285012152754994</v>
      </c>
      <c r="V366" s="112">
        <f t="shared" si="110"/>
        <v>37.226638704419656</v>
      </c>
      <c r="W366" s="112">
        <f t="shared" si="110"/>
        <v>35.194556159349794</v>
      </c>
      <c r="X366" s="112">
        <f t="shared" si="110"/>
        <v>33.188250906072277</v>
      </c>
      <c r="Y366" s="112">
        <f t="shared" si="110"/>
        <v>31.207223244182948</v>
      </c>
      <c r="Z366" s="112">
        <f t="shared" si="110"/>
        <v>29.250986881312492</v>
      </c>
      <c r="AA366" s="112">
        <f t="shared" si="110"/>
        <v>28.707116701493085</v>
      </c>
      <c r="AB366" s="112">
        <f t="shared" si="110"/>
        <v>28.167847268445964</v>
      </c>
      <c r="AC366" s="112">
        <f t="shared" si="110"/>
        <v>27.633119985809888</v>
      </c>
      <c r="AD366" s="112">
        <f t="shared" si="110"/>
        <v>27.102877257812846</v>
      </c>
      <c r="AE366" s="112">
        <f t="shared" si="110"/>
        <v>26.577062467753493</v>
      </c>
      <c r="AF366" s="112">
        <f t="shared" si="110"/>
        <v>26.055619957043252</v>
      </c>
      <c r="AG366" s="112">
        <f t="shared" si="110"/>
        <v>25.538495004791788</v>
      </c>
      <c r="AH366" s="112">
        <f t="shared" si="110"/>
        <v>25.02563380791932</v>
      </c>
      <c r="AI366" s="112">
        <f t="shared" si="110"/>
        <v>24.516983461779681</v>
      </c>
      <c r="AJ366" s="112">
        <f t="shared" si="110"/>
        <v>24.012491941278665</v>
      </c>
      <c r="AK366" s="112">
        <f t="shared" si="110"/>
        <v>23.512108082472682</v>
      </c>
      <c r="AL366" s="112">
        <f t="shared" si="110"/>
        <v>23.015781564633471</v>
      </c>
      <c r="AM366" s="112">
        <f t="shared" si="110"/>
        <v>22.52346289276473</v>
      </c>
      <c r="AN366" s="112">
        <f t="shared" si="110"/>
        <v>22.035103380557452</v>
      </c>
      <c r="AO366" s="112">
        <f t="shared" si="110"/>
        <v>21.550655133770821</v>
      </c>
    </row>
    <row r="367" spans="7:41" ht="14.25" customHeight="1" thickBot="1" x14ac:dyDescent="0.2">
      <c r="G367" s="26"/>
      <c r="H367" s="216"/>
      <c r="J367" s="218"/>
      <c r="K367" s="98" t="s">
        <v>73</v>
      </c>
      <c r="L367" s="98" t="s">
        <v>100</v>
      </c>
      <c r="M367" s="113">
        <f t="shared" ref="M367:AO367" si="111" xml:space="preserve"> ((M$81 *M$391* M$417 * (M235 * 1 + M334) +M267) * 1000 / (M107 * 8760)) + M299 -M$385</f>
        <v>52.421674657843866</v>
      </c>
      <c r="N367" s="113">
        <f t="shared" si="111"/>
        <v>55.20249824827274</v>
      </c>
      <c r="O367" s="113">
        <f t="shared" si="111"/>
        <v>54.059860251128896</v>
      </c>
      <c r="P367" s="113">
        <f t="shared" si="111"/>
        <v>52.917562159962721</v>
      </c>
      <c r="Q367" s="113">
        <f t="shared" si="111"/>
        <v>51.77559588177472</v>
      </c>
      <c r="R367" s="113">
        <f t="shared" si="111"/>
        <v>50.633953578463093</v>
      </c>
      <c r="S367" s="113">
        <f t="shared" si="111"/>
        <v>49.49262765686661</v>
      </c>
      <c r="T367" s="113">
        <f t="shared" si="111"/>
        <v>48.351610759271011</v>
      </c>
      <c r="U367" s="113">
        <f t="shared" si="111"/>
        <v>47.210895754353196</v>
      </c>
      <c r="V367" s="113">
        <f t="shared" si="111"/>
        <v>46.07047572854038</v>
      </c>
      <c r="W367" s="113">
        <f t="shared" si="111"/>
        <v>44.930343977762007</v>
      </c>
      <c r="X367" s="113">
        <f t="shared" si="111"/>
        <v>43.79049399957367</v>
      </c>
      <c r="Y367" s="113">
        <f t="shared" si="111"/>
        <v>42.650919485633814</v>
      </c>
      <c r="Z367" s="113">
        <f t="shared" si="111"/>
        <v>41.511614314514681</v>
      </c>
      <c r="AA367" s="113">
        <f t="shared" si="111"/>
        <v>40.622855844656279</v>
      </c>
      <c r="AB367" s="113">
        <f t="shared" si="111"/>
        <v>39.745114793701383</v>
      </c>
      <c r="AC367" s="113">
        <f t="shared" si="111"/>
        <v>38.878188047735669</v>
      </c>
      <c r="AD367" s="113">
        <f t="shared" si="111"/>
        <v>38.02187744671734</v>
      </c>
      <c r="AE367" s="113">
        <f t="shared" si="111"/>
        <v>37.175989634542134</v>
      </c>
      <c r="AF367" s="113">
        <f t="shared" si="111"/>
        <v>36.340335914516558</v>
      </c>
      <c r="AG367" s="113">
        <f t="shared" si="111"/>
        <v>35.514732110013291</v>
      </c>
      <c r="AH367" s="113">
        <f t="shared" si="111"/>
        <v>34.69899843009334</v>
      </c>
      <c r="AI367" s="113">
        <f t="shared" si="111"/>
        <v>33.892959339889757</v>
      </c>
      <c r="AJ367" s="113">
        <f t="shared" si="111"/>
        <v>33.096443435557418</v>
      </c>
      <c r="AK367" s="113">
        <f t="shared" si="111"/>
        <v>32.309283323602244</v>
      </c>
      <c r="AL367" s="113">
        <f t="shared" si="111"/>
        <v>31.531315504412316</v>
      </c>
      <c r="AM367" s="113">
        <f t="shared" si="111"/>
        <v>30.7623802598211</v>
      </c>
      <c r="AN367" s="113">
        <f t="shared" si="111"/>
        <v>30.002321544540933</v>
      </c>
      <c r="AO367" s="113">
        <f t="shared" si="111"/>
        <v>29.250986881312492</v>
      </c>
    </row>
    <row r="368" spans="7:41" ht="14.25" customHeight="1" thickTop="1" x14ac:dyDescent="0.15">
      <c r="G368" s="26"/>
      <c r="H368" s="216"/>
      <c r="J368" s="218"/>
      <c r="K368" s="95" t="s">
        <v>75</v>
      </c>
      <c r="L368" s="95" t="s">
        <v>98</v>
      </c>
      <c r="M368" s="115">
        <f t="shared" ref="M368:AO368" si="112" xml:space="preserve"> ((M$81 *M$391* M$417 * (M236 * 1 + M335) +M268) * 1000 / (M108 * 8760)) + M300 -M$383</f>
        <v>53.901229138270992</v>
      </c>
      <c r="N368" s="115">
        <f t="shared" si="112"/>
        <v>56.120646785600051</v>
      </c>
      <c r="O368" s="115">
        <f t="shared" si="112"/>
        <v>52.956001247547867</v>
      </c>
      <c r="P368" s="115">
        <f t="shared" si="112"/>
        <v>49.863587346877331</v>
      </c>
      <c r="Q368" s="115">
        <f t="shared" si="112"/>
        <v>46.840889671422779</v>
      </c>
      <c r="R368" s="115">
        <f t="shared" si="112"/>
        <v>43.885513721512524</v>
      </c>
      <c r="S368" s="115">
        <f t="shared" si="112"/>
        <v>40.995178226936233</v>
      </c>
      <c r="T368" s="115">
        <f t="shared" si="112"/>
        <v>38.167708094759099</v>
      </c>
      <c r="U368" s="115">
        <f t="shared" si="112"/>
        <v>35.401027922546973</v>
      </c>
      <c r="V368" s="115">
        <f t="shared" si="112"/>
        <v>32.693156019876504</v>
      </c>
      <c r="W368" s="115">
        <f t="shared" si="112"/>
        <v>30.042198888069553</v>
      </c>
      <c r="X368" s="115">
        <f t="shared" si="112"/>
        <v>27.44634611412253</v>
      </c>
      <c r="Y368" s="115">
        <f t="shared" si="112"/>
        <v>24.903865639973375</v>
      </c>
      <c r="Z368" s="115">
        <f t="shared" si="112"/>
        <v>22.413099372700703</v>
      </c>
      <c r="AA368" s="115">
        <f t="shared" si="112"/>
        <v>22.125426110065717</v>
      </c>
      <c r="AB368" s="115">
        <f t="shared" si="112"/>
        <v>21.839115568760405</v>
      </c>
      <c r="AC368" s="115">
        <f t="shared" si="112"/>
        <v>21.554157317107229</v>
      </c>
      <c r="AD368" s="115">
        <f t="shared" si="112"/>
        <v>21.270541043983712</v>
      </c>
      <c r="AE368" s="115">
        <f t="shared" si="112"/>
        <v>20.988256556778513</v>
      </c>
      <c r="AF368" s="115">
        <f t="shared" si="112"/>
        <v>20.707293779395759</v>
      </c>
      <c r="AG368" s="115">
        <f t="shared" si="112"/>
        <v>20.427642750306344</v>
      </c>
      <c r="AH368" s="115">
        <f t="shared" si="112"/>
        <v>20.149293620644677</v>
      </c>
      <c r="AI368" s="115">
        <f t="shared" si="112"/>
        <v>19.872236652349546</v>
      </c>
      <c r="AJ368" s="115">
        <f t="shared" si="112"/>
        <v>19.596462216347621</v>
      </c>
      <c r="AK368" s="115">
        <f t="shared" si="112"/>
        <v>19.321960790778615</v>
      </c>
      <c r="AL368" s="115">
        <f t="shared" si="112"/>
        <v>19.048722959260555</v>
      </c>
      <c r="AM368" s="115">
        <f t="shared" si="112"/>
        <v>18.776739409194175</v>
      </c>
      <c r="AN368" s="115">
        <f t="shared" si="112"/>
        <v>18.506000930105227</v>
      </c>
      <c r="AO368" s="115">
        <f t="shared" si="112"/>
        <v>18.236498412023575</v>
      </c>
    </row>
    <row r="369" spans="7:42" ht="14.25" customHeight="1" x14ac:dyDescent="0.15">
      <c r="G369" s="26"/>
      <c r="H369" s="216"/>
      <c r="J369" s="218"/>
      <c r="K369" s="23" t="s">
        <v>75</v>
      </c>
      <c r="L369" s="86" t="s">
        <v>99</v>
      </c>
      <c r="M369" s="112">
        <f t="shared" ref="M369:AO369" si="113" xml:space="preserve"> ((M$81 *M$391* M$417 * (M237 * 1 + M336) +M269) * 1000 / (M109 * 8760)) + M301 -M$384</f>
        <v>54.159626211435004</v>
      </c>
      <c r="N369" s="112">
        <f t="shared" si="113"/>
        <v>56.65515889215218</v>
      </c>
      <c r="O369" s="112">
        <f t="shared" si="113"/>
        <v>54.30463752393517</v>
      </c>
      <c r="P369" s="112">
        <f t="shared" si="113"/>
        <v>51.985860275698087</v>
      </c>
      <c r="Q369" s="112">
        <f t="shared" si="113"/>
        <v>49.698166981911335</v>
      </c>
      <c r="R369" s="112">
        <f t="shared" si="113"/>
        <v>47.440916757445649</v>
      </c>
      <c r="S369" s="112">
        <f t="shared" si="113"/>
        <v>45.213487231258377</v>
      </c>
      <c r="T369" s="112">
        <f t="shared" si="113"/>
        <v>43.015273820970151</v>
      </c>
      <c r="U369" s="112">
        <f t="shared" si="113"/>
        <v>40.845689045475311</v>
      </c>
      <c r="V369" s="112">
        <f t="shared" si="113"/>
        <v>38.704161872979782</v>
      </c>
      <c r="W369" s="112">
        <f t="shared" si="113"/>
        <v>36.590137102083155</v>
      </c>
      <c r="X369" s="112">
        <f t="shared" si="113"/>
        <v>34.503074773723682</v>
      </c>
      <c r="Y369" s="112">
        <f t="shared" si="113"/>
        <v>32.442449611984266</v>
      </c>
      <c r="Z369" s="112">
        <f t="shared" si="113"/>
        <v>30.407750491921522</v>
      </c>
      <c r="AA369" s="112">
        <f t="shared" si="113"/>
        <v>29.843330069410833</v>
      </c>
      <c r="AB369" s="112">
        <f t="shared" si="113"/>
        <v>29.283648677601285</v>
      </c>
      <c r="AC369" s="112">
        <f t="shared" si="113"/>
        <v>28.728646386499914</v>
      </c>
      <c r="AD369" s="112">
        <f t="shared" si="113"/>
        <v>28.178264282741374</v>
      </c>
      <c r="AE369" s="112">
        <f t="shared" si="113"/>
        <v>27.632444447853789</v>
      </c>
      <c r="AF369" s="112">
        <f t="shared" si="113"/>
        <v>27.09112993708802</v>
      </c>
      <c r="AG369" s="112">
        <f t="shared" si="113"/>
        <v>26.554264758792961</v>
      </c>
      <c r="AH369" s="112">
        <f t="shared" si="113"/>
        <v>26.021793854320467</v>
      </c>
      <c r="AI369" s="112">
        <f t="shared" si="113"/>
        <v>25.493663078443667</v>
      </c>
      <c r="AJ369" s="112">
        <f t="shared" si="113"/>
        <v>24.969819180273277</v>
      </c>
      <c r="AK369" s="112">
        <f t="shared" si="113"/>
        <v>24.450209784656874</v>
      </c>
      <c r="AL369" s="112">
        <f t="shared" si="113"/>
        <v>23.934783374046866</v>
      </c>
      <c r="AM369" s="112">
        <f t="shared" si="113"/>
        <v>23.423489270823019</v>
      </c>
      <c r="AN369" s="112">
        <f t="shared" si="113"/>
        <v>22.916277620056263</v>
      </c>
      <c r="AO369" s="112">
        <f t="shared" si="113"/>
        <v>22.413099372700703</v>
      </c>
    </row>
    <row r="370" spans="7:42" ht="14.25" customHeight="1" thickBot="1" x14ac:dyDescent="0.2">
      <c r="G370" s="26"/>
      <c r="H370" s="216"/>
      <c r="J370" s="218"/>
      <c r="K370" s="98" t="s">
        <v>75</v>
      </c>
      <c r="L370" s="98" t="s">
        <v>100</v>
      </c>
      <c r="M370" s="113">
        <f t="shared" ref="M370:AO370" si="114" xml:space="preserve"> ((M$81 *M$391* M$417 * (M238 * 1 + M337) +M270) * 1000 / (M110 * 8760)) + M302 -M$385</f>
        <v>54.522903722382523</v>
      </c>
      <c r="N370" s="113">
        <f t="shared" si="114"/>
        <v>57.41519165250871</v>
      </c>
      <c r="O370" s="113">
        <f t="shared" si="114"/>
        <v>56.226753055030834</v>
      </c>
      <c r="P370" s="113">
        <f t="shared" si="114"/>
        <v>55.03866798805376</v>
      </c>
      <c r="Q370" s="113">
        <f t="shared" si="114"/>
        <v>53.850928034184598</v>
      </c>
      <c r="R370" s="113">
        <f t="shared" si="114"/>
        <v>52.663525041145242</v>
      </c>
      <c r="S370" s="113">
        <f t="shared" si="114"/>
        <v>51.476451111416196</v>
      </c>
      <c r="T370" s="113">
        <f t="shared" si="114"/>
        <v>50.28969859236237</v>
      </c>
      <c r="U370" s="113">
        <f t="shared" si="114"/>
        <v>49.103260066814329</v>
      </c>
      <c r="V370" s="113">
        <f t="shared" si="114"/>
        <v>47.9171283440811</v>
      </c>
      <c r="W370" s="113">
        <f t="shared" si="114"/>
        <v>46.731296451371442</v>
      </c>
      <c r="X370" s="113">
        <f t="shared" si="114"/>
        <v>45.545757625602107</v>
      </c>
      <c r="Y370" s="113">
        <f t="shared" si="114"/>
        <v>44.360505305572936</v>
      </c>
      <c r="Z370" s="113">
        <f t="shared" si="114"/>
        <v>43.175533124489704</v>
      </c>
      <c r="AA370" s="113">
        <f t="shared" si="114"/>
        <v>42.249569182443999</v>
      </c>
      <c r="AB370" s="113">
        <f t="shared" si="114"/>
        <v>41.335151732337017</v>
      </c>
      <c r="AC370" s="113">
        <f t="shared" si="114"/>
        <v>40.432066659223985</v>
      </c>
      <c r="AD370" s="113">
        <f t="shared" si="114"/>
        <v>39.540105100745222</v>
      </c>
      <c r="AE370" s="113">
        <f t="shared" si="114"/>
        <v>38.659063287229472</v>
      </c>
      <c r="AF370" s="113">
        <f t="shared" si="114"/>
        <v>37.788742387598013</v>
      </c>
      <c r="AG370" s="113">
        <f t="shared" si="114"/>
        <v>36.9289483608257</v>
      </c>
      <c r="AH370" s="113">
        <f t="shared" si="114"/>
        <v>36.079491812726729</v>
      </c>
      <c r="AI370" s="113">
        <f t="shared" si="114"/>
        <v>35.240187857843679</v>
      </c>
      <c r="AJ370" s="113">
        <f t="shared" si="114"/>
        <v>34.410855986229329</v>
      </c>
      <c r="AK370" s="113">
        <f t="shared" si="114"/>
        <v>33.591319934920087</v>
      </c>
      <c r="AL370" s="113">
        <f t="shared" si="114"/>
        <v>32.781407563909696</v>
      </c>
      <c r="AM370" s="113">
        <f t="shared" si="114"/>
        <v>31.980950736440469</v>
      </c>
      <c r="AN370" s="113">
        <f t="shared" si="114"/>
        <v>31.189785203437758</v>
      </c>
      <c r="AO370" s="113">
        <f t="shared" si="114"/>
        <v>30.407750491921522</v>
      </c>
    </row>
    <row r="371" spans="7:42" ht="14.25" customHeight="1" thickTop="1" x14ac:dyDescent="0.15">
      <c r="G371" s="26"/>
      <c r="H371" s="216"/>
      <c r="J371" s="218"/>
      <c r="K371" s="95" t="s">
        <v>77</v>
      </c>
      <c r="L371" s="95" t="s">
        <v>98</v>
      </c>
      <c r="M371" s="115">
        <f t="shared" ref="M371:AO371" si="115" xml:space="preserve"> ((M$81 *M$391* M$417 * (M239 * 1 + M338) +M271) * 1000 / (M111 * 8760)) + M303 -M$383</f>
        <v>56.644492261636486</v>
      </c>
      <c r="N371" s="115">
        <f t="shared" si="115"/>
        <v>58.968380158873082</v>
      </c>
      <c r="O371" s="115">
        <f t="shared" si="115"/>
        <v>55.635324690497285</v>
      </c>
      <c r="P371" s="115">
        <f t="shared" si="115"/>
        <v>52.379244634858345</v>
      </c>
      <c r="Q371" s="115">
        <f t="shared" si="115"/>
        <v>49.197430999840016</v>
      </c>
      <c r="R371" s="115">
        <f t="shared" si="115"/>
        <v>46.087306089970909</v>
      </c>
      <c r="S371" s="115">
        <f t="shared" si="115"/>
        <v>43.046415124061674</v>
      </c>
      <c r="T371" s="115">
        <f t="shared" si="115"/>
        <v>40.072418541457516</v>
      </c>
      <c r="U371" s="115">
        <f t="shared" si="115"/>
        <v>37.163084925695898</v>
      </c>
      <c r="V371" s="115">
        <f t="shared" si="115"/>
        <v>34.316284483359169</v>
      </c>
      <c r="W371" s="115">
        <f t="shared" si="115"/>
        <v>31.529983023569248</v>
      </c>
      <c r="X371" s="115">
        <f t="shared" si="115"/>
        <v>28.80223639011523</v>
      </c>
      <c r="Y371" s="115">
        <f t="shared" si="115"/>
        <v>26.131185303819709</v>
      </c>
      <c r="Z371" s="115">
        <f t="shared" si="115"/>
        <v>23.515050577587051</v>
      </c>
      <c r="AA371" s="115">
        <f t="shared" si="115"/>
        <v>23.216092967708487</v>
      </c>
      <c r="AB371" s="115">
        <f t="shared" si="115"/>
        <v>22.91847934125316</v>
      </c>
      <c r="AC371" s="115">
        <f t="shared" si="115"/>
        <v>22.622199809497872</v>
      </c>
      <c r="AD371" s="115">
        <f t="shared" si="115"/>
        <v>22.327244596158963</v>
      </c>
      <c r="AE371" s="115">
        <f t="shared" si="115"/>
        <v>22.033604035468951</v>
      </c>
      <c r="AF371" s="115">
        <f t="shared" si="115"/>
        <v>21.741268570299525</v>
      </c>
      <c r="AG371" s="115">
        <f t="shared" si="115"/>
        <v>21.450228750329643</v>
      </c>
      <c r="AH371" s="115">
        <f t="shared" si="115"/>
        <v>21.160475230257255</v>
      </c>
      <c r="AI371" s="115">
        <f t="shared" si="115"/>
        <v>20.871998768053331</v>
      </c>
      <c r="AJ371" s="115">
        <f t="shared" si="115"/>
        <v>20.584790223256785</v>
      </c>
      <c r="AK371" s="115">
        <f t="shared" si="115"/>
        <v>20.298840555309308</v>
      </c>
      <c r="AL371" s="115">
        <f t="shared" si="115"/>
        <v>20.014140821928574</v>
      </c>
      <c r="AM371" s="115">
        <f t="shared" si="115"/>
        <v>19.730682177518915</v>
      </c>
      <c r="AN371" s="115">
        <f t="shared" si="115"/>
        <v>19.448455871618236</v>
      </c>
      <c r="AO371" s="115">
        <f t="shared" si="115"/>
        <v>19.167453247380113</v>
      </c>
    </row>
    <row r="372" spans="7:42" ht="14.25" customHeight="1" x14ac:dyDescent="0.15">
      <c r="G372" s="26"/>
      <c r="H372" s="216"/>
      <c r="J372" s="218"/>
      <c r="K372" s="23" t="s">
        <v>77</v>
      </c>
      <c r="L372" s="86" t="s">
        <v>99</v>
      </c>
      <c r="M372" s="112">
        <f t="shared" ref="M372:AO372" si="116" xml:space="preserve"> ((M$81 *M$391* M$417 * (M240 * 1 + M339) +M272) * 1000 / (M112 * 8760)) + M304 -M$384</f>
        <v>56.918213395832495</v>
      </c>
      <c r="N372" s="112">
        <f t="shared" si="116"/>
        <v>59.534448767389271</v>
      </c>
      <c r="O372" s="112">
        <f t="shared" si="116"/>
        <v>57.058412876292969</v>
      </c>
      <c r="P372" s="112">
        <f t="shared" si="116"/>
        <v>54.616328695169329</v>
      </c>
      <c r="Q372" s="112">
        <f t="shared" si="116"/>
        <v>52.20748048832062</v>
      </c>
      <c r="R372" s="112">
        <f t="shared" si="116"/>
        <v>49.831173637525161</v>
      </c>
      <c r="S372" s="112">
        <f t="shared" si="116"/>
        <v>47.486733798831793</v>
      </c>
      <c r="T372" s="112">
        <f t="shared" si="116"/>
        <v>45.173506104264661</v>
      </c>
      <c r="U372" s="112">
        <f t="shared" si="116"/>
        <v>42.890854405320518</v>
      </c>
      <c r="V372" s="112">
        <f t="shared" si="116"/>
        <v>40.638160555412064</v>
      </c>
      <c r="W372" s="112">
        <f t="shared" si="116"/>
        <v>38.41482372865287</v>
      </c>
      <c r="X372" s="112">
        <f t="shared" si="116"/>
        <v>36.220259772597998</v>
      </c>
      <c r="Y372" s="112">
        <f t="shared" si="116"/>
        <v>34.053900592749969</v>
      </c>
      <c r="Z372" s="112">
        <f t="shared" si="116"/>
        <v>31.915193566816942</v>
      </c>
      <c r="AA372" s="112">
        <f t="shared" si="116"/>
        <v>31.321932047001759</v>
      </c>
      <c r="AB372" s="112">
        <f t="shared" si="116"/>
        <v>30.733683703291245</v>
      </c>
      <c r="AC372" s="112">
        <f t="shared" si="116"/>
        <v>30.150384751710327</v>
      </c>
      <c r="AD372" s="112">
        <f t="shared" si="116"/>
        <v>29.571972496422763</v>
      </c>
      <c r="AE372" s="112">
        <f t="shared" si="116"/>
        <v>28.9983853063497</v>
      </c>
      <c r="AF372" s="112">
        <f t="shared" si="116"/>
        <v>28.429562592397065</v>
      </c>
      <c r="AG372" s="112">
        <f t="shared" si="116"/>
        <v>27.865444785272889</v>
      </c>
      <c r="AH372" s="112">
        <f t="shared" si="116"/>
        <v>27.305973313876695</v>
      </c>
      <c r="AI372" s="112">
        <f t="shared" si="116"/>
        <v>26.751090584243467</v>
      </c>
      <c r="AJ372" s="112">
        <f t="shared" si="116"/>
        <v>26.200739959025455</v>
      </c>
      <c r="AK372" s="112">
        <f t="shared" si="116"/>
        <v>25.654865737495495</v>
      </c>
      <c r="AL372" s="112">
        <f t="shared" si="116"/>
        <v>25.113413136056405</v>
      </c>
      <c r="AM372" s="112">
        <f t="shared" si="116"/>
        <v>24.576328269241216</v>
      </c>
      <c r="AN372" s="112">
        <f t="shared" si="116"/>
        <v>24.043558131189677</v>
      </c>
      <c r="AO372" s="112">
        <f t="shared" si="116"/>
        <v>23.515050577587051</v>
      </c>
    </row>
    <row r="373" spans="7:42" ht="14.25" customHeight="1" thickBot="1" x14ac:dyDescent="0.2">
      <c r="G373" s="26"/>
      <c r="H373" s="216"/>
      <c r="J373" s="218"/>
      <c r="K373" s="98" t="s">
        <v>77</v>
      </c>
      <c r="L373" s="98" t="s">
        <v>100</v>
      </c>
      <c r="M373" s="113">
        <f t="shared" ref="M373:AO373" si="117" xml:space="preserve"> ((M$81 *M$391* M$417 * (M241 * 1 + M340) +M273) * 1000 / (M113 * 8760)) + M305 -M$385</f>
        <v>57.306242920030542</v>
      </c>
      <c r="N373" s="113">
        <f t="shared" si="117"/>
        <v>60.346179229410232</v>
      </c>
      <c r="O373" s="113">
        <f t="shared" si="117"/>
        <v>59.097072041183765</v>
      </c>
      <c r="P373" s="113">
        <f t="shared" si="117"/>
        <v>57.848336430833299</v>
      </c>
      <c r="Q373" s="113">
        <f t="shared" si="117"/>
        <v>56.599963551266534</v>
      </c>
      <c r="R373" s="113">
        <f t="shared" si="117"/>
        <v>55.351944834039799</v>
      </c>
      <c r="S373" s="113">
        <f t="shared" si="117"/>
        <v>54.104271978473193</v>
      </c>
      <c r="T373" s="113">
        <f t="shared" si="117"/>
        <v>52.856936941272338</v>
      </c>
      <c r="U373" s="113">
        <f t="shared" si="117"/>
        <v>51.609931926628782</v>
      </c>
      <c r="V373" s="113">
        <f t="shared" si="117"/>
        <v>50.363249376774036</v>
      </c>
      <c r="W373" s="113">
        <f t="shared" si="117"/>
        <v>49.116881962962907</v>
      </c>
      <c r="X373" s="113">
        <f t="shared" si="117"/>
        <v>47.87082257686356</v>
      </c>
      <c r="Y373" s="113">
        <f t="shared" si="117"/>
        <v>46.625064322333223</v>
      </c>
      <c r="Z373" s="113">
        <f t="shared" si="117"/>
        <v>45.379600507559211</v>
      </c>
      <c r="AA373" s="113">
        <f t="shared" si="117"/>
        <v>44.401845716791755</v>
      </c>
      <c r="AB373" s="113">
        <f t="shared" si="117"/>
        <v>43.436478151106286</v>
      </c>
      <c r="AC373" s="113">
        <f t="shared" si="117"/>
        <v>42.483264465426949</v>
      </c>
      <c r="AD373" s="113">
        <f t="shared" si="117"/>
        <v>41.54197712914069</v>
      </c>
      <c r="AE373" s="113">
        <f t="shared" si="117"/>
        <v>40.612394246323326</v>
      </c>
      <c r="AF373" s="113">
        <f t="shared" si="117"/>
        <v>39.694299382589293</v>
      </c>
      <c r="AG373" s="113">
        <f t="shared" si="117"/>
        <v>38.787481398282189</v>
      </c>
      <c r="AH373" s="113">
        <f t="shared" si="117"/>
        <v>37.891734287737087</v>
      </c>
      <c r="AI373" s="113">
        <f t="shared" si="117"/>
        <v>37.00685702435829</v>
      </c>
      <c r="AJ373" s="113">
        <f t="shared" si="117"/>
        <v>36.13265341126889</v>
      </c>
      <c r="AK373" s="113">
        <f t="shared" si="117"/>
        <v>35.268931937299669</v>
      </c>
      <c r="AL373" s="113">
        <f t="shared" si="117"/>
        <v>34.415505638096263</v>
      </c>
      <c r="AM373" s="113">
        <f t="shared" si="117"/>
        <v>33.572191962133651</v>
      </c>
      <c r="AN373" s="113">
        <f t="shared" si="117"/>
        <v>32.738812641436944</v>
      </c>
      <c r="AO373" s="113">
        <f t="shared" si="117"/>
        <v>31.915193566816942</v>
      </c>
    </row>
    <row r="374" spans="7:42" ht="14.25" customHeight="1" thickTop="1" x14ac:dyDescent="0.15">
      <c r="G374" s="26"/>
      <c r="H374" s="216"/>
      <c r="J374" s="218"/>
      <c r="K374" s="95" t="s">
        <v>79</v>
      </c>
      <c r="L374" s="95" t="s">
        <v>98</v>
      </c>
      <c r="M374" s="115">
        <f t="shared" ref="M374:AO374" si="118" xml:space="preserve"> ((M$81 *M$391* M$417 * (M242 * 1 + M341) +M274) * 1000 / (M114 * 8760)) + M306 -M$383</f>
        <v>61.732292731071119</v>
      </c>
      <c r="N374" s="115">
        <f t="shared" si="118"/>
        <v>64.245297476385758</v>
      </c>
      <c r="O374" s="115">
        <f t="shared" si="118"/>
        <v>60.595898970093643</v>
      </c>
      <c r="P374" s="115">
        <f t="shared" si="118"/>
        <v>57.032869846447539</v>
      </c>
      <c r="Q374" s="115">
        <f t="shared" si="118"/>
        <v>53.553102850694586</v>
      </c>
      <c r="R374" s="115">
        <f t="shared" si="118"/>
        <v>50.15364398912125</v>
      </c>
      <c r="S374" s="115">
        <f t="shared" si="118"/>
        <v>46.831682640378801</v>
      </c>
      <c r="T374" s="115">
        <f t="shared" si="118"/>
        <v>43.584542480896864</v>
      </c>
      <c r="U374" s="115">
        <f t="shared" si="118"/>
        <v>40.409673140649375</v>
      </c>
      <c r="V374" s="115">
        <f t="shared" si="118"/>
        <v>37.304642516019271</v>
      </c>
      <c r="W374" s="115">
        <f t="shared" si="118"/>
        <v>34.267129675443023</v>
      </c>
      <c r="X374" s="115">
        <f t="shared" si="118"/>
        <v>31.29491830116422</v>
      </c>
      <c r="Y374" s="115">
        <f t="shared" si="118"/>
        <v>28.385890616999248</v>
      </c>
      <c r="Z374" s="115">
        <f t="shared" si="118"/>
        <v>25.538021757690689</v>
      </c>
      <c r="AA374" s="115">
        <f t="shared" si="118"/>
        <v>25.219903280314121</v>
      </c>
      <c r="AB374" s="115">
        <f t="shared" si="118"/>
        <v>24.903052690662278</v>
      </c>
      <c r="AC374" s="115">
        <f t="shared" si="118"/>
        <v>24.587461421134826</v>
      </c>
      <c r="AD374" s="115">
        <f t="shared" si="118"/>
        <v>24.273120999496435</v>
      </c>
      <c r="AE374" s="115">
        <f t="shared" si="118"/>
        <v>23.960023047185079</v>
      </c>
      <c r="AF374" s="115">
        <f t="shared" si="118"/>
        <v>23.648159277663286</v>
      </c>
      <c r="AG374" s="115">
        <f t="shared" si="118"/>
        <v>23.33752149481105</v>
      </c>
      <c r="AH374" s="115">
        <f t="shared" si="118"/>
        <v>23.028101591359036</v>
      </c>
      <c r="AI374" s="115">
        <f t="shared" si="118"/>
        <v>22.719891547360785</v>
      </c>
      <c r="AJ374" s="115">
        <f t="shared" si="118"/>
        <v>22.412883428702596</v>
      </c>
      <c r="AK374" s="115">
        <f t="shared" si="118"/>
        <v>22.107069385650107</v>
      </c>
      <c r="AL374" s="115">
        <f t="shared" si="118"/>
        <v>21.802441651430151</v>
      </c>
      <c r="AM374" s="115">
        <f t="shared" si="118"/>
        <v>21.49899254084696</v>
      </c>
      <c r="AN374" s="115">
        <f t="shared" si="118"/>
        <v>21.196714448931619</v>
      </c>
      <c r="AO374" s="115">
        <f t="shared" si="118"/>
        <v>20.895599849623661</v>
      </c>
    </row>
    <row r="375" spans="7:42" ht="14.25" customHeight="1" x14ac:dyDescent="0.15">
      <c r="G375" s="26"/>
      <c r="H375" s="216"/>
      <c r="J375" s="218"/>
      <c r="K375" s="23" t="s">
        <v>79</v>
      </c>
      <c r="L375" s="86" t="s">
        <v>99</v>
      </c>
      <c r="M375" s="112">
        <f t="shared" ref="M375:AO375" si="119" xml:space="preserve"> ((M$81 *M$391* M$417 * (M243 * 1 + M342) +M275) * 1000 / (M115 * 8760)) + M307 -M$384</f>
        <v>62.039274144376243</v>
      </c>
      <c r="N375" s="112">
        <f t="shared" si="119"/>
        <v>64.879848120145354</v>
      </c>
      <c r="O375" s="112">
        <f t="shared" si="119"/>
        <v>62.171051816293051</v>
      </c>
      <c r="P375" s="112">
        <f t="shared" si="119"/>
        <v>59.50028575221603</v>
      </c>
      <c r="Q375" s="112">
        <f t="shared" si="119"/>
        <v>56.866731046763277</v>
      </c>
      <c r="R375" s="112">
        <f t="shared" si="119"/>
        <v>54.269593374277051</v>
      </c>
      <c r="S375" s="112">
        <f t="shared" si="119"/>
        <v>51.708101976230537</v>
      </c>
      <c r="T375" s="112">
        <f t="shared" si="119"/>
        <v>49.181508725414801</v>
      </c>
      <c r="U375" s="112">
        <f t="shared" si="119"/>
        <v>46.689087239059795</v>
      </c>
      <c r="V375" s="112">
        <f t="shared" si="119"/>
        <v>44.230132037585328</v>
      </c>
      <c r="W375" s="112">
        <f t="shared" si="119"/>
        <v>41.803957745955458</v>
      </c>
      <c r="X375" s="112">
        <f t="shared" si="119"/>
        <v>39.40989833486119</v>
      </c>
      <c r="Y375" s="112">
        <f t="shared" si="119"/>
        <v>37.047306399181103</v>
      </c>
      <c r="Z375" s="112">
        <f t="shared" si="119"/>
        <v>34.715552471373719</v>
      </c>
      <c r="AA375" s="112">
        <f t="shared" si="119"/>
        <v>34.066442354064009</v>
      </c>
      <c r="AB375" s="112">
        <f t="shared" si="119"/>
        <v>33.422959205943279</v>
      </c>
      <c r="AC375" s="112">
        <f t="shared" si="119"/>
        <v>32.78502967002305</v>
      </c>
      <c r="AD375" s="112">
        <f t="shared" si="119"/>
        <v>32.152581669500336</v>
      </c>
      <c r="AE375" s="112">
        <f t="shared" si="119"/>
        <v>31.525544379677957</v>
      </c>
      <c r="AF375" s="112">
        <f t="shared" si="119"/>
        <v>30.903848200629163</v>
      </c>
      <c r="AG375" s="112">
        <f t="shared" si="119"/>
        <v>30.287424730583275</v>
      </c>
      <c r="AH375" s="112">
        <f t="shared" si="119"/>
        <v>29.676206740010013</v>
      </c>
      <c r="AI375" s="112">
        <f t="shared" si="119"/>
        <v>29.070128146381027</v>
      </c>
      <c r="AJ375" s="112">
        <f t="shared" si="119"/>
        <v>28.469123989587665</v>
      </c>
      <c r="AK375" s="112">
        <f t="shared" si="119"/>
        <v>27.873130407995003</v>
      </c>
      <c r="AL375" s="112">
        <f t="shared" si="119"/>
        <v>27.282084615112758</v>
      </c>
      <c r="AM375" s="112">
        <f t="shared" si="119"/>
        <v>26.695924876864421</v>
      </c>
      <c r="AN375" s="112">
        <f t="shared" si="119"/>
        <v>26.11459048943652</v>
      </c>
      <c r="AO375" s="112">
        <f t="shared" si="119"/>
        <v>25.538021757690689</v>
      </c>
    </row>
    <row r="376" spans="7:42" ht="14.25" customHeight="1" thickBot="1" x14ac:dyDescent="0.2">
      <c r="G376" s="26"/>
      <c r="H376" s="217"/>
      <c r="J376" s="219"/>
      <c r="K376" s="98" t="s">
        <v>79</v>
      </c>
      <c r="L376" s="98" t="s">
        <v>100</v>
      </c>
      <c r="M376" s="113">
        <f t="shared" ref="M376:AO376" si="120" xml:space="preserve"> ((M$81 *M$391* M$417 * (M244 * 1 + M343) +M276) * 1000 / (M116 * 8760)) + M308 -M$385</f>
        <v>62.473000741815262</v>
      </c>
      <c r="N376" s="113">
        <f t="shared" si="120"/>
        <v>65.787019139007498</v>
      </c>
      <c r="O376" s="113">
        <f t="shared" si="120"/>
        <v>64.42529185903949</v>
      </c>
      <c r="P376" s="113">
        <f t="shared" si="120"/>
        <v>63.063969658583595</v>
      </c>
      <c r="Q376" s="113">
        <f t="shared" si="120"/>
        <v>61.70304289288952</v>
      </c>
      <c r="R376" s="113">
        <f t="shared" si="120"/>
        <v>60.342502220978659</v>
      </c>
      <c r="S376" s="113">
        <f t="shared" si="120"/>
        <v>58.982338593777925</v>
      </c>
      <c r="T376" s="113">
        <f t="shared" si="120"/>
        <v>57.622543242805719</v>
      </c>
      <c r="U376" s="113">
        <f t="shared" si="120"/>
        <v>56.263107669379842</v>
      </c>
      <c r="V376" s="113">
        <f t="shared" si="120"/>
        <v>54.904023634319842</v>
      </c>
      <c r="W376" s="113">
        <f t="shared" si="120"/>
        <v>53.545283148117413</v>
      </c>
      <c r="X376" s="113">
        <f t="shared" si="120"/>
        <v>52.186878461550172</v>
      </c>
      <c r="Y376" s="113">
        <f t="shared" si="120"/>
        <v>50.828802056715865</v>
      </c>
      <c r="Z376" s="113">
        <f t="shared" si="120"/>
        <v>49.471046638464841</v>
      </c>
      <c r="AA376" s="113">
        <f t="shared" si="120"/>
        <v>48.397333969308463</v>
      </c>
      <c r="AB376" s="113">
        <f t="shared" si="120"/>
        <v>47.337562998671409</v>
      </c>
      <c r="AC376" s="113">
        <f t="shared" si="120"/>
        <v>46.291464614987419</v>
      </c>
      <c r="AD376" s="113">
        <f t="shared" si="120"/>
        <v>45.258776576906222</v>
      </c>
      <c r="AE376" s="113">
        <f t="shared" si="120"/>
        <v>44.239243295691956</v>
      </c>
      <c r="AF376" s="113">
        <f t="shared" si="120"/>
        <v>43.232615625833915</v>
      </c>
      <c r="AG376" s="113">
        <f t="shared" si="120"/>
        <v>42.238650663510199</v>
      </c>
      <c r="AH376" s="113">
        <f t="shared" si="120"/>
        <v>41.257111552563273</v>
      </c>
      <c r="AI376" s="113">
        <f t="shared" si="120"/>
        <v>40.287767297662647</v>
      </c>
      <c r="AJ376" s="113">
        <f t="shared" si="120"/>
        <v>39.330392584346399</v>
      </c>
      <c r="AK376" s="113">
        <f t="shared" si="120"/>
        <v>38.384767605647866</v>
      </c>
      <c r="AL376" s="113">
        <f t="shared" si="120"/>
        <v>37.45067789502837</v>
      </c>
      <c r="AM376" s="113">
        <f t="shared" si="120"/>
        <v>36.527914165350012</v>
      </c>
      <c r="AN376" s="113">
        <f t="shared" si="120"/>
        <v>35.616272153635464</v>
      </c>
      <c r="AO376" s="113">
        <f t="shared" si="120"/>
        <v>34.715552471373719</v>
      </c>
    </row>
    <row r="377" spans="7:42" ht="14.25" customHeight="1" x14ac:dyDescent="0.15">
      <c r="G377" s="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</row>
    <row r="378" spans="7:42" ht="14.25" customHeight="1" x14ac:dyDescent="0.15">
      <c r="G378" s="26"/>
      <c r="M378" s="85">
        <v>2022</v>
      </c>
      <c r="N378" s="85">
        <v>2023</v>
      </c>
      <c r="O378" s="85">
        <v>2024</v>
      </c>
      <c r="P378" s="85">
        <v>2025</v>
      </c>
      <c r="Q378" s="85">
        <v>2026</v>
      </c>
      <c r="R378" s="85">
        <v>2027</v>
      </c>
      <c r="S378" s="85">
        <v>2028</v>
      </c>
      <c r="T378" s="85">
        <v>2029</v>
      </c>
      <c r="U378" s="85">
        <v>2030</v>
      </c>
      <c r="V378" s="85">
        <v>2031</v>
      </c>
      <c r="W378" s="85">
        <v>2032</v>
      </c>
      <c r="X378" s="85">
        <v>2033</v>
      </c>
      <c r="Y378" s="85">
        <v>2034</v>
      </c>
      <c r="Z378" s="85">
        <v>2035</v>
      </c>
      <c r="AA378" s="85">
        <v>2036</v>
      </c>
      <c r="AB378" s="85">
        <v>2037</v>
      </c>
      <c r="AC378" s="85">
        <v>2038</v>
      </c>
      <c r="AD378" s="85">
        <v>2039</v>
      </c>
      <c r="AE378" s="85">
        <v>2040</v>
      </c>
      <c r="AF378" s="85">
        <v>2041</v>
      </c>
      <c r="AG378" s="85">
        <v>2042</v>
      </c>
      <c r="AH378" s="85">
        <v>2043</v>
      </c>
      <c r="AI378" s="85">
        <v>2044</v>
      </c>
      <c r="AJ378" s="85">
        <v>2045</v>
      </c>
      <c r="AK378" s="85">
        <v>2046</v>
      </c>
      <c r="AL378" s="85">
        <v>2047</v>
      </c>
      <c r="AM378" s="85">
        <v>2048</v>
      </c>
      <c r="AN378" s="85">
        <v>2049</v>
      </c>
      <c r="AO378" s="85">
        <v>2050</v>
      </c>
    </row>
    <row r="379" spans="7:42" ht="14.25" customHeight="1" x14ac:dyDescent="0.15">
      <c r="G379" s="26"/>
      <c r="H379" s="220" t="s">
        <v>126</v>
      </c>
      <c r="J379" s="208" t="s">
        <v>127</v>
      </c>
      <c r="K379" s="23" t="s">
        <v>128</v>
      </c>
      <c r="L379" s="23" t="s">
        <v>98</v>
      </c>
      <c r="M379" s="128">
        <f t="shared" ref="M379:AO381" si="121">M73 / ( 1 - (1 / (1 +M73)^10))</f>
        <v>0.11980386518897621</v>
      </c>
      <c r="N379" s="128">
        <f t="shared" si="121"/>
        <v>0.11980386518897621</v>
      </c>
      <c r="O379" s="128">
        <f t="shared" si="121"/>
        <v>0.11980386518897621</v>
      </c>
      <c r="P379" s="128">
        <f t="shared" si="121"/>
        <v>0.11980386518897621</v>
      </c>
      <c r="Q379" s="128">
        <f t="shared" si="121"/>
        <v>0.11980386518897621</v>
      </c>
      <c r="R379" s="128">
        <f t="shared" si="121"/>
        <v>0.11980386518897621</v>
      </c>
      <c r="S379" s="128">
        <f t="shared" si="121"/>
        <v>0.11980386518897621</v>
      </c>
      <c r="T379" s="128">
        <f t="shared" si="121"/>
        <v>0.11980386518897621</v>
      </c>
      <c r="U379" s="128">
        <f t="shared" si="121"/>
        <v>0.11980386518897621</v>
      </c>
      <c r="V379" s="128">
        <f t="shared" si="121"/>
        <v>0.11980386518897621</v>
      </c>
      <c r="W379" s="128">
        <f t="shared" si="121"/>
        <v>0.11980386518897621</v>
      </c>
      <c r="X379" s="128">
        <f t="shared" si="121"/>
        <v>0.11980386518897621</v>
      </c>
      <c r="Y379" s="128">
        <f t="shared" si="121"/>
        <v>0.11980386518897621</v>
      </c>
      <c r="Z379" s="128">
        <f t="shared" si="121"/>
        <v>0.11980386518897621</v>
      </c>
      <c r="AA379" s="128">
        <f t="shared" si="121"/>
        <v>0.11980386518897621</v>
      </c>
      <c r="AB379" s="128">
        <f t="shared" si="121"/>
        <v>0.11980386518897621</v>
      </c>
      <c r="AC379" s="128">
        <f t="shared" si="121"/>
        <v>0.11980386518897621</v>
      </c>
      <c r="AD379" s="128">
        <f t="shared" si="121"/>
        <v>0.11980386518897621</v>
      </c>
      <c r="AE379" s="128">
        <f t="shared" si="121"/>
        <v>0.11980386518897621</v>
      </c>
      <c r="AF379" s="128">
        <f t="shared" si="121"/>
        <v>0.11980386518897621</v>
      </c>
      <c r="AG379" s="128">
        <f t="shared" si="121"/>
        <v>0.11980386518897621</v>
      </c>
      <c r="AH379" s="128">
        <f t="shared" si="121"/>
        <v>0.11980386518897621</v>
      </c>
      <c r="AI379" s="128">
        <f t="shared" si="121"/>
        <v>0.11980386518897621</v>
      </c>
      <c r="AJ379" s="128">
        <f t="shared" si="121"/>
        <v>0.11980386518897621</v>
      </c>
      <c r="AK379" s="128">
        <f t="shared" si="121"/>
        <v>0.11980386518897621</v>
      </c>
      <c r="AL379" s="128">
        <f t="shared" si="121"/>
        <v>0.11980386518897621</v>
      </c>
      <c r="AM379" s="128">
        <f t="shared" si="121"/>
        <v>0.11980386518897621</v>
      </c>
      <c r="AN379" s="128">
        <f t="shared" si="121"/>
        <v>0.11980386518897621</v>
      </c>
      <c r="AO379" s="128">
        <f t="shared" si="121"/>
        <v>0.11980386518897621</v>
      </c>
    </row>
    <row r="380" spans="7:42" ht="14.25" customHeight="1" x14ac:dyDescent="0.15">
      <c r="G380" s="26"/>
      <c r="H380" s="220"/>
      <c r="J380" s="209"/>
      <c r="K380" s="23" t="s">
        <v>128</v>
      </c>
      <c r="L380" s="23" t="s">
        <v>99</v>
      </c>
      <c r="M380" s="128">
        <f t="shared" si="121"/>
        <v>0.11980386518897621</v>
      </c>
      <c r="N380" s="128">
        <f t="shared" si="121"/>
        <v>0.11980386518897621</v>
      </c>
      <c r="O380" s="128">
        <f t="shared" si="121"/>
        <v>0.11980386518897621</v>
      </c>
      <c r="P380" s="128">
        <f t="shared" si="121"/>
        <v>0.11980386518897621</v>
      </c>
      <c r="Q380" s="128">
        <f t="shared" si="121"/>
        <v>0.11980386518897621</v>
      </c>
      <c r="R380" s="128">
        <f t="shared" si="121"/>
        <v>0.11980386518897621</v>
      </c>
      <c r="S380" s="128">
        <f t="shared" si="121"/>
        <v>0.11980386518897621</v>
      </c>
      <c r="T380" s="128">
        <f t="shared" si="121"/>
        <v>0.11980386518897621</v>
      </c>
      <c r="U380" s="128">
        <f t="shared" si="121"/>
        <v>0.11980386518897621</v>
      </c>
      <c r="V380" s="128">
        <f t="shared" si="121"/>
        <v>0.11980386518897621</v>
      </c>
      <c r="W380" s="128">
        <f t="shared" si="121"/>
        <v>0.11980386518897621</v>
      </c>
      <c r="X380" s="128">
        <f t="shared" si="121"/>
        <v>0.11980386518897621</v>
      </c>
      <c r="Y380" s="128">
        <f t="shared" si="121"/>
        <v>0.11980386518897621</v>
      </c>
      <c r="Z380" s="128">
        <f t="shared" si="121"/>
        <v>0.11980386518897621</v>
      </c>
      <c r="AA380" s="128">
        <f t="shared" si="121"/>
        <v>0.11980386518897621</v>
      </c>
      <c r="AB380" s="128">
        <f t="shared" si="121"/>
        <v>0.11980386518897621</v>
      </c>
      <c r="AC380" s="128">
        <f t="shared" si="121"/>
        <v>0.11980386518897621</v>
      </c>
      <c r="AD380" s="128">
        <f t="shared" si="121"/>
        <v>0.11980386518897621</v>
      </c>
      <c r="AE380" s="128">
        <f t="shared" si="121"/>
        <v>0.11980386518897621</v>
      </c>
      <c r="AF380" s="128">
        <f t="shared" si="121"/>
        <v>0.11980386518897621</v>
      </c>
      <c r="AG380" s="128">
        <f t="shared" si="121"/>
        <v>0.11980386518897621</v>
      </c>
      <c r="AH380" s="128">
        <f t="shared" si="121"/>
        <v>0.11980386518897621</v>
      </c>
      <c r="AI380" s="128">
        <f t="shared" si="121"/>
        <v>0.11980386518897621</v>
      </c>
      <c r="AJ380" s="128">
        <f t="shared" si="121"/>
        <v>0.11980386518897621</v>
      </c>
      <c r="AK380" s="128">
        <f t="shared" si="121"/>
        <v>0.11980386518897621</v>
      </c>
      <c r="AL380" s="128">
        <f t="shared" si="121"/>
        <v>0.11980386518897621</v>
      </c>
      <c r="AM380" s="128">
        <f t="shared" si="121"/>
        <v>0.11980386518897621</v>
      </c>
      <c r="AN380" s="128">
        <f t="shared" si="121"/>
        <v>0.11980386518897621</v>
      </c>
      <c r="AO380" s="128">
        <f t="shared" si="121"/>
        <v>0.11980386518897621</v>
      </c>
    </row>
    <row r="381" spans="7:42" ht="14.25" customHeight="1" x14ac:dyDescent="0.15">
      <c r="G381" s="26"/>
      <c r="H381" s="220"/>
      <c r="J381" s="209"/>
      <c r="K381" s="23" t="s">
        <v>128</v>
      </c>
      <c r="L381" s="23" t="s">
        <v>100</v>
      </c>
      <c r="M381" s="128">
        <f t="shared" si="121"/>
        <v>0.11980386518897621</v>
      </c>
      <c r="N381" s="128">
        <f t="shared" si="121"/>
        <v>0.11980386518897621</v>
      </c>
      <c r="O381" s="128">
        <f t="shared" si="121"/>
        <v>0.11980386518897621</v>
      </c>
      <c r="P381" s="128">
        <f t="shared" si="121"/>
        <v>0.11980386518897621</v>
      </c>
      <c r="Q381" s="128">
        <f t="shared" si="121"/>
        <v>0.11980386518897621</v>
      </c>
      <c r="R381" s="128">
        <f t="shared" si="121"/>
        <v>0.11980386518897621</v>
      </c>
      <c r="S381" s="128">
        <f t="shared" si="121"/>
        <v>0.11980386518897621</v>
      </c>
      <c r="T381" s="128">
        <f t="shared" si="121"/>
        <v>0.11980386518897621</v>
      </c>
      <c r="U381" s="128">
        <f t="shared" si="121"/>
        <v>0.11980386518897621</v>
      </c>
      <c r="V381" s="128">
        <f t="shared" si="121"/>
        <v>0.11980386518897621</v>
      </c>
      <c r="W381" s="128">
        <f t="shared" si="121"/>
        <v>0.11980386518897621</v>
      </c>
      <c r="X381" s="128">
        <f t="shared" si="121"/>
        <v>0.11980386518897621</v>
      </c>
      <c r="Y381" s="128">
        <f t="shared" si="121"/>
        <v>0.11980386518897621</v>
      </c>
      <c r="Z381" s="128">
        <f t="shared" si="121"/>
        <v>0.11980386518897621</v>
      </c>
      <c r="AA381" s="128">
        <f t="shared" si="121"/>
        <v>0.11980386518897621</v>
      </c>
      <c r="AB381" s="128">
        <f t="shared" si="121"/>
        <v>0.11980386518897621</v>
      </c>
      <c r="AC381" s="128">
        <f t="shared" si="121"/>
        <v>0.11980386518897621</v>
      </c>
      <c r="AD381" s="128">
        <f t="shared" si="121"/>
        <v>0.11980386518897621</v>
      </c>
      <c r="AE381" s="128">
        <f t="shared" si="121"/>
        <v>0.11980386518897621</v>
      </c>
      <c r="AF381" s="128">
        <f t="shared" si="121"/>
        <v>0.11980386518897621</v>
      </c>
      <c r="AG381" s="128">
        <f t="shared" si="121"/>
        <v>0.11980386518897621</v>
      </c>
      <c r="AH381" s="128">
        <f t="shared" si="121"/>
        <v>0.11980386518897621</v>
      </c>
      <c r="AI381" s="128">
        <f t="shared" si="121"/>
        <v>0.11980386518897621</v>
      </c>
      <c r="AJ381" s="128">
        <f t="shared" si="121"/>
        <v>0.11980386518897621</v>
      </c>
      <c r="AK381" s="128">
        <f t="shared" si="121"/>
        <v>0.11980386518897621</v>
      </c>
      <c r="AL381" s="128">
        <f t="shared" si="121"/>
        <v>0.11980386518897621</v>
      </c>
      <c r="AM381" s="128">
        <f t="shared" si="121"/>
        <v>0.11980386518897621</v>
      </c>
      <c r="AN381" s="128">
        <f t="shared" si="121"/>
        <v>0.11980386518897621</v>
      </c>
      <c r="AO381" s="128">
        <f t="shared" si="121"/>
        <v>0.11980386518897621</v>
      </c>
    </row>
    <row r="382" spans="7:42" ht="14.25" customHeight="1" x14ac:dyDescent="0.15">
      <c r="G382" s="26"/>
      <c r="H382" s="220"/>
      <c r="J382" s="209"/>
      <c r="K382" s="23" t="s">
        <v>129</v>
      </c>
      <c r="L382" s="23" t="s">
        <v>96</v>
      </c>
      <c r="M382" s="129">
        <f>IF($S$39="Market",'[2]Tax Credits'!C12,'[2]Tax Credits'!C3)</f>
        <v>0</v>
      </c>
      <c r="N382" s="129">
        <f>IF($S$39="Market",'[2]Tax Credits'!D12,'[2]Tax Credits'!D3)</f>
        <v>0</v>
      </c>
      <c r="O382" s="129">
        <f>IF($S$39="Market",'[2]Tax Credits'!E12,'[2]Tax Credits'!E3)</f>
        <v>0</v>
      </c>
      <c r="P382" s="129">
        <f>IF($S$39="Market",'[2]Tax Credits'!F12,'[2]Tax Credits'!F3)</f>
        <v>0</v>
      </c>
      <c r="Q382" s="129">
        <f>IF($S$39="Market",'[2]Tax Credits'!G12,'[2]Tax Credits'!G3)</f>
        <v>0</v>
      </c>
      <c r="R382" s="129">
        <f>IF($S$39="Market",'[2]Tax Credits'!H12,'[2]Tax Credits'!H3)</f>
        <v>0</v>
      </c>
      <c r="S382" s="129">
        <f>IF($S$39="Market",'[2]Tax Credits'!I12,'[2]Tax Credits'!I3)</f>
        <v>0</v>
      </c>
      <c r="T382" s="129">
        <f>IF($S$39="Market",'[2]Tax Credits'!J12,'[2]Tax Credits'!J3)</f>
        <v>0</v>
      </c>
      <c r="U382" s="129">
        <f>IF($S$39="Market",'[2]Tax Credits'!K12,'[2]Tax Credits'!K3)</f>
        <v>0</v>
      </c>
      <c r="V382" s="129">
        <f>IF($S$39="Market",'[2]Tax Credits'!L12,'[2]Tax Credits'!L3)</f>
        <v>0</v>
      </c>
      <c r="W382" s="129">
        <f>IF($S$39="Market",'[2]Tax Credits'!M12,'[2]Tax Credits'!M3)</f>
        <v>0</v>
      </c>
      <c r="X382" s="129">
        <f>IF($S$39="Market",'[2]Tax Credits'!N12,'[2]Tax Credits'!N3)</f>
        <v>0</v>
      </c>
      <c r="Y382" s="129">
        <f>IF($S$39="Market",'[2]Tax Credits'!O12,'[2]Tax Credits'!O3)</f>
        <v>0</v>
      </c>
      <c r="Z382" s="129">
        <f>IF($S$39="Market",'[2]Tax Credits'!P12,'[2]Tax Credits'!P3)</f>
        <v>0</v>
      </c>
      <c r="AA382" s="129">
        <f>IF($S$39="Market",'[2]Tax Credits'!Q12,'[2]Tax Credits'!Q3)</f>
        <v>0</v>
      </c>
      <c r="AB382" s="129">
        <f>IF($S$39="Market",'[2]Tax Credits'!R12,'[2]Tax Credits'!R3)</f>
        <v>0</v>
      </c>
      <c r="AC382" s="129">
        <f>IF($S$39="Market",'[2]Tax Credits'!S12,'[2]Tax Credits'!S3)</f>
        <v>0</v>
      </c>
      <c r="AD382" s="129">
        <f>IF($S$39="Market",'[2]Tax Credits'!T12,'[2]Tax Credits'!T3)</f>
        <v>0</v>
      </c>
      <c r="AE382" s="129">
        <f>IF($S$39="Market",'[2]Tax Credits'!U12,'[2]Tax Credits'!U3)</f>
        <v>0</v>
      </c>
      <c r="AF382" s="129">
        <f>IF($S$39="Market",'[2]Tax Credits'!V12,'[2]Tax Credits'!V3)</f>
        <v>0</v>
      </c>
      <c r="AG382" s="129">
        <f>IF($S$39="Market",'[2]Tax Credits'!W12,'[2]Tax Credits'!W3)</f>
        <v>0</v>
      </c>
      <c r="AH382" s="129">
        <f>IF($S$39="Market",'[2]Tax Credits'!X12,'[2]Tax Credits'!X3)</f>
        <v>0</v>
      </c>
      <c r="AI382" s="129">
        <f>IF($S$39="Market",'[2]Tax Credits'!Y12,'[2]Tax Credits'!Y3)</f>
        <v>0</v>
      </c>
      <c r="AJ382" s="129">
        <f>IF($S$39="Market",'[2]Tax Credits'!Z12,'[2]Tax Credits'!Z3)</f>
        <v>0</v>
      </c>
      <c r="AK382" s="129">
        <f>IF($S$39="Market",'[2]Tax Credits'!AA12,'[2]Tax Credits'!AA3)</f>
        <v>0</v>
      </c>
      <c r="AL382" s="129">
        <f>IF($S$39="Market",'[2]Tax Credits'!AB12,'[2]Tax Credits'!AB3)</f>
        <v>0</v>
      </c>
      <c r="AM382" s="129">
        <f>IF($S$39="Market",'[2]Tax Credits'!AC12,'[2]Tax Credits'!AC3)</f>
        <v>0</v>
      </c>
      <c r="AN382" s="129">
        <f>IF($S$39="Market",'[2]Tax Credits'!AD12,'[2]Tax Credits'!AD3)</f>
        <v>0</v>
      </c>
      <c r="AO382" s="129">
        <f>IF($S$39="Market",'[2]Tax Credits'!AE12,'[2]Tax Credits'!AE3)</f>
        <v>0</v>
      </c>
    </row>
    <row r="383" spans="7:42" ht="14.25" customHeight="1" x14ac:dyDescent="0.15">
      <c r="G383" s="26"/>
      <c r="H383" s="220"/>
      <c r="J383" s="209"/>
      <c r="K383" s="23" t="s">
        <v>130</v>
      </c>
      <c r="L383" s="23" t="s">
        <v>98</v>
      </c>
      <c r="M383" s="130">
        <f>IF($S$39="Market",'[2]Tax Credits'!C$29,'[2]Tax Credits'!C$4)/(1-M$69)*M79/M379</f>
        <v>0</v>
      </c>
      <c r="N383" s="130">
        <f>IF($S$39="Market",'[2]Tax Credits'!D$29,'[2]Tax Credits'!D$4)/(1-N$69)*N79/N379</f>
        <v>0</v>
      </c>
      <c r="O383" s="130">
        <f>IF($S$39="Market",'[2]Tax Credits'!E$29,'[2]Tax Credits'!E$4)/(1-O$69)*O79/O379</f>
        <v>0</v>
      </c>
      <c r="P383" s="130">
        <f>IF($S$39="Market",'[2]Tax Credits'!F$29,'[2]Tax Credits'!F$4)/(1-P$69)*P79/P379</f>
        <v>0</v>
      </c>
      <c r="Q383" s="130">
        <f>IF($S$39="Market",'[2]Tax Credits'!G$29,'[2]Tax Credits'!G$4)/(1-Q$69)*Q79/Q379</f>
        <v>0</v>
      </c>
      <c r="R383" s="130">
        <f>IF($S$39="Market",'[2]Tax Credits'!H$29,'[2]Tax Credits'!H$4)/(1-R$69)*R79/R379</f>
        <v>0</v>
      </c>
      <c r="S383" s="130">
        <f>IF($S$39="Market",'[2]Tax Credits'!I$29,'[2]Tax Credits'!I$4)/(1-S$69)*S79/S379</f>
        <v>0</v>
      </c>
      <c r="T383" s="130">
        <f>IF($S$39="Market",'[2]Tax Credits'!J$29,'[2]Tax Credits'!J$4)/(1-T$69)*T79/T379</f>
        <v>0</v>
      </c>
      <c r="U383" s="130">
        <f>IF($S$39="Market",'[2]Tax Credits'!K$29,'[2]Tax Credits'!K$4)/(1-U$69)*U79/U379</f>
        <v>0</v>
      </c>
      <c r="V383" s="130">
        <f>IF($S$39="Market",'[2]Tax Credits'!L$29,'[2]Tax Credits'!L$4)/(1-V$69)*V79/V379</f>
        <v>0</v>
      </c>
      <c r="W383" s="130">
        <f>IF($S$39="Market",'[2]Tax Credits'!M$29,'[2]Tax Credits'!M$4)/(1-W$69)*W79/W379</f>
        <v>0</v>
      </c>
      <c r="X383" s="130">
        <f>IF($S$39="Market",'[2]Tax Credits'!N$29,'[2]Tax Credits'!N$4)/(1-X$69)*X79/X379</f>
        <v>0</v>
      </c>
      <c r="Y383" s="130">
        <f>IF($S$39="Market",'[2]Tax Credits'!O$29,'[2]Tax Credits'!O$4)/(1-Y$69)*Y79/Y379</f>
        <v>0</v>
      </c>
      <c r="Z383" s="130">
        <f>IF($S$39="Market",'[2]Tax Credits'!P$29,'[2]Tax Credits'!P$4)/(1-Z$69)*Z79/Z379</f>
        <v>0</v>
      </c>
      <c r="AA383" s="130">
        <f>IF($S$39="Market",'[2]Tax Credits'!Q$29,'[2]Tax Credits'!Q$4)/(1-AA$69)*AA79/AA379</f>
        <v>0</v>
      </c>
      <c r="AB383" s="130">
        <f>IF($S$39="Market",'[2]Tax Credits'!R$29,'[2]Tax Credits'!R$4)/(1-AB$69)*AB79/AB379</f>
        <v>0</v>
      </c>
      <c r="AC383" s="130">
        <f>IF($S$39="Market",'[2]Tax Credits'!S$29,'[2]Tax Credits'!S$4)/(1-AC$69)*AC79/AC379</f>
        <v>0</v>
      </c>
      <c r="AD383" s="130">
        <f>IF($S$39="Market",'[2]Tax Credits'!T$29,'[2]Tax Credits'!T$4)/(1-AD$69)*AD79/AD379</f>
        <v>0</v>
      </c>
      <c r="AE383" s="130">
        <f>IF($S$39="Market",'[2]Tax Credits'!U$29,'[2]Tax Credits'!U$4)/(1-AE$69)*AE79/AE379</f>
        <v>0</v>
      </c>
      <c r="AF383" s="130">
        <f>IF($S$39="Market",'[2]Tax Credits'!V$29,'[2]Tax Credits'!V$4)/(1-AF$69)*AF79/AF379</f>
        <v>0</v>
      </c>
      <c r="AG383" s="130">
        <f>IF($S$39="Market",'[2]Tax Credits'!W$29,'[2]Tax Credits'!W$4)/(1-AG$69)*AG79/AG379</f>
        <v>0</v>
      </c>
      <c r="AH383" s="130">
        <f>IF($S$39="Market",'[2]Tax Credits'!X$29,'[2]Tax Credits'!X$4)/(1-AH$69)*AH79/AH379</f>
        <v>0</v>
      </c>
      <c r="AI383" s="130">
        <f>IF($S$39="Market",'[2]Tax Credits'!Y$29,'[2]Tax Credits'!Y$4)/(1-AI$69)*AI79/AI379</f>
        <v>0</v>
      </c>
      <c r="AJ383" s="130">
        <f>IF($S$39="Market",'[2]Tax Credits'!Z$29,'[2]Tax Credits'!Z$4)/(1-AJ$69)*AJ79/AJ379</f>
        <v>0</v>
      </c>
      <c r="AK383" s="130">
        <f>IF($S$39="Market",'[2]Tax Credits'!AA$29,'[2]Tax Credits'!AA$4)/(1-AK$69)*AK79/AK379</f>
        <v>0</v>
      </c>
      <c r="AL383" s="130">
        <f>IF($S$39="Market",'[2]Tax Credits'!AB$29,'[2]Tax Credits'!AB$4)/(1-AL$69)*AL79/AL379</f>
        <v>0</v>
      </c>
      <c r="AM383" s="130">
        <f>IF($S$39="Market",'[2]Tax Credits'!AC$29,'[2]Tax Credits'!AC$4)/(1-AM$69)*AM79/AM379</f>
        <v>0</v>
      </c>
      <c r="AN383" s="130">
        <f>IF($S$39="Market",'[2]Tax Credits'!AD$29,'[2]Tax Credits'!AD$4)/(1-AN$69)*AN79/AN379</f>
        <v>0</v>
      </c>
      <c r="AO383" s="130">
        <f>IF($S$39="Market",'[2]Tax Credits'!AE$29,'[2]Tax Credits'!AE$4)/(1-AO$69)*AO79/AO379</f>
        <v>0</v>
      </c>
    </row>
    <row r="384" spans="7:42" ht="14.25" customHeight="1" x14ac:dyDescent="0.15">
      <c r="G384" s="26"/>
      <c r="H384" s="220"/>
      <c r="J384" s="209"/>
      <c r="K384" s="23" t="s">
        <v>130</v>
      </c>
      <c r="L384" s="23" t="s">
        <v>99</v>
      </c>
      <c r="M384" s="130">
        <f>IF($S$39="Market",'[2]Tax Credits'!C$29,'[2]Tax Credits'!C$4)/(1-M$69)*M80/M380</f>
        <v>0</v>
      </c>
      <c r="N384" s="130">
        <f>IF($S$39="Market",'[2]Tax Credits'!D$29,'[2]Tax Credits'!D$4)/(1-N$69)*N80/N380</f>
        <v>0</v>
      </c>
      <c r="O384" s="130">
        <f>IF($S$39="Market",'[2]Tax Credits'!E$29,'[2]Tax Credits'!E$4)/(1-O$69)*O80/O380</f>
        <v>0</v>
      </c>
      <c r="P384" s="130">
        <f>IF($S$39="Market",'[2]Tax Credits'!F$29,'[2]Tax Credits'!F$4)/(1-P$69)*P80/P380</f>
        <v>0</v>
      </c>
      <c r="Q384" s="130">
        <f>IF($S$39="Market",'[2]Tax Credits'!G$29,'[2]Tax Credits'!G$4)/(1-Q$69)*Q80/Q380</f>
        <v>0</v>
      </c>
      <c r="R384" s="130">
        <f>IF($S$39="Market",'[2]Tax Credits'!H$29,'[2]Tax Credits'!H$4)/(1-R$69)*R80/R380</f>
        <v>0</v>
      </c>
      <c r="S384" s="130">
        <f>IF($S$39="Market",'[2]Tax Credits'!I$29,'[2]Tax Credits'!I$4)/(1-S$69)*S80/S380</f>
        <v>0</v>
      </c>
      <c r="T384" s="130">
        <f>IF($S$39="Market",'[2]Tax Credits'!J$29,'[2]Tax Credits'!J$4)/(1-T$69)*T80/T380</f>
        <v>0</v>
      </c>
      <c r="U384" s="130">
        <f>IF($S$39="Market",'[2]Tax Credits'!K$29,'[2]Tax Credits'!K$4)/(1-U$69)*U80/U380</f>
        <v>0</v>
      </c>
      <c r="V384" s="130">
        <f>IF($S$39="Market",'[2]Tax Credits'!L$29,'[2]Tax Credits'!L$4)/(1-V$69)*V80/V380</f>
        <v>0</v>
      </c>
      <c r="W384" s="130">
        <f>IF($S$39="Market",'[2]Tax Credits'!M$29,'[2]Tax Credits'!M$4)/(1-W$69)*W80/W380</f>
        <v>0</v>
      </c>
      <c r="X384" s="130">
        <f>IF($S$39="Market",'[2]Tax Credits'!N$29,'[2]Tax Credits'!N$4)/(1-X$69)*X80/X380</f>
        <v>0</v>
      </c>
      <c r="Y384" s="130">
        <f>IF($S$39="Market",'[2]Tax Credits'!O$29,'[2]Tax Credits'!O$4)/(1-Y$69)*Y80/Y380</f>
        <v>0</v>
      </c>
      <c r="Z384" s="130">
        <f>IF($S$39="Market",'[2]Tax Credits'!P$29,'[2]Tax Credits'!P$4)/(1-Z$69)*Z80/Z380</f>
        <v>0</v>
      </c>
      <c r="AA384" s="130">
        <f>IF($S$39="Market",'[2]Tax Credits'!Q$29,'[2]Tax Credits'!Q$4)/(1-AA$69)*AA80/AA380</f>
        <v>0</v>
      </c>
      <c r="AB384" s="130">
        <f>IF($S$39="Market",'[2]Tax Credits'!R$29,'[2]Tax Credits'!R$4)/(1-AB$69)*AB80/AB380</f>
        <v>0</v>
      </c>
      <c r="AC384" s="130">
        <f>IF($S$39="Market",'[2]Tax Credits'!S$29,'[2]Tax Credits'!S$4)/(1-AC$69)*AC80/AC380</f>
        <v>0</v>
      </c>
      <c r="AD384" s="130">
        <f>IF($S$39="Market",'[2]Tax Credits'!T$29,'[2]Tax Credits'!T$4)/(1-AD$69)*AD80/AD380</f>
        <v>0</v>
      </c>
      <c r="AE384" s="130">
        <f>IF($S$39="Market",'[2]Tax Credits'!U$29,'[2]Tax Credits'!U$4)/(1-AE$69)*AE80/AE380</f>
        <v>0</v>
      </c>
      <c r="AF384" s="130">
        <f>IF($S$39="Market",'[2]Tax Credits'!V$29,'[2]Tax Credits'!V$4)/(1-AF$69)*AF80/AF380</f>
        <v>0</v>
      </c>
      <c r="AG384" s="130">
        <f>IF($S$39="Market",'[2]Tax Credits'!W$29,'[2]Tax Credits'!W$4)/(1-AG$69)*AG80/AG380</f>
        <v>0</v>
      </c>
      <c r="AH384" s="130">
        <f>IF($S$39="Market",'[2]Tax Credits'!X$29,'[2]Tax Credits'!X$4)/(1-AH$69)*AH80/AH380</f>
        <v>0</v>
      </c>
      <c r="AI384" s="130">
        <f>IF($S$39="Market",'[2]Tax Credits'!Y$29,'[2]Tax Credits'!Y$4)/(1-AI$69)*AI80/AI380</f>
        <v>0</v>
      </c>
      <c r="AJ384" s="130">
        <f>IF($S$39="Market",'[2]Tax Credits'!Z$29,'[2]Tax Credits'!Z$4)/(1-AJ$69)*AJ80/AJ380</f>
        <v>0</v>
      </c>
      <c r="AK384" s="130">
        <f>IF($S$39="Market",'[2]Tax Credits'!AA$29,'[2]Tax Credits'!AA$4)/(1-AK$69)*AK80/AK380</f>
        <v>0</v>
      </c>
      <c r="AL384" s="130">
        <f>IF($S$39="Market",'[2]Tax Credits'!AB$29,'[2]Tax Credits'!AB$4)/(1-AL$69)*AL80/AL380</f>
        <v>0</v>
      </c>
      <c r="AM384" s="130">
        <f>IF($S$39="Market",'[2]Tax Credits'!AC$29,'[2]Tax Credits'!AC$4)/(1-AM$69)*AM80/AM380</f>
        <v>0</v>
      </c>
      <c r="AN384" s="130">
        <f>IF($S$39="Market",'[2]Tax Credits'!AD$29,'[2]Tax Credits'!AD$4)/(1-AN$69)*AN80/AN380</f>
        <v>0</v>
      </c>
      <c r="AO384" s="130">
        <f>IF($S$39="Market",'[2]Tax Credits'!AE$29,'[2]Tax Credits'!AE$4)/(1-AO$69)*AO80/AO380</f>
        <v>0</v>
      </c>
    </row>
    <row r="385" spans="7:41" ht="14.25" customHeight="1" x14ac:dyDescent="0.15">
      <c r="G385" s="26"/>
      <c r="H385" s="220"/>
      <c r="J385" s="209"/>
      <c r="K385" s="23" t="s">
        <v>130</v>
      </c>
      <c r="L385" s="23" t="s">
        <v>100</v>
      </c>
      <c r="M385" s="130">
        <f>IF($S$39="Market",'[2]Tax Credits'!C$29,'[2]Tax Credits'!C$4)/(1-M$69)*M81/M381</f>
        <v>0</v>
      </c>
      <c r="N385" s="130">
        <f>IF($S$39="Market",'[2]Tax Credits'!D$29,'[2]Tax Credits'!D$4)/(1-N$69)*N81/N381</f>
        <v>0</v>
      </c>
      <c r="O385" s="130">
        <f>IF($S$39="Market",'[2]Tax Credits'!E$29,'[2]Tax Credits'!E$4)/(1-O$69)*O81/O381</f>
        <v>0</v>
      </c>
      <c r="P385" s="130">
        <f>IF($S$39="Market",'[2]Tax Credits'!F$29,'[2]Tax Credits'!F$4)/(1-P$69)*P81/P381</f>
        <v>0</v>
      </c>
      <c r="Q385" s="130">
        <f>IF($S$39="Market",'[2]Tax Credits'!G$29,'[2]Tax Credits'!G$4)/(1-Q$69)*Q81/Q381</f>
        <v>0</v>
      </c>
      <c r="R385" s="130">
        <f>IF($S$39="Market",'[2]Tax Credits'!H$29,'[2]Tax Credits'!H$4)/(1-R$69)*R81/R381</f>
        <v>0</v>
      </c>
      <c r="S385" s="130">
        <f>IF($S$39="Market",'[2]Tax Credits'!I$29,'[2]Tax Credits'!I$4)/(1-S$69)*S81/S381</f>
        <v>0</v>
      </c>
      <c r="T385" s="130">
        <f>IF($S$39="Market",'[2]Tax Credits'!J$29,'[2]Tax Credits'!J$4)/(1-T$69)*T81/T381</f>
        <v>0</v>
      </c>
      <c r="U385" s="130">
        <f>IF($S$39="Market",'[2]Tax Credits'!K$29,'[2]Tax Credits'!K$4)/(1-U$69)*U81/U381</f>
        <v>0</v>
      </c>
      <c r="V385" s="130">
        <f>IF($S$39="Market",'[2]Tax Credits'!L$29,'[2]Tax Credits'!L$4)/(1-V$69)*V81/V381</f>
        <v>0</v>
      </c>
      <c r="W385" s="130">
        <f>IF($S$39="Market",'[2]Tax Credits'!M$29,'[2]Tax Credits'!M$4)/(1-W$69)*W81/W381</f>
        <v>0</v>
      </c>
      <c r="X385" s="130">
        <f>IF($S$39="Market",'[2]Tax Credits'!N$29,'[2]Tax Credits'!N$4)/(1-X$69)*X81/X381</f>
        <v>0</v>
      </c>
      <c r="Y385" s="130">
        <f>IF($S$39="Market",'[2]Tax Credits'!O$29,'[2]Tax Credits'!O$4)/(1-Y$69)*Y81/Y381</f>
        <v>0</v>
      </c>
      <c r="Z385" s="130">
        <f>IF($S$39="Market",'[2]Tax Credits'!P$29,'[2]Tax Credits'!P$4)/(1-Z$69)*Z81/Z381</f>
        <v>0</v>
      </c>
      <c r="AA385" s="130">
        <f>IF($S$39="Market",'[2]Tax Credits'!Q$29,'[2]Tax Credits'!Q$4)/(1-AA$69)*AA81/AA381</f>
        <v>0</v>
      </c>
      <c r="AB385" s="130">
        <f>IF($S$39="Market",'[2]Tax Credits'!R$29,'[2]Tax Credits'!R$4)/(1-AB$69)*AB81/AB381</f>
        <v>0</v>
      </c>
      <c r="AC385" s="130">
        <f>IF($S$39="Market",'[2]Tax Credits'!S$29,'[2]Tax Credits'!S$4)/(1-AC$69)*AC81/AC381</f>
        <v>0</v>
      </c>
      <c r="AD385" s="130">
        <f>IF($S$39="Market",'[2]Tax Credits'!T$29,'[2]Tax Credits'!T$4)/(1-AD$69)*AD81/AD381</f>
        <v>0</v>
      </c>
      <c r="AE385" s="130">
        <f>IF($S$39="Market",'[2]Tax Credits'!U$29,'[2]Tax Credits'!U$4)/(1-AE$69)*AE81/AE381</f>
        <v>0</v>
      </c>
      <c r="AF385" s="130">
        <f>IF($S$39="Market",'[2]Tax Credits'!V$29,'[2]Tax Credits'!V$4)/(1-AF$69)*AF81/AF381</f>
        <v>0</v>
      </c>
      <c r="AG385" s="130">
        <f>IF($S$39="Market",'[2]Tax Credits'!W$29,'[2]Tax Credits'!W$4)/(1-AG$69)*AG81/AG381</f>
        <v>0</v>
      </c>
      <c r="AH385" s="130">
        <f>IF($S$39="Market",'[2]Tax Credits'!X$29,'[2]Tax Credits'!X$4)/(1-AH$69)*AH81/AH381</f>
        <v>0</v>
      </c>
      <c r="AI385" s="130">
        <f>IF($S$39="Market",'[2]Tax Credits'!Y$29,'[2]Tax Credits'!Y$4)/(1-AI$69)*AI81/AI381</f>
        <v>0</v>
      </c>
      <c r="AJ385" s="130">
        <f>IF($S$39="Market",'[2]Tax Credits'!Z$29,'[2]Tax Credits'!Z$4)/(1-AJ$69)*AJ81/AJ381</f>
        <v>0</v>
      </c>
      <c r="AK385" s="130">
        <f>IF($S$39="Market",'[2]Tax Credits'!AA$29,'[2]Tax Credits'!AA$4)/(1-AK$69)*AK81/AK381</f>
        <v>0</v>
      </c>
      <c r="AL385" s="130">
        <f>IF($S$39="Market",'[2]Tax Credits'!AB$29,'[2]Tax Credits'!AB$4)/(1-AL$69)*AL81/AL381</f>
        <v>0</v>
      </c>
      <c r="AM385" s="130">
        <f>IF($S$39="Market",'[2]Tax Credits'!AC$29,'[2]Tax Credits'!AC$4)/(1-AM$69)*AM81/AM381</f>
        <v>0</v>
      </c>
      <c r="AN385" s="130">
        <f>IF($S$39="Market",'[2]Tax Credits'!AD$29,'[2]Tax Credits'!AD$4)/(1-AN$69)*AN81/AN381</f>
        <v>0</v>
      </c>
      <c r="AO385" s="130">
        <f>IF($S$39="Market",'[2]Tax Credits'!AE$29,'[2]Tax Credits'!AE$4)/(1-AO$69)*AO81/AO381</f>
        <v>0</v>
      </c>
    </row>
    <row r="386" spans="7:41" ht="14.25" customHeight="1" x14ac:dyDescent="0.15">
      <c r="G386" s="26"/>
      <c r="H386" s="220"/>
      <c r="J386" s="209"/>
      <c r="K386" s="23" t="s">
        <v>131</v>
      </c>
      <c r="L386" s="23" t="s">
        <v>98</v>
      </c>
      <c r="M386" s="131">
        <f t="shared" ref="M386:AO386" si="122">SUMPRODUCT($I$393:$I$398,M393:M398)</f>
        <v>0.85233497225976151</v>
      </c>
      <c r="N386" s="131">
        <f t="shared" si="122"/>
        <v>0.85233497225976151</v>
      </c>
      <c r="O386" s="131">
        <f t="shared" si="122"/>
        <v>0.85233497225976151</v>
      </c>
      <c r="P386" s="131">
        <f t="shared" si="122"/>
        <v>0.85233497225976151</v>
      </c>
      <c r="Q386" s="131">
        <f t="shared" si="122"/>
        <v>0.85233497225976151</v>
      </c>
      <c r="R386" s="131">
        <f t="shared" si="122"/>
        <v>0.85233497225976151</v>
      </c>
      <c r="S386" s="131">
        <f t="shared" si="122"/>
        <v>0.85233497225976151</v>
      </c>
      <c r="T386" s="131">
        <f t="shared" si="122"/>
        <v>0.85233497225976151</v>
      </c>
      <c r="U386" s="131">
        <f t="shared" si="122"/>
        <v>0.85233497225976151</v>
      </c>
      <c r="V386" s="131">
        <f t="shared" si="122"/>
        <v>0.85233497225976151</v>
      </c>
      <c r="W386" s="131">
        <f t="shared" si="122"/>
        <v>0.85233497225976151</v>
      </c>
      <c r="X386" s="131">
        <f t="shared" si="122"/>
        <v>0.85233497225976151</v>
      </c>
      <c r="Y386" s="131">
        <f t="shared" si="122"/>
        <v>0.85233497225976151</v>
      </c>
      <c r="Z386" s="131">
        <f t="shared" si="122"/>
        <v>0.85233497225976151</v>
      </c>
      <c r="AA386" s="131">
        <f t="shared" si="122"/>
        <v>0.85233497225976151</v>
      </c>
      <c r="AB386" s="131">
        <f t="shared" si="122"/>
        <v>0.85233497225976151</v>
      </c>
      <c r="AC386" s="131">
        <f t="shared" si="122"/>
        <v>0.85233497225976151</v>
      </c>
      <c r="AD386" s="131">
        <f t="shared" si="122"/>
        <v>0.85233497225976151</v>
      </c>
      <c r="AE386" s="131">
        <f t="shared" si="122"/>
        <v>0.85233497225976151</v>
      </c>
      <c r="AF386" s="131">
        <f t="shared" si="122"/>
        <v>0.85233497225976151</v>
      </c>
      <c r="AG386" s="131">
        <f t="shared" si="122"/>
        <v>0.85233497225976151</v>
      </c>
      <c r="AH386" s="131">
        <f t="shared" si="122"/>
        <v>0.85233497225976151</v>
      </c>
      <c r="AI386" s="131">
        <f t="shared" si="122"/>
        <v>0.85233497225976151</v>
      </c>
      <c r="AJ386" s="131">
        <f t="shared" si="122"/>
        <v>0.85233497225976151</v>
      </c>
      <c r="AK386" s="131">
        <f t="shared" si="122"/>
        <v>0.85233497225976151</v>
      </c>
      <c r="AL386" s="131">
        <f t="shared" si="122"/>
        <v>0.85233497225976151</v>
      </c>
      <c r="AM386" s="131">
        <f t="shared" si="122"/>
        <v>0.85233497225976151</v>
      </c>
      <c r="AN386" s="131">
        <f t="shared" si="122"/>
        <v>0.85233497225976151</v>
      </c>
      <c r="AO386" s="131">
        <f t="shared" si="122"/>
        <v>0.85233497225976151</v>
      </c>
    </row>
    <row r="387" spans="7:41" ht="14.25" customHeight="1" x14ac:dyDescent="0.15">
      <c r="G387" s="26"/>
      <c r="H387" s="220"/>
      <c r="J387" s="209"/>
      <c r="K387" s="23" t="s">
        <v>131</v>
      </c>
      <c r="L387" s="23" t="s">
        <v>99</v>
      </c>
      <c r="M387" s="131">
        <f t="shared" ref="M387:AO387" si="123">SUMPRODUCT($I$393:$I$398,M400:M405)</f>
        <v>0.85233497225976151</v>
      </c>
      <c r="N387" s="131">
        <f t="shared" si="123"/>
        <v>0.85233497225976151</v>
      </c>
      <c r="O387" s="131">
        <f t="shared" si="123"/>
        <v>0.85233497225976151</v>
      </c>
      <c r="P387" s="131">
        <f t="shared" si="123"/>
        <v>0.85233497225976151</v>
      </c>
      <c r="Q387" s="131">
        <f t="shared" si="123"/>
        <v>0.85233497225976151</v>
      </c>
      <c r="R387" s="131">
        <f t="shared" si="123"/>
        <v>0.85233497225976151</v>
      </c>
      <c r="S387" s="131">
        <f t="shared" si="123"/>
        <v>0.85233497225976151</v>
      </c>
      <c r="T387" s="131">
        <f t="shared" si="123"/>
        <v>0.85233497225976151</v>
      </c>
      <c r="U387" s="131">
        <f t="shared" si="123"/>
        <v>0.85233497225976151</v>
      </c>
      <c r="V387" s="131">
        <f t="shared" si="123"/>
        <v>0.85233497225976151</v>
      </c>
      <c r="W387" s="131">
        <f t="shared" si="123"/>
        <v>0.85233497225976151</v>
      </c>
      <c r="X387" s="131">
        <f t="shared" si="123"/>
        <v>0.85233497225976151</v>
      </c>
      <c r="Y387" s="131">
        <f t="shared" si="123"/>
        <v>0.85233497225976151</v>
      </c>
      <c r="Z387" s="131">
        <f t="shared" si="123"/>
        <v>0.85233497225976151</v>
      </c>
      <c r="AA387" s="131">
        <f t="shared" si="123"/>
        <v>0.85233497225976151</v>
      </c>
      <c r="AB387" s="131">
        <f t="shared" si="123"/>
        <v>0.85233497225976151</v>
      </c>
      <c r="AC387" s="131">
        <f t="shared" si="123"/>
        <v>0.85233497225976151</v>
      </c>
      <c r="AD387" s="131">
        <f t="shared" si="123"/>
        <v>0.85233497225976151</v>
      </c>
      <c r="AE387" s="131">
        <f t="shared" si="123"/>
        <v>0.85233497225976151</v>
      </c>
      <c r="AF387" s="131">
        <f t="shared" si="123"/>
        <v>0.85233497225976151</v>
      </c>
      <c r="AG387" s="131">
        <f t="shared" si="123"/>
        <v>0.85233497225976151</v>
      </c>
      <c r="AH387" s="131">
        <f t="shared" si="123"/>
        <v>0.85233497225976151</v>
      </c>
      <c r="AI387" s="131">
        <f t="shared" si="123"/>
        <v>0.85233497225976151</v>
      </c>
      <c r="AJ387" s="131">
        <f t="shared" si="123"/>
        <v>0.85233497225976151</v>
      </c>
      <c r="AK387" s="131">
        <f t="shared" si="123"/>
        <v>0.85233497225976151</v>
      </c>
      <c r="AL387" s="131">
        <f t="shared" si="123"/>
        <v>0.85233497225976151</v>
      </c>
      <c r="AM387" s="131">
        <f t="shared" si="123"/>
        <v>0.85233497225976151</v>
      </c>
      <c r="AN387" s="131">
        <f t="shared" si="123"/>
        <v>0.85233497225976151</v>
      </c>
      <c r="AO387" s="131">
        <f t="shared" si="123"/>
        <v>0.85233497225976151</v>
      </c>
    </row>
    <row r="388" spans="7:41" ht="14.25" customHeight="1" x14ac:dyDescent="0.15">
      <c r="G388" s="26"/>
      <c r="H388" s="220"/>
      <c r="J388" s="209"/>
      <c r="K388" s="23" t="s">
        <v>131</v>
      </c>
      <c r="L388" s="23" t="s">
        <v>100</v>
      </c>
      <c r="M388" s="131">
        <f t="shared" ref="M388:AO388" si="124">SUMPRODUCT($I$393:$I$398,M407:M412)</f>
        <v>0.85233497225976151</v>
      </c>
      <c r="N388" s="131">
        <f t="shared" si="124"/>
        <v>0.85233497225976151</v>
      </c>
      <c r="O388" s="131">
        <f t="shared" si="124"/>
        <v>0.85233497225976151</v>
      </c>
      <c r="P388" s="131">
        <f t="shared" si="124"/>
        <v>0.85233497225976151</v>
      </c>
      <c r="Q388" s="131">
        <f t="shared" si="124"/>
        <v>0.85233497225976151</v>
      </c>
      <c r="R388" s="131">
        <f t="shared" si="124"/>
        <v>0.85233497225976151</v>
      </c>
      <c r="S388" s="131">
        <f t="shared" si="124"/>
        <v>0.85233497225976151</v>
      </c>
      <c r="T388" s="131">
        <f t="shared" si="124"/>
        <v>0.85233497225976151</v>
      </c>
      <c r="U388" s="131">
        <f t="shared" si="124"/>
        <v>0.85233497225976151</v>
      </c>
      <c r="V388" s="131">
        <f t="shared" si="124"/>
        <v>0.85233497225976151</v>
      </c>
      <c r="W388" s="131">
        <f t="shared" si="124"/>
        <v>0.85233497225976151</v>
      </c>
      <c r="X388" s="131">
        <f t="shared" si="124"/>
        <v>0.85233497225976151</v>
      </c>
      <c r="Y388" s="131">
        <f t="shared" si="124"/>
        <v>0.85233497225976151</v>
      </c>
      <c r="Z388" s="131">
        <f t="shared" si="124"/>
        <v>0.85233497225976151</v>
      </c>
      <c r="AA388" s="131">
        <f t="shared" si="124"/>
        <v>0.85233497225976151</v>
      </c>
      <c r="AB388" s="131">
        <f t="shared" si="124"/>
        <v>0.85233497225976151</v>
      </c>
      <c r="AC388" s="131">
        <f t="shared" si="124"/>
        <v>0.85233497225976151</v>
      </c>
      <c r="AD388" s="131">
        <f t="shared" si="124"/>
        <v>0.85233497225976151</v>
      </c>
      <c r="AE388" s="131">
        <f t="shared" si="124"/>
        <v>0.85233497225976151</v>
      </c>
      <c r="AF388" s="131">
        <f t="shared" si="124"/>
        <v>0.85233497225976151</v>
      </c>
      <c r="AG388" s="131">
        <f t="shared" si="124"/>
        <v>0.85233497225976151</v>
      </c>
      <c r="AH388" s="131">
        <f t="shared" si="124"/>
        <v>0.85233497225976151</v>
      </c>
      <c r="AI388" s="131">
        <f t="shared" si="124"/>
        <v>0.85233497225976151</v>
      </c>
      <c r="AJ388" s="131">
        <f t="shared" si="124"/>
        <v>0.85233497225976151</v>
      </c>
      <c r="AK388" s="131">
        <f t="shared" si="124"/>
        <v>0.85233497225976151</v>
      </c>
      <c r="AL388" s="131">
        <f t="shared" si="124"/>
        <v>0.85233497225976151</v>
      </c>
      <c r="AM388" s="131">
        <f t="shared" si="124"/>
        <v>0.85233497225976151</v>
      </c>
      <c r="AN388" s="131">
        <f t="shared" si="124"/>
        <v>0.85233497225976151</v>
      </c>
      <c r="AO388" s="131">
        <f t="shared" si="124"/>
        <v>0.85233497225976151</v>
      </c>
    </row>
    <row r="389" spans="7:41" ht="14.25" customHeight="1" x14ac:dyDescent="0.15">
      <c r="G389" s="26"/>
      <c r="H389" s="220"/>
      <c r="J389" s="209"/>
      <c r="K389" s="23" t="s">
        <v>132</v>
      </c>
      <c r="L389" s="23" t="s">
        <v>98</v>
      </c>
      <c r="M389" s="131">
        <f t="shared" ref="M389:AO391" si="125">(1-M$69*M386*(1-M$382/2)-M$382)/(1-M$69)</f>
        <v>1.0511836495291373</v>
      </c>
      <c r="N389" s="131">
        <f t="shared" si="125"/>
        <v>1.0511836495291373</v>
      </c>
      <c r="O389" s="131">
        <f t="shared" si="125"/>
        <v>1.0511836495291373</v>
      </c>
      <c r="P389" s="131">
        <f t="shared" si="125"/>
        <v>1.0511836495291373</v>
      </c>
      <c r="Q389" s="131">
        <f t="shared" si="125"/>
        <v>1.0511836495291373</v>
      </c>
      <c r="R389" s="131">
        <f t="shared" si="125"/>
        <v>1.0511836495291373</v>
      </c>
      <c r="S389" s="131">
        <f t="shared" si="125"/>
        <v>1.0511836495291373</v>
      </c>
      <c r="T389" s="131">
        <f t="shared" si="125"/>
        <v>1.0511836495291373</v>
      </c>
      <c r="U389" s="131">
        <f t="shared" si="125"/>
        <v>1.0511836495291373</v>
      </c>
      <c r="V389" s="131">
        <f t="shared" si="125"/>
        <v>1.0511836495291373</v>
      </c>
      <c r="W389" s="131">
        <f t="shared" si="125"/>
        <v>1.0511836495291373</v>
      </c>
      <c r="X389" s="131">
        <f t="shared" si="125"/>
        <v>1.0511836495291373</v>
      </c>
      <c r="Y389" s="131">
        <f t="shared" si="125"/>
        <v>1.0511836495291373</v>
      </c>
      <c r="Z389" s="131">
        <f t="shared" si="125"/>
        <v>1.0511836495291373</v>
      </c>
      <c r="AA389" s="131">
        <f t="shared" si="125"/>
        <v>1.0511836495291373</v>
      </c>
      <c r="AB389" s="131">
        <f t="shared" si="125"/>
        <v>1.0511836495291373</v>
      </c>
      <c r="AC389" s="131">
        <f t="shared" si="125"/>
        <v>1.0511836495291373</v>
      </c>
      <c r="AD389" s="131">
        <f t="shared" si="125"/>
        <v>1.0511836495291373</v>
      </c>
      <c r="AE389" s="131">
        <f t="shared" si="125"/>
        <v>1.0511836495291373</v>
      </c>
      <c r="AF389" s="131">
        <f t="shared" si="125"/>
        <v>1.0511836495291373</v>
      </c>
      <c r="AG389" s="131">
        <f t="shared" si="125"/>
        <v>1.0511836495291373</v>
      </c>
      <c r="AH389" s="131">
        <f t="shared" si="125"/>
        <v>1.0511836495291373</v>
      </c>
      <c r="AI389" s="131">
        <f t="shared" si="125"/>
        <v>1.0511836495291373</v>
      </c>
      <c r="AJ389" s="131">
        <f t="shared" si="125"/>
        <v>1.0511836495291373</v>
      </c>
      <c r="AK389" s="131">
        <f t="shared" si="125"/>
        <v>1.0511836495291373</v>
      </c>
      <c r="AL389" s="131">
        <f t="shared" si="125"/>
        <v>1.0511836495291373</v>
      </c>
      <c r="AM389" s="131">
        <f t="shared" si="125"/>
        <v>1.0511836495291373</v>
      </c>
      <c r="AN389" s="131">
        <f t="shared" si="125"/>
        <v>1.0511836495291373</v>
      </c>
      <c r="AO389" s="131">
        <f t="shared" si="125"/>
        <v>1.0511836495291373</v>
      </c>
    </row>
    <row r="390" spans="7:41" ht="14.25" customHeight="1" x14ac:dyDescent="0.15">
      <c r="G390" s="26"/>
      <c r="H390" s="220"/>
      <c r="J390" s="209"/>
      <c r="K390" s="23" t="s">
        <v>132</v>
      </c>
      <c r="L390" s="23" t="s">
        <v>99</v>
      </c>
      <c r="M390" s="131">
        <f t="shared" si="125"/>
        <v>1.0511836495291373</v>
      </c>
      <c r="N390" s="131">
        <f t="shared" si="125"/>
        <v>1.0511836495291373</v>
      </c>
      <c r="O390" s="131">
        <f t="shared" si="125"/>
        <v>1.0511836495291373</v>
      </c>
      <c r="P390" s="131">
        <f t="shared" si="125"/>
        <v>1.0511836495291373</v>
      </c>
      <c r="Q390" s="131">
        <f t="shared" si="125"/>
        <v>1.0511836495291373</v>
      </c>
      <c r="R390" s="131">
        <f t="shared" si="125"/>
        <v>1.0511836495291373</v>
      </c>
      <c r="S390" s="131">
        <f t="shared" si="125"/>
        <v>1.0511836495291373</v>
      </c>
      <c r="T390" s="131">
        <f t="shared" si="125"/>
        <v>1.0511836495291373</v>
      </c>
      <c r="U390" s="131">
        <f t="shared" si="125"/>
        <v>1.0511836495291373</v>
      </c>
      <c r="V390" s="131">
        <f t="shared" si="125"/>
        <v>1.0511836495291373</v>
      </c>
      <c r="W390" s="131">
        <f t="shared" si="125"/>
        <v>1.0511836495291373</v>
      </c>
      <c r="X390" s="131">
        <f t="shared" si="125"/>
        <v>1.0511836495291373</v>
      </c>
      <c r="Y390" s="131">
        <f t="shared" si="125"/>
        <v>1.0511836495291373</v>
      </c>
      <c r="Z390" s="131">
        <f t="shared" si="125"/>
        <v>1.0511836495291373</v>
      </c>
      <c r="AA390" s="131">
        <f t="shared" si="125"/>
        <v>1.0511836495291373</v>
      </c>
      <c r="AB390" s="131">
        <f t="shared" si="125"/>
        <v>1.0511836495291373</v>
      </c>
      <c r="AC390" s="131">
        <f t="shared" si="125"/>
        <v>1.0511836495291373</v>
      </c>
      <c r="AD390" s="131">
        <f t="shared" si="125"/>
        <v>1.0511836495291373</v>
      </c>
      <c r="AE390" s="131">
        <f t="shared" si="125"/>
        <v>1.0511836495291373</v>
      </c>
      <c r="AF390" s="131">
        <f t="shared" si="125"/>
        <v>1.0511836495291373</v>
      </c>
      <c r="AG390" s="131">
        <f t="shared" si="125"/>
        <v>1.0511836495291373</v>
      </c>
      <c r="AH390" s="131">
        <f t="shared" si="125"/>
        <v>1.0511836495291373</v>
      </c>
      <c r="AI390" s="131">
        <f t="shared" si="125"/>
        <v>1.0511836495291373</v>
      </c>
      <c r="AJ390" s="131">
        <f t="shared" si="125"/>
        <v>1.0511836495291373</v>
      </c>
      <c r="AK390" s="131">
        <f t="shared" si="125"/>
        <v>1.0511836495291373</v>
      </c>
      <c r="AL390" s="131">
        <f t="shared" si="125"/>
        <v>1.0511836495291373</v>
      </c>
      <c r="AM390" s="131">
        <f t="shared" si="125"/>
        <v>1.0511836495291373</v>
      </c>
      <c r="AN390" s="131">
        <f t="shared" si="125"/>
        <v>1.0511836495291373</v>
      </c>
      <c r="AO390" s="131">
        <f t="shared" si="125"/>
        <v>1.0511836495291373</v>
      </c>
    </row>
    <row r="391" spans="7:41" ht="15" customHeight="1" x14ac:dyDescent="0.15">
      <c r="G391" s="26"/>
      <c r="H391" s="220"/>
      <c r="J391" s="209"/>
      <c r="K391" s="23" t="s">
        <v>132</v>
      </c>
      <c r="L391" s="23" t="s">
        <v>100</v>
      </c>
      <c r="M391" s="131">
        <f t="shared" si="125"/>
        <v>1.0511836495291373</v>
      </c>
      <c r="N391" s="131">
        <f t="shared" si="125"/>
        <v>1.0511836495291373</v>
      </c>
      <c r="O391" s="131">
        <f t="shared" si="125"/>
        <v>1.0511836495291373</v>
      </c>
      <c r="P391" s="131">
        <f t="shared" si="125"/>
        <v>1.0511836495291373</v>
      </c>
      <c r="Q391" s="131">
        <f t="shared" si="125"/>
        <v>1.0511836495291373</v>
      </c>
      <c r="R391" s="131">
        <f t="shared" si="125"/>
        <v>1.0511836495291373</v>
      </c>
      <c r="S391" s="131">
        <f t="shared" si="125"/>
        <v>1.0511836495291373</v>
      </c>
      <c r="T391" s="131">
        <f t="shared" si="125"/>
        <v>1.0511836495291373</v>
      </c>
      <c r="U391" s="131">
        <f t="shared" si="125"/>
        <v>1.0511836495291373</v>
      </c>
      <c r="V391" s="131">
        <f t="shared" si="125"/>
        <v>1.0511836495291373</v>
      </c>
      <c r="W391" s="131">
        <f t="shared" si="125"/>
        <v>1.0511836495291373</v>
      </c>
      <c r="X391" s="131">
        <f t="shared" si="125"/>
        <v>1.0511836495291373</v>
      </c>
      <c r="Y391" s="131">
        <f t="shared" si="125"/>
        <v>1.0511836495291373</v>
      </c>
      <c r="Z391" s="131">
        <f t="shared" si="125"/>
        <v>1.0511836495291373</v>
      </c>
      <c r="AA391" s="131">
        <f t="shared" si="125"/>
        <v>1.0511836495291373</v>
      </c>
      <c r="AB391" s="131">
        <f t="shared" si="125"/>
        <v>1.0511836495291373</v>
      </c>
      <c r="AC391" s="131">
        <f t="shared" si="125"/>
        <v>1.0511836495291373</v>
      </c>
      <c r="AD391" s="131">
        <f t="shared" si="125"/>
        <v>1.0511836495291373</v>
      </c>
      <c r="AE391" s="131">
        <f t="shared" si="125"/>
        <v>1.0511836495291373</v>
      </c>
      <c r="AF391" s="131">
        <f t="shared" si="125"/>
        <v>1.0511836495291373</v>
      </c>
      <c r="AG391" s="131">
        <f t="shared" si="125"/>
        <v>1.0511836495291373</v>
      </c>
      <c r="AH391" s="131">
        <f t="shared" si="125"/>
        <v>1.0511836495291373</v>
      </c>
      <c r="AI391" s="131">
        <f t="shared" si="125"/>
        <v>1.0511836495291373</v>
      </c>
      <c r="AJ391" s="131">
        <f t="shared" si="125"/>
        <v>1.0511836495291373</v>
      </c>
      <c r="AK391" s="131">
        <f t="shared" si="125"/>
        <v>1.0511836495291373</v>
      </c>
      <c r="AL391" s="131">
        <f t="shared" si="125"/>
        <v>1.0511836495291373</v>
      </c>
      <c r="AM391" s="131">
        <f t="shared" si="125"/>
        <v>1.0511836495291373</v>
      </c>
      <c r="AN391" s="131">
        <f t="shared" si="125"/>
        <v>1.0511836495291373</v>
      </c>
      <c r="AO391" s="131">
        <f t="shared" si="125"/>
        <v>1.0511836495291373</v>
      </c>
    </row>
    <row r="392" spans="7:41" ht="14.25" customHeight="1" x14ac:dyDescent="0.15">
      <c r="G392" s="26"/>
      <c r="H392" s="127"/>
      <c r="I392" s="132" t="s">
        <v>133</v>
      </c>
      <c r="J392" s="133"/>
      <c r="K392" s="134" t="s">
        <v>134</v>
      </c>
      <c r="L392" s="134"/>
      <c r="M392" s="85">
        <v>2022</v>
      </c>
      <c r="N392" s="85">
        <v>2023</v>
      </c>
      <c r="O392" s="85">
        <v>2024</v>
      </c>
      <c r="P392" s="85">
        <v>2025</v>
      </c>
      <c r="Q392" s="85">
        <v>2026</v>
      </c>
      <c r="R392" s="85">
        <v>2027</v>
      </c>
      <c r="S392" s="85">
        <v>2028</v>
      </c>
      <c r="T392" s="85">
        <v>2029</v>
      </c>
      <c r="U392" s="85">
        <v>2030</v>
      </c>
      <c r="V392" s="85">
        <v>2031</v>
      </c>
      <c r="W392" s="85">
        <v>2032</v>
      </c>
      <c r="X392" s="85">
        <v>2033</v>
      </c>
      <c r="Y392" s="85">
        <v>2034</v>
      </c>
      <c r="Z392" s="85">
        <v>2035</v>
      </c>
      <c r="AA392" s="85">
        <v>2036</v>
      </c>
      <c r="AB392" s="85">
        <v>2037</v>
      </c>
      <c r="AC392" s="85">
        <v>2038</v>
      </c>
      <c r="AD392" s="85">
        <v>2039</v>
      </c>
      <c r="AE392" s="85">
        <v>2040</v>
      </c>
      <c r="AF392" s="85">
        <v>2041</v>
      </c>
      <c r="AG392" s="85">
        <v>2042</v>
      </c>
      <c r="AH392" s="85">
        <v>2043</v>
      </c>
      <c r="AI392" s="85">
        <v>2044</v>
      </c>
      <c r="AJ392" s="85">
        <v>2045</v>
      </c>
      <c r="AK392" s="85">
        <v>2046</v>
      </c>
      <c r="AL392" s="85">
        <v>2047</v>
      </c>
      <c r="AM392" s="85">
        <v>2048</v>
      </c>
      <c r="AN392" s="85">
        <v>2049</v>
      </c>
      <c r="AO392" s="85">
        <v>2050</v>
      </c>
    </row>
    <row r="393" spans="7:41" ht="14.25" customHeight="1" x14ac:dyDescent="0.15">
      <c r="G393" s="26"/>
      <c r="H393" s="127"/>
      <c r="I393" s="17">
        <v>0.2</v>
      </c>
      <c r="J393" s="135" t="s">
        <v>135</v>
      </c>
      <c r="K393" s="136">
        <v>1</v>
      </c>
      <c r="L393" s="136"/>
      <c r="M393" s="137">
        <f t="shared" ref="M393:AB398" si="126">1/((1+M$73)*(1+M$52))^$K393</f>
        <v>0.94327663885411051</v>
      </c>
      <c r="N393" s="137">
        <f t="shared" si="126"/>
        <v>0.94327663885411051</v>
      </c>
      <c r="O393" s="137">
        <f t="shared" si="126"/>
        <v>0.94327663885411051</v>
      </c>
      <c r="P393" s="137">
        <f t="shared" si="126"/>
        <v>0.94327663885411051</v>
      </c>
      <c r="Q393" s="137">
        <f t="shared" si="126"/>
        <v>0.94327663885411051</v>
      </c>
      <c r="R393" s="137">
        <f t="shared" si="126"/>
        <v>0.94327663885411051</v>
      </c>
      <c r="S393" s="137">
        <f t="shared" si="126"/>
        <v>0.94327663885411051</v>
      </c>
      <c r="T393" s="137">
        <f t="shared" si="126"/>
        <v>0.94327663885411051</v>
      </c>
      <c r="U393" s="137">
        <f t="shared" si="126"/>
        <v>0.94327663885411051</v>
      </c>
      <c r="V393" s="137">
        <f t="shared" si="126"/>
        <v>0.94327663885411051</v>
      </c>
      <c r="W393" s="137">
        <f t="shared" si="126"/>
        <v>0.94327663885411051</v>
      </c>
      <c r="X393" s="137">
        <f t="shared" si="126"/>
        <v>0.94327663885411051</v>
      </c>
      <c r="Y393" s="137">
        <f t="shared" si="126"/>
        <v>0.94327663885411051</v>
      </c>
      <c r="Z393" s="137">
        <f t="shared" si="126"/>
        <v>0.94327663885411051</v>
      </c>
      <c r="AA393" s="137">
        <f t="shared" si="126"/>
        <v>0.94327663885411051</v>
      </c>
      <c r="AB393" s="137">
        <f t="shared" si="126"/>
        <v>0.94327663885411051</v>
      </c>
      <c r="AC393" s="137">
        <f t="shared" ref="AC393:AO398" si="127">1/((1+AC$73)*(1+AC$52))^$K393</f>
        <v>0.94327663885411051</v>
      </c>
      <c r="AD393" s="137">
        <f t="shared" si="127"/>
        <v>0.94327663885411051</v>
      </c>
      <c r="AE393" s="137">
        <f t="shared" si="127"/>
        <v>0.94327663885411051</v>
      </c>
      <c r="AF393" s="137">
        <f t="shared" si="127"/>
        <v>0.94327663885411051</v>
      </c>
      <c r="AG393" s="137">
        <f t="shared" si="127"/>
        <v>0.94327663885411051</v>
      </c>
      <c r="AH393" s="137">
        <f t="shared" si="127"/>
        <v>0.94327663885411051</v>
      </c>
      <c r="AI393" s="137">
        <f t="shared" si="127"/>
        <v>0.94327663885411051</v>
      </c>
      <c r="AJ393" s="137">
        <f t="shared" si="127"/>
        <v>0.94327663885411051</v>
      </c>
      <c r="AK393" s="137">
        <f t="shared" si="127"/>
        <v>0.94327663885411051</v>
      </c>
      <c r="AL393" s="137">
        <f t="shared" si="127"/>
        <v>0.94327663885411051</v>
      </c>
      <c r="AM393" s="137">
        <f t="shared" si="127"/>
        <v>0.94327663885411051</v>
      </c>
      <c r="AN393" s="137">
        <f t="shared" si="127"/>
        <v>0.94327663885411051</v>
      </c>
      <c r="AO393" s="137">
        <f t="shared" si="127"/>
        <v>0.94327663885411051</v>
      </c>
    </row>
    <row r="394" spans="7:41" ht="14.25" customHeight="1" x14ac:dyDescent="0.15">
      <c r="G394" s="26"/>
      <c r="H394" s="127"/>
      <c r="I394" s="17">
        <v>0.32</v>
      </c>
      <c r="J394" s="135"/>
      <c r="K394" s="136">
        <v>2</v>
      </c>
      <c r="L394" s="136"/>
      <c r="M394" s="137">
        <f t="shared" si="126"/>
        <v>0.88977081740790798</v>
      </c>
      <c r="N394" s="137">
        <f t="shared" si="126"/>
        <v>0.88977081740790798</v>
      </c>
      <c r="O394" s="137">
        <f t="shared" si="126"/>
        <v>0.88977081740790798</v>
      </c>
      <c r="P394" s="137">
        <f t="shared" si="126"/>
        <v>0.88977081740790798</v>
      </c>
      <c r="Q394" s="137">
        <f t="shared" si="126"/>
        <v>0.88977081740790798</v>
      </c>
      <c r="R394" s="137">
        <f t="shared" si="126"/>
        <v>0.88977081740790798</v>
      </c>
      <c r="S394" s="137">
        <f t="shared" si="126"/>
        <v>0.88977081740790798</v>
      </c>
      <c r="T394" s="137">
        <f t="shared" si="126"/>
        <v>0.88977081740790798</v>
      </c>
      <c r="U394" s="137">
        <f t="shared" si="126"/>
        <v>0.88977081740790798</v>
      </c>
      <c r="V394" s="137">
        <f t="shared" si="126"/>
        <v>0.88977081740790798</v>
      </c>
      <c r="W394" s="137">
        <f t="shared" si="126"/>
        <v>0.88977081740790798</v>
      </c>
      <c r="X394" s="137">
        <f t="shared" si="126"/>
        <v>0.88977081740790798</v>
      </c>
      <c r="Y394" s="137">
        <f t="shared" si="126"/>
        <v>0.88977081740790798</v>
      </c>
      <c r="Z394" s="137">
        <f t="shared" si="126"/>
        <v>0.88977081740790798</v>
      </c>
      <c r="AA394" s="137">
        <f t="shared" si="126"/>
        <v>0.88977081740790798</v>
      </c>
      <c r="AB394" s="137">
        <f t="shared" si="126"/>
        <v>0.88977081740790798</v>
      </c>
      <c r="AC394" s="137">
        <f t="shared" si="127"/>
        <v>0.88977081740790798</v>
      </c>
      <c r="AD394" s="137">
        <f t="shared" si="127"/>
        <v>0.88977081740790798</v>
      </c>
      <c r="AE394" s="137">
        <f t="shared" si="127"/>
        <v>0.88977081740790798</v>
      </c>
      <c r="AF394" s="137">
        <f t="shared" si="127"/>
        <v>0.88977081740790798</v>
      </c>
      <c r="AG394" s="137">
        <f t="shared" si="127"/>
        <v>0.88977081740790798</v>
      </c>
      <c r="AH394" s="137">
        <f t="shared" si="127"/>
        <v>0.88977081740790798</v>
      </c>
      <c r="AI394" s="137">
        <f t="shared" si="127"/>
        <v>0.88977081740790798</v>
      </c>
      <c r="AJ394" s="137">
        <f t="shared" si="127"/>
        <v>0.88977081740790798</v>
      </c>
      <c r="AK394" s="137">
        <f t="shared" si="127"/>
        <v>0.88977081740790798</v>
      </c>
      <c r="AL394" s="137">
        <f t="shared" si="127"/>
        <v>0.88977081740790798</v>
      </c>
      <c r="AM394" s="137">
        <f t="shared" si="127"/>
        <v>0.88977081740790798</v>
      </c>
      <c r="AN394" s="137">
        <f t="shared" si="127"/>
        <v>0.88977081740790798</v>
      </c>
      <c r="AO394" s="137">
        <f t="shared" si="127"/>
        <v>0.88977081740790798</v>
      </c>
    </row>
    <row r="395" spans="7:41" ht="14.25" customHeight="1" x14ac:dyDescent="0.15">
      <c r="G395" s="26"/>
      <c r="H395" s="127"/>
      <c r="I395" s="17">
        <v>0.192</v>
      </c>
      <c r="J395" s="135"/>
      <c r="K395" s="136">
        <v>3</v>
      </c>
      <c r="L395" s="136"/>
      <c r="M395" s="137">
        <f t="shared" si="126"/>
        <v>0.83930002599500597</v>
      </c>
      <c r="N395" s="137">
        <f t="shared" si="126"/>
        <v>0.83930002599500597</v>
      </c>
      <c r="O395" s="137">
        <f t="shared" si="126"/>
        <v>0.83930002599500597</v>
      </c>
      <c r="P395" s="137">
        <f t="shared" si="126"/>
        <v>0.83930002599500597</v>
      </c>
      <c r="Q395" s="137">
        <f t="shared" si="126"/>
        <v>0.83930002599500597</v>
      </c>
      <c r="R395" s="137">
        <f t="shared" si="126"/>
        <v>0.83930002599500597</v>
      </c>
      <c r="S395" s="137">
        <f t="shared" si="126"/>
        <v>0.83930002599500597</v>
      </c>
      <c r="T395" s="137">
        <f t="shared" si="126"/>
        <v>0.83930002599500597</v>
      </c>
      <c r="U395" s="137">
        <f t="shared" si="126"/>
        <v>0.83930002599500597</v>
      </c>
      <c r="V395" s="137">
        <f t="shared" si="126"/>
        <v>0.83930002599500597</v>
      </c>
      <c r="W395" s="137">
        <f t="shared" si="126"/>
        <v>0.83930002599500597</v>
      </c>
      <c r="X395" s="137">
        <f t="shared" si="126"/>
        <v>0.83930002599500597</v>
      </c>
      <c r="Y395" s="137">
        <f t="shared" si="126"/>
        <v>0.83930002599500597</v>
      </c>
      <c r="Z395" s="137">
        <f t="shared" si="126"/>
        <v>0.83930002599500597</v>
      </c>
      <c r="AA395" s="137">
        <f t="shared" si="126"/>
        <v>0.83930002599500597</v>
      </c>
      <c r="AB395" s="137">
        <f t="shared" si="126"/>
        <v>0.83930002599500597</v>
      </c>
      <c r="AC395" s="137">
        <f t="shared" si="127"/>
        <v>0.83930002599500597</v>
      </c>
      <c r="AD395" s="137">
        <f t="shared" si="127"/>
        <v>0.83930002599500597</v>
      </c>
      <c r="AE395" s="137">
        <f t="shared" si="127"/>
        <v>0.83930002599500597</v>
      </c>
      <c r="AF395" s="137">
        <f t="shared" si="127"/>
        <v>0.83930002599500597</v>
      </c>
      <c r="AG395" s="137">
        <f t="shared" si="127"/>
        <v>0.83930002599500597</v>
      </c>
      <c r="AH395" s="137">
        <f t="shared" si="127"/>
        <v>0.83930002599500597</v>
      </c>
      <c r="AI395" s="137">
        <f t="shared" si="127"/>
        <v>0.83930002599500597</v>
      </c>
      <c r="AJ395" s="137">
        <f t="shared" si="127"/>
        <v>0.83930002599500597</v>
      </c>
      <c r="AK395" s="137">
        <f t="shared" si="127"/>
        <v>0.83930002599500597</v>
      </c>
      <c r="AL395" s="137">
        <f t="shared" si="127"/>
        <v>0.83930002599500597</v>
      </c>
      <c r="AM395" s="137">
        <f t="shared" si="127"/>
        <v>0.83930002599500597</v>
      </c>
      <c r="AN395" s="137">
        <f t="shared" si="127"/>
        <v>0.83930002599500597</v>
      </c>
      <c r="AO395" s="137">
        <f t="shared" si="127"/>
        <v>0.83930002599500597</v>
      </c>
    </row>
    <row r="396" spans="7:41" ht="14.25" customHeight="1" x14ac:dyDescent="0.15">
      <c r="G396" s="26"/>
      <c r="H396" s="127"/>
      <c r="I396" s="17">
        <v>0.1152</v>
      </c>
      <c r="J396" s="135"/>
      <c r="K396" s="136">
        <v>4</v>
      </c>
      <c r="L396" s="136"/>
      <c r="M396" s="137">
        <f t="shared" si="126"/>
        <v>0.7916921075107366</v>
      </c>
      <c r="N396" s="137">
        <f t="shared" si="126"/>
        <v>0.7916921075107366</v>
      </c>
      <c r="O396" s="137">
        <f t="shared" si="126"/>
        <v>0.7916921075107366</v>
      </c>
      <c r="P396" s="137">
        <f t="shared" si="126"/>
        <v>0.7916921075107366</v>
      </c>
      <c r="Q396" s="137">
        <f t="shared" si="126"/>
        <v>0.7916921075107366</v>
      </c>
      <c r="R396" s="137">
        <f t="shared" si="126"/>
        <v>0.7916921075107366</v>
      </c>
      <c r="S396" s="137">
        <f t="shared" si="126"/>
        <v>0.7916921075107366</v>
      </c>
      <c r="T396" s="137">
        <f t="shared" si="126"/>
        <v>0.7916921075107366</v>
      </c>
      <c r="U396" s="137">
        <f t="shared" si="126"/>
        <v>0.7916921075107366</v>
      </c>
      <c r="V396" s="137">
        <f t="shared" si="126"/>
        <v>0.7916921075107366</v>
      </c>
      <c r="W396" s="137">
        <f t="shared" si="126"/>
        <v>0.7916921075107366</v>
      </c>
      <c r="X396" s="137">
        <f t="shared" si="126"/>
        <v>0.7916921075107366</v>
      </c>
      <c r="Y396" s="137">
        <f t="shared" si="126"/>
        <v>0.7916921075107366</v>
      </c>
      <c r="Z396" s="137">
        <f t="shared" si="126"/>
        <v>0.7916921075107366</v>
      </c>
      <c r="AA396" s="137">
        <f t="shared" si="126"/>
        <v>0.7916921075107366</v>
      </c>
      <c r="AB396" s="137">
        <f t="shared" si="126"/>
        <v>0.7916921075107366</v>
      </c>
      <c r="AC396" s="137">
        <f t="shared" si="127"/>
        <v>0.7916921075107366</v>
      </c>
      <c r="AD396" s="137">
        <f t="shared" si="127"/>
        <v>0.7916921075107366</v>
      </c>
      <c r="AE396" s="137">
        <f t="shared" si="127"/>
        <v>0.7916921075107366</v>
      </c>
      <c r="AF396" s="137">
        <f t="shared" si="127"/>
        <v>0.7916921075107366</v>
      </c>
      <c r="AG396" s="137">
        <f t="shared" si="127"/>
        <v>0.7916921075107366</v>
      </c>
      <c r="AH396" s="137">
        <f t="shared" si="127"/>
        <v>0.7916921075107366</v>
      </c>
      <c r="AI396" s="137">
        <f t="shared" si="127"/>
        <v>0.7916921075107366</v>
      </c>
      <c r="AJ396" s="137">
        <f t="shared" si="127"/>
        <v>0.7916921075107366</v>
      </c>
      <c r="AK396" s="137">
        <f t="shared" si="127"/>
        <v>0.7916921075107366</v>
      </c>
      <c r="AL396" s="137">
        <f t="shared" si="127"/>
        <v>0.7916921075107366</v>
      </c>
      <c r="AM396" s="137">
        <f t="shared" si="127"/>
        <v>0.7916921075107366</v>
      </c>
      <c r="AN396" s="137">
        <f t="shared" si="127"/>
        <v>0.7916921075107366</v>
      </c>
      <c r="AO396" s="137">
        <f t="shared" si="127"/>
        <v>0.7916921075107366</v>
      </c>
    </row>
    <row r="397" spans="7:41" ht="14.25" customHeight="1" x14ac:dyDescent="0.15">
      <c r="G397" s="26"/>
      <c r="H397" s="127"/>
      <c r="I397" s="17">
        <v>0.1152</v>
      </c>
      <c r="J397" s="135"/>
      <c r="K397" s="136">
        <v>5</v>
      </c>
      <c r="L397" s="136"/>
      <c r="M397" s="137">
        <f t="shared" si="126"/>
        <v>0.74678467018005479</v>
      </c>
      <c r="N397" s="137">
        <f t="shared" si="126"/>
        <v>0.74678467018005479</v>
      </c>
      <c r="O397" s="137">
        <f t="shared" si="126"/>
        <v>0.74678467018005479</v>
      </c>
      <c r="P397" s="137">
        <f t="shared" si="126"/>
        <v>0.74678467018005479</v>
      </c>
      <c r="Q397" s="137">
        <f t="shared" si="126"/>
        <v>0.74678467018005479</v>
      </c>
      <c r="R397" s="137">
        <f t="shared" si="126"/>
        <v>0.74678467018005479</v>
      </c>
      <c r="S397" s="137">
        <f t="shared" si="126"/>
        <v>0.74678467018005479</v>
      </c>
      <c r="T397" s="137">
        <f t="shared" si="126"/>
        <v>0.74678467018005479</v>
      </c>
      <c r="U397" s="137">
        <f t="shared" si="126"/>
        <v>0.74678467018005479</v>
      </c>
      <c r="V397" s="137">
        <f t="shared" si="126"/>
        <v>0.74678467018005479</v>
      </c>
      <c r="W397" s="137">
        <f t="shared" si="126"/>
        <v>0.74678467018005479</v>
      </c>
      <c r="X397" s="137">
        <f t="shared" si="126"/>
        <v>0.74678467018005479</v>
      </c>
      <c r="Y397" s="137">
        <f t="shared" si="126"/>
        <v>0.74678467018005479</v>
      </c>
      <c r="Z397" s="137">
        <f t="shared" si="126"/>
        <v>0.74678467018005479</v>
      </c>
      <c r="AA397" s="137">
        <f t="shared" si="126"/>
        <v>0.74678467018005479</v>
      </c>
      <c r="AB397" s="137">
        <f t="shared" si="126"/>
        <v>0.74678467018005479</v>
      </c>
      <c r="AC397" s="137">
        <f t="shared" si="127"/>
        <v>0.74678467018005479</v>
      </c>
      <c r="AD397" s="137">
        <f t="shared" si="127"/>
        <v>0.74678467018005479</v>
      </c>
      <c r="AE397" s="137">
        <f t="shared" si="127"/>
        <v>0.74678467018005479</v>
      </c>
      <c r="AF397" s="137">
        <f t="shared" si="127"/>
        <v>0.74678467018005479</v>
      </c>
      <c r="AG397" s="137">
        <f t="shared" si="127"/>
        <v>0.74678467018005479</v>
      </c>
      <c r="AH397" s="137">
        <f t="shared" si="127"/>
        <v>0.74678467018005479</v>
      </c>
      <c r="AI397" s="137">
        <f t="shared" si="127"/>
        <v>0.74678467018005479</v>
      </c>
      <c r="AJ397" s="137">
        <f t="shared" si="127"/>
        <v>0.74678467018005479</v>
      </c>
      <c r="AK397" s="137">
        <f t="shared" si="127"/>
        <v>0.74678467018005479</v>
      </c>
      <c r="AL397" s="137">
        <f t="shared" si="127"/>
        <v>0.74678467018005479</v>
      </c>
      <c r="AM397" s="137">
        <f t="shared" si="127"/>
        <v>0.74678467018005479</v>
      </c>
      <c r="AN397" s="137">
        <f t="shared" si="127"/>
        <v>0.74678467018005479</v>
      </c>
      <c r="AO397" s="137">
        <f t="shared" si="127"/>
        <v>0.74678467018005479</v>
      </c>
    </row>
    <row r="398" spans="7:41" ht="14.25" customHeight="1" x14ac:dyDescent="0.15">
      <c r="G398" s="26"/>
      <c r="H398" s="127"/>
      <c r="I398" s="17">
        <v>5.7599999999999998E-2</v>
      </c>
      <c r="J398" s="135"/>
      <c r="K398" s="136">
        <v>6</v>
      </c>
      <c r="L398" s="136"/>
      <c r="M398" s="137">
        <f t="shared" si="126"/>
        <v>0.70442453363521751</v>
      </c>
      <c r="N398" s="137">
        <f t="shared" si="126"/>
        <v>0.70442453363521751</v>
      </c>
      <c r="O398" s="137">
        <f t="shared" si="126"/>
        <v>0.70442453363521751</v>
      </c>
      <c r="P398" s="137">
        <f t="shared" si="126"/>
        <v>0.70442453363521751</v>
      </c>
      <c r="Q398" s="137">
        <f t="shared" si="126"/>
        <v>0.70442453363521751</v>
      </c>
      <c r="R398" s="137">
        <f t="shared" si="126"/>
        <v>0.70442453363521751</v>
      </c>
      <c r="S398" s="137">
        <f t="shared" si="126"/>
        <v>0.70442453363521751</v>
      </c>
      <c r="T398" s="137">
        <f t="shared" si="126"/>
        <v>0.70442453363521751</v>
      </c>
      <c r="U398" s="137">
        <f t="shared" si="126"/>
        <v>0.70442453363521751</v>
      </c>
      <c r="V398" s="137">
        <f t="shared" si="126"/>
        <v>0.70442453363521751</v>
      </c>
      <c r="W398" s="137">
        <f t="shared" si="126"/>
        <v>0.70442453363521751</v>
      </c>
      <c r="X398" s="137">
        <f t="shared" si="126"/>
        <v>0.70442453363521751</v>
      </c>
      <c r="Y398" s="137">
        <f t="shared" si="126"/>
        <v>0.70442453363521751</v>
      </c>
      <c r="Z398" s="137">
        <f t="shared" si="126"/>
        <v>0.70442453363521751</v>
      </c>
      <c r="AA398" s="137">
        <f t="shared" si="126"/>
        <v>0.70442453363521751</v>
      </c>
      <c r="AB398" s="137">
        <f t="shared" si="126"/>
        <v>0.70442453363521751</v>
      </c>
      <c r="AC398" s="137">
        <f t="shared" si="127"/>
        <v>0.70442453363521751</v>
      </c>
      <c r="AD398" s="137">
        <f t="shared" si="127"/>
        <v>0.70442453363521751</v>
      </c>
      <c r="AE398" s="137">
        <f t="shared" si="127"/>
        <v>0.70442453363521751</v>
      </c>
      <c r="AF398" s="137">
        <f t="shared" si="127"/>
        <v>0.70442453363521751</v>
      </c>
      <c r="AG398" s="137">
        <f t="shared" si="127"/>
        <v>0.70442453363521751</v>
      </c>
      <c r="AH398" s="137">
        <f t="shared" si="127"/>
        <v>0.70442453363521751</v>
      </c>
      <c r="AI398" s="137">
        <f t="shared" si="127"/>
        <v>0.70442453363521751</v>
      </c>
      <c r="AJ398" s="137">
        <f t="shared" si="127"/>
        <v>0.70442453363521751</v>
      </c>
      <c r="AK398" s="137">
        <f t="shared" si="127"/>
        <v>0.70442453363521751</v>
      </c>
      <c r="AL398" s="137">
        <f t="shared" si="127"/>
        <v>0.70442453363521751</v>
      </c>
      <c r="AM398" s="137">
        <f t="shared" si="127"/>
        <v>0.70442453363521751</v>
      </c>
      <c r="AN398" s="137">
        <f t="shared" si="127"/>
        <v>0.70442453363521751</v>
      </c>
      <c r="AO398" s="137">
        <f t="shared" si="127"/>
        <v>0.70442453363521751</v>
      </c>
    </row>
    <row r="399" spans="7:41" ht="14.25" customHeight="1" x14ac:dyDescent="0.15">
      <c r="G399" s="26"/>
      <c r="H399" s="127"/>
      <c r="J399" s="135"/>
      <c r="K399" s="134" t="s">
        <v>136</v>
      </c>
      <c r="L399" s="134"/>
      <c r="M399" s="85">
        <v>2022</v>
      </c>
      <c r="N399" s="85">
        <v>2023</v>
      </c>
      <c r="O399" s="85">
        <v>2024</v>
      </c>
      <c r="P399" s="85">
        <v>2025</v>
      </c>
      <c r="Q399" s="85">
        <v>2026</v>
      </c>
      <c r="R399" s="85">
        <v>2027</v>
      </c>
      <c r="S399" s="85">
        <v>2028</v>
      </c>
      <c r="T399" s="85">
        <v>2029</v>
      </c>
      <c r="U399" s="85">
        <v>2030</v>
      </c>
      <c r="V399" s="85">
        <v>2031</v>
      </c>
      <c r="W399" s="85">
        <v>2032</v>
      </c>
      <c r="X399" s="85">
        <v>2033</v>
      </c>
      <c r="Y399" s="85">
        <v>2034</v>
      </c>
      <c r="Z399" s="85">
        <v>2035</v>
      </c>
      <c r="AA399" s="85">
        <v>2036</v>
      </c>
      <c r="AB399" s="85">
        <v>2037</v>
      </c>
      <c r="AC399" s="85">
        <v>2038</v>
      </c>
      <c r="AD399" s="85">
        <v>2039</v>
      </c>
      <c r="AE399" s="85">
        <v>2040</v>
      </c>
      <c r="AF399" s="85">
        <v>2041</v>
      </c>
      <c r="AG399" s="85">
        <v>2042</v>
      </c>
      <c r="AH399" s="85">
        <v>2043</v>
      </c>
      <c r="AI399" s="85">
        <v>2044</v>
      </c>
      <c r="AJ399" s="85">
        <v>2045</v>
      </c>
      <c r="AK399" s="85">
        <v>2046</v>
      </c>
      <c r="AL399" s="85">
        <v>2047</v>
      </c>
      <c r="AM399" s="85">
        <v>2048</v>
      </c>
      <c r="AN399" s="85">
        <v>2049</v>
      </c>
      <c r="AO399" s="85">
        <v>2050</v>
      </c>
    </row>
    <row r="400" spans="7:41" ht="14.25" customHeight="1" x14ac:dyDescent="0.15">
      <c r="G400" s="26"/>
      <c r="H400" s="127"/>
      <c r="J400" s="135"/>
      <c r="K400" s="136">
        <v>1</v>
      </c>
      <c r="L400" s="136"/>
      <c r="M400" s="137">
        <f t="shared" ref="M400:M405" si="128">1/((1+M$73)*(1+M$52))^$K400</f>
        <v>0.94327663885411051</v>
      </c>
      <c r="N400" s="137">
        <f t="shared" ref="N400:AC405" si="129">1/((1+N$74)*(1+N$52))^$K400</f>
        <v>0.94327663885411051</v>
      </c>
      <c r="O400" s="137">
        <f t="shared" si="129"/>
        <v>0.94327663885411051</v>
      </c>
      <c r="P400" s="137">
        <f t="shared" si="129"/>
        <v>0.94327663885411051</v>
      </c>
      <c r="Q400" s="137">
        <f t="shared" si="129"/>
        <v>0.94327663885411051</v>
      </c>
      <c r="R400" s="137">
        <f t="shared" si="129"/>
        <v>0.94327663885411051</v>
      </c>
      <c r="S400" s="137">
        <f t="shared" si="129"/>
        <v>0.94327663885411051</v>
      </c>
      <c r="T400" s="137">
        <f t="shared" si="129"/>
        <v>0.94327663885411051</v>
      </c>
      <c r="U400" s="137">
        <f t="shared" si="129"/>
        <v>0.94327663885411051</v>
      </c>
      <c r="V400" s="137">
        <f t="shared" si="129"/>
        <v>0.94327663885411051</v>
      </c>
      <c r="W400" s="137">
        <f t="shared" si="129"/>
        <v>0.94327663885411051</v>
      </c>
      <c r="X400" s="137">
        <f t="shared" si="129"/>
        <v>0.94327663885411051</v>
      </c>
      <c r="Y400" s="137">
        <f t="shared" si="129"/>
        <v>0.94327663885411051</v>
      </c>
      <c r="Z400" s="137">
        <f t="shared" si="129"/>
        <v>0.94327663885411051</v>
      </c>
      <c r="AA400" s="137">
        <f t="shared" si="129"/>
        <v>0.94327663885411051</v>
      </c>
      <c r="AB400" s="137">
        <f t="shared" si="129"/>
        <v>0.94327663885411051</v>
      </c>
      <c r="AC400" s="137">
        <f t="shared" si="129"/>
        <v>0.94327663885411051</v>
      </c>
      <c r="AD400" s="137">
        <f t="shared" ref="AD400:AO405" si="130">1/((1+AD$74)*(1+AD$52))^$K400</f>
        <v>0.94327663885411051</v>
      </c>
      <c r="AE400" s="137">
        <f t="shared" si="130"/>
        <v>0.94327663885411051</v>
      </c>
      <c r="AF400" s="137">
        <f t="shared" si="130"/>
        <v>0.94327663885411051</v>
      </c>
      <c r="AG400" s="137">
        <f t="shared" si="130"/>
        <v>0.94327663885411051</v>
      </c>
      <c r="AH400" s="137">
        <f t="shared" si="130"/>
        <v>0.94327663885411051</v>
      </c>
      <c r="AI400" s="137">
        <f t="shared" si="130"/>
        <v>0.94327663885411051</v>
      </c>
      <c r="AJ400" s="137">
        <f t="shared" si="130"/>
        <v>0.94327663885411051</v>
      </c>
      <c r="AK400" s="137">
        <f t="shared" si="130"/>
        <v>0.94327663885411051</v>
      </c>
      <c r="AL400" s="137">
        <f t="shared" si="130"/>
        <v>0.94327663885411051</v>
      </c>
      <c r="AM400" s="137">
        <f t="shared" si="130"/>
        <v>0.94327663885411051</v>
      </c>
      <c r="AN400" s="137">
        <f t="shared" si="130"/>
        <v>0.94327663885411051</v>
      </c>
      <c r="AO400" s="137">
        <f t="shared" si="130"/>
        <v>0.94327663885411051</v>
      </c>
    </row>
    <row r="401" spans="6:41" ht="14.25" customHeight="1" x14ac:dyDescent="0.15">
      <c r="G401" s="26"/>
      <c r="H401" s="127"/>
      <c r="J401" s="135"/>
      <c r="K401" s="136">
        <v>2</v>
      </c>
      <c r="L401" s="136"/>
      <c r="M401" s="137">
        <f t="shared" si="128"/>
        <v>0.88977081740790798</v>
      </c>
      <c r="N401" s="137">
        <f t="shared" si="129"/>
        <v>0.88977081740790798</v>
      </c>
      <c r="O401" s="137">
        <f t="shared" si="129"/>
        <v>0.88977081740790798</v>
      </c>
      <c r="P401" s="137">
        <f t="shared" si="129"/>
        <v>0.88977081740790798</v>
      </c>
      <c r="Q401" s="137">
        <f t="shared" si="129"/>
        <v>0.88977081740790798</v>
      </c>
      <c r="R401" s="137">
        <f t="shared" si="129"/>
        <v>0.88977081740790798</v>
      </c>
      <c r="S401" s="137">
        <f t="shared" si="129"/>
        <v>0.88977081740790798</v>
      </c>
      <c r="T401" s="137">
        <f t="shared" si="129"/>
        <v>0.88977081740790798</v>
      </c>
      <c r="U401" s="137">
        <f t="shared" si="129"/>
        <v>0.88977081740790798</v>
      </c>
      <c r="V401" s="137">
        <f t="shared" si="129"/>
        <v>0.88977081740790798</v>
      </c>
      <c r="W401" s="137">
        <f t="shared" si="129"/>
        <v>0.88977081740790798</v>
      </c>
      <c r="X401" s="137">
        <f t="shared" si="129"/>
        <v>0.88977081740790798</v>
      </c>
      <c r="Y401" s="137">
        <f t="shared" si="129"/>
        <v>0.88977081740790798</v>
      </c>
      <c r="Z401" s="137">
        <f t="shared" si="129"/>
        <v>0.88977081740790798</v>
      </c>
      <c r="AA401" s="137">
        <f t="shared" si="129"/>
        <v>0.88977081740790798</v>
      </c>
      <c r="AB401" s="137">
        <f t="shared" si="129"/>
        <v>0.88977081740790798</v>
      </c>
      <c r="AC401" s="137">
        <f t="shared" si="129"/>
        <v>0.88977081740790798</v>
      </c>
      <c r="AD401" s="137">
        <f t="shared" si="130"/>
        <v>0.88977081740790798</v>
      </c>
      <c r="AE401" s="137">
        <f t="shared" si="130"/>
        <v>0.88977081740790798</v>
      </c>
      <c r="AF401" s="137">
        <f t="shared" si="130"/>
        <v>0.88977081740790798</v>
      </c>
      <c r="AG401" s="137">
        <f t="shared" si="130"/>
        <v>0.88977081740790798</v>
      </c>
      <c r="AH401" s="137">
        <f t="shared" si="130"/>
        <v>0.88977081740790798</v>
      </c>
      <c r="AI401" s="137">
        <f t="shared" si="130"/>
        <v>0.88977081740790798</v>
      </c>
      <c r="AJ401" s="137">
        <f t="shared" si="130"/>
        <v>0.88977081740790798</v>
      </c>
      <c r="AK401" s="137">
        <f t="shared" si="130"/>
        <v>0.88977081740790798</v>
      </c>
      <c r="AL401" s="137">
        <f t="shared" si="130"/>
        <v>0.88977081740790798</v>
      </c>
      <c r="AM401" s="137">
        <f t="shared" si="130"/>
        <v>0.88977081740790798</v>
      </c>
      <c r="AN401" s="137">
        <f t="shared" si="130"/>
        <v>0.88977081740790798</v>
      </c>
      <c r="AO401" s="137">
        <f t="shared" si="130"/>
        <v>0.88977081740790798</v>
      </c>
    </row>
    <row r="402" spans="6:41" ht="14.25" customHeight="1" x14ac:dyDescent="0.15">
      <c r="G402" s="26"/>
      <c r="H402" s="127"/>
      <c r="J402" s="135"/>
      <c r="K402" s="136">
        <v>3</v>
      </c>
      <c r="L402" s="136"/>
      <c r="M402" s="137">
        <f t="shared" si="128"/>
        <v>0.83930002599500597</v>
      </c>
      <c r="N402" s="137">
        <f t="shared" si="129"/>
        <v>0.83930002599500597</v>
      </c>
      <c r="O402" s="137">
        <f t="shared" si="129"/>
        <v>0.83930002599500597</v>
      </c>
      <c r="P402" s="137">
        <f t="shared" si="129"/>
        <v>0.83930002599500597</v>
      </c>
      <c r="Q402" s="137">
        <f t="shared" si="129"/>
        <v>0.83930002599500597</v>
      </c>
      <c r="R402" s="137">
        <f t="shared" si="129"/>
        <v>0.83930002599500597</v>
      </c>
      <c r="S402" s="137">
        <f t="shared" si="129"/>
        <v>0.83930002599500597</v>
      </c>
      <c r="T402" s="137">
        <f t="shared" si="129"/>
        <v>0.83930002599500597</v>
      </c>
      <c r="U402" s="137">
        <f t="shared" si="129"/>
        <v>0.83930002599500597</v>
      </c>
      <c r="V402" s="137">
        <f t="shared" si="129"/>
        <v>0.83930002599500597</v>
      </c>
      <c r="W402" s="137">
        <f t="shared" si="129"/>
        <v>0.83930002599500597</v>
      </c>
      <c r="X402" s="137">
        <f t="shared" si="129"/>
        <v>0.83930002599500597</v>
      </c>
      <c r="Y402" s="137">
        <f t="shared" si="129"/>
        <v>0.83930002599500597</v>
      </c>
      <c r="Z402" s="137">
        <f t="shared" si="129"/>
        <v>0.83930002599500597</v>
      </c>
      <c r="AA402" s="137">
        <f t="shared" si="129"/>
        <v>0.83930002599500597</v>
      </c>
      <c r="AB402" s="137">
        <f t="shared" si="129"/>
        <v>0.83930002599500597</v>
      </c>
      <c r="AC402" s="137">
        <f t="shared" si="129"/>
        <v>0.83930002599500597</v>
      </c>
      <c r="AD402" s="137">
        <f t="shared" si="130"/>
        <v>0.83930002599500597</v>
      </c>
      <c r="AE402" s="137">
        <f t="shared" si="130"/>
        <v>0.83930002599500597</v>
      </c>
      <c r="AF402" s="137">
        <f t="shared" si="130"/>
        <v>0.83930002599500597</v>
      </c>
      <c r="AG402" s="137">
        <f t="shared" si="130"/>
        <v>0.83930002599500597</v>
      </c>
      <c r="AH402" s="137">
        <f t="shared" si="130"/>
        <v>0.83930002599500597</v>
      </c>
      <c r="AI402" s="137">
        <f t="shared" si="130"/>
        <v>0.83930002599500597</v>
      </c>
      <c r="AJ402" s="137">
        <f t="shared" si="130"/>
        <v>0.83930002599500597</v>
      </c>
      <c r="AK402" s="137">
        <f t="shared" si="130"/>
        <v>0.83930002599500597</v>
      </c>
      <c r="AL402" s="137">
        <f t="shared" si="130"/>
        <v>0.83930002599500597</v>
      </c>
      <c r="AM402" s="137">
        <f t="shared" si="130"/>
        <v>0.83930002599500597</v>
      </c>
      <c r="AN402" s="137">
        <f t="shared" si="130"/>
        <v>0.83930002599500597</v>
      </c>
      <c r="AO402" s="137">
        <f t="shared" si="130"/>
        <v>0.83930002599500597</v>
      </c>
    </row>
    <row r="403" spans="6:41" ht="14.25" customHeight="1" x14ac:dyDescent="0.15">
      <c r="G403" s="26"/>
      <c r="H403" s="127"/>
      <c r="J403" s="135"/>
      <c r="K403" s="136">
        <v>4</v>
      </c>
      <c r="L403" s="136"/>
      <c r="M403" s="137">
        <f t="shared" si="128"/>
        <v>0.7916921075107366</v>
      </c>
      <c r="N403" s="137">
        <f t="shared" si="129"/>
        <v>0.7916921075107366</v>
      </c>
      <c r="O403" s="137">
        <f t="shared" si="129"/>
        <v>0.7916921075107366</v>
      </c>
      <c r="P403" s="137">
        <f t="shared" si="129"/>
        <v>0.7916921075107366</v>
      </c>
      <c r="Q403" s="137">
        <f t="shared" si="129"/>
        <v>0.7916921075107366</v>
      </c>
      <c r="R403" s="137">
        <f t="shared" si="129"/>
        <v>0.7916921075107366</v>
      </c>
      <c r="S403" s="137">
        <f t="shared" si="129"/>
        <v>0.7916921075107366</v>
      </c>
      <c r="T403" s="137">
        <f t="shared" si="129"/>
        <v>0.7916921075107366</v>
      </c>
      <c r="U403" s="137">
        <f t="shared" si="129"/>
        <v>0.7916921075107366</v>
      </c>
      <c r="V403" s="137">
        <f t="shared" si="129"/>
        <v>0.7916921075107366</v>
      </c>
      <c r="W403" s="137">
        <f t="shared" si="129"/>
        <v>0.7916921075107366</v>
      </c>
      <c r="X403" s="137">
        <f t="shared" si="129"/>
        <v>0.7916921075107366</v>
      </c>
      <c r="Y403" s="137">
        <f t="shared" si="129"/>
        <v>0.7916921075107366</v>
      </c>
      <c r="Z403" s="137">
        <f t="shared" si="129"/>
        <v>0.7916921075107366</v>
      </c>
      <c r="AA403" s="137">
        <f t="shared" si="129"/>
        <v>0.7916921075107366</v>
      </c>
      <c r="AB403" s="137">
        <f t="shared" si="129"/>
        <v>0.7916921075107366</v>
      </c>
      <c r="AC403" s="137">
        <f t="shared" si="129"/>
        <v>0.7916921075107366</v>
      </c>
      <c r="AD403" s="137">
        <f t="shared" si="130"/>
        <v>0.7916921075107366</v>
      </c>
      <c r="AE403" s="137">
        <f t="shared" si="130"/>
        <v>0.7916921075107366</v>
      </c>
      <c r="AF403" s="137">
        <f t="shared" si="130"/>
        <v>0.7916921075107366</v>
      </c>
      <c r="AG403" s="137">
        <f t="shared" si="130"/>
        <v>0.7916921075107366</v>
      </c>
      <c r="AH403" s="137">
        <f t="shared" si="130"/>
        <v>0.7916921075107366</v>
      </c>
      <c r="AI403" s="137">
        <f t="shared" si="130"/>
        <v>0.7916921075107366</v>
      </c>
      <c r="AJ403" s="137">
        <f t="shared" si="130"/>
        <v>0.7916921075107366</v>
      </c>
      <c r="AK403" s="137">
        <f t="shared" si="130"/>
        <v>0.7916921075107366</v>
      </c>
      <c r="AL403" s="137">
        <f t="shared" si="130"/>
        <v>0.7916921075107366</v>
      </c>
      <c r="AM403" s="137">
        <f t="shared" si="130"/>
        <v>0.7916921075107366</v>
      </c>
      <c r="AN403" s="137">
        <f t="shared" si="130"/>
        <v>0.7916921075107366</v>
      </c>
      <c r="AO403" s="137">
        <f t="shared" si="130"/>
        <v>0.7916921075107366</v>
      </c>
    </row>
    <row r="404" spans="6:41" ht="14.25" customHeight="1" x14ac:dyDescent="0.15">
      <c r="G404" s="26"/>
      <c r="H404" s="127"/>
      <c r="J404" s="135"/>
      <c r="K404" s="136">
        <v>5</v>
      </c>
      <c r="L404" s="136"/>
      <c r="M404" s="137">
        <f t="shared" si="128"/>
        <v>0.74678467018005479</v>
      </c>
      <c r="N404" s="137">
        <f t="shared" si="129"/>
        <v>0.74678467018005479</v>
      </c>
      <c r="O404" s="137">
        <f t="shared" si="129"/>
        <v>0.74678467018005479</v>
      </c>
      <c r="P404" s="137">
        <f t="shared" si="129"/>
        <v>0.74678467018005479</v>
      </c>
      <c r="Q404" s="137">
        <f t="shared" si="129"/>
        <v>0.74678467018005479</v>
      </c>
      <c r="R404" s="137">
        <f t="shared" si="129"/>
        <v>0.74678467018005479</v>
      </c>
      <c r="S404" s="137">
        <f t="shared" si="129"/>
        <v>0.74678467018005479</v>
      </c>
      <c r="T404" s="137">
        <f t="shared" si="129"/>
        <v>0.74678467018005479</v>
      </c>
      <c r="U404" s="137">
        <f t="shared" si="129"/>
        <v>0.74678467018005479</v>
      </c>
      <c r="V404" s="137">
        <f t="shared" si="129"/>
        <v>0.74678467018005479</v>
      </c>
      <c r="W404" s="137">
        <f t="shared" si="129"/>
        <v>0.74678467018005479</v>
      </c>
      <c r="X404" s="137">
        <f t="shared" si="129"/>
        <v>0.74678467018005479</v>
      </c>
      <c r="Y404" s="137">
        <f t="shared" si="129"/>
        <v>0.74678467018005479</v>
      </c>
      <c r="Z404" s="137">
        <f t="shared" si="129"/>
        <v>0.74678467018005479</v>
      </c>
      <c r="AA404" s="137">
        <f t="shared" si="129"/>
        <v>0.74678467018005479</v>
      </c>
      <c r="AB404" s="137">
        <f t="shared" si="129"/>
        <v>0.74678467018005479</v>
      </c>
      <c r="AC404" s="137">
        <f t="shared" si="129"/>
        <v>0.74678467018005479</v>
      </c>
      <c r="AD404" s="137">
        <f t="shared" si="130"/>
        <v>0.74678467018005479</v>
      </c>
      <c r="AE404" s="137">
        <f t="shared" si="130"/>
        <v>0.74678467018005479</v>
      </c>
      <c r="AF404" s="137">
        <f t="shared" si="130"/>
        <v>0.74678467018005479</v>
      </c>
      <c r="AG404" s="137">
        <f t="shared" si="130"/>
        <v>0.74678467018005479</v>
      </c>
      <c r="AH404" s="137">
        <f t="shared" si="130"/>
        <v>0.74678467018005479</v>
      </c>
      <c r="AI404" s="137">
        <f t="shared" si="130"/>
        <v>0.74678467018005479</v>
      </c>
      <c r="AJ404" s="137">
        <f t="shared" si="130"/>
        <v>0.74678467018005479</v>
      </c>
      <c r="AK404" s="137">
        <f t="shared" si="130"/>
        <v>0.74678467018005479</v>
      </c>
      <c r="AL404" s="137">
        <f t="shared" si="130"/>
        <v>0.74678467018005479</v>
      </c>
      <c r="AM404" s="137">
        <f t="shared" si="130"/>
        <v>0.74678467018005479</v>
      </c>
      <c r="AN404" s="137">
        <f t="shared" si="130"/>
        <v>0.74678467018005479</v>
      </c>
      <c r="AO404" s="137">
        <f t="shared" si="130"/>
        <v>0.74678467018005479</v>
      </c>
    </row>
    <row r="405" spans="6:41" ht="14.25" customHeight="1" x14ac:dyDescent="0.15">
      <c r="G405" s="26"/>
      <c r="H405" s="127"/>
      <c r="J405" s="135"/>
      <c r="K405" s="136">
        <v>6</v>
      </c>
      <c r="L405" s="136"/>
      <c r="M405" s="137">
        <f t="shared" si="128"/>
        <v>0.70442453363521751</v>
      </c>
      <c r="N405" s="137">
        <f t="shared" si="129"/>
        <v>0.70442453363521751</v>
      </c>
      <c r="O405" s="137">
        <f t="shared" si="129"/>
        <v>0.70442453363521751</v>
      </c>
      <c r="P405" s="137">
        <f t="shared" si="129"/>
        <v>0.70442453363521751</v>
      </c>
      <c r="Q405" s="137">
        <f t="shared" si="129"/>
        <v>0.70442453363521751</v>
      </c>
      <c r="R405" s="137">
        <f t="shared" si="129"/>
        <v>0.70442453363521751</v>
      </c>
      <c r="S405" s="137">
        <f t="shared" si="129"/>
        <v>0.70442453363521751</v>
      </c>
      <c r="T405" s="137">
        <f t="shared" si="129"/>
        <v>0.70442453363521751</v>
      </c>
      <c r="U405" s="137">
        <f t="shared" si="129"/>
        <v>0.70442453363521751</v>
      </c>
      <c r="V405" s="137">
        <f t="shared" si="129"/>
        <v>0.70442453363521751</v>
      </c>
      <c r="W405" s="137">
        <f t="shared" si="129"/>
        <v>0.70442453363521751</v>
      </c>
      <c r="X405" s="137">
        <f t="shared" si="129"/>
        <v>0.70442453363521751</v>
      </c>
      <c r="Y405" s="137">
        <f t="shared" si="129"/>
        <v>0.70442453363521751</v>
      </c>
      <c r="Z405" s="137">
        <f t="shared" si="129"/>
        <v>0.70442453363521751</v>
      </c>
      <c r="AA405" s="137">
        <f t="shared" si="129"/>
        <v>0.70442453363521751</v>
      </c>
      <c r="AB405" s="137">
        <f t="shared" si="129"/>
        <v>0.70442453363521751</v>
      </c>
      <c r="AC405" s="137">
        <f t="shared" si="129"/>
        <v>0.70442453363521751</v>
      </c>
      <c r="AD405" s="137">
        <f t="shared" si="130"/>
        <v>0.70442453363521751</v>
      </c>
      <c r="AE405" s="137">
        <f t="shared" si="130"/>
        <v>0.70442453363521751</v>
      </c>
      <c r="AF405" s="137">
        <f t="shared" si="130"/>
        <v>0.70442453363521751</v>
      </c>
      <c r="AG405" s="137">
        <f t="shared" si="130"/>
        <v>0.70442453363521751</v>
      </c>
      <c r="AH405" s="137">
        <f t="shared" si="130"/>
        <v>0.70442453363521751</v>
      </c>
      <c r="AI405" s="137">
        <f t="shared" si="130"/>
        <v>0.70442453363521751</v>
      </c>
      <c r="AJ405" s="137">
        <f t="shared" si="130"/>
        <v>0.70442453363521751</v>
      </c>
      <c r="AK405" s="137">
        <f t="shared" si="130"/>
        <v>0.70442453363521751</v>
      </c>
      <c r="AL405" s="137">
        <f t="shared" si="130"/>
        <v>0.70442453363521751</v>
      </c>
      <c r="AM405" s="137">
        <f t="shared" si="130"/>
        <v>0.70442453363521751</v>
      </c>
      <c r="AN405" s="137">
        <f t="shared" si="130"/>
        <v>0.70442453363521751</v>
      </c>
      <c r="AO405" s="137">
        <f t="shared" si="130"/>
        <v>0.70442453363521751</v>
      </c>
    </row>
    <row r="406" spans="6:41" ht="14.25" customHeight="1" x14ac:dyDescent="0.15">
      <c r="G406" s="26"/>
      <c r="H406" s="127"/>
      <c r="J406" s="135"/>
      <c r="K406" s="136" t="s">
        <v>137</v>
      </c>
      <c r="L406" s="136"/>
      <c r="M406" s="85">
        <v>2022</v>
      </c>
      <c r="N406" s="85">
        <v>2023</v>
      </c>
      <c r="O406" s="85">
        <v>2024</v>
      </c>
      <c r="P406" s="85">
        <v>2025</v>
      </c>
      <c r="Q406" s="85">
        <v>2026</v>
      </c>
      <c r="R406" s="85">
        <v>2027</v>
      </c>
      <c r="S406" s="85">
        <v>2028</v>
      </c>
      <c r="T406" s="85">
        <v>2029</v>
      </c>
      <c r="U406" s="85">
        <v>2030</v>
      </c>
      <c r="V406" s="85">
        <v>2031</v>
      </c>
      <c r="W406" s="85">
        <v>2032</v>
      </c>
      <c r="X406" s="85">
        <v>2033</v>
      </c>
      <c r="Y406" s="85">
        <v>2034</v>
      </c>
      <c r="Z406" s="85">
        <v>2035</v>
      </c>
      <c r="AA406" s="85">
        <v>2036</v>
      </c>
      <c r="AB406" s="85">
        <v>2037</v>
      </c>
      <c r="AC406" s="85">
        <v>2038</v>
      </c>
      <c r="AD406" s="85">
        <v>2039</v>
      </c>
      <c r="AE406" s="85">
        <v>2040</v>
      </c>
      <c r="AF406" s="85">
        <v>2041</v>
      </c>
      <c r="AG406" s="85">
        <v>2042</v>
      </c>
      <c r="AH406" s="85">
        <v>2043</v>
      </c>
      <c r="AI406" s="85">
        <v>2044</v>
      </c>
      <c r="AJ406" s="85">
        <v>2045</v>
      </c>
      <c r="AK406" s="85">
        <v>2046</v>
      </c>
      <c r="AL406" s="85">
        <v>2047</v>
      </c>
      <c r="AM406" s="85">
        <v>2048</v>
      </c>
      <c r="AN406" s="85">
        <v>2049</v>
      </c>
      <c r="AO406" s="85">
        <v>2050</v>
      </c>
    </row>
    <row r="407" spans="6:41" ht="14.25" customHeight="1" x14ac:dyDescent="0.15">
      <c r="G407" s="26"/>
      <c r="H407" s="127"/>
      <c r="J407" s="135"/>
      <c r="K407" s="136">
        <v>1</v>
      </c>
      <c r="L407" s="136"/>
      <c r="M407" s="137">
        <f t="shared" ref="M407:M412" si="131">1/((1+M$73)*(1+M$52))^$K407</f>
        <v>0.94327663885411051</v>
      </c>
      <c r="N407" s="137">
        <f t="shared" ref="N407:AC412" si="132">1/((1+N$75)*(1+N$52))^$K407</f>
        <v>0.94327663885411051</v>
      </c>
      <c r="O407" s="137">
        <f t="shared" si="132"/>
        <v>0.94327663885411051</v>
      </c>
      <c r="P407" s="137">
        <f t="shared" si="132"/>
        <v>0.94327663885411051</v>
      </c>
      <c r="Q407" s="137">
        <f t="shared" si="132"/>
        <v>0.94327663885411051</v>
      </c>
      <c r="R407" s="137">
        <f t="shared" si="132"/>
        <v>0.94327663885411051</v>
      </c>
      <c r="S407" s="137">
        <f t="shared" si="132"/>
        <v>0.94327663885411051</v>
      </c>
      <c r="T407" s="137">
        <f t="shared" si="132"/>
        <v>0.94327663885411051</v>
      </c>
      <c r="U407" s="137">
        <f t="shared" si="132"/>
        <v>0.94327663885411051</v>
      </c>
      <c r="V407" s="137">
        <f t="shared" si="132"/>
        <v>0.94327663885411051</v>
      </c>
      <c r="W407" s="137">
        <f t="shared" si="132"/>
        <v>0.94327663885411051</v>
      </c>
      <c r="X407" s="137">
        <f t="shared" si="132"/>
        <v>0.94327663885411051</v>
      </c>
      <c r="Y407" s="137">
        <f t="shared" si="132"/>
        <v>0.94327663885411051</v>
      </c>
      <c r="Z407" s="137">
        <f t="shared" si="132"/>
        <v>0.94327663885411051</v>
      </c>
      <c r="AA407" s="137">
        <f t="shared" si="132"/>
        <v>0.94327663885411051</v>
      </c>
      <c r="AB407" s="137">
        <f t="shared" si="132"/>
        <v>0.94327663885411051</v>
      </c>
      <c r="AC407" s="137">
        <f t="shared" si="132"/>
        <v>0.94327663885411051</v>
      </c>
      <c r="AD407" s="137">
        <f t="shared" ref="AD407:AO412" si="133">1/((1+AD$75)*(1+AD$52))^$K407</f>
        <v>0.94327663885411051</v>
      </c>
      <c r="AE407" s="137">
        <f t="shared" si="133"/>
        <v>0.94327663885411051</v>
      </c>
      <c r="AF407" s="137">
        <f t="shared" si="133"/>
        <v>0.94327663885411051</v>
      </c>
      <c r="AG407" s="137">
        <f t="shared" si="133"/>
        <v>0.94327663885411051</v>
      </c>
      <c r="AH407" s="137">
        <f t="shared" si="133"/>
        <v>0.94327663885411051</v>
      </c>
      <c r="AI407" s="137">
        <f t="shared" si="133"/>
        <v>0.94327663885411051</v>
      </c>
      <c r="AJ407" s="137">
        <f t="shared" si="133"/>
        <v>0.94327663885411051</v>
      </c>
      <c r="AK407" s="137">
        <f t="shared" si="133"/>
        <v>0.94327663885411051</v>
      </c>
      <c r="AL407" s="137">
        <f t="shared" si="133"/>
        <v>0.94327663885411051</v>
      </c>
      <c r="AM407" s="137">
        <f t="shared" si="133"/>
        <v>0.94327663885411051</v>
      </c>
      <c r="AN407" s="137">
        <f t="shared" si="133"/>
        <v>0.94327663885411051</v>
      </c>
      <c r="AO407" s="137">
        <f t="shared" si="133"/>
        <v>0.94327663885411051</v>
      </c>
    </row>
    <row r="408" spans="6:41" ht="14.25" customHeight="1" x14ac:dyDescent="0.15">
      <c r="G408" s="26"/>
      <c r="H408" s="127"/>
      <c r="J408" s="135"/>
      <c r="K408" s="136">
        <v>2</v>
      </c>
      <c r="L408" s="136"/>
      <c r="M408" s="137">
        <f t="shared" si="131"/>
        <v>0.88977081740790798</v>
      </c>
      <c r="N408" s="137">
        <f t="shared" si="132"/>
        <v>0.88977081740790798</v>
      </c>
      <c r="O408" s="137">
        <f t="shared" si="132"/>
        <v>0.88977081740790798</v>
      </c>
      <c r="P408" s="137">
        <f t="shared" si="132"/>
        <v>0.88977081740790798</v>
      </c>
      <c r="Q408" s="137">
        <f t="shared" si="132"/>
        <v>0.88977081740790798</v>
      </c>
      <c r="R408" s="137">
        <f t="shared" si="132"/>
        <v>0.88977081740790798</v>
      </c>
      <c r="S408" s="137">
        <f t="shared" si="132"/>
        <v>0.88977081740790798</v>
      </c>
      <c r="T408" s="137">
        <f t="shared" si="132"/>
        <v>0.88977081740790798</v>
      </c>
      <c r="U408" s="137">
        <f t="shared" si="132"/>
        <v>0.88977081740790798</v>
      </c>
      <c r="V408" s="137">
        <f t="shared" si="132"/>
        <v>0.88977081740790798</v>
      </c>
      <c r="W408" s="137">
        <f t="shared" si="132"/>
        <v>0.88977081740790798</v>
      </c>
      <c r="X408" s="137">
        <f t="shared" si="132"/>
        <v>0.88977081740790798</v>
      </c>
      <c r="Y408" s="137">
        <f t="shared" si="132"/>
        <v>0.88977081740790798</v>
      </c>
      <c r="Z408" s="137">
        <f t="shared" si="132"/>
        <v>0.88977081740790798</v>
      </c>
      <c r="AA408" s="137">
        <f t="shared" si="132"/>
        <v>0.88977081740790798</v>
      </c>
      <c r="AB408" s="137">
        <f t="shared" si="132"/>
        <v>0.88977081740790798</v>
      </c>
      <c r="AC408" s="137">
        <f t="shared" si="132"/>
        <v>0.88977081740790798</v>
      </c>
      <c r="AD408" s="137">
        <f t="shared" si="133"/>
        <v>0.88977081740790798</v>
      </c>
      <c r="AE408" s="137">
        <f t="shared" si="133"/>
        <v>0.88977081740790798</v>
      </c>
      <c r="AF408" s="137">
        <f t="shared" si="133"/>
        <v>0.88977081740790798</v>
      </c>
      <c r="AG408" s="137">
        <f t="shared" si="133"/>
        <v>0.88977081740790798</v>
      </c>
      <c r="AH408" s="137">
        <f t="shared" si="133"/>
        <v>0.88977081740790798</v>
      </c>
      <c r="AI408" s="137">
        <f t="shared" si="133"/>
        <v>0.88977081740790798</v>
      </c>
      <c r="AJ408" s="137">
        <f t="shared" si="133"/>
        <v>0.88977081740790798</v>
      </c>
      <c r="AK408" s="137">
        <f t="shared" si="133"/>
        <v>0.88977081740790798</v>
      </c>
      <c r="AL408" s="137">
        <f t="shared" si="133"/>
        <v>0.88977081740790798</v>
      </c>
      <c r="AM408" s="137">
        <f t="shared" si="133"/>
        <v>0.88977081740790798</v>
      </c>
      <c r="AN408" s="137">
        <f t="shared" si="133"/>
        <v>0.88977081740790798</v>
      </c>
      <c r="AO408" s="137">
        <f t="shared" si="133"/>
        <v>0.88977081740790798</v>
      </c>
    </row>
    <row r="409" spans="6:41" ht="14.25" customHeight="1" x14ac:dyDescent="0.15">
      <c r="G409" s="26"/>
      <c r="H409" s="127"/>
      <c r="J409" s="135"/>
      <c r="K409" s="136">
        <v>3</v>
      </c>
      <c r="L409" s="136"/>
      <c r="M409" s="137">
        <f t="shared" si="131"/>
        <v>0.83930002599500597</v>
      </c>
      <c r="N409" s="137">
        <f t="shared" si="132"/>
        <v>0.83930002599500597</v>
      </c>
      <c r="O409" s="137">
        <f t="shared" si="132"/>
        <v>0.83930002599500597</v>
      </c>
      <c r="P409" s="137">
        <f t="shared" si="132"/>
        <v>0.83930002599500597</v>
      </c>
      <c r="Q409" s="137">
        <f t="shared" si="132"/>
        <v>0.83930002599500597</v>
      </c>
      <c r="R409" s="137">
        <f t="shared" si="132"/>
        <v>0.83930002599500597</v>
      </c>
      <c r="S409" s="137">
        <f t="shared" si="132"/>
        <v>0.83930002599500597</v>
      </c>
      <c r="T409" s="137">
        <f t="shared" si="132"/>
        <v>0.83930002599500597</v>
      </c>
      <c r="U409" s="137">
        <f t="shared" si="132"/>
        <v>0.83930002599500597</v>
      </c>
      <c r="V409" s="137">
        <f t="shared" si="132"/>
        <v>0.83930002599500597</v>
      </c>
      <c r="W409" s="137">
        <f t="shared" si="132"/>
        <v>0.83930002599500597</v>
      </c>
      <c r="X409" s="137">
        <f t="shared" si="132"/>
        <v>0.83930002599500597</v>
      </c>
      <c r="Y409" s="137">
        <f t="shared" si="132"/>
        <v>0.83930002599500597</v>
      </c>
      <c r="Z409" s="137">
        <f t="shared" si="132"/>
        <v>0.83930002599500597</v>
      </c>
      <c r="AA409" s="137">
        <f t="shared" si="132"/>
        <v>0.83930002599500597</v>
      </c>
      <c r="AB409" s="137">
        <f t="shared" si="132"/>
        <v>0.83930002599500597</v>
      </c>
      <c r="AC409" s="137">
        <f t="shared" si="132"/>
        <v>0.83930002599500597</v>
      </c>
      <c r="AD409" s="137">
        <f t="shared" si="133"/>
        <v>0.83930002599500597</v>
      </c>
      <c r="AE409" s="137">
        <f t="shared" si="133"/>
        <v>0.83930002599500597</v>
      </c>
      <c r="AF409" s="137">
        <f t="shared" si="133"/>
        <v>0.83930002599500597</v>
      </c>
      <c r="AG409" s="137">
        <f t="shared" si="133"/>
        <v>0.83930002599500597</v>
      </c>
      <c r="AH409" s="137">
        <f t="shared" si="133"/>
        <v>0.83930002599500597</v>
      </c>
      <c r="AI409" s="137">
        <f t="shared" si="133"/>
        <v>0.83930002599500597</v>
      </c>
      <c r="AJ409" s="137">
        <f t="shared" si="133"/>
        <v>0.83930002599500597</v>
      </c>
      <c r="AK409" s="137">
        <f t="shared" si="133"/>
        <v>0.83930002599500597</v>
      </c>
      <c r="AL409" s="137">
        <f t="shared" si="133"/>
        <v>0.83930002599500597</v>
      </c>
      <c r="AM409" s="137">
        <f t="shared" si="133"/>
        <v>0.83930002599500597</v>
      </c>
      <c r="AN409" s="137">
        <f t="shared" si="133"/>
        <v>0.83930002599500597</v>
      </c>
      <c r="AO409" s="137">
        <f t="shared" si="133"/>
        <v>0.83930002599500597</v>
      </c>
    </row>
    <row r="410" spans="6:41" ht="14.25" customHeight="1" x14ac:dyDescent="0.15">
      <c r="G410" s="26"/>
      <c r="H410" s="127"/>
      <c r="J410" s="135"/>
      <c r="K410" s="136">
        <v>4</v>
      </c>
      <c r="L410" s="136"/>
      <c r="M410" s="137">
        <f t="shared" si="131"/>
        <v>0.7916921075107366</v>
      </c>
      <c r="N410" s="137">
        <f t="shared" si="132"/>
        <v>0.7916921075107366</v>
      </c>
      <c r="O410" s="137">
        <f t="shared" si="132"/>
        <v>0.7916921075107366</v>
      </c>
      <c r="P410" s="137">
        <f t="shared" si="132"/>
        <v>0.7916921075107366</v>
      </c>
      <c r="Q410" s="137">
        <f t="shared" si="132"/>
        <v>0.7916921075107366</v>
      </c>
      <c r="R410" s="137">
        <f t="shared" si="132"/>
        <v>0.7916921075107366</v>
      </c>
      <c r="S410" s="137">
        <f t="shared" si="132"/>
        <v>0.7916921075107366</v>
      </c>
      <c r="T410" s="137">
        <f t="shared" si="132"/>
        <v>0.7916921075107366</v>
      </c>
      <c r="U410" s="137">
        <f t="shared" si="132"/>
        <v>0.7916921075107366</v>
      </c>
      <c r="V410" s="137">
        <f t="shared" si="132"/>
        <v>0.7916921075107366</v>
      </c>
      <c r="W410" s="137">
        <f t="shared" si="132"/>
        <v>0.7916921075107366</v>
      </c>
      <c r="X410" s="137">
        <f t="shared" si="132"/>
        <v>0.7916921075107366</v>
      </c>
      <c r="Y410" s="137">
        <f t="shared" si="132"/>
        <v>0.7916921075107366</v>
      </c>
      <c r="Z410" s="137">
        <f t="shared" si="132"/>
        <v>0.7916921075107366</v>
      </c>
      <c r="AA410" s="137">
        <f t="shared" si="132"/>
        <v>0.7916921075107366</v>
      </c>
      <c r="AB410" s="137">
        <f t="shared" si="132"/>
        <v>0.7916921075107366</v>
      </c>
      <c r="AC410" s="137">
        <f t="shared" si="132"/>
        <v>0.7916921075107366</v>
      </c>
      <c r="AD410" s="137">
        <f t="shared" si="133"/>
        <v>0.7916921075107366</v>
      </c>
      <c r="AE410" s="137">
        <f t="shared" si="133"/>
        <v>0.7916921075107366</v>
      </c>
      <c r="AF410" s="137">
        <f t="shared" si="133"/>
        <v>0.7916921075107366</v>
      </c>
      <c r="AG410" s="137">
        <f t="shared" si="133"/>
        <v>0.7916921075107366</v>
      </c>
      <c r="AH410" s="137">
        <f t="shared" si="133"/>
        <v>0.7916921075107366</v>
      </c>
      <c r="AI410" s="137">
        <f t="shared" si="133"/>
        <v>0.7916921075107366</v>
      </c>
      <c r="AJ410" s="137">
        <f t="shared" si="133"/>
        <v>0.7916921075107366</v>
      </c>
      <c r="AK410" s="137">
        <f t="shared" si="133"/>
        <v>0.7916921075107366</v>
      </c>
      <c r="AL410" s="137">
        <f t="shared" si="133"/>
        <v>0.7916921075107366</v>
      </c>
      <c r="AM410" s="137">
        <f t="shared" si="133"/>
        <v>0.7916921075107366</v>
      </c>
      <c r="AN410" s="137">
        <f t="shared" si="133"/>
        <v>0.7916921075107366</v>
      </c>
      <c r="AO410" s="137">
        <f t="shared" si="133"/>
        <v>0.7916921075107366</v>
      </c>
    </row>
    <row r="411" spans="6:41" ht="14.25" customHeight="1" x14ac:dyDescent="0.15">
      <c r="G411" s="26"/>
      <c r="H411" s="127"/>
      <c r="J411" s="135"/>
      <c r="K411" s="136">
        <v>5</v>
      </c>
      <c r="L411" s="136"/>
      <c r="M411" s="137">
        <f t="shared" si="131"/>
        <v>0.74678467018005479</v>
      </c>
      <c r="N411" s="137">
        <f t="shared" si="132"/>
        <v>0.74678467018005479</v>
      </c>
      <c r="O411" s="137">
        <f t="shared" si="132"/>
        <v>0.74678467018005479</v>
      </c>
      <c r="P411" s="137">
        <f t="shared" si="132"/>
        <v>0.74678467018005479</v>
      </c>
      <c r="Q411" s="137">
        <f t="shared" si="132"/>
        <v>0.74678467018005479</v>
      </c>
      <c r="R411" s="137">
        <f t="shared" si="132"/>
        <v>0.74678467018005479</v>
      </c>
      <c r="S411" s="137">
        <f t="shared" si="132"/>
        <v>0.74678467018005479</v>
      </c>
      <c r="T411" s="137">
        <f t="shared" si="132"/>
        <v>0.74678467018005479</v>
      </c>
      <c r="U411" s="137">
        <f t="shared" si="132"/>
        <v>0.74678467018005479</v>
      </c>
      <c r="V411" s="137">
        <f t="shared" si="132"/>
        <v>0.74678467018005479</v>
      </c>
      <c r="W411" s="137">
        <f t="shared" si="132"/>
        <v>0.74678467018005479</v>
      </c>
      <c r="X411" s="137">
        <f t="shared" si="132"/>
        <v>0.74678467018005479</v>
      </c>
      <c r="Y411" s="137">
        <f t="shared" si="132"/>
        <v>0.74678467018005479</v>
      </c>
      <c r="Z411" s="137">
        <f t="shared" si="132"/>
        <v>0.74678467018005479</v>
      </c>
      <c r="AA411" s="137">
        <f t="shared" si="132"/>
        <v>0.74678467018005479</v>
      </c>
      <c r="AB411" s="137">
        <f t="shared" si="132"/>
        <v>0.74678467018005479</v>
      </c>
      <c r="AC411" s="137">
        <f t="shared" si="132"/>
        <v>0.74678467018005479</v>
      </c>
      <c r="AD411" s="137">
        <f t="shared" si="133"/>
        <v>0.74678467018005479</v>
      </c>
      <c r="AE411" s="137">
        <f t="shared" si="133"/>
        <v>0.74678467018005479</v>
      </c>
      <c r="AF411" s="137">
        <f t="shared" si="133"/>
        <v>0.74678467018005479</v>
      </c>
      <c r="AG411" s="137">
        <f t="shared" si="133"/>
        <v>0.74678467018005479</v>
      </c>
      <c r="AH411" s="137">
        <f t="shared" si="133"/>
        <v>0.74678467018005479</v>
      </c>
      <c r="AI411" s="137">
        <f t="shared" si="133"/>
        <v>0.74678467018005479</v>
      </c>
      <c r="AJ411" s="137">
        <f t="shared" si="133"/>
        <v>0.74678467018005479</v>
      </c>
      <c r="AK411" s="137">
        <f t="shared" si="133"/>
        <v>0.74678467018005479</v>
      </c>
      <c r="AL411" s="137">
        <f t="shared" si="133"/>
        <v>0.74678467018005479</v>
      </c>
      <c r="AM411" s="137">
        <f t="shared" si="133"/>
        <v>0.74678467018005479</v>
      </c>
      <c r="AN411" s="137">
        <f t="shared" si="133"/>
        <v>0.74678467018005479</v>
      </c>
      <c r="AO411" s="137">
        <f t="shared" si="133"/>
        <v>0.74678467018005479</v>
      </c>
    </row>
    <row r="412" spans="6:41" ht="14.25" customHeight="1" x14ac:dyDescent="0.15">
      <c r="G412" s="138"/>
      <c r="H412" s="127"/>
      <c r="I412" s="139"/>
      <c r="J412" s="140"/>
      <c r="K412" s="136">
        <v>6</v>
      </c>
      <c r="L412" s="136"/>
      <c r="M412" s="137">
        <f t="shared" si="131"/>
        <v>0.70442453363521751</v>
      </c>
      <c r="N412" s="137">
        <f t="shared" si="132"/>
        <v>0.70442453363521751</v>
      </c>
      <c r="O412" s="137">
        <f t="shared" si="132"/>
        <v>0.70442453363521751</v>
      </c>
      <c r="P412" s="137">
        <f t="shared" si="132"/>
        <v>0.70442453363521751</v>
      </c>
      <c r="Q412" s="137">
        <f t="shared" si="132"/>
        <v>0.70442453363521751</v>
      </c>
      <c r="R412" s="137">
        <f t="shared" si="132"/>
        <v>0.70442453363521751</v>
      </c>
      <c r="S412" s="137">
        <f t="shared" si="132"/>
        <v>0.70442453363521751</v>
      </c>
      <c r="T412" s="137">
        <f t="shared" si="132"/>
        <v>0.70442453363521751</v>
      </c>
      <c r="U412" s="137">
        <f t="shared" si="132"/>
        <v>0.70442453363521751</v>
      </c>
      <c r="V412" s="137">
        <f t="shared" si="132"/>
        <v>0.70442453363521751</v>
      </c>
      <c r="W412" s="137">
        <f t="shared" si="132"/>
        <v>0.70442453363521751</v>
      </c>
      <c r="X412" s="137">
        <f t="shared" si="132"/>
        <v>0.70442453363521751</v>
      </c>
      <c r="Y412" s="137">
        <f t="shared" si="132"/>
        <v>0.70442453363521751</v>
      </c>
      <c r="Z412" s="137">
        <f t="shared" si="132"/>
        <v>0.70442453363521751</v>
      </c>
      <c r="AA412" s="137">
        <f t="shared" si="132"/>
        <v>0.70442453363521751</v>
      </c>
      <c r="AB412" s="137">
        <f t="shared" si="132"/>
        <v>0.70442453363521751</v>
      </c>
      <c r="AC412" s="137">
        <f t="shared" si="132"/>
        <v>0.70442453363521751</v>
      </c>
      <c r="AD412" s="137">
        <f t="shared" si="133"/>
        <v>0.70442453363521751</v>
      </c>
      <c r="AE412" s="137">
        <f t="shared" si="133"/>
        <v>0.70442453363521751</v>
      </c>
      <c r="AF412" s="137">
        <f t="shared" si="133"/>
        <v>0.70442453363521751</v>
      </c>
      <c r="AG412" s="137">
        <f t="shared" si="133"/>
        <v>0.70442453363521751</v>
      </c>
      <c r="AH412" s="137">
        <f t="shared" si="133"/>
        <v>0.70442453363521751</v>
      </c>
      <c r="AI412" s="137">
        <f t="shared" si="133"/>
        <v>0.70442453363521751</v>
      </c>
      <c r="AJ412" s="137">
        <f t="shared" si="133"/>
        <v>0.70442453363521751</v>
      </c>
      <c r="AK412" s="137">
        <f t="shared" si="133"/>
        <v>0.70442453363521751</v>
      </c>
      <c r="AL412" s="137">
        <f t="shared" si="133"/>
        <v>0.70442453363521751</v>
      </c>
      <c r="AM412" s="137">
        <f t="shared" si="133"/>
        <v>0.70442453363521751</v>
      </c>
      <c r="AN412" s="137">
        <f t="shared" si="133"/>
        <v>0.70442453363521751</v>
      </c>
      <c r="AO412" s="137">
        <f t="shared" si="133"/>
        <v>0.70442453363521751</v>
      </c>
    </row>
    <row r="413" spans="6:41" ht="14.25" customHeight="1" x14ac:dyDescent="0.15">
      <c r="G413" s="141"/>
      <c r="J413" s="109"/>
      <c r="K413" s="109"/>
      <c r="L413" s="109"/>
      <c r="M413" s="109"/>
    </row>
    <row r="414" spans="6:41" ht="15.75" customHeight="1" thickBot="1" x14ac:dyDescent="0.2">
      <c r="G414" s="26"/>
      <c r="M414" s="85">
        <v>2022</v>
      </c>
      <c r="N414" s="85">
        <v>2023</v>
      </c>
      <c r="O414" s="85">
        <v>2024</v>
      </c>
      <c r="P414" s="85">
        <v>2025</v>
      </c>
      <c r="Q414" s="85">
        <v>2026</v>
      </c>
      <c r="R414" s="85">
        <v>2027</v>
      </c>
      <c r="S414" s="85">
        <v>2028</v>
      </c>
      <c r="T414" s="85">
        <v>2029</v>
      </c>
      <c r="U414" s="85">
        <v>2030</v>
      </c>
      <c r="V414" s="85">
        <v>2031</v>
      </c>
      <c r="W414" s="85">
        <v>2032</v>
      </c>
      <c r="X414" s="85">
        <v>2033</v>
      </c>
      <c r="Y414" s="85">
        <v>2034</v>
      </c>
      <c r="Z414" s="85">
        <v>2035</v>
      </c>
      <c r="AA414" s="85">
        <v>2036</v>
      </c>
      <c r="AB414" s="85">
        <v>2037</v>
      </c>
      <c r="AC414" s="85">
        <v>2038</v>
      </c>
      <c r="AD414" s="85">
        <v>2039</v>
      </c>
      <c r="AE414" s="85">
        <v>2040</v>
      </c>
      <c r="AF414" s="85">
        <v>2041</v>
      </c>
      <c r="AG414" s="85">
        <v>2042</v>
      </c>
      <c r="AH414" s="85">
        <v>2043</v>
      </c>
      <c r="AI414" s="85">
        <v>2044</v>
      </c>
      <c r="AJ414" s="85">
        <v>2045</v>
      </c>
      <c r="AK414" s="85">
        <v>2046</v>
      </c>
      <c r="AL414" s="85">
        <v>2047</v>
      </c>
      <c r="AM414" s="85">
        <v>2048</v>
      </c>
      <c r="AN414" s="85">
        <v>2049</v>
      </c>
      <c r="AO414" s="85">
        <v>2050</v>
      </c>
    </row>
    <row r="415" spans="6:41" ht="14.25" customHeight="1" thickTop="1" thickBot="1" x14ac:dyDescent="0.2">
      <c r="F415" s="142"/>
      <c r="H415" s="127"/>
      <c r="J415" s="208" t="s">
        <v>138</v>
      </c>
      <c r="K415" s="23" t="s">
        <v>139</v>
      </c>
      <c r="L415" s="23" t="s">
        <v>98</v>
      </c>
      <c r="M415" s="143">
        <f t="shared" ref="M415:AO415" si="134">SUMPRODUCT($K$47:$K$49,M$419:M$421,$L$47:$L$49)+SUMPRODUCT($K$47:$K$49,M422:M424,$M$47:$M$49)</f>
        <v>1.035828658038298</v>
      </c>
      <c r="N415" s="143">
        <f t="shared" si="134"/>
        <v>1.035828658038298</v>
      </c>
      <c r="O415" s="143">
        <f t="shared" si="134"/>
        <v>1.035828658038298</v>
      </c>
      <c r="P415" s="143">
        <f t="shared" si="134"/>
        <v>1.035828658038298</v>
      </c>
      <c r="Q415" s="143">
        <f t="shared" si="134"/>
        <v>1.035828658038298</v>
      </c>
      <c r="R415" s="143">
        <f t="shared" si="134"/>
        <v>1.035828658038298</v>
      </c>
      <c r="S415" s="143">
        <f t="shared" si="134"/>
        <v>1.035828658038298</v>
      </c>
      <c r="T415" s="143">
        <f t="shared" si="134"/>
        <v>1.035828658038298</v>
      </c>
      <c r="U415" s="143">
        <f t="shared" si="134"/>
        <v>1.035828658038298</v>
      </c>
      <c r="V415" s="143">
        <f t="shared" si="134"/>
        <v>1.035828658038298</v>
      </c>
      <c r="W415" s="143">
        <f t="shared" si="134"/>
        <v>1.035828658038298</v>
      </c>
      <c r="X415" s="143">
        <f t="shared" si="134"/>
        <v>1.035828658038298</v>
      </c>
      <c r="Y415" s="143">
        <f t="shared" si="134"/>
        <v>1.035828658038298</v>
      </c>
      <c r="Z415" s="143">
        <f t="shared" si="134"/>
        <v>1.035828658038298</v>
      </c>
      <c r="AA415" s="143">
        <f t="shared" si="134"/>
        <v>1.035828658038298</v>
      </c>
      <c r="AB415" s="143">
        <f t="shared" si="134"/>
        <v>1.035828658038298</v>
      </c>
      <c r="AC415" s="143">
        <f t="shared" si="134"/>
        <v>1.035828658038298</v>
      </c>
      <c r="AD415" s="143">
        <f t="shared" si="134"/>
        <v>1.035828658038298</v>
      </c>
      <c r="AE415" s="143">
        <f t="shared" si="134"/>
        <v>1.035828658038298</v>
      </c>
      <c r="AF415" s="143">
        <f t="shared" si="134"/>
        <v>1.035828658038298</v>
      </c>
      <c r="AG415" s="143">
        <f t="shared" si="134"/>
        <v>1.035828658038298</v>
      </c>
      <c r="AH415" s="143">
        <f t="shared" si="134"/>
        <v>1.035828658038298</v>
      </c>
      <c r="AI415" s="143">
        <f t="shared" si="134"/>
        <v>1.035828658038298</v>
      </c>
      <c r="AJ415" s="143">
        <f t="shared" si="134"/>
        <v>1.035828658038298</v>
      </c>
      <c r="AK415" s="143">
        <f t="shared" si="134"/>
        <v>1.035828658038298</v>
      </c>
      <c r="AL415" s="143">
        <f t="shared" si="134"/>
        <v>1.035828658038298</v>
      </c>
      <c r="AM415" s="143">
        <f t="shared" si="134"/>
        <v>1.035828658038298</v>
      </c>
      <c r="AN415" s="143">
        <f t="shared" si="134"/>
        <v>1.035828658038298</v>
      </c>
      <c r="AO415" s="143">
        <f t="shared" si="134"/>
        <v>1.035828658038298</v>
      </c>
    </row>
    <row r="416" spans="6:41" ht="14.25" customHeight="1" thickTop="1" thickBot="1" x14ac:dyDescent="0.2">
      <c r="F416" s="142"/>
      <c r="H416" s="127"/>
      <c r="J416" s="209"/>
      <c r="K416" s="23" t="s">
        <v>139</v>
      </c>
      <c r="L416" s="23" t="s">
        <v>99</v>
      </c>
      <c r="M416" s="143">
        <f t="shared" ref="M416:AO416" si="135">SUMPRODUCT($K$47:$K$49,M$419:M$421,$L$47:$L$49)+SUMPRODUCT($K$47:$K$49,M425:M427,$M$47:$M$49)</f>
        <v>1.035828658038298</v>
      </c>
      <c r="N416" s="143">
        <f t="shared" si="135"/>
        <v>1.035828658038298</v>
      </c>
      <c r="O416" s="143">
        <f t="shared" si="135"/>
        <v>1.035828658038298</v>
      </c>
      <c r="P416" s="143">
        <f t="shared" si="135"/>
        <v>1.035828658038298</v>
      </c>
      <c r="Q416" s="143">
        <f t="shared" si="135"/>
        <v>1.035828658038298</v>
      </c>
      <c r="R416" s="143">
        <f t="shared" si="135"/>
        <v>1.035828658038298</v>
      </c>
      <c r="S416" s="143">
        <f t="shared" si="135"/>
        <v>1.035828658038298</v>
      </c>
      <c r="T416" s="143">
        <f t="shared" si="135"/>
        <v>1.035828658038298</v>
      </c>
      <c r="U416" s="143">
        <f t="shared" si="135"/>
        <v>1.035828658038298</v>
      </c>
      <c r="V416" s="143">
        <f t="shared" si="135"/>
        <v>1.035828658038298</v>
      </c>
      <c r="W416" s="143">
        <f t="shared" si="135"/>
        <v>1.035828658038298</v>
      </c>
      <c r="X416" s="143">
        <f t="shared" si="135"/>
        <v>1.035828658038298</v>
      </c>
      <c r="Y416" s="143">
        <f t="shared" si="135"/>
        <v>1.035828658038298</v>
      </c>
      <c r="Z416" s="143">
        <f t="shared" si="135"/>
        <v>1.035828658038298</v>
      </c>
      <c r="AA416" s="143">
        <f t="shared" si="135"/>
        <v>1.035828658038298</v>
      </c>
      <c r="AB416" s="143">
        <f t="shared" si="135"/>
        <v>1.035828658038298</v>
      </c>
      <c r="AC416" s="143">
        <f t="shared" si="135"/>
        <v>1.035828658038298</v>
      </c>
      <c r="AD416" s="143">
        <f t="shared" si="135"/>
        <v>1.035828658038298</v>
      </c>
      <c r="AE416" s="143">
        <f t="shared" si="135"/>
        <v>1.035828658038298</v>
      </c>
      <c r="AF416" s="143">
        <f t="shared" si="135"/>
        <v>1.035828658038298</v>
      </c>
      <c r="AG416" s="143">
        <f t="shared" si="135"/>
        <v>1.035828658038298</v>
      </c>
      <c r="AH416" s="143">
        <f t="shared" si="135"/>
        <v>1.035828658038298</v>
      </c>
      <c r="AI416" s="143">
        <f t="shared" si="135"/>
        <v>1.035828658038298</v>
      </c>
      <c r="AJ416" s="143">
        <f t="shared" si="135"/>
        <v>1.035828658038298</v>
      </c>
      <c r="AK416" s="143">
        <f t="shared" si="135"/>
        <v>1.035828658038298</v>
      </c>
      <c r="AL416" s="143">
        <f t="shared" si="135"/>
        <v>1.035828658038298</v>
      </c>
      <c r="AM416" s="143">
        <f t="shared" si="135"/>
        <v>1.035828658038298</v>
      </c>
      <c r="AN416" s="143">
        <f t="shared" si="135"/>
        <v>1.035828658038298</v>
      </c>
      <c r="AO416" s="143">
        <f t="shared" si="135"/>
        <v>1.035828658038298</v>
      </c>
    </row>
    <row r="417" spans="6:41" ht="14.25" customHeight="1" thickTop="1" x14ac:dyDescent="0.15">
      <c r="F417" s="142"/>
      <c r="H417" s="127"/>
      <c r="J417" s="209"/>
      <c r="K417" s="23" t="s">
        <v>139</v>
      </c>
      <c r="L417" s="23" t="s">
        <v>100</v>
      </c>
      <c r="M417" s="143">
        <f t="shared" ref="M417:AO417" si="136">SUMPRODUCT($K$47:$K$49,M$419:M$421,$L$47:$L$49)+SUMPRODUCT($K$47:$K$49,M428:M430,$M$47:$M$49)</f>
        <v>1.035828658038298</v>
      </c>
      <c r="N417" s="143">
        <f t="shared" si="136"/>
        <v>1.035828658038298</v>
      </c>
      <c r="O417" s="143">
        <f t="shared" si="136"/>
        <v>1.035828658038298</v>
      </c>
      <c r="P417" s="143">
        <f t="shared" si="136"/>
        <v>1.035828658038298</v>
      </c>
      <c r="Q417" s="143">
        <f t="shared" si="136"/>
        <v>1.035828658038298</v>
      </c>
      <c r="R417" s="143">
        <f t="shared" si="136"/>
        <v>1.035828658038298</v>
      </c>
      <c r="S417" s="143">
        <f t="shared" si="136"/>
        <v>1.035828658038298</v>
      </c>
      <c r="T417" s="143">
        <f t="shared" si="136"/>
        <v>1.035828658038298</v>
      </c>
      <c r="U417" s="143">
        <f t="shared" si="136"/>
        <v>1.035828658038298</v>
      </c>
      <c r="V417" s="143">
        <f t="shared" si="136"/>
        <v>1.035828658038298</v>
      </c>
      <c r="W417" s="143">
        <f t="shared" si="136"/>
        <v>1.035828658038298</v>
      </c>
      <c r="X417" s="143">
        <f t="shared" si="136"/>
        <v>1.035828658038298</v>
      </c>
      <c r="Y417" s="143">
        <f t="shared" si="136"/>
        <v>1.035828658038298</v>
      </c>
      <c r="Z417" s="143">
        <f t="shared" si="136"/>
        <v>1.035828658038298</v>
      </c>
      <c r="AA417" s="143">
        <f t="shared" si="136"/>
        <v>1.035828658038298</v>
      </c>
      <c r="AB417" s="143">
        <f t="shared" si="136"/>
        <v>1.035828658038298</v>
      </c>
      <c r="AC417" s="143">
        <f t="shared" si="136"/>
        <v>1.035828658038298</v>
      </c>
      <c r="AD417" s="143">
        <f t="shared" si="136"/>
        <v>1.035828658038298</v>
      </c>
      <c r="AE417" s="143">
        <f t="shared" si="136"/>
        <v>1.035828658038298</v>
      </c>
      <c r="AF417" s="143">
        <f t="shared" si="136"/>
        <v>1.035828658038298</v>
      </c>
      <c r="AG417" s="143">
        <f t="shared" si="136"/>
        <v>1.035828658038298</v>
      </c>
      <c r="AH417" s="143">
        <f t="shared" si="136"/>
        <v>1.035828658038298</v>
      </c>
      <c r="AI417" s="143">
        <f t="shared" si="136"/>
        <v>1.035828658038298</v>
      </c>
      <c r="AJ417" s="143">
        <f t="shared" si="136"/>
        <v>1.035828658038298</v>
      </c>
      <c r="AK417" s="143">
        <f t="shared" si="136"/>
        <v>1.035828658038298</v>
      </c>
      <c r="AL417" s="143">
        <f t="shared" si="136"/>
        <v>1.035828658038298</v>
      </c>
      <c r="AM417" s="143">
        <f t="shared" si="136"/>
        <v>1.035828658038298</v>
      </c>
      <c r="AN417" s="143">
        <f t="shared" si="136"/>
        <v>1.035828658038298</v>
      </c>
      <c r="AO417" s="143">
        <f t="shared" si="136"/>
        <v>1.035828658038298</v>
      </c>
    </row>
    <row r="418" spans="6:41" ht="14.25" customHeight="1" thickBot="1" x14ac:dyDescent="0.2">
      <c r="F418" s="142"/>
      <c r="H418" s="127"/>
      <c r="J418" s="144"/>
    </row>
    <row r="419" spans="6:41" ht="14.25" customHeight="1" thickTop="1" thickBot="1" x14ac:dyDescent="0.2">
      <c r="F419" s="142"/>
      <c r="H419" s="127"/>
      <c r="J419" s="135"/>
      <c r="K419" s="23" t="s">
        <v>140</v>
      </c>
      <c r="L419" s="23" t="s">
        <v>96</v>
      </c>
      <c r="M419" s="143">
        <f t="shared" ref="M419:AO421" si="137">1+((1+M$59)^($J47+0.5)-1)</f>
        <v>1.0319883720275147</v>
      </c>
      <c r="N419" s="143">
        <f t="shared" si="137"/>
        <v>1.0319883720275147</v>
      </c>
      <c r="O419" s="143">
        <f t="shared" si="137"/>
        <v>1.0319883720275147</v>
      </c>
      <c r="P419" s="143">
        <f t="shared" si="137"/>
        <v>1.0319883720275147</v>
      </c>
      <c r="Q419" s="143">
        <f t="shared" si="137"/>
        <v>1.0319883720275147</v>
      </c>
      <c r="R419" s="143">
        <f t="shared" si="137"/>
        <v>1.0319883720275147</v>
      </c>
      <c r="S419" s="143">
        <f t="shared" si="137"/>
        <v>1.0319883720275147</v>
      </c>
      <c r="T419" s="143">
        <f t="shared" si="137"/>
        <v>1.0319883720275147</v>
      </c>
      <c r="U419" s="143">
        <f t="shared" si="137"/>
        <v>1.0319883720275147</v>
      </c>
      <c r="V419" s="143">
        <f t="shared" si="137"/>
        <v>1.0319883720275147</v>
      </c>
      <c r="W419" s="143">
        <f t="shared" si="137"/>
        <v>1.0319883720275147</v>
      </c>
      <c r="X419" s="143">
        <f t="shared" si="137"/>
        <v>1.0319883720275147</v>
      </c>
      <c r="Y419" s="143">
        <f t="shared" si="137"/>
        <v>1.0319883720275147</v>
      </c>
      <c r="Z419" s="143">
        <f t="shared" si="137"/>
        <v>1.0319883720275147</v>
      </c>
      <c r="AA419" s="143">
        <f t="shared" si="137"/>
        <v>1.0319883720275147</v>
      </c>
      <c r="AB419" s="143">
        <f t="shared" si="137"/>
        <v>1.0319883720275147</v>
      </c>
      <c r="AC419" s="143">
        <f t="shared" si="137"/>
        <v>1.0319883720275147</v>
      </c>
      <c r="AD419" s="143">
        <f t="shared" si="137"/>
        <v>1.0319883720275147</v>
      </c>
      <c r="AE419" s="143">
        <f t="shared" si="137"/>
        <v>1.0319883720275147</v>
      </c>
      <c r="AF419" s="143">
        <f t="shared" si="137"/>
        <v>1.0319883720275147</v>
      </c>
      <c r="AG419" s="143">
        <f t="shared" si="137"/>
        <v>1.0319883720275147</v>
      </c>
      <c r="AH419" s="143">
        <f t="shared" si="137"/>
        <v>1.0319883720275147</v>
      </c>
      <c r="AI419" s="143">
        <f t="shared" si="137"/>
        <v>1.0319883720275147</v>
      </c>
      <c r="AJ419" s="143">
        <f t="shared" si="137"/>
        <v>1.0319883720275147</v>
      </c>
      <c r="AK419" s="143">
        <f t="shared" si="137"/>
        <v>1.0319883720275147</v>
      </c>
      <c r="AL419" s="143">
        <f t="shared" si="137"/>
        <v>1.0319883720275147</v>
      </c>
      <c r="AM419" s="143">
        <f t="shared" si="137"/>
        <v>1.0319883720275147</v>
      </c>
      <c r="AN419" s="143">
        <f t="shared" si="137"/>
        <v>1.0319883720275147</v>
      </c>
      <c r="AO419" s="143">
        <f t="shared" si="137"/>
        <v>1.0319883720275147</v>
      </c>
    </row>
    <row r="420" spans="6:41" ht="14.25" customHeight="1" thickTop="1" thickBot="1" x14ac:dyDescent="0.2">
      <c r="F420" s="142"/>
      <c r="H420" s="127"/>
      <c r="J420" s="135"/>
      <c r="K420" s="23" t="s">
        <v>141</v>
      </c>
      <c r="L420" s="23" t="s">
        <v>96</v>
      </c>
      <c r="M420" s="143">
        <f t="shared" si="137"/>
        <v>1.0990676162093029</v>
      </c>
      <c r="N420" s="143">
        <f t="shared" si="137"/>
        <v>1.0990676162093029</v>
      </c>
      <c r="O420" s="143">
        <f t="shared" si="137"/>
        <v>1.0990676162093029</v>
      </c>
      <c r="P420" s="143">
        <f t="shared" si="137"/>
        <v>1.0990676162093029</v>
      </c>
      <c r="Q420" s="143">
        <f t="shared" si="137"/>
        <v>1.0990676162093029</v>
      </c>
      <c r="R420" s="143">
        <f t="shared" si="137"/>
        <v>1.0990676162093029</v>
      </c>
      <c r="S420" s="143">
        <f t="shared" si="137"/>
        <v>1.0990676162093029</v>
      </c>
      <c r="T420" s="143">
        <f t="shared" si="137"/>
        <v>1.0990676162093029</v>
      </c>
      <c r="U420" s="143">
        <f t="shared" si="137"/>
        <v>1.0990676162093029</v>
      </c>
      <c r="V420" s="143">
        <f t="shared" si="137"/>
        <v>1.0990676162093029</v>
      </c>
      <c r="W420" s="143">
        <f t="shared" si="137"/>
        <v>1.0990676162093029</v>
      </c>
      <c r="X420" s="143">
        <f t="shared" si="137"/>
        <v>1.0990676162093029</v>
      </c>
      <c r="Y420" s="143">
        <f t="shared" si="137"/>
        <v>1.0990676162093029</v>
      </c>
      <c r="Z420" s="143">
        <f t="shared" si="137"/>
        <v>1.0990676162093029</v>
      </c>
      <c r="AA420" s="143">
        <f t="shared" si="137"/>
        <v>1.0990676162093029</v>
      </c>
      <c r="AB420" s="143">
        <f t="shared" si="137"/>
        <v>1.0990676162093029</v>
      </c>
      <c r="AC420" s="143">
        <f t="shared" si="137"/>
        <v>1.0990676162093029</v>
      </c>
      <c r="AD420" s="143">
        <f t="shared" si="137"/>
        <v>1.0990676162093029</v>
      </c>
      <c r="AE420" s="143">
        <f t="shared" si="137"/>
        <v>1.0990676162093029</v>
      </c>
      <c r="AF420" s="143">
        <f t="shared" si="137"/>
        <v>1.0990676162093029</v>
      </c>
      <c r="AG420" s="143">
        <f t="shared" si="137"/>
        <v>1.0990676162093029</v>
      </c>
      <c r="AH420" s="143">
        <f t="shared" si="137"/>
        <v>1.0990676162093029</v>
      </c>
      <c r="AI420" s="143">
        <f t="shared" si="137"/>
        <v>1.0990676162093029</v>
      </c>
      <c r="AJ420" s="143">
        <f t="shared" si="137"/>
        <v>1.0990676162093029</v>
      </c>
      <c r="AK420" s="143">
        <f t="shared" si="137"/>
        <v>1.0990676162093029</v>
      </c>
      <c r="AL420" s="143">
        <f t="shared" si="137"/>
        <v>1.0990676162093029</v>
      </c>
      <c r="AM420" s="143">
        <f t="shared" si="137"/>
        <v>1.0990676162093029</v>
      </c>
      <c r="AN420" s="143">
        <f t="shared" si="137"/>
        <v>1.0990676162093029</v>
      </c>
      <c r="AO420" s="143">
        <f t="shared" si="137"/>
        <v>1.0990676162093029</v>
      </c>
    </row>
    <row r="421" spans="6:41" ht="13.5" customHeight="1" thickTop="1" thickBot="1" x14ac:dyDescent="0.2">
      <c r="F421" s="142"/>
      <c r="H421" s="127"/>
      <c r="J421" s="135"/>
      <c r="K421" s="23" t="s">
        <v>142</v>
      </c>
      <c r="L421" s="23" t="s">
        <v>96</v>
      </c>
      <c r="M421" s="143">
        <f t="shared" si="137"/>
        <v>1.1705070112629077</v>
      </c>
      <c r="N421" s="143">
        <f t="shared" si="137"/>
        <v>1.1705070112629077</v>
      </c>
      <c r="O421" s="143">
        <f t="shared" si="137"/>
        <v>1.1705070112629077</v>
      </c>
      <c r="P421" s="143">
        <f t="shared" si="137"/>
        <v>1.1705070112629077</v>
      </c>
      <c r="Q421" s="143">
        <f t="shared" si="137"/>
        <v>1.1705070112629077</v>
      </c>
      <c r="R421" s="143">
        <f t="shared" si="137"/>
        <v>1.1705070112629077</v>
      </c>
      <c r="S421" s="143">
        <f t="shared" si="137"/>
        <v>1.1705070112629077</v>
      </c>
      <c r="T421" s="143">
        <f t="shared" si="137"/>
        <v>1.1705070112629077</v>
      </c>
      <c r="U421" s="143">
        <f t="shared" si="137"/>
        <v>1.1705070112629077</v>
      </c>
      <c r="V421" s="143">
        <f t="shared" si="137"/>
        <v>1.1705070112629077</v>
      </c>
      <c r="W421" s="143">
        <f t="shared" si="137"/>
        <v>1.1705070112629077</v>
      </c>
      <c r="X421" s="143">
        <f t="shared" si="137"/>
        <v>1.1705070112629077</v>
      </c>
      <c r="Y421" s="143">
        <f t="shared" si="137"/>
        <v>1.1705070112629077</v>
      </c>
      <c r="Z421" s="143">
        <f t="shared" si="137"/>
        <v>1.1705070112629077</v>
      </c>
      <c r="AA421" s="143">
        <f t="shared" si="137"/>
        <v>1.1705070112629077</v>
      </c>
      <c r="AB421" s="143">
        <f t="shared" si="137"/>
        <v>1.1705070112629077</v>
      </c>
      <c r="AC421" s="143">
        <f t="shared" si="137"/>
        <v>1.1705070112629077</v>
      </c>
      <c r="AD421" s="143">
        <f t="shared" si="137"/>
        <v>1.1705070112629077</v>
      </c>
      <c r="AE421" s="143">
        <f t="shared" si="137"/>
        <v>1.1705070112629077</v>
      </c>
      <c r="AF421" s="143">
        <f t="shared" si="137"/>
        <v>1.1705070112629077</v>
      </c>
      <c r="AG421" s="143">
        <f t="shared" si="137"/>
        <v>1.1705070112629077</v>
      </c>
      <c r="AH421" s="143">
        <f t="shared" si="137"/>
        <v>1.1705070112629077</v>
      </c>
      <c r="AI421" s="143">
        <f t="shared" si="137"/>
        <v>1.1705070112629077</v>
      </c>
      <c r="AJ421" s="143">
        <f t="shared" si="137"/>
        <v>1.1705070112629077</v>
      </c>
      <c r="AK421" s="143">
        <f t="shared" si="137"/>
        <v>1.1705070112629077</v>
      </c>
      <c r="AL421" s="143">
        <f t="shared" si="137"/>
        <v>1.1705070112629077</v>
      </c>
      <c r="AM421" s="143">
        <f t="shared" si="137"/>
        <v>1.1705070112629077</v>
      </c>
      <c r="AN421" s="143">
        <f t="shared" si="137"/>
        <v>1.1705070112629077</v>
      </c>
      <c r="AO421" s="143">
        <f t="shared" si="137"/>
        <v>1.1705070112629077</v>
      </c>
    </row>
    <row r="422" spans="6:41" ht="14.25" customHeight="1" thickTop="1" thickBot="1" x14ac:dyDescent="0.2">
      <c r="F422" s="142"/>
      <c r="H422" s="127"/>
      <c r="J422" s="135"/>
      <c r="K422" s="23" t="s">
        <v>143</v>
      </c>
      <c r="L422" s="23" t="s">
        <v>98</v>
      </c>
      <c r="M422" s="143">
        <f t="shared" ref="M422:AO424" si="138">1+((1+(M$60+$O$41))^($J47+0.5)-1)</f>
        <v>1.0511898020814319</v>
      </c>
      <c r="N422" s="143">
        <f t="shared" si="138"/>
        <v>1.0511898020814319</v>
      </c>
      <c r="O422" s="143">
        <f t="shared" si="138"/>
        <v>1.0511898020814319</v>
      </c>
      <c r="P422" s="143">
        <f t="shared" si="138"/>
        <v>1.0511898020814319</v>
      </c>
      <c r="Q422" s="143">
        <f t="shared" si="138"/>
        <v>1.0511898020814319</v>
      </c>
      <c r="R422" s="143">
        <f t="shared" si="138"/>
        <v>1.0511898020814319</v>
      </c>
      <c r="S422" s="143">
        <f t="shared" si="138"/>
        <v>1.0511898020814319</v>
      </c>
      <c r="T422" s="143">
        <f t="shared" si="138"/>
        <v>1.0511898020814319</v>
      </c>
      <c r="U422" s="143">
        <f t="shared" si="138"/>
        <v>1.0511898020814319</v>
      </c>
      <c r="V422" s="143">
        <f t="shared" si="138"/>
        <v>1.0511898020814319</v>
      </c>
      <c r="W422" s="143">
        <f t="shared" si="138"/>
        <v>1.0511898020814319</v>
      </c>
      <c r="X422" s="143">
        <f t="shared" si="138"/>
        <v>1.0511898020814319</v>
      </c>
      <c r="Y422" s="143">
        <f t="shared" si="138"/>
        <v>1.0511898020814319</v>
      </c>
      <c r="Z422" s="143">
        <f t="shared" si="138"/>
        <v>1.0511898020814319</v>
      </c>
      <c r="AA422" s="143">
        <f t="shared" si="138"/>
        <v>1.0511898020814319</v>
      </c>
      <c r="AB422" s="143">
        <f t="shared" si="138"/>
        <v>1.0511898020814319</v>
      </c>
      <c r="AC422" s="143">
        <f t="shared" si="138"/>
        <v>1.0511898020814319</v>
      </c>
      <c r="AD422" s="143">
        <f t="shared" si="138"/>
        <v>1.0511898020814319</v>
      </c>
      <c r="AE422" s="143">
        <f t="shared" si="138"/>
        <v>1.0511898020814319</v>
      </c>
      <c r="AF422" s="143">
        <f t="shared" si="138"/>
        <v>1.0511898020814319</v>
      </c>
      <c r="AG422" s="143">
        <f t="shared" si="138"/>
        <v>1.0511898020814319</v>
      </c>
      <c r="AH422" s="143">
        <f t="shared" si="138"/>
        <v>1.0511898020814319</v>
      </c>
      <c r="AI422" s="143">
        <f t="shared" si="138"/>
        <v>1.0511898020814319</v>
      </c>
      <c r="AJ422" s="143">
        <f t="shared" si="138"/>
        <v>1.0511898020814319</v>
      </c>
      <c r="AK422" s="143">
        <f t="shared" si="138"/>
        <v>1.0511898020814319</v>
      </c>
      <c r="AL422" s="143">
        <f t="shared" si="138"/>
        <v>1.0511898020814319</v>
      </c>
      <c r="AM422" s="143">
        <f t="shared" si="138"/>
        <v>1.0511898020814319</v>
      </c>
      <c r="AN422" s="143">
        <f t="shared" si="138"/>
        <v>1.0511898020814319</v>
      </c>
      <c r="AO422" s="143">
        <f t="shared" si="138"/>
        <v>1.0511898020814319</v>
      </c>
    </row>
    <row r="423" spans="6:41" ht="14.25" customHeight="1" thickTop="1" thickBot="1" x14ac:dyDescent="0.2">
      <c r="F423" s="142"/>
      <c r="H423" s="127"/>
      <c r="J423" s="135"/>
      <c r="K423" s="23" t="s">
        <v>144</v>
      </c>
      <c r="L423" s="23" t="s">
        <v>98</v>
      </c>
      <c r="M423" s="143">
        <f t="shared" si="138"/>
        <v>1.1615647312999822</v>
      </c>
      <c r="N423" s="143">
        <f t="shared" si="138"/>
        <v>1.1615647312999822</v>
      </c>
      <c r="O423" s="143">
        <f t="shared" si="138"/>
        <v>1.1615647312999822</v>
      </c>
      <c r="P423" s="143">
        <f t="shared" si="138"/>
        <v>1.1615647312999822</v>
      </c>
      <c r="Q423" s="143">
        <f t="shared" si="138"/>
        <v>1.1615647312999822</v>
      </c>
      <c r="R423" s="143">
        <f t="shared" si="138"/>
        <v>1.1615647312999822</v>
      </c>
      <c r="S423" s="143">
        <f t="shared" si="138"/>
        <v>1.1615647312999822</v>
      </c>
      <c r="T423" s="143">
        <f t="shared" si="138"/>
        <v>1.1615647312999822</v>
      </c>
      <c r="U423" s="143">
        <f t="shared" si="138"/>
        <v>1.1615647312999822</v>
      </c>
      <c r="V423" s="143">
        <f t="shared" si="138"/>
        <v>1.1615647312999822</v>
      </c>
      <c r="W423" s="143">
        <f t="shared" si="138"/>
        <v>1.1615647312999822</v>
      </c>
      <c r="X423" s="143">
        <f t="shared" si="138"/>
        <v>1.1615647312999822</v>
      </c>
      <c r="Y423" s="143">
        <f t="shared" si="138"/>
        <v>1.1615647312999822</v>
      </c>
      <c r="Z423" s="143">
        <f t="shared" si="138"/>
        <v>1.1615647312999822</v>
      </c>
      <c r="AA423" s="143">
        <f t="shared" si="138"/>
        <v>1.1615647312999822</v>
      </c>
      <c r="AB423" s="143">
        <f t="shared" si="138"/>
        <v>1.1615647312999822</v>
      </c>
      <c r="AC423" s="143">
        <f t="shared" si="138"/>
        <v>1.1615647312999822</v>
      </c>
      <c r="AD423" s="143">
        <f t="shared" si="138"/>
        <v>1.1615647312999822</v>
      </c>
      <c r="AE423" s="143">
        <f t="shared" si="138"/>
        <v>1.1615647312999822</v>
      </c>
      <c r="AF423" s="143">
        <f t="shared" si="138"/>
        <v>1.1615647312999822</v>
      </c>
      <c r="AG423" s="143">
        <f t="shared" si="138"/>
        <v>1.1615647312999822</v>
      </c>
      <c r="AH423" s="143">
        <f t="shared" si="138"/>
        <v>1.1615647312999822</v>
      </c>
      <c r="AI423" s="143">
        <f t="shared" si="138"/>
        <v>1.1615647312999822</v>
      </c>
      <c r="AJ423" s="143">
        <f t="shared" si="138"/>
        <v>1.1615647312999822</v>
      </c>
      <c r="AK423" s="143">
        <f t="shared" si="138"/>
        <v>1.1615647312999822</v>
      </c>
      <c r="AL423" s="143">
        <f t="shared" si="138"/>
        <v>1.1615647312999822</v>
      </c>
      <c r="AM423" s="143">
        <f t="shared" si="138"/>
        <v>1.1615647312999822</v>
      </c>
      <c r="AN423" s="143">
        <f t="shared" si="138"/>
        <v>1.1615647312999822</v>
      </c>
      <c r="AO423" s="143">
        <f t="shared" si="138"/>
        <v>1.1615647312999822</v>
      </c>
    </row>
    <row r="424" spans="6:41" ht="14.25" customHeight="1" thickTop="1" thickBot="1" x14ac:dyDescent="0.2">
      <c r="F424" s="142"/>
      <c r="H424" s="127"/>
      <c r="J424" s="135"/>
      <c r="K424" s="23" t="s">
        <v>145</v>
      </c>
      <c r="L424" s="23" t="s">
        <v>98</v>
      </c>
      <c r="M424" s="143">
        <f t="shared" si="138"/>
        <v>1.2835290280864804</v>
      </c>
      <c r="N424" s="143">
        <f t="shared" si="138"/>
        <v>1.2835290280864804</v>
      </c>
      <c r="O424" s="143">
        <f t="shared" si="138"/>
        <v>1.2835290280864804</v>
      </c>
      <c r="P424" s="143">
        <f t="shared" si="138"/>
        <v>1.2835290280864804</v>
      </c>
      <c r="Q424" s="143">
        <f t="shared" si="138"/>
        <v>1.2835290280864804</v>
      </c>
      <c r="R424" s="143">
        <f t="shared" si="138"/>
        <v>1.2835290280864804</v>
      </c>
      <c r="S424" s="143">
        <f t="shared" si="138"/>
        <v>1.2835290280864804</v>
      </c>
      <c r="T424" s="143">
        <f t="shared" si="138"/>
        <v>1.2835290280864804</v>
      </c>
      <c r="U424" s="143">
        <f t="shared" si="138"/>
        <v>1.2835290280864804</v>
      </c>
      <c r="V424" s="143">
        <f t="shared" si="138"/>
        <v>1.2835290280864804</v>
      </c>
      <c r="W424" s="143">
        <f t="shared" si="138"/>
        <v>1.2835290280864804</v>
      </c>
      <c r="X424" s="143">
        <f t="shared" si="138"/>
        <v>1.2835290280864804</v>
      </c>
      <c r="Y424" s="143">
        <f t="shared" si="138"/>
        <v>1.2835290280864804</v>
      </c>
      <c r="Z424" s="143">
        <f t="shared" si="138"/>
        <v>1.2835290280864804</v>
      </c>
      <c r="AA424" s="143">
        <f t="shared" si="138"/>
        <v>1.2835290280864804</v>
      </c>
      <c r="AB424" s="143">
        <f t="shared" si="138"/>
        <v>1.2835290280864804</v>
      </c>
      <c r="AC424" s="143">
        <f t="shared" si="138"/>
        <v>1.2835290280864804</v>
      </c>
      <c r="AD424" s="143">
        <f t="shared" si="138"/>
        <v>1.2835290280864804</v>
      </c>
      <c r="AE424" s="143">
        <f t="shared" si="138"/>
        <v>1.2835290280864804</v>
      </c>
      <c r="AF424" s="143">
        <f t="shared" si="138"/>
        <v>1.2835290280864804</v>
      </c>
      <c r="AG424" s="143">
        <f t="shared" si="138"/>
        <v>1.2835290280864804</v>
      </c>
      <c r="AH424" s="143">
        <f t="shared" si="138"/>
        <v>1.2835290280864804</v>
      </c>
      <c r="AI424" s="143">
        <f t="shared" si="138"/>
        <v>1.2835290280864804</v>
      </c>
      <c r="AJ424" s="143">
        <f t="shared" si="138"/>
        <v>1.2835290280864804</v>
      </c>
      <c r="AK424" s="143">
        <f t="shared" si="138"/>
        <v>1.2835290280864804</v>
      </c>
      <c r="AL424" s="143">
        <f t="shared" si="138"/>
        <v>1.2835290280864804</v>
      </c>
      <c r="AM424" s="143">
        <f t="shared" si="138"/>
        <v>1.2835290280864804</v>
      </c>
      <c r="AN424" s="143">
        <f t="shared" si="138"/>
        <v>1.2835290280864804</v>
      </c>
      <c r="AO424" s="143">
        <f t="shared" si="138"/>
        <v>1.2835290280864804</v>
      </c>
    </row>
    <row r="425" spans="6:41" ht="14.25" customHeight="1" thickTop="1" thickBot="1" x14ac:dyDescent="0.2">
      <c r="F425" s="142"/>
      <c r="H425" s="127"/>
      <c r="J425" s="135"/>
      <c r="K425" s="23" t="s">
        <v>143</v>
      </c>
      <c r="L425" s="23" t="s">
        <v>99</v>
      </c>
      <c r="M425" s="143">
        <f t="shared" ref="M425:AO427" si="139">1+((1+(M$61+$O$41))^($J47+0.5)-1)</f>
        <v>1.0511898020814319</v>
      </c>
      <c r="N425" s="143">
        <f t="shared" si="139"/>
        <v>1.0511898020814319</v>
      </c>
      <c r="O425" s="143">
        <f t="shared" si="139"/>
        <v>1.0511898020814319</v>
      </c>
      <c r="P425" s="143">
        <f t="shared" si="139"/>
        <v>1.0511898020814319</v>
      </c>
      <c r="Q425" s="143">
        <f t="shared" si="139"/>
        <v>1.0511898020814319</v>
      </c>
      <c r="R425" s="143">
        <f t="shared" si="139"/>
        <v>1.0511898020814319</v>
      </c>
      <c r="S425" s="143">
        <f t="shared" si="139"/>
        <v>1.0511898020814319</v>
      </c>
      <c r="T425" s="143">
        <f t="shared" si="139"/>
        <v>1.0511898020814319</v>
      </c>
      <c r="U425" s="143">
        <f t="shared" si="139"/>
        <v>1.0511898020814319</v>
      </c>
      <c r="V425" s="143">
        <f t="shared" si="139"/>
        <v>1.0511898020814319</v>
      </c>
      <c r="W425" s="143">
        <f t="shared" si="139"/>
        <v>1.0511898020814319</v>
      </c>
      <c r="X425" s="143">
        <f t="shared" si="139"/>
        <v>1.0511898020814319</v>
      </c>
      <c r="Y425" s="143">
        <f t="shared" si="139"/>
        <v>1.0511898020814319</v>
      </c>
      <c r="Z425" s="143">
        <f t="shared" si="139"/>
        <v>1.0511898020814319</v>
      </c>
      <c r="AA425" s="143">
        <f t="shared" si="139"/>
        <v>1.0511898020814319</v>
      </c>
      <c r="AB425" s="143">
        <f t="shared" si="139"/>
        <v>1.0511898020814319</v>
      </c>
      <c r="AC425" s="143">
        <f t="shared" si="139"/>
        <v>1.0511898020814319</v>
      </c>
      <c r="AD425" s="143">
        <f t="shared" si="139"/>
        <v>1.0511898020814319</v>
      </c>
      <c r="AE425" s="143">
        <f t="shared" si="139"/>
        <v>1.0511898020814319</v>
      </c>
      <c r="AF425" s="143">
        <f t="shared" si="139"/>
        <v>1.0511898020814319</v>
      </c>
      <c r="AG425" s="143">
        <f t="shared" si="139"/>
        <v>1.0511898020814319</v>
      </c>
      <c r="AH425" s="143">
        <f t="shared" si="139"/>
        <v>1.0511898020814319</v>
      </c>
      <c r="AI425" s="143">
        <f t="shared" si="139"/>
        <v>1.0511898020814319</v>
      </c>
      <c r="AJ425" s="143">
        <f t="shared" si="139"/>
        <v>1.0511898020814319</v>
      </c>
      <c r="AK425" s="143">
        <f t="shared" si="139"/>
        <v>1.0511898020814319</v>
      </c>
      <c r="AL425" s="143">
        <f t="shared" si="139"/>
        <v>1.0511898020814319</v>
      </c>
      <c r="AM425" s="143">
        <f t="shared" si="139"/>
        <v>1.0511898020814319</v>
      </c>
      <c r="AN425" s="143">
        <f t="shared" si="139"/>
        <v>1.0511898020814319</v>
      </c>
      <c r="AO425" s="143">
        <f t="shared" si="139"/>
        <v>1.0511898020814319</v>
      </c>
    </row>
    <row r="426" spans="6:41" ht="14.25" customHeight="1" thickTop="1" thickBot="1" x14ac:dyDescent="0.2">
      <c r="F426" s="142"/>
      <c r="H426" s="127"/>
      <c r="J426" s="135"/>
      <c r="K426" s="23" t="s">
        <v>144</v>
      </c>
      <c r="L426" s="23" t="s">
        <v>99</v>
      </c>
      <c r="M426" s="143">
        <f t="shared" si="139"/>
        <v>1.1615647312999822</v>
      </c>
      <c r="N426" s="143">
        <f t="shared" si="139"/>
        <v>1.1615647312999822</v>
      </c>
      <c r="O426" s="143">
        <f t="shared" si="139"/>
        <v>1.1615647312999822</v>
      </c>
      <c r="P426" s="143">
        <f t="shared" si="139"/>
        <v>1.1615647312999822</v>
      </c>
      <c r="Q426" s="143">
        <f t="shared" si="139"/>
        <v>1.1615647312999822</v>
      </c>
      <c r="R426" s="143">
        <f t="shared" si="139"/>
        <v>1.1615647312999822</v>
      </c>
      <c r="S426" s="143">
        <f t="shared" si="139"/>
        <v>1.1615647312999822</v>
      </c>
      <c r="T426" s="143">
        <f t="shared" si="139"/>
        <v>1.1615647312999822</v>
      </c>
      <c r="U426" s="143">
        <f t="shared" si="139"/>
        <v>1.1615647312999822</v>
      </c>
      <c r="V426" s="143">
        <f t="shared" si="139"/>
        <v>1.1615647312999822</v>
      </c>
      <c r="W426" s="143">
        <f t="shared" si="139"/>
        <v>1.1615647312999822</v>
      </c>
      <c r="X426" s="143">
        <f t="shared" si="139"/>
        <v>1.1615647312999822</v>
      </c>
      <c r="Y426" s="143">
        <f t="shared" si="139"/>
        <v>1.1615647312999822</v>
      </c>
      <c r="Z426" s="143">
        <f t="shared" si="139"/>
        <v>1.1615647312999822</v>
      </c>
      <c r="AA426" s="143">
        <f t="shared" si="139"/>
        <v>1.1615647312999822</v>
      </c>
      <c r="AB426" s="143">
        <f t="shared" si="139"/>
        <v>1.1615647312999822</v>
      </c>
      <c r="AC426" s="143">
        <f t="shared" si="139"/>
        <v>1.1615647312999822</v>
      </c>
      <c r="AD426" s="143">
        <f t="shared" si="139"/>
        <v>1.1615647312999822</v>
      </c>
      <c r="AE426" s="143">
        <f t="shared" si="139"/>
        <v>1.1615647312999822</v>
      </c>
      <c r="AF426" s="143">
        <f t="shared" si="139"/>
        <v>1.1615647312999822</v>
      </c>
      <c r="AG426" s="143">
        <f t="shared" si="139"/>
        <v>1.1615647312999822</v>
      </c>
      <c r="AH426" s="143">
        <f t="shared" si="139"/>
        <v>1.1615647312999822</v>
      </c>
      <c r="AI426" s="143">
        <f t="shared" si="139"/>
        <v>1.1615647312999822</v>
      </c>
      <c r="AJ426" s="143">
        <f t="shared" si="139"/>
        <v>1.1615647312999822</v>
      </c>
      <c r="AK426" s="143">
        <f t="shared" si="139"/>
        <v>1.1615647312999822</v>
      </c>
      <c r="AL426" s="143">
        <f t="shared" si="139"/>
        <v>1.1615647312999822</v>
      </c>
      <c r="AM426" s="143">
        <f t="shared" si="139"/>
        <v>1.1615647312999822</v>
      </c>
      <c r="AN426" s="143">
        <f t="shared" si="139"/>
        <v>1.1615647312999822</v>
      </c>
      <c r="AO426" s="143">
        <f t="shared" si="139"/>
        <v>1.1615647312999822</v>
      </c>
    </row>
    <row r="427" spans="6:41" ht="14.25" customHeight="1" thickTop="1" thickBot="1" x14ac:dyDescent="0.2">
      <c r="F427" s="142"/>
      <c r="H427" s="127"/>
      <c r="J427" s="135"/>
      <c r="K427" s="23" t="s">
        <v>145</v>
      </c>
      <c r="L427" s="23" t="s">
        <v>99</v>
      </c>
      <c r="M427" s="143">
        <f t="shared" si="139"/>
        <v>1.2835290280864804</v>
      </c>
      <c r="N427" s="143">
        <f t="shared" si="139"/>
        <v>1.2835290280864804</v>
      </c>
      <c r="O427" s="143">
        <f t="shared" si="139"/>
        <v>1.2835290280864804</v>
      </c>
      <c r="P427" s="143">
        <f t="shared" si="139"/>
        <v>1.2835290280864804</v>
      </c>
      <c r="Q427" s="143">
        <f t="shared" si="139"/>
        <v>1.2835290280864804</v>
      </c>
      <c r="R427" s="143">
        <f t="shared" si="139"/>
        <v>1.2835290280864804</v>
      </c>
      <c r="S427" s="143">
        <f t="shared" si="139"/>
        <v>1.2835290280864804</v>
      </c>
      <c r="T427" s="143">
        <f t="shared" si="139"/>
        <v>1.2835290280864804</v>
      </c>
      <c r="U427" s="143">
        <f t="shared" si="139"/>
        <v>1.2835290280864804</v>
      </c>
      <c r="V427" s="143">
        <f t="shared" si="139"/>
        <v>1.2835290280864804</v>
      </c>
      <c r="W427" s="143">
        <f t="shared" si="139"/>
        <v>1.2835290280864804</v>
      </c>
      <c r="X427" s="143">
        <f t="shared" si="139"/>
        <v>1.2835290280864804</v>
      </c>
      <c r="Y427" s="143">
        <f t="shared" si="139"/>
        <v>1.2835290280864804</v>
      </c>
      <c r="Z427" s="143">
        <f t="shared" si="139"/>
        <v>1.2835290280864804</v>
      </c>
      <c r="AA427" s="143">
        <f t="shared" si="139"/>
        <v>1.2835290280864804</v>
      </c>
      <c r="AB427" s="143">
        <f t="shared" si="139"/>
        <v>1.2835290280864804</v>
      </c>
      <c r="AC427" s="143">
        <f t="shared" si="139"/>
        <v>1.2835290280864804</v>
      </c>
      <c r="AD427" s="143">
        <f t="shared" si="139"/>
        <v>1.2835290280864804</v>
      </c>
      <c r="AE427" s="143">
        <f t="shared" si="139"/>
        <v>1.2835290280864804</v>
      </c>
      <c r="AF427" s="143">
        <f t="shared" si="139"/>
        <v>1.2835290280864804</v>
      </c>
      <c r="AG427" s="143">
        <f t="shared" si="139"/>
        <v>1.2835290280864804</v>
      </c>
      <c r="AH427" s="143">
        <f t="shared" si="139"/>
        <v>1.2835290280864804</v>
      </c>
      <c r="AI427" s="143">
        <f t="shared" si="139"/>
        <v>1.2835290280864804</v>
      </c>
      <c r="AJ427" s="143">
        <f t="shared" si="139"/>
        <v>1.2835290280864804</v>
      </c>
      <c r="AK427" s="143">
        <f t="shared" si="139"/>
        <v>1.2835290280864804</v>
      </c>
      <c r="AL427" s="143">
        <f t="shared" si="139"/>
        <v>1.2835290280864804</v>
      </c>
      <c r="AM427" s="143">
        <f t="shared" si="139"/>
        <v>1.2835290280864804</v>
      </c>
      <c r="AN427" s="143">
        <f t="shared" si="139"/>
        <v>1.2835290280864804</v>
      </c>
      <c r="AO427" s="143">
        <f t="shared" si="139"/>
        <v>1.2835290280864804</v>
      </c>
    </row>
    <row r="428" spans="6:41" ht="14.25" customHeight="1" thickTop="1" thickBot="1" x14ac:dyDescent="0.2">
      <c r="F428" s="142"/>
      <c r="H428" s="127"/>
      <c r="J428" s="135"/>
      <c r="K428" s="23" t="s">
        <v>143</v>
      </c>
      <c r="L428" s="23" t="s">
        <v>100</v>
      </c>
      <c r="M428" s="143">
        <f t="shared" ref="M428:AO430" si="140">1+((1+(M$62+$O$41))^($J47+0.5)-1)</f>
        <v>1.0511898020814319</v>
      </c>
      <c r="N428" s="143">
        <f t="shared" si="140"/>
        <v>1.0511898020814319</v>
      </c>
      <c r="O428" s="143">
        <f t="shared" si="140"/>
        <v>1.0511898020814319</v>
      </c>
      <c r="P428" s="143">
        <f t="shared" si="140"/>
        <v>1.0511898020814319</v>
      </c>
      <c r="Q428" s="143">
        <f t="shared" si="140"/>
        <v>1.0511898020814319</v>
      </c>
      <c r="R428" s="143">
        <f t="shared" si="140"/>
        <v>1.0511898020814319</v>
      </c>
      <c r="S428" s="143">
        <f t="shared" si="140"/>
        <v>1.0511898020814319</v>
      </c>
      <c r="T428" s="143">
        <f t="shared" si="140"/>
        <v>1.0511898020814319</v>
      </c>
      <c r="U428" s="143">
        <f t="shared" si="140"/>
        <v>1.0511898020814319</v>
      </c>
      <c r="V428" s="143">
        <f t="shared" si="140"/>
        <v>1.0511898020814319</v>
      </c>
      <c r="W428" s="143">
        <f t="shared" si="140"/>
        <v>1.0511898020814319</v>
      </c>
      <c r="X428" s="143">
        <f t="shared" si="140"/>
        <v>1.0511898020814319</v>
      </c>
      <c r="Y428" s="143">
        <f t="shared" si="140"/>
        <v>1.0511898020814319</v>
      </c>
      <c r="Z428" s="143">
        <f t="shared" si="140"/>
        <v>1.0511898020814319</v>
      </c>
      <c r="AA428" s="143">
        <f t="shared" si="140"/>
        <v>1.0511898020814319</v>
      </c>
      <c r="AB428" s="143">
        <f t="shared" si="140"/>
        <v>1.0511898020814319</v>
      </c>
      <c r="AC428" s="143">
        <f t="shared" si="140"/>
        <v>1.0511898020814319</v>
      </c>
      <c r="AD428" s="143">
        <f t="shared" si="140"/>
        <v>1.0511898020814319</v>
      </c>
      <c r="AE428" s="143">
        <f t="shared" si="140"/>
        <v>1.0511898020814319</v>
      </c>
      <c r="AF428" s="143">
        <f t="shared" si="140"/>
        <v>1.0511898020814319</v>
      </c>
      <c r="AG428" s="143">
        <f t="shared" si="140"/>
        <v>1.0511898020814319</v>
      </c>
      <c r="AH428" s="143">
        <f t="shared" si="140"/>
        <v>1.0511898020814319</v>
      </c>
      <c r="AI428" s="143">
        <f t="shared" si="140"/>
        <v>1.0511898020814319</v>
      </c>
      <c r="AJ428" s="143">
        <f t="shared" si="140"/>
        <v>1.0511898020814319</v>
      </c>
      <c r="AK428" s="143">
        <f t="shared" si="140"/>
        <v>1.0511898020814319</v>
      </c>
      <c r="AL428" s="143">
        <f t="shared" si="140"/>
        <v>1.0511898020814319</v>
      </c>
      <c r="AM428" s="143">
        <f t="shared" si="140"/>
        <v>1.0511898020814319</v>
      </c>
      <c r="AN428" s="143">
        <f t="shared" si="140"/>
        <v>1.0511898020814319</v>
      </c>
      <c r="AO428" s="143">
        <f t="shared" si="140"/>
        <v>1.0511898020814319</v>
      </c>
    </row>
    <row r="429" spans="6:41" ht="14.25" customHeight="1" thickTop="1" thickBot="1" x14ac:dyDescent="0.2">
      <c r="F429" s="142"/>
      <c r="H429" s="127"/>
      <c r="J429" s="135"/>
      <c r="K429" s="23" t="s">
        <v>144</v>
      </c>
      <c r="L429" s="23" t="s">
        <v>100</v>
      </c>
      <c r="M429" s="143">
        <f t="shared" si="140"/>
        <v>1.1615647312999822</v>
      </c>
      <c r="N429" s="143">
        <f t="shared" si="140"/>
        <v>1.1615647312999822</v>
      </c>
      <c r="O429" s="143">
        <f t="shared" si="140"/>
        <v>1.1615647312999822</v>
      </c>
      <c r="P429" s="143">
        <f t="shared" si="140"/>
        <v>1.1615647312999822</v>
      </c>
      <c r="Q429" s="143">
        <f t="shared" si="140"/>
        <v>1.1615647312999822</v>
      </c>
      <c r="R429" s="143">
        <f t="shared" si="140"/>
        <v>1.1615647312999822</v>
      </c>
      <c r="S429" s="143">
        <f t="shared" si="140"/>
        <v>1.1615647312999822</v>
      </c>
      <c r="T429" s="143">
        <f t="shared" si="140"/>
        <v>1.1615647312999822</v>
      </c>
      <c r="U429" s="143">
        <f t="shared" si="140"/>
        <v>1.1615647312999822</v>
      </c>
      <c r="V429" s="143">
        <f t="shared" si="140"/>
        <v>1.1615647312999822</v>
      </c>
      <c r="W429" s="143">
        <f t="shared" si="140"/>
        <v>1.1615647312999822</v>
      </c>
      <c r="X429" s="143">
        <f t="shared" si="140"/>
        <v>1.1615647312999822</v>
      </c>
      <c r="Y429" s="143">
        <f t="shared" si="140"/>
        <v>1.1615647312999822</v>
      </c>
      <c r="Z429" s="143">
        <f t="shared" si="140"/>
        <v>1.1615647312999822</v>
      </c>
      <c r="AA429" s="143">
        <f t="shared" si="140"/>
        <v>1.1615647312999822</v>
      </c>
      <c r="AB429" s="143">
        <f t="shared" si="140"/>
        <v>1.1615647312999822</v>
      </c>
      <c r="AC429" s="143">
        <f t="shared" si="140"/>
        <v>1.1615647312999822</v>
      </c>
      <c r="AD429" s="143">
        <f t="shared" si="140"/>
        <v>1.1615647312999822</v>
      </c>
      <c r="AE429" s="143">
        <f t="shared" si="140"/>
        <v>1.1615647312999822</v>
      </c>
      <c r="AF429" s="143">
        <f t="shared" si="140"/>
        <v>1.1615647312999822</v>
      </c>
      <c r="AG429" s="143">
        <f t="shared" si="140"/>
        <v>1.1615647312999822</v>
      </c>
      <c r="AH429" s="143">
        <f t="shared" si="140"/>
        <v>1.1615647312999822</v>
      </c>
      <c r="AI429" s="143">
        <f t="shared" si="140"/>
        <v>1.1615647312999822</v>
      </c>
      <c r="AJ429" s="143">
        <f t="shared" si="140"/>
        <v>1.1615647312999822</v>
      </c>
      <c r="AK429" s="143">
        <f t="shared" si="140"/>
        <v>1.1615647312999822</v>
      </c>
      <c r="AL429" s="143">
        <f t="shared" si="140"/>
        <v>1.1615647312999822</v>
      </c>
      <c r="AM429" s="143">
        <f t="shared" si="140"/>
        <v>1.1615647312999822</v>
      </c>
      <c r="AN429" s="143">
        <f t="shared" si="140"/>
        <v>1.1615647312999822</v>
      </c>
      <c r="AO429" s="143">
        <f t="shared" si="140"/>
        <v>1.1615647312999822</v>
      </c>
    </row>
    <row r="430" spans="6:41" ht="14.25" customHeight="1" thickTop="1" x14ac:dyDescent="0.15">
      <c r="F430" s="142"/>
      <c r="H430" s="127"/>
      <c r="J430" s="135"/>
      <c r="K430" s="23" t="s">
        <v>145</v>
      </c>
      <c r="L430" s="23" t="s">
        <v>100</v>
      </c>
      <c r="M430" s="143">
        <f t="shared" si="140"/>
        <v>1.2835290280864804</v>
      </c>
      <c r="N430" s="143">
        <f t="shared" si="140"/>
        <v>1.2835290280864804</v>
      </c>
      <c r="O430" s="143">
        <f t="shared" si="140"/>
        <v>1.2835290280864804</v>
      </c>
      <c r="P430" s="143">
        <f t="shared" si="140"/>
        <v>1.2835290280864804</v>
      </c>
      <c r="Q430" s="143">
        <f t="shared" si="140"/>
        <v>1.2835290280864804</v>
      </c>
      <c r="R430" s="143">
        <f t="shared" si="140"/>
        <v>1.2835290280864804</v>
      </c>
      <c r="S430" s="143">
        <f t="shared" si="140"/>
        <v>1.2835290280864804</v>
      </c>
      <c r="T430" s="143">
        <f t="shared" si="140"/>
        <v>1.2835290280864804</v>
      </c>
      <c r="U430" s="143">
        <f t="shared" si="140"/>
        <v>1.2835290280864804</v>
      </c>
      <c r="V430" s="143">
        <f t="shared" si="140"/>
        <v>1.2835290280864804</v>
      </c>
      <c r="W430" s="143">
        <f t="shared" si="140"/>
        <v>1.2835290280864804</v>
      </c>
      <c r="X430" s="143">
        <f t="shared" si="140"/>
        <v>1.2835290280864804</v>
      </c>
      <c r="Y430" s="143">
        <f t="shared" si="140"/>
        <v>1.2835290280864804</v>
      </c>
      <c r="Z430" s="143">
        <f t="shared" si="140"/>
        <v>1.2835290280864804</v>
      </c>
      <c r="AA430" s="143">
        <f t="shared" si="140"/>
        <v>1.2835290280864804</v>
      </c>
      <c r="AB430" s="143">
        <f t="shared" si="140"/>
        <v>1.2835290280864804</v>
      </c>
      <c r="AC430" s="143">
        <f t="shared" si="140"/>
        <v>1.2835290280864804</v>
      </c>
      <c r="AD430" s="143">
        <f t="shared" si="140"/>
        <v>1.2835290280864804</v>
      </c>
      <c r="AE430" s="143">
        <f t="shared" si="140"/>
        <v>1.2835290280864804</v>
      </c>
      <c r="AF430" s="143">
        <f t="shared" si="140"/>
        <v>1.2835290280864804</v>
      </c>
      <c r="AG430" s="143">
        <f t="shared" si="140"/>
        <v>1.2835290280864804</v>
      </c>
      <c r="AH430" s="143">
        <f t="shared" si="140"/>
        <v>1.2835290280864804</v>
      </c>
      <c r="AI430" s="143">
        <f t="shared" si="140"/>
        <v>1.2835290280864804</v>
      </c>
      <c r="AJ430" s="143">
        <f t="shared" si="140"/>
        <v>1.2835290280864804</v>
      </c>
      <c r="AK430" s="143">
        <f t="shared" si="140"/>
        <v>1.2835290280864804</v>
      </c>
      <c r="AL430" s="143">
        <f t="shared" si="140"/>
        <v>1.2835290280864804</v>
      </c>
      <c r="AM430" s="143">
        <f t="shared" si="140"/>
        <v>1.2835290280864804</v>
      </c>
      <c r="AN430" s="143">
        <f t="shared" si="140"/>
        <v>1.2835290280864804</v>
      </c>
      <c r="AO430" s="143">
        <f t="shared" si="140"/>
        <v>1.2835290280864804</v>
      </c>
    </row>
    <row r="433" spans="3:29" ht="14.25" customHeight="1" x14ac:dyDescent="0.15">
      <c r="C433" s="24" t="s">
        <v>40</v>
      </c>
      <c r="G433" s="210" t="s">
        <v>146</v>
      </c>
      <c r="H433" s="211"/>
      <c r="I433" s="211"/>
      <c r="J433" s="211"/>
      <c r="K433" s="211"/>
      <c r="L433" s="211"/>
      <c r="M433" s="211"/>
      <c r="N433" s="211"/>
      <c r="O433" s="211"/>
      <c r="P433" s="211"/>
      <c r="Q433" s="211"/>
      <c r="R433" s="211"/>
      <c r="S433" s="211"/>
      <c r="T433" s="211"/>
      <c r="U433" s="211"/>
      <c r="V433" s="25"/>
      <c r="W433" s="25"/>
      <c r="X433" s="25"/>
      <c r="Y433" s="25"/>
      <c r="Z433" s="25"/>
      <c r="AA433" s="25"/>
      <c r="AB433" s="25"/>
    </row>
    <row r="434" spans="3:29" ht="14.25" customHeight="1" thickBot="1" x14ac:dyDescent="0.2">
      <c r="N434" s="145"/>
      <c r="O434" s="145"/>
      <c r="P434" s="145"/>
      <c r="Q434" s="145"/>
      <c r="R434" s="145"/>
      <c r="S434" s="145"/>
      <c r="T434" s="145"/>
      <c r="U434" s="145"/>
    </row>
    <row r="435" spans="3:29" ht="14.25" customHeight="1" x14ac:dyDescent="0.15">
      <c r="H435" s="199" t="s">
        <v>147</v>
      </c>
      <c r="I435" s="200"/>
      <c r="J435" s="200"/>
      <c r="K435" s="200"/>
      <c r="L435" s="200"/>
      <c r="M435" s="200"/>
      <c r="N435" s="202" t="s">
        <v>148</v>
      </c>
      <c r="O435" s="203"/>
      <c r="P435" s="203"/>
      <c r="Q435" s="203"/>
      <c r="R435" s="204"/>
      <c r="S435" s="146" t="s">
        <v>149</v>
      </c>
      <c r="T435" s="146" t="s">
        <v>150</v>
      </c>
      <c r="U435" s="147"/>
      <c r="V435" s="148"/>
      <c r="W435" s="148"/>
      <c r="X435" s="148"/>
      <c r="Y435" s="148"/>
      <c r="Z435" s="148"/>
      <c r="AA435" s="148"/>
      <c r="AB435" s="149"/>
    </row>
    <row r="436" spans="3:29" ht="15.5" customHeight="1" x14ac:dyDescent="0.2">
      <c r="H436" s="180" t="s">
        <v>50</v>
      </c>
      <c r="I436" s="181"/>
      <c r="J436" s="181"/>
      <c r="K436" s="181"/>
      <c r="L436" s="181"/>
      <c r="M436" s="182"/>
      <c r="N436" s="212" t="s">
        <v>151</v>
      </c>
      <c r="O436" s="213"/>
      <c r="P436" s="213"/>
      <c r="Q436" s="213"/>
      <c r="R436" s="213"/>
      <c r="S436" s="152"/>
      <c r="T436" s="152"/>
      <c r="U436" s="153"/>
      <c r="V436" s="153"/>
      <c r="W436" s="153"/>
      <c r="X436" s="153"/>
      <c r="Y436" s="153"/>
      <c r="Z436" s="153"/>
      <c r="AA436" s="153"/>
      <c r="AB436" s="154"/>
      <c r="AC436" s="17" t="s">
        <v>152</v>
      </c>
    </row>
    <row r="437" spans="3:29" ht="16.5" customHeight="1" x14ac:dyDescent="0.15">
      <c r="H437" s="180" t="s">
        <v>114</v>
      </c>
      <c r="I437" s="181"/>
      <c r="J437" s="181"/>
      <c r="K437" s="181"/>
      <c r="L437" s="181"/>
      <c r="M437" s="182"/>
      <c r="N437" s="205" t="s">
        <v>153</v>
      </c>
      <c r="O437" s="206"/>
      <c r="P437" s="206"/>
      <c r="Q437" s="206"/>
      <c r="R437" s="206"/>
      <c r="S437" s="155"/>
      <c r="T437" s="155"/>
      <c r="U437" s="156"/>
      <c r="V437" s="156"/>
      <c r="W437" s="156"/>
      <c r="X437" s="156"/>
      <c r="Y437" s="156"/>
      <c r="Z437" s="156"/>
      <c r="AA437" s="156"/>
      <c r="AB437" s="157"/>
    </row>
    <row r="438" spans="3:29" ht="30.5" customHeight="1" x14ac:dyDescent="0.2">
      <c r="H438" s="180" t="s">
        <v>118</v>
      </c>
      <c r="I438" s="181"/>
      <c r="J438" s="181"/>
      <c r="K438" s="181"/>
      <c r="L438" s="181"/>
      <c r="M438" s="182"/>
      <c r="N438" s="207" t="s">
        <v>154</v>
      </c>
      <c r="O438" s="207"/>
      <c r="P438" s="207"/>
      <c r="Q438" s="207"/>
      <c r="R438" s="207"/>
      <c r="S438" s="158"/>
      <c r="T438" s="158"/>
      <c r="U438" s="159"/>
      <c r="V438" s="159"/>
      <c r="W438" s="159"/>
      <c r="X438" s="159"/>
      <c r="Y438" s="159"/>
      <c r="Z438" s="159"/>
      <c r="AA438" s="159"/>
      <c r="AB438" s="160"/>
      <c r="AC438" s="17" t="s">
        <v>155</v>
      </c>
    </row>
    <row r="439" spans="3:29" ht="33.5" customHeight="1" x14ac:dyDescent="0.2">
      <c r="H439" s="180" t="s">
        <v>156</v>
      </c>
      <c r="I439" s="181"/>
      <c r="J439" s="181"/>
      <c r="K439" s="181"/>
      <c r="L439" s="181"/>
      <c r="M439" s="182"/>
      <c r="N439" s="207" t="s">
        <v>154</v>
      </c>
      <c r="O439" s="207"/>
      <c r="P439" s="207"/>
      <c r="Q439" s="207"/>
      <c r="R439" s="207"/>
      <c r="S439" s="161"/>
      <c r="T439" s="161"/>
      <c r="U439" s="162"/>
      <c r="V439" s="162"/>
      <c r="W439" s="162"/>
      <c r="X439" s="162"/>
      <c r="Y439" s="162"/>
      <c r="Z439" s="162"/>
      <c r="AA439" s="162"/>
      <c r="AB439" s="163"/>
      <c r="AC439" s="17" t="s">
        <v>155</v>
      </c>
    </row>
    <row r="440" spans="3:29" ht="14.25" customHeight="1" x14ac:dyDescent="0.15">
      <c r="H440" s="180" t="s">
        <v>157</v>
      </c>
      <c r="I440" s="181"/>
      <c r="J440" s="181"/>
      <c r="K440" s="181"/>
      <c r="L440" s="181"/>
      <c r="M440" s="182"/>
      <c r="N440" s="185" t="s">
        <v>158</v>
      </c>
      <c r="O440" s="186"/>
      <c r="P440" s="186"/>
      <c r="Q440" s="186"/>
      <c r="R440" s="186"/>
      <c r="S440" s="164"/>
      <c r="T440" s="164"/>
      <c r="U440" s="165"/>
      <c r="V440" s="165"/>
      <c r="W440" s="165"/>
      <c r="X440" s="165"/>
      <c r="Y440" s="165"/>
      <c r="Z440" s="165"/>
      <c r="AA440" s="165"/>
      <c r="AB440" s="166"/>
    </row>
    <row r="441" spans="3:29" ht="14.25" customHeight="1" thickBot="1" x14ac:dyDescent="0.2">
      <c r="H441" s="187" t="s">
        <v>159</v>
      </c>
      <c r="I441" s="188"/>
      <c r="J441" s="188"/>
      <c r="K441" s="188"/>
      <c r="L441" s="188"/>
      <c r="M441" s="189"/>
      <c r="N441" s="196" t="s">
        <v>158</v>
      </c>
      <c r="O441" s="197"/>
      <c r="P441" s="197"/>
      <c r="Q441" s="197"/>
      <c r="R441" s="197"/>
      <c r="S441" s="167"/>
      <c r="T441" s="168"/>
      <c r="U441" s="168"/>
      <c r="V441" s="169"/>
      <c r="W441" s="169"/>
      <c r="X441" s="169"/>
      <c r="Y441" s="169"/>
      <c r="Z441" s="169"/>
      <c r="AA441" s="169"/>
      <c r="AB441" s="170"/>
    </row>
    <row r="442" spans="3:29" ht="14.25" customHeight="1" thickBot="1" x14ac:dyDescent="0.2">
      <c r="H442" s="198"/>
      <c r="I442" s="198"/>
      <c r="J442" s="198"/>
      <c r="K442" s="198"/>
      <c r="L442" s="198"/>
      <c r="M442" s="198"/>
      <c r="N442" s="171"/>
      <c r="O442" s="171"/>
      <c r="P442" s="171"/>
      <c r="Q442" s="171"/>
      <c r="R442" s="171"/>
      <c r="S442" s="171"/>
      <c r="T442" s="171"/>
      <c r="U442" s="172"/>
      <c r="V442" s="172"/>
      <c r="W442" s="172"/>
      <c r="X442" s="172"/>
      <c r="Y442" s="172"/>
      <c r="Z442" s="172"/>
      <c r="AA442" s="172"/>
      <c r="AB442" s="172"/>
    </row>
    <row r="443" spans="3:29" ht="14.25" customHeight="1" x14ac:dyDescent="0.15">
      <c r="H443" s="199" t="s">
        <v>160</v>
      </c>
      <c r="I443" s="200"/>
      <c r="J443" s="200"/>
      <c r="K443" s="200"/>
      <c r="L443" s="200"/>
      <c r="M443" s="201"/>
      <c r="N443" s="202" t="s">
        <v>148</v>
      </c>
      <c r="O443" s="203"/>
      <c r="P443" s="203"/>
      <c r="Q443" s="203"/>
      <c r="R443" s="204"/>
      <c r="S443" s="146" t="s">
        <v>149</v>
      </c>
      <c r="T443" s="146" t="s">
        <v>150</v>
      </c>
      <c r="U443" s="173"/>
      <c r="V443" s="173"/>
      <c r="W443" s="173"/>
      <c r="X443" s="173"/>
      <c r="Y443" s="173"/>
      <c r="Z443" s="173"/>
      <c r="AA443" s="173"/>
      <c r="AB443" s="174"/>
    </row>
    <row r="444" spans="3:29" ht="14.25" customHeight="1" x14ac:dyDescent="0.15">
      <c r="H444" s="180" t="s">
        <v>114</v>
      </c>
      <c r="I444" s="181"/>
      <c r="J444" s="181"/>
      <c r="K444" s="181"/>
      <c r="L444" s="181"/>
      <c r="M444" s="182"/>
      <c r="N444" s="183" t="s">
        <v>161</v>
      </c>
      <c r="O444" s="184"/>
      <c r="P444" s="184"/>
      <c r="Q444" s="184"/>
      <c r="R444" s="184"/>
      <c r="S444" s="164"/>
      <c r="T444" s="164"/>
      <c r="U444" s="165"/>
      <c r="V444" s="165"/>
      <c r="W444" s="165"/>
      <c r="X444" s="165"/>
      <c r="Y444" s="165"/>
      <c r="Z444" s="165"/>
      <c r="AA444" s="165"/>
      <c r="AB444" s="175"/>
    </row>
    <row r="445" spans="3:29" ht="14.25" customHeight="1" x14ac:dyDescent="0.15">
      <c r="H445" s="180" t="s">
        <v>118</v>
      </c>
      <c r="I445" s="181"/>
      <c r="J445" s="181"/>
      <c r="K445" s="181"/>
      <c r="L445" s="181"/>
      <c r="M445" s="182"/>
      <c r="N445" s="183" t="s">
        <v>162</v>
      </c>
      <c r="O445" s="184"/>
      <c r="P445" s="184"/>
      <c r="Q445" s="184"/>
      <c r="R445" s="184"/>
      <c r="S445" s="164"/>
      <c r="T445" s="164"/>
      <c r="U445" s="165"/>
      <c r="V445" s="165"/>
      <c r="W445" s="165"/>
      <c r="X445" s="165"/>
      <c r="Y445" s="165"/>
      <c r="Z445" s="165"/>
      <c r="AA445" s="165"/>
      <c r="AB445" s="175"/>
    </row>
    <row r="446" spans="3:29" ht="30.5" customHeight="1" x14ac:dyDescent="0.2">
      <c r="H446" s="192" t="s">
        <v>163</v>
      </c>
      <c r="I446" s="193"/>
      <c r="J446" s="193"/>
      <c r="K446" s="193"/>
      <c r="L446" s="193"/>
      <c r="M446" s="194"/>
      <c r="N446" s="195" t="s">
        <v>154</v>
      </c>
      <c r="O446" s="195"/>
      <c r="P446" s="195"/>
      <c r="Q446" s="195"/>
      <c r="R446" s="195"/>
      <c r="S446" s="150"/>
      <c r="T446" s="176"/>
      <c r="U446" s="150"/>
      <c r="V446" s="150"/>
      <c r="W446" s="150"/>
      <c r="X446" s="150"/>
      <c r="Y446" s="150"/>
      <c r="Z446" s="150"/>
      <c r="AA446" s="150"/>
      <c r="AB446" s="151"/>
    </row>
    <row r="447" spans="3:29" ht="30.75" customHeight="1" x14ac:dyDescent="0.15">
      <c r="H447" s="180" t="s">
        <v>156</v>
      </c>
      <c r="I447" s="181"/>
      <c r="J447" s="181"/>
      <c r="K447" s="181"/>
      <c r="L447" s="181"/>
      <c r="M447" s="182"/>
      <c r="N447" s="183" t="s">
        <v>162</v>
      </c>
      <c r="O447" s="184"/>
      <c r="P447" s="184"/>
      <c r="Q447" s="184"/>
      <c r="R447" s="184"/>
      <c r="S447" s="164"/>
      <c r="T447" s="164"/>
      <c r="U447" s="165"/>
      <c r="V447" s="165"/>
      <c r="W447" s="165"/>
      <c r="X447" s="165"/>
      <c r="Y447" s="165"/>
      <c r="Z447" s="165"/>
      <c r="AA447" s="165"/>
      <c r="AB447" s="175"/>
    </row>
    <row r="448" spans="3:29" ht="13.5" customHeight="1" x14ac:dyDescent="0.15">
      <c r="H448" s="180" t="s">
        <v>157</v>
      </c>
      <c r="I448" s="181"/>
      <c r="J448" s="181"/>
      <c r="K448" s="181"/>
      <c r="L448" s="181"/>
      <c r="M448" s="182"/>
      <c r="N448" s="185" t="s">
        <v>158</v>
      </c>
      <c r="O448" s="186"/>
      <c r="P448" s="186"/>
      <c r="Q448" s="186"/>
      <c r="R448" s="186"/>
      <c r="S448" s="164"/>
      <c r="T448" s="164"/>
      <c r="U448" s="165"/>
      <c r="V448" s="165"/>
      <c r="W448" s="165"/>
      <c r="X448" s="165"/>
      <c r="Y448" s="165"/>
      <c r="Z448" s="165"/>
      <c r="AA448" s="165"/>
      <c r="AB448" s="175"/>
    </row>
    <row r="449" spans="8:28" ht="29" customHeight="1" thickBot="1" x14ac:dyDescent="0.2">
      <c r="H449" s="187" t="s">
        <v>164</v>
      </c>
      <c r="I449" s="188"/>
      <c r="J449" s="188"/>
      <c r="K449" s="188"/>
      <c r="L449" s="188"/>
      <c r="M449" s="189"/>
      <c r="N449" s="190" t="s">
        <v>165</v>
      </c>
      <c r="O449" s="191"/>
      <c r="P449" s="191"/>
      <c r="Q449" s="191"/>
      <c r="R449" s="191"/>
      <c r="S449" s="168"/>
      <c r="T449" s="168"/>
      <c r="U449" s="168"/>
      <c r="V449" s="169"/>
      <c r="W449" s="169"/>
      <c r="X449" s="169"/>
      <c r="Y449" s="169"/>
      <c r="Z449" s="169"/>
      <c r="AA449" s="169"/>
      <c r="AB449" s="170"/>
    </row>
    <row r="453" spans="8:28" ht="14.25" customHeight="1" x14ac:dyDescent="0.15">
      <c r="S453" s="17" t="s">
        <v>120</v>
      </c>
    </row>
    <row r="455" spans="8:28" ht="14.25" customHeight="1" x14ac:dyDescent="0.15">
      <c r="N455" s="177"/>
    </row>
    <row r="457" spans="8:28" ht="14.25" customHeight="1" x14ac:dyDescent="0.15">
      <c r="M457" s="177"/>
    </row>
    <row r="702" spans="13:44" ht="14.25" customHeight="1" x14ac:dyDescent="0.15">
      <c r="M702" s="17">
        <v>0.30000001192092896</v>
      </c>
      <c r="N702" s="17">
        <v>0.30000001192092896</v>
      </c>
      <c r="O702" s="17">
        <v>0.30000001192092896</v>
      </c>
      <c r="P702" s="17">
        <v>0.30000001192092896</v>
      </c>
      <c r="Q702" s="17">
        <v>0.30000001192092896</v>
      </c>
      <c r="R702" s="17">
        <v>-0.89999998807907111</v>
      </c>
      <c r="S702" s="17">
        <v>-1.2999999880790711</v>
      </c>
      <c r="T702" s="17">
        <v>10</v>
      </c>
      <c r="U702" s="17">
        <v>10</v>
      </c>
      <c r="V702" s="17">
        <v>10</v>
      </c>
      <c r="W702" s="17">
        <v>10</v>
      </c>
      <c r="X702" s="17">
        <v>10</v>
      </c>
      <c r="Y702" s="17">
        <v>10</v>
      </c>
      <c r="Z702" s="17">
        <v>10</v>
      </c>
      <c r="AA702" s="17">
        <v>10</v>
      </c>
      <c r="AB702" s="17">
        <v>10</v>
      </c>
      <c r="AC702" s="17">
        <v>10</v>
      </c>
      <c r="AD702" s="17">
        <v>10</v>
      </c>
      <c r="AE702" s="17">
        <v>10</v>
      </c>
      <c r="AF702" s="17">
        <v>10</v>
      </c>
      <c r="AG702" s="17">
        <v>10</v>
      </c>
      <c r="AH702" s="17">
        <v>10</v>
      </c>
      <c r="AI702" s="17">
        <v>10</v>
      </c>
      <c r="AJ702" s="17">
        <v>10</v>
      </c>
      <c r="AK702" s="17">
        <v>10</v>
      </c>
      <c r="AL702" s="17">
        <v>10</v>
      </c>
      <c r="AM702" s="17">
        <v>10</v>
      </c>
      <c r="AN702" s="17">
        <v>10</v>
      </c>
      <c r="AO702" s="17">
        <v>10</v>
      </c>
      <c r="AP702" s="17">
        <v>10</v>
      </c>
      <c r="AQ702" s="17">
        <v>10</v>
      </c>
      <c r="AR702" s="17">
        <v>10</v>
      </c>
    </row>
  </sheetData>
  <mergeCells count="67">
    <mergeCell ref="A1:J1"/>
    <mergeCell ref="U4:U5"/>
    <mergeCell ref="G7:Y7"/>
    <mergeCell ref="H9:H24"/>
    <mergeCell ref="J9:L9"/>
    <mergeCell ref="M9:R9"/>
    <mergeCell ref="J11:R11"/>
    <mergeCell ref="J12:R12"/>
    <mergeCell ref="J13:R13"/>
    <mergeCell ref="J14:R14"/>
    <mergeCell ref="J15:R15"/>
    <mergeCell ref="J16:R18"/>
    <mergeCell ref="J19:R19"/>
    <mergeCell ref="M20:R24"/>
    <mergeCell ref="J26:J36"/>
    <mergeCell ref="J52:J79"/>
    <mergeCell ref="G84:U84"/>
    <mergeCell ref="H87:H308"/>
    <mergeCell ref="J87:J116"/>
    <mergeCell ref="J119:J148"/>
    <mergeCell ref="J151:J180"/>
    <mergeCell ref="J183:J212"/>
    <mergeCell ref="J215:J244"/>
    <mergeCell ref="J247:J276"/>
    <mergeCell ref="J279:J308"/>
    <mergeCell ref="H38:H81"/>
    <mergeCell ref="J38:O38"/>
    <mergeCell ref="J39:N39"/>
    <mergeCell ref="L43:L46"/>
    <mergeCell ref="M43:M46"/>
    <mergeCell ref="H314:H343"/>
    <mergeCell ref="J314:J343"/>
    <mergeCell ref="H347:H376"/>
    <mergeCell ref="J347:J376"/>
    <mergeCell ref="H379:H391"/>
    <mergeCell ref="J379:J391"/>
    <mergeCell ref="J415:J417"/>
    <mergeCell ref="G433:U433"/>
    <mergeCell ref="H435:M435"/>
    <mergeCell ref="N435:R435"/>
    <mergeCell ref="H436:M436"/>
    <mergeCell ref="N436:R436"/>
    <mergeCell ref="H443:M443"/>
    <mergeCell ref="N443:R443"/>
    <mergeCell ref="H437:M437"/>
    <mergeCell ref="N437:R437"/>
    <mergeCell ref="H438:M438"/>
    <mergeCell ref="N438:R438"/>
    <mergeCell ref="H439:M439"/>
    <mergeCell ref="N439:R439"/>
    <mergeCell ref="H440:M440"/>
    <mergeCell ref="N440:R440"/>
    <mergeCell ref="H441:M441"/>
    <mergeCell ref="N441:R441"/>
    <mergeCell ref="H442:M442"/>
    <mergeCell ref="H444:M444"/>
    <mergeCell ref="N444:R444"/>
    <mergeCell ref="H445:M445"/>
    <mergeCell ref="N445:R445"/>
    <mergeCell ref="H446:M446"/>
    <mergeCell ref="N446:R446"/>
    <mergeCell ref="H447:M447"/>
    <mergeCell ref="N447:R447"/>
    <mergeCell ref="H448:M448"/>
    <mergeCell ref="N448:R448"/>
    <mergeCell ref="H449:M449"/>
    <mergeCell ref="N449:R449"/>
  </mergeCells>
  <hyperlinks>
    <hyperlink ref="N438:R438" r:id="rId1" display="V. Ramasamy, J. Zuboy, M. Woodhouse, E. O’Shaughnessy, D. Feldman, J. Desai, A. Walker, R. Margolis, and P. Basore. 2023. " xr:uid="{17A4B3DE-0658-8242-AA8A-77C8CEE2E4D7}"/>
    <hyperlink ref="N439:R439" r:id="rId2" display="V. Ramasamy, J. Zuboy, M. Woodhouse, E. O’Shaughnessy, D. Feldman, J. Desai, A. Walker, R. Margolis, and P. Basore. 2023. " xr:uid="{282C5959-15E7-DB42-AE77-E1CA172503D6}"/>
    <hyperlink ref="N446:R446" r:id="rId3" display="V. Ramasamy, J. Zuboy, M. Woodhouse, E. O’Shaughnessy, D. Feldman, J. Desai, A. Walker, R. Margolis, and P. Basore. 2023. " xr:uid="{E2668B30-396C-C744-8DDA-7A02FA9B7E1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2263-3882-B342-A061-6F1D6518B945}">
  <dimension ref="E7:N60"/>
  <sheetViews>
    <sheetView tabSelected="1" topLeftCell="A6" zoomScale="75" workbookViewId="0">
      <selection activeCell="F57" sqref="F57:I60"/>
    </sheetView>
  </sheetViews>
  <sheetFormatPr baseColWidth="10" defaultRowHeight="16" x14ac:dyDescent="0.2"/>
  <cols>
    <col min="5" max="5" width="25" customWidth="1"/>
    <col min="6" max="6" width="11.33203125" customWidth="1"/>
  </cols>
  <sheetData>
    <row r="7" spans="5:12" ht="51" x14ac:dyDescent="0.2">
      <c r="E7" s="1" t="s">
        <v>0</v>
      </c>
      <c r="F7" s="2" t="s">
        <v>1</v>
      </c>
      <c r="G7" s="2" t="s">
        <v>2</v>
      </c>
      <c r="H7" s="2" t="s">
        <v>3</v>
      </c>
      <c r="I7" s="2" t="s">
        <v>19</v>
      </c>
      <c r="J7" s="2" t="s">
        <v>20</v>
      </c>
      <c r="K7" s="2" t="s">
        <v>4</v>
      </c>
      <c r="L7" s="2" t="s">
        <v>21</v>
      </c>
    </row>
    <row r="8" spans="5:12" x14ac:dyDescent="0.2">
      <c r="E8" s="3" t="s">
        <v>5</v>
      </c>
      <c r="F8" s="4" t="s">
        <v>6</v>
      </c>
      <c r="G8" s="5" t="s">
        <v>22</v>
      </c>
      <c r="H8" s="6">
        <v>253.13610505700856</v>
      </c>
      <c r="I8" s="7">
        <v>1</v>
      </c>
      <c r="J8" s="8">
        <v>253.13610505700856</v>
      </c>
      <c r="K8" s="9">
        <v>372.25612350272144</v>
      </c>
      <c r="L8" s="14">
        <v>372.25612350272144</v>
      </c>
    </row>
    <row r="9" spans="5:12" x14ac:dyDescent="0.2">
      <c r="E9" s="3" t="s">
        <v>7</v>
      </c>
      <c r="F9" s="4" t="s">
        <v>6</v>
      </c>
      <c r="G9" s="5" t="s">
        <v>23</v>
      </c>
      <c r="H9" s="6">
        <v>46.899723866117633</v>
      </c>
      <c r="I9" s="7">
        <v>0.74626865671641784</v>
      </c>
      <c r="J9" s="8">
        <v>34.999793929938527</v>
      </c>
      <c r="K9" s="9">
        <v>64.919111694571427</v>
      </c>
      <c r="L9" s="14">
        <v>48.447098279530913</v>
      </c>
    </row>
    <row r="10" spans="5:12" x14ac:dyDescent="0.2">
      <c r="E10" s="3" t="s">
        <v>8</v>
      </c>
      <c r="F10" s="10" t="s">
        <v>9</v>
      </c>
      <c r="G10" s="5" t="s">
        <v>24</v>
      </c>
      <c r="H10" s="11">
        <v>26.459952086333296</v>
      </c>
      <c r="I10" s="7">
        <v>4.8780487804878048</v>
      </c>
      <c r="J10" s="8">
        <v>129.07293700650388</v>
      </c>
      <c r="K10" s="9">
        <v>26.240495993032059</v>
      </c>
      <c r="L10" s="14">
        <v>128.00241947820516</v>
      </c>
    </row>
    <row r="11" spans="5:12" x14ac:dyDescent="0.2">
      <c r="E11" s="3" t="s">
        <v>10</v>
      </c>
      <c r="F11" s="10" t="s">
        <v>11</v>
      </c>
      <c r="G11" s="5" t="s">
        <v>23</v>
      </c>
      <c r="H11" s="11">
        <v>196.02961572950002</v>
      </c>
      <c r="I11" s="7">
        <v>0.74626865671641784</v>
      </c>
      <c r="J11" s="8">
        <v>146.29075800708955</v>
      </c>
      <c r="K11" s="9">
        <v>235.53989409950003</v>
      </c>
      <c r="L11" s="14">
        <v>175.7760403727612</v>
      </c>
    </row>
    <row r="12" spans="5:12" x14ac:dyDescent="0.2">
      <c r="E12" s="3" t="s">
        <v>12</v>
      </c>
      <c r="F12" s="4" t="s">
        <v>13</v>
      </c>
      <c r="G12" s="5" t="s">
        <v>24</v>
      </c>
      <c r="H12" s="11">
        <v>48.442466300000007</v>
      </c>
      <c r="I12" s="7">
        <v>4.8780487804878048</v>
      </c>
      <c r="J12" s="8">
        <v>236.3047136585366</v>
      </c>
      <c r="K12" s="9">
        <v>48.442466300000007</v>
      </c>
      <c r="L12" s="14">
        <v>236.3047136585366</v>
      </c>
    </row>
    <row r="13" spans="5:12" x14ac:dyDescent="0.2">
      <c r="E13" s="3" t="s">
        <v>14</v>
      </c>
      <c r="F13" s="4" t="s">
        <v>13</v>
      </c>
      <c r="G13" s="5" t="s">
        <v>22</v>
      </c>
      <c r="H13" s="11">
        <v>62.778714662954854</v>
      </c>
      <c r="I13" s="7">
        <v>1</v>
      </c>
      <c r="J13" s="8">
        <v>62.778714662954854</v>
      </c>
      <c r="K13" s="9">
        <v>66.094812223930461</v>
      </c>
      <c r="L13" s="14">
        <v>66.094812223930461</v>
      </c>
    </row>
    <row r="14" spans="5:12" x14ac:dyDescent="0.2">
      <c r="E14" s="3" t="s">
        <v>15</v>
      </c>
      <c r="F14" s="4" t="s">
        <v>16</v>
      </c>
      <c r="G14" s="5" t="s">
        <v>22</v>
      </c>
      <c r="H14" s="11">
        <v>110.77796855471294</v>
      </c>
      <c r="I14" s="7">
        <v>1</v>
      </c>
      <c r="J14" s="8">
        <v>110.77796855471294</v>
      </c>
      <c r="K14" s="9">
        <v>133.70423364707756</v>
      </c>
      <c r="L14" s="14">
        <v>133.70423364707756</v>
      </c>
    </row>
    <row r="15" spans="5:12" x14ac:dyDescent="0.2">
      <c r="E15" s="3"/>
      <c r="F15" s="10"/>
      <c r="G15" s="5"/>
      <c r="H15" s="11"/>
      <c r="I15" s="7"/>
      <c r="J15" s="8">
        <v>0</v>
      </c>
      <c r="K15" s="9"/>
      <c r="L15" s="14">
        <v>0</v>
      </c>
    </row>
    <row r="16" spans="5:12" x14ac:dyDescent="0.2">
      <c r="E16" s="3"/>
      <c r="F16" s="10"/>
      <c r="G16" s="5"/>
      <c r="H16" s="11"/>
      <c r="I16" s="7"/>
      <c r="J16" s="8">
        <v>0</v>
      </c>
      <c r="K16" s="9"/>
      <c r="L16" s="14">
        <v>0</v>
      </c>
    </row>
    <row r="17" spans="9:12" x14ac:dyDescent="0.2">
      <c r="I17" s="12" t="s">
        <v>17</v>
      </c>
      <c r="J17" s="13">
        <v>973.36099087674495</v>
      </c>
      <c r="K17" s="12" t="s">
        <v>18</v>
      </c>
      <c r="L17" s="15">
        <v>1160.5854411627633</v>
      </c>
    </row>
    <row r="21" spans="9:12" x14ac:dyDescent="0.2">
      <c r="I21" t="s">
        <v>33</v>
      </c>
      <c r="J21" t="s">
        <v>34</v>
      </c>
    </row>
    <row r="22" spans="9:12" x14ac:dyDescent="0.2">
      <c r="I22" t="s">
        <v>25</v>
      </c>
      <c r="J22" s="16">
        <f>L8</f>
        <v>372.25612350272144</v>
      </c>
      <c r="K22">
        <f>J22/J29</f>
        <v>0.32074857248749111</v>
      </c>
    </row>
    <row r="23" spans="9:12" x14ac:dyDescent="0.2">
      <c r="I23" t="s">
        <v>26</v>
      </c>
      <c r="J23" s="16">
        <f t="shared" ref="J23:J28" si="0">L9</f>
        <v>48.447098279530913</v>
      </c>
    </row>
    <row r="24" spans="9:12" x14ac:dyDescent="0.2">
      <c r="I24" t="s">
        <v>27</v>
      </c>
      <c r="J24" s="16">
        <f t="shared" si="0"/>
        <v>128.00241947820516</v>
      </c>
    </row>
    <row r="25" spans="9:12" x14ac:dyDescent="0.2">
      <c r="I25" t="s">
        <v>28</v>
      </c>
      <c r="J25" s="16">
        <f t="shared" si="0"/>
        <v>175.7760403727612</v>
      </c>
    </row>
    <row r="26" spans="9:12" x14ac:dyDescent="0.2">
      <c r="I26" t="s">
        <v>29</v>
      </c>
      <c r="J26" s="16">
        <f t="shared" si="0"/>
        <v>236.3047136585366</v>
      </c>
    </row>
    <row r="27" spans="9:12" x14ac:dyDescent="0.2">
      <c r="I27" t="s">
        <v>30</v>
      </c>
      <c r="J27" s="16">
        <f t="shared" si="0"/>
        <v>66.094812223930461</v>
      </c>
    </row>
    <row r="28" spans="9:12" x14ac:dyDescent="0.2">
      <c r="I28" t="s">
        <v>31</v>
      </c>
      <c r="J28" s="16">
        <f t="shared" si="0"/>
        <v>133.70423364707756</v>
      </c>
    </row>
    <row r="29" spans="9:12" x14ac:dyDescent="0.2">
      <c r="I29" t="s">
        <v>32</v>
      </c>
      <c r="J29" s="16">
        <f>SUM(J22:J28)</f>
        <v>1160.5854411627633</v>
      </c>
    </row>
    <row r="40" spans="5:14" x14ac:dyDescent="0.2">
      <c r="F40">
        <v>2022</v>
      </c>
      <c r="G40">
        <v>2023</v>
      </c>
      <c r="H40">
        <v>2024</v>
      </c>
      <c r="I40">
        <v>2025</v>
      </c>
      <c r="J40">
        <v>2026</v>
      </c>
      <c r="K40">
        <v>2027</v>
      </c>
      <c r="L40">
        <v>2028</v>
      </c>
      <c r="M40">
        <v>2029</v>
      </c>
      <c r="N40">
        <v>2030</v>
      </c>
    </row>
    <row r="41" spans="5:14" x14ac:dyDescent="0.2">
      <c r="E41" t="s">
        <v>166</v>
      </c>
      <c r="F41">
        <v>64.800000000000011</v>
      </c>
      <c r="G41">
        <v>120.39241926950001</v>
      </c>
      <c r="H41">
        <v>118.69305099704168</v>
      </c>
      <c r="I41">
        <v>116.99368272458335</v>
      </c>
      <c r="J41">
        <v>115.29431445212502</v>
      </c>
      <c r="K41">
        <v>113.59494617966669</v>
      </c>
      <c r="L41">
        <v>111.89557790720836</v>
      </c>
      <c r="M41">
        <v>110.19620963475003</v>
      </c>
      <c r="N41">
        <v>108.4968413622917</v>
      </c>
    </row>
    <row r="43" spans="5:14" x14ac:dyDescent="0.2">
      <c r="F43" t="s">
        <v>166</v>
      </c>
    </row>
    <row r="44" spans="5:14" x14ac:dyDescent="0.2">
      <c r="E44">
        <v>2022</v>
      </c>
      <c r="F44" s="178">
        <v>64.800000000000011</v>
      </c>
    </row>
    <row r="45" spans="5:14" x14ac:dyDescent="0.2">
      <c r="E45">
        <v>2023</v>
      </c>
      <c r="F45" s="178">
        <v>120.39241926950001</v>
      </c>
    </row>
    <row r="46" spans="5:14" x14ac:dyDescent="0.2">
      <c r="E46">
        <v>2024</v>
      </c>
      <c r="F46" s="178">
        <v>118.69305099704168</v>
      </c>
    </row>
    <row r="47" spans="5:14" x14ac:dyDescent="0.2">
      <c r="E47">
        <v>2025</v>
      </c>
      <c r="F47" s="178">
        <v>116.99368272458335</v>
      </c>
    </row>
    <row r="48" spans="5:14" x14ac:dyDescent="0.2">
      <c r="E48">
        <v>2026</v>
      </c>
      <c r="F48" s="178">
        <v>115.29431445212502</v>
      </c>
    </row>
    <row r="49" spans="5:9" x14ac:dyDescent="0.2">
      <c r="E49">
        <v>2027</v>
      </c>
      <c r="F49" s="178">
        <v>113.59494617966669</v>
      </c>
    </row>
    <row r="50" spans="5:9" x14ac:dyDescent="0.2">
      <c r="E50">
        <v>2028</v>
      </c>
      <c r="F50" s="178">
        <v>111.89557790720836</v>
      </c>
    </row>
    <row r="51" spans="5:9" x14ac:dyDescent="0.2">
      <c r="E51">
        <v>2029</v>
      </c>
      <c r="F51" s="178">
        <v>110.19620963475003</v>
      </c>
    </row>
    <row r="52" spans="5:9" x14ac:dyDescent="0.2">
      <c r="E52">
        <v>2030</v>
      </c>
      <c r="F52" s="178">
        <v>108.4968413622917</v>
      </c>
    </row>
    <row r="57" spans="5:9" x14ac:dyDescent="0.2">
      <c r="G57">
        <v>2023</v>
      </c>
      <c r="H57">
        <v>2030</v>
      </c>
      <c r="I57" t="s">
        <v>170</v>
      </c>
    </row>
    <row r="58" spans="5:9" x14ac:dyDescent="0.2">
      <c r="F58" t="s">
        <v>167</v>
      </c>
      <c r="G58">
        <v>100</v>
      </c>
      <c r="H58">
        <f>H59+H60</f>
        <v>87</v>
      </c>
      <c r="I58" s="179">
        <f>(G58-H58)/G58</f>
        <v>0.13</v>
      </c>
    </row>
    <row r="59" spans="5:9" x14ac:dyDescent="0.2">
      <c r="F59" t="s">
        <v>168</v>
      </c>
      <c r="G59">
        <v>35</v>
      </c>
      <c r="H59">
        <v>17</v>
      </c>
      <c r="I59" s="179">
        <f t="shared" ref="I59:I60" si="1">(G59-H59)/G59</f>
        <v>0.51428571428571423</v>
      </c>
    </row>
    <row r="60" spans="5:9" x14ac:dyDescent="0.2">
      <c r="F60" t="s">
        <v>169</v>
      </c>
      <c r="G60">
        <v>65</v>
      </c>
      <c r="H60">
        <v>70</v>
      </c>
      <c r="I60" s="179">
        <f t="shared" si="1"/>
        <v>-7.6923076923076927E-2</v>
      </c>
    </row>
  </sheetData>
  <conditionalFormatting sqref="F8:F14 K8:K16">
    <cfRule type="expression" dxfId="0" priority="2">
      <formula>_xlfn.ISFORMULA(F8)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Solar - Utility PV</vt:lpstr>
      <vt:lpstr>grafik</vt:lpstr>
      <vt:lpstr>IncludeESS</vt:lpstr>
      <vt:lpstr>IncludeIndirect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2024-11-05T16:06:46Z</dcterms:created>
  <dcterms:modified xsi:type="dcterms:W3CDTF">2024-11-26T06:40:50Z</dcterms:modified>
</cp:coreProperties>
</file>