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637D43D8-B7CB-C344-9829-0269AB733B18}" xr6:coauthVersionLast="47" xr6:coauthVersionMax="47" xr10:uidLastSave="{00000000-0000-0000-0000-000000000000}"/>
  <bookViews>
    <workbookView xWindow="5240" yWindow="660" windowWidth="31520" windowHeight="17440" activeTab="1" xr2:uid="{C4600706-5FFE-AC45-A460-2DE323808A5F}"/>
  </bookViews>
  <sheets>
    <sheet name="Sheet1" sheetId="1" r:id="rId1"/>
    <sheet name="tabl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" l="1"/>
  <c r="H20" i="2"/>
  <c r="I20" i="2"/>
  <c r="J20" i="2"/>
  <c r="K20" i="2"/>
  <c r="L20" i="2"/>
  <c r="M20" i="2"/>
  <c r="N20" i="2"/>
  <c r="P20" i="2"/>
  <c r="F20" i="2"/>
  <c r="O19" i="2"/>
  <c r="O18" i="2"/>
  <c r="O17" i="2"/>
  <c r="O16" i="2"/>
  <c r="O15" i="2"/>
  <c r="O14" i="2"/>
  <c r="O13" i="2"/>
  <c r="O12" i="2"/>
  <c r="O11" i="2"/>
  <c r="O10" i="2"/>
  <c r="O9" i="2"/>
  <c r="O20" i="2" s="1"/>
  <c r="O8" i="2"/>
  <c r="N17" i="1"/>
  <c r="O17" i="1"/>
  <c r="P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H27" i="1"/>
  <c r="H28" i="1" s="1"/>
  <c r="I27" i="1"/>
  <c r="J27" i="1"/>
  <c r="J28" i="1" s="1"/>
  <c r="G27" i="1"/>
  <c r="G28" i="1" s="1"/>
  <c r="P11" i="1"/>
  <c r="O11" i="1"/>
  <c r="N11" i="1"/>
  <c r="I28" i="1"/>
  <c r="P10" i="1"/>
  <c r="O10" i="1"/>
  <c r="N10" i="1"/>
  <c r="N7" i="1"/>
  <c r="O7" i="1"/>
  <c r="P7" i="1"/>
  <c r="N8" i="1"/>
  <c r="O8" i="1"/>
  <c r="P8" i="1"/>
  <c r="N9" i="1"/>
  <c r="O9" i="1"/>
  <c r="P9" i="1"/>
  <c r="O6" i="1"/>
  <c r="P6" i="1"/>
  <c r="N6" i="1"/>
</calcChain>
</file>

<file path=xl/sharedStrings.xml><?xml version="1.0" encoding="utf-8"?>
<sst xmlns="http://schemas.openxmlformats.org/spreadsheetml/2006/main" count="39" uniqueCount="24">
  <si>
    <t>Dünya</t>
  </si>
  <si>
    <t>Elektrikte Yenilenebilir Oranı</t>
  </si>
  <si>
    <t>RG oran</t>
  </si>
  <si>
    <t>Yenilenebilir Kurulu Güç</t>
  </si>
  <si>
    <t>Güneş Kurulu Güç</t>
  </si>
  <si>
    <t>Güneş Üretim</t>
  </si>
  <si>
    <t>Çin</t>
  </si>
  <si>
    <t>AB</t>
  </si>
  <si>
    <t>ABD</t>
  </si>
  <si>
    <t>Kapasite Faktörü</t>
  </si>
  <si>
    <t>Hindistan</t>
  </si>
  <si>
    <t>Almanya</t>
  </si>
  <si>
    <t>G7</t>
  </si>
  <si>
    <t>İtalya</t>
  </si>
  <si>
    <t>Afrika</t>
  </si>
  <si>
    <t>Türkiye</t>
  </si>
  <si>
    <t>Polonya</t>
  </si>
  <si>
    <t>Hollanda</t>
  </si>
  <si>
    <t>Rüzgar Güneş oran</t>
  </si>
  <si>
    <t>Güneş Kurulu Güç (GW)</t>
  </si>
  <si>
    <t>Güneş Üretim (TWh)</t>
  </si>
  <si>
    <t>2023 Kurulu Güç (GW)</t>
  </si>
  <si>
    <t>Yıldan Yıla</t>
  </si>
  <si>
    <t>Kurulu Güç Artışı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</si>
</sst>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FF89"/>
        <bgColor indexed="64"/>
      </patternFill>
    </fill>
    <fill>
      <patternFill patternType="solid">
        <fgColor rgb="FFFFE57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4" borderId="0" xfId="0" applyFill="1"/>
    <xf numFmtId="0" fontId="0" fillId="0" borderId="0" xfId="0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2" fillId="5" borderId="0" xfId="0" applyFont="1" applyFill="1"/>
    <xf numFmtId="0" fontId="2" fillId="0" borderId="0" xfId="0" applyFont="1"/>
    <xf numFmtId="0" fontId="0" fillId="5" borderId="1" xfId="0" applyFill="1" applyBorder="1"/>
    <xf numFmtId="9" fontId="0" fillId="5" borderId="1" xfId="0" applyNumberFormat="1" applyFill="1" applyBorder="1"/>
    <xf numFmtId="9" fontId="0" fillId="5" borderId="1" xfId="1" applyFont="1" applyFill="1" applyBorder="1"/>
    <xf numFmtId="0" fontId="0" fillId="0" borderId="1" xfId="0" applyBorder="1"/>
    <xf numFmtId="9" fontId="0" fillId="0" borderId="1" xfId="0" applyNumberFormat="1" applyBorder="1"/>
    <xf numFmtId="9" fontId="0" fillId="0" borderId="1" xfId="1" applyFont="1" applyBorder="1"/>
    <xf numFmtId="0" fontId="0" fillId="5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10" borderId="0" xfId="0" applyFill="1" applyAlignment="1">
      <alignment wrapText="1"/>
    </xf>
    <xf numFmtId="0" fontId="0" fillId="11" borderId="0" xfId="0" applyFill="1"/>
    <xf numFmtId="0" fontId="0" fillId="11" borderId="0" xfId="0" applyFill="1" applyAlignment="1">
      <alignment wrapText="1"/>
    </xf>
    <xf numFmtId="9" fontId="0" fillId="11" borderId="0" xfId="1" applyFont="1" applyFill="1"/>
    <xf numFmtId="1" fontId="0" fillId="5" borderId="1" xfId="0" applyNumberFormat="1" applyFill="1" applyBorder="1"/>
    <xf numFmtId="1" fontId="0" fillId="0" borderId="1" xfId="0" applyNumberFormat="1" applyBorder="1"/>
    <xf numFmtId="0" fontId="0" fillId="12" borderId="0" xfId="0" applyFill="1" applyAlignment="1">
      <alignment wrapText="1"/>
    </xf>
    <xf numFmtId="0" fontId="0" fillId="13" borderId="0" xfId="0" applyFill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E577"/>
      <color rgb="FFF1F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C17D-B18A-104F-BBAA-58D05A11DBF6}">
  <dimension ref="C4:P28"/>
  <sheetViews>
    <sheetView workbookViewId="0">
      <selection activeCell="C4" sqref="C4:P17"/>
    </sheetView>
  </sheetViews>
  <sheetFormatPr baseColWidth="10" defaultRowHeight="16" x14ac:dyDescent="0.2"/>
  <sheetData>
    <row r="4" spans="3:16" x14ac:dyDescent="0.2">
      <c r="H4" t="s">
        <v>4</v>
      </c>
      <c r="K4" t="s">
        <v>5</v>
      </c>
      <c r="N4" t="s">
        <v>9</v>
      </c>
    </row>
    <row r="5" spans="3:16" x14ac:dyDescent="0.2">
      <c r="E5" t="s">
        <v>1</v>
      </c>
      <c r="F5" t="s">
        <v>2</v>
      </c>
      <c r="G5" t="s">
        <v>3</v>
      </c>
      <c r="H5">
        <v>2023</v>
      </c>
      <c r="I5">
        <v>2024</v>
      </c>
      <c r="J5">
        <v>2025</v>
      </c>
      <c r="K5">
        <v>2023</v>
      </c>
      <c r="L5">
        <v>2024</v>
      </c>
      <c r="M5">
        <v>2025</v>
      </c>
      <c r="N5">
        <v>2023</v>
      </c>
      <c r="O5">
        <v>2024</v>
      </c>
      <c r="P5">
        <v>2025</v>
      </c>
    </row>
    <row r="6" spans="3:16" x14ac:dyDescent="0.2">
      <c r="C6">
        <v>1</v>
      </c>
      <c r="D6" t="s">
        <v>0</v>
      </c>
      <c r="E6" s="1">
        <v>0.3</v>
      </c>
      <c r="F6" s="1">
        <v>0.13</v>
      </c>
      <c r="G6">
        <v>4243</v>
      </c>
      <c r="H6">
        <v>1618</v>
      </c>
      <c r="I6">
        <v>2127</v>
      </c>
      <c r="J6">
        <v>2657</v>
      </c>
      <c r="K6">
        <v>1595</v>
      </c>
      <c r="L6">
        <v>2119</v>
      </c>
      <c r="M6">
        <v>2662</v>
      </c>
      <c r="N6" s="2">
        <f>K6/(H6*8.76)</f>
        <v>0.1125325250746454</v>
      </c>
      <c r="O6" s="2">
        <f t="shared" ref="O6:P6" si="0">L6/(I6*8.76)</f>
        <v>0.11372589429663835</v>
      </c>
      <c r="P6" s="2">
        <f t="shared" si="0"/>
        <v>0.1143700709592822</v>
      </c>
    </row>
    <row r="7" spans="3:16" x14ac:dyDescent="0.2">
      <c r="C7">
        <v>2</v>
      </c>
      <c r="D7" t="s">
        <v>6</v>
      </c>
      <c r="E7" s="1">
        <v>0.31</v>
      </c>
      <c r="F7" s="1">
        <v>0.15</v>
      </c>
      <c r="G7">
        <v>1595</v>
      </c>
      <c r="H7">
        <v>688</v>
      </c>
      <c r="I7">
        <v>1009</v>
      </c>
      <c r="J7">
        <v>1340</v>
      </c>
      <c r="K7">
        <v>584</v>
      </c>
      <c r="L7">
        <v>847</v>
      </c>
      <c r="M7">
        <v>1168</v>
      </c>
      <c r="N7" s="2">
        <f t="shared" ref="N7:N16" si="1">K7/(H7*8.76)</f>
        <v>9.6899224806201542E-2</v>
      </c>
      <c r="O7" s="2">
        <f t="shared" ref="O7:O16" si="2">L7/(I7*8.76)</f>
        <v>9.5827054228835459E-2</v>
      </c>
      <c r="P7" s="2">
        <f t="shared" ref="P7:P16" si="3">M7/(J7*8.76)</f>
        <v>9.950248756218906E-2</v>
      </c>
    </row>
    <row r="8" spans="3:16" x14ac:dyDescent="0.2">
      <c r="C8">
        <v>3</v>
      </c>
      <c r="D8" t="s">
        <v>7</v>
      </c>
      <c r="E8" s="1">
        <v>0.45</v>
      </c>
      <c r="F8" s="1">
        <v>0.27</v>
      </c>
      <c r="G8">
        <v>680</v>
      </c>
      <c r="H8">
        <v>268</v>
      </c>
      <c r="I8">
        <v>318</v>
      </c>
      <c r="J8">
        <v>370</v>
      </c>
      <c r="K8">
        <v>245</v>
      </c>
      <c r="L8">
        <v>309</v>
      </c>
      <c r="M8">
        <v>360</v>
      </c>
      <c r="N8" s="2">
        <f t="shared" si="1"/>
        <v>0.10435834526000137</v>
      </c>
      <c r="O8" s="2">
        <f t="shared" si="2"/>
        <v>0.11092444214698027</v>
      </c>
      <c r="P8" s="2">
        <f t="shared" si="3"/>
        <v>0.11106997408367272</v>
      </c>
    </row>
    <row r="9" spans="3:16" x14ac:dyDescent="0.2">
      <c r="C9">
        <v>4</v>
      </c>
      <c r="D9" t="s">
        <v>8</v>
      </c>
      <c r="E9" s="1">
        <v>0.22</v>
      </c>
      <c r="F9" s="1">
        <v>0.15</v>
      </c>
      <c r="G9">
        <v>437</v>
      </c>
      <c r="H9">
        <v>171</v>
      </c>
      <c r="I9">
        <v>210</v>
      </c>
      <c r="J9">
        <v>254</v>
      </c>
      <c r="K9">
        <v>213</v>
      </c>
      <c r="L9">
        <v>277</v>
      </c>
      <c r="M9">
        <v>328</v>
      </c>
      <c r="N9" s="2">
        <f t="shared" si="1"/>
        <v>0.14219338300088119</v>
      </c>
      <c r="O9" s="2">
        <f t="shared" si="2"/>
        <v>0.15057621222004786</v>
      </c>
      <c r="P9" s="2">
        <f t="shared" si="3"/>
        <v>0.14741308021428828</v>
      </c>
    </row>
    <row r="10" spans="3:16" x14ac:dyDescent="0.2">
      <c r="C10">
        <v>5</v>
      </c>
      <c r="D10" t="s">
        <v>10</v>
      </c>
      <c r="E10" s="1">
        <v>0.21</v>
      </c>
      <c r="F10" s="1">
        <v>0.11</v>
      </c>
      <c r="G10">
        <v>202</v>
      </c>
      <c r="H10">
        <v>94.8</v>
      </c>
      <c r="I10">
        <v>122.8</v>
      </c>
      <c r="J10">
        <v>154</v>
      </c>
      <c r="K10">
        <v>118</v>
      </c>
      <c r="L10">
        <v>149</v>
      </c>
      <c r="M10">
        <v>182</v>
      </c>
      <c r="N10" s="2">
        <f t="shared" si="1"/>
        <v>0.14209197926902106</v>
      </c>
      <c r="O10" s="2">
        <f t="shared" si="2"/>
        <v>0.13851085032647661</v>
      </c>
      <c r="P10" s="2">
        <f t="shared" si="3"/>
        <v>0.13491075134910752</v>
      </c>
    </row>
    <row r="11" spans="3:16" x14ac:dyDescent="0.2">
      <c r="C11">
        <v>8</v>
      </c>
      <c r="D11" t="s">
        <v>11</v>
      </c>
      <c r="E11" s="1">
        <v>0.52</v>
      </c>
      <c r="F11" s="1">
        <v>0.39</v>
      </c>
      <c r="G11">
        <v>173.8</v>
      </c>
      <c r="H11">
        <v>82.6</v>
      </c>
      <c r="I11">
        <v>100</v>
      </c>
      <c r="J11">
        <v>116.7</v>
      </c>
      <c r="K11">
        <v>61.5</v>
      </c>
      <c r="L11">
        <v>80.2</v>
      </c>
      <c r="M11">
        <v>94.5</v>
      </c>
      <c r="N11" s="2">
        <f t="shared" si="1"/>
        <v>8.4994527181664406E-2</v>
      </c>
      <c r="O11" s="2">
        <f t="shared" si="2"/>
        <v>9.1552511415525117E-2</v>
      </c>
      <c r="P11" s="2">
        <f t="shared" si="3"/>
        <v>9.2439342184033518E-2</v>
      </c>
    </row>
    <row r="12" spans="3:16" x14ac:dyDescent="0.2">
      <c r="C12">
        <v>6</v>
      </c>
      <c r="D12" t="s">
        <v>12</v>
      </c>
      <c r="E12" s="1">
        <v>0.33</v>
      </c>
      <c r="F12" s="1">
        <v>0.18</v>
      </c>
      <c r="G12">
        <v>1500</v>
      </c>
      <c r="H12">
        <v>569</v>
      </c>
      <c r="I12">
        <v>671</v>
      </c>
      <c r="J12">
        <v>778</v>
      </c>
      <c r="K12">
        <v>577</v>
      </c>
      <c r="L12">
        <v>728</v>
      </c>
      <c r="M12">
        <v>846</v>
      </c>
      <c r="N12" s="2">
        <f t="shared" si="1"/>
        <v>0.11576024588519473</v>
      </c>
      <c r="O12" s="2">
        <f t="shared" si="2"/>
        <v>0.12385249304180362</v>
      </c>
      <c r="P12" s="2">
        <f t="shared" si="3"/>
        <v>0.12413283093284502</v>
      </c>
    </row>
    <row r="13" spans="3:16" x14ac:dyDescent="0.2">
      <c r="C13">
        <v>7</v>
      </c>
      <c r="D13" t="s">
        <v>14</v>
      </c>
      <c r="E13" s="1">
        <v>0.24</v>
      </c>
      <c r="F13" s="1">
        <v>0.05</v>
      </c>
      <c r="G13">
        <v>70.8</v>
      </c>
      <c r="H13">
        <v>17</v>
      </c>
      <c r="I13">
        <v>22.6</v>
      </c>
      <c r="J13">
        <v>29.6</v>
      </c>
      <c r="K13">
        <v>15.9</v>
      </c>
      <c r="L13">
        <v>24.2</v>
      </c>
      <c r="M13">
        <v>29.6</v>
      </c>
      <c r="N13" s="2">
        <f t="shared" si="1"/>
        <v>0.10676873489121677</v>
      </c>
      <c r="O13" s="2">
        <f t="shared" si="2"/>
        <v>0.12223703883298985</v>
      </c>
      <c r="P13" s="2">
        <f t="shared" si="3"/>
        <v>0.11415525114155252</v>
      </c>
    </row>
    <row r="14" spans="3:16" x14ac:dyDescent="0.2">
      <c r="C14">
        <v>8</v>
      </c>
      <c r="D14" t="s">
        <v>13</v>
      </c>
      <c r="E14" s="1">
        <v>0.45</v>
      </c>
      <c r="F14" s="1">
        <v>0.21</v>
      </c>
      <c r="G14">
        <v>70</v>
      </c>
      <c r="H14">
        <v>30.3</v>
      </c>
      <c r="I14">
        <v>36.5</v>
      </c>
      <c r="J14">
        <v>41.8</v>
      </c>
      <c r="K14">
        <v>30.7</v>
      </c>
      <c r="L14">
        <v>38.5</v>
      </c>
      <c r="M14">
        <v>43.4</v>
      </c>
      <c r="N14" s="2">
        <f t="shared" si="1"/>
        <v>0.11566225115662251</v>
      </c>
      <c r="O14" s="2">
        <f t="shared" si="2"/>
        <v>0.12041033339588415</v>
      </c>
      <c r="P14" s="2">
        <f t="shared" si="3"/>
        <v>0.11852483013261673</v>
      </c>
    </row>
    <row r="15" spans="3:16" x14ac:dyDescent="0.2">
      <c r="C15">
        <v>10</v>
      </c>
      <c r="D15" t="s">
        <v>15</v>
      </c>
      <c r="E15" s="1">
        <v>0.42</v>
      </c>
      <c r="F15" s="1">
        <v>0.16</v>
      </c>
      <c r="G15">
        <v>61.4</v>
      </c>
      <c r="H15">
        <v>13.3</v>
      </c>
      <c r="I15">
        <v>17.2</v>
      </c>
      <c r="J15">
        <v>21.1</v>
      </c>
      <c r="K15">
        <v>18.7</v>
      </c>
      <c r="L15">
        <v>24.5</v>
      </c>
      <c r="M15">
        <v>29.9</v>
      </c>
      <c r="N15" s="2">
        <f t="shared" si="1"/>
        <v>0.16050399972534074</v>
      </c>
      <c r="O15" s="2">
        <f t="shared" si="2"/>
        <v>0.16260486354465328</v>
      </c>
      <c r="P15" s="2">
        <f t="shared" si="3"/>
        <v>0.16176502412949856</v>
      </c>
    </row>
    <row r="16" spans="3:16" x14ac:dyDescent="0.2">
      <c r="C16">
        <v>11</v>
      </c>
      <c r="D16" t="s">
        <v>16</v>
      </c>
      <c r="E16" s="1">
        <v>0.27</v>
      </c>
      <c r="F16" s="1">
        <v>0.21</v>
      </c>
      <c r="G16">
        <v>30.1</v>
      </c>
      <c r="H16">
        <v>17.100000000000001</v>
      </c>
      <c r="I16">
        <v>19.899999999999999</v>
      </c>
      <c r="J16">
        <v>22</v>
      </c>
      <c r="K16">
        <v>11.3</v>
      </c>
      <c r="L16">
        <v>13.8</v>
      </c>
      <c r="M16">
        <v>15.5</v>
      </c>
      <c r="N16" s="2">
        <f t="shared" si="1"/>
        <v>7.5435926192955749E-2</v>
      </c>
      <c r="O16" s="2">
        <f t="shared" si="2"/>
        <v>7.9162937977559036E-2</v>
      </c>
      <c r="P16" s="2">
        <f t="shared" si="3"/>
        <v>8.042756330427564E-2</v>
      </c>
    </row>
    <row r="17" spans="3:16" x14ac:dyDescent="0.2">
      <c r="C17">
        <v>12</v>
      </c>
      <c r="D17" t="s">
        <v>17</v>
      </c>
      <c r="E17" s="1">
        <v>0.47</v>
      </c>
      <c r="F17" s="1">
        <v>0.41</v>
      </c>
      <c r="G17">
        <v>36.1</v>
      </c>
      <c r="H17">
        <v>23.9</v>
      </c>
      <c r="I17">
        <v>27.6</v>
      </c>
      <c r="J17">
        <v>32.200000000000003</v>
      </c>
      <c r="K17">
        <v>20</v>
      </c>
      <c r="L17">
        <v>24</v>
      </c>
      <c r="M17">
        <v>27.7</v>
      </c>
      <c r="N17" s="2">
        <f t="shared" ref="N17" si="4">K17/(H17*8.76)</f>
        <v>9.5527406813014665E-2</v>
      </c>
      <c r="O17" s="2">
        <f t="shared" ref="O17" si="5">L17/(I17*8.76)</f>
        <v>9.9265435775263047E-2</v>
      </c>
      <c r="P17" s="2">
        <f t="shared" ref="P17" si="6">M17/(J17*8.76)</f>
        <v>9.8201877534813797E-2</v>
      </c>
    </row>
    <row r="18" spans="3:16" x14ac:dyDescent="0.2">
      <c r="N18" s="2"/>
      <c r="O18" s="2"/>
      <c r="P18" s="2"/>
    </row>
    <row r="19" spans="3:16" x14ac:dyDescent="0.2">
      <c r="N19" s="2"/>
      <c r="O19" s="2"/>
      <c r="P19" s="2"/>
    </row>
    <row r="20" spans="3:16" x14ac:dyDescent="0.2">
      <c r="N20" s="2"/>
      <c r="O20" s="2"/>
      <c r="P20" s="2"/>
    </row>
    <row r="21" spans="3:16" x14ac:dyDescent="0.2">
      <c r="N21" s="2"/>
      <c r="O21" s="2"/>
      <c r="P21" s="2"/>
    </row>
    <row r="22" spans="3:16" x14ac:dyDescent="0.2">
      <c r="N22" s="2"/>
      <c r="O22" s="2"/>
      <c r="P22" s="2"/>
    </row>
    <row r="23" spans="3:16" x14ac:dyDescent="0.2">
      <c r="N23" s="2"/>
      <c r="O23" s="2"/>
      <c r="P23" s="2"/>
    </row>
    <row r="24" spans="3:16" x14ac:dyDescent="0.2">
      <c r="N24" s="2"/>
      <c r="O24" s="2"/>
      <c r="P24" s="2"/>
    </row>
    <row r="27" spans="3:16" x14ac:dyDescent="0.2">
      <c r="G27">
        <f>SUM(G7:G11)</f>
        <v>3087.8</v>
      </c>
      <c r="H27">
        <f>SUM(H7:H11)</f>
        <v>1304.3999999999999</v>
      </c>
      <c r="I27">
        <f>SUM(I7:I11)</f>
        <v>1759.8</v>
      </c>
      <c r="J27">
        <f>SUM(J7:J11)</f>
        <v>2234.6999999999998</v>
      </c>
    </row>
    <row r="28" spans="3:16" x14ac:dyDescent="0.2">
      <c r="G28" s="2">
        <f>G27/G6</f>
        <v>0.72773980674051386</v>
      </c>
      <c r="H28" s="2">
        <f>H27/H6</f>
        <v>0.80618046971569834</v>
      </c>
      <c r="I28" s="2">
        <f>I27/I6</f>
        <v>0.82736248236953458</v>
      </c>
      <c r="J28" s="2">
        <f>J27/J6</f>
        <v>0.84106134738426785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F9A6-0090-8E43-BDCE-0114466F7986}">
  <dimension ref="D5:R20"/>
  <sheetViews>
    <sheetView tabSelected="1" topLeftCell="C1" zoomScale="171" workbookViewId="0">
      <selection activeCell="N21" sqref="N21"/>
    </sheetView>
  </sheetViews>
  <sheetFormatPr baseColWidth="10" defaultRowHeight="16" x14ac:dyDescent="0.2"/>
  <cols>
    <col min="6" max="6" width="12.1640625" customWidth="1"/>
    <col min="7" max="7" width="11.33203125" customWidth="1"/>
  </cols>
  <sheetData>
    <row r="5" spans="4:18" x14ac:dyDescent="0.2"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4:18" x14ac:dyDescent="0.2">
      <c r="E6" s="21"/>
      <c r="F6" s="17" t="s">
        <v>21</v>
      </c>
      <c r="G6" s="17"/>
      <c r="H6" s="17"/>
      <c r="I6" s="18" t="s">
        <v>19</v>
      </c>
      <c r="J6" s="18"/>
      <c r="K6" s="18"/>
      <c r="L6" s="19" t="s">
        <v>20</v>
      </c>
      <c r="M6" s="19"/>
      <c r="N6" s="19"/>
      <c r="O6" s="27" t="s">
        <v>22</v>
      </c>
      <c r="P6" s="3"/>
      <c r="Q6" s="21"/>
    </row>
    <row r="7" spans="4:18" s="4" customFormat="1" ht="33" customHeight="1" x14ac:dyDescent="0.2">
      <c r="E7" s="22"/>
      <c r="F7" s="5" t="s">
        <v>3</v>
      </c>
      <c r="G7" s="5" t="s">
        <v>1</v>
      </c>
      <c r="H7" s="6" t="s">
        <v>18</v>
      </c>
      <c r="I7" s="7">
        <v>2023</v>
      </c>
      <c r="J7" s="7">
        <v>2024</v>
      </c>
      <c r="K7" s="7">
        <v>2025</v>
      </c>
      <c r="L7" s="8">
        <v>2023</v>
      </c>
      <c r="M7" s="8">
        <v>2024</v>
      </c>
      <c r="N7" s="8">
        <v>2025</v>
      </c>
      <c r="O7" s="26" t="s">
        <v>23</v>
      </c>
      <c r="P7" s="20" t="s">
        <v>9</v>
      </c>
      <c r="Q7" s="22"/>
    </row>
    <row r="8" spans="4:18" x14ac:dyDescent="0.2">
      <c r="D8">
        <v>1</v>
      </c>
      <c r="E8" s="9" t="s">
        <v>0</v>
      </c>
      <c r="F8" s="11">
        <v>4243</v>
      </c>
      <c r="G8" s="12">
        <v>0.3</v>
      </c>
      <c r="H8" s="12">
        <v>0.13</v>
      </c>
      <c r="I8" s="11">
        <v>1618</v>
      </c>
      <c r="J8" s="11">
        <v>2127</v>
      </c>
      <c r="K8" s="11">
        <v>2657</v>
      </c>
      <c r="L8" s="11">
        <v>1595</v>
      </c>
      <c r="M8" s="11">
        <v>2119</v>
      </c>
      <c r="N8" s="11">
        <v>2662</v>
      </c>
      <c r="O8" s="24">
        <f>(K8-I8)/2</f>
        <v>519.5</v>
      </c>
      <c r="P8" s="13">
        <v>0.1125325250746454</v>
      </c>
      <c r="Q8" s="23"/>
      <c r="R8" s="2"/>
    </row>
    <row r="9" spans="4:18" x14ac:dyDescent="0.2">
      <c r="D9">
        <v>2</v>
      </c>
      <c r="E9" s="10" t="s">
        <v>6</v>
      </c>
      <c r="F9" s="14">
        <v>1595</v>
      </c>
      <c r="G9" s="15">
        <v>0.31</v>
      </c>
      <c r="H9" s="15">
        <v>0.15</v>
      </c>
      <c r="I9" s="14">
        <v>688</v>
      </c>
      <c r="J9" s="14">
        <v>1009</v>
      </c>
      <c r="K9" s="14">
        <v>1340</v>
      </c>
      <c r="L9" s="14">
        <v>584</v>
      </c>
      <c r="M9" s="14">
        <v>847</v>
      </c>
      <c r="N9" s="14">
        <v>1168</v>
      </c>
      <c r="O9" s="25">
        <f t="shared" ref="O9:O19" si="0">(K9-I9)/2</f>
        <v>326</v>
      </c>
      <c r="P9" s="16">
        <v>9.6899224806201542E-2</v>
      </c>
      <c r="Q9" s="23"/>
      <c r="R9" s="2"/>
    </row>
    <row r="10" spans="4:18" x14ac:dyDescent="0.2">
      <c r="D10">
        <v>3</v>
      </c>
      <c r="E10" s="9" t="s">
        <v>7</v>
      </c>
      <c r="F10" s="11">
        <v>680</v>
      </c>
      <c r="G10" s="12">
        <v>0.45</v>
      </c>
      <c r="H10" s="12">
        <v>0.27</v>
      </c>
      <c r="I10" s="11">
        <v>268</v>
      </c>
      <c r="J10" s="11">
        <v>318</v>
      </c>
      <c r="K10" s="11">
        <v>370</v>
      </c>
      <c r="L10" s="11">
        <v>245</v>
      </c>
      <c r="M10" s="11">
        <v>309</v>
      </c>
      <c r="N10" s="11">
        <v>360</v>
      </c>
      <c r="O10" s="24">
        <f t="shared" si="0"/>
        <v>51</v>
      </c>
      <c r="P10" s="13">
        <v>0.10435834526000137</v>
      </c>
      <c r="Q10" s="23"/>
      <c r="R10" s="2"/>
    </row>
    <row r="11" spans="4:18" x14ac:dyDescent="0.2">
      <c r="D11">
        <v>4</v>
      </c>
      <c r="E11" s="10" t="s">
        <v>8</v>
      </c>
      <c r="F11" s="14">
        <v>437</v>
      </c>
      <c r="G11" s="15">
        <v>0.22</v>
      </c>
      <c r="H11" s="15">
        <v>0.15</v>
      </c>
      <c r="I11" s="14">
        <v>171</v>
      </c>
      <c r="J11" s="14">
        <v>210</v>
      </c>
      <c r="K11" s="14">
        <v>254</v>
      </c>
      <c r="L11" s="14">
        <v>213</v>
      </c>
      <c r="M11" s="14">
        <v>277</v>
      </c>
      <c r="N11" s="14">
        <v>328</v>
      </c>
      <c r="O11" s="25">
        <f t="shared" si="0"/>
        <v>41.5</v>
      </c>
      <c r="P11" s="16">
        <v>0.14219338300088119</v>
      </c>
      <c r="Q11" s="23"/>
      <c r="R11" s="2"/>
    </row>
    <row r="12" spans="4:18" x14ac:dyDescent="0.2">
      <c r="D12">
        <v>5</v>
      </c>
      <c r="E12" s="9" t="s">
        <v>10</v>
      </c>
      <c r="F12" s="11">
        <v>202</v>
      </c>
      <c r="G12" s="12">
        <v>0.21</v>
      </c>
      <c r="H12" s="12">
        <v>0.11</v>
      </c>
      <c r="I12" s="11">
        <v>94.8</v>
      </c>
      <c r="J12" s="11">
        <v>122.8</v>
      </c>
      <c r="K12" s="11">
        <v>154</v>
      </c>
      <c r="L12" s="11">
        <v>118</v>
      </c>
      <c r="M12" s="11">
        <v>149</v>
      </c>
      <c r="N12" s="11">
        <v>182</v>
      </c>
      <c r="O12" s="24">
        <f t="shared" si="0"/>
        <v>29.6</v>
      </c>
      <c r="P12" s="13">
        <v>0.14209197926902106</v>
      </c>
      <c r="Q12" s="23"/>
      <c r="R12" s="2"/>
    </row>
    <row r="13" spans="4:18" x14ac:dyDescent="0.2">
      <c r="D13">
        <v>6</v>
      </c>
      <c r="E13" s="10" t="s">
        <v>12</v>
      </c>
      <c r="F13" s="14">
        <v>1500</v>
      </c>
      <c r="G13" s="15">
        <v>0.33</v>
      </c>
      <c r="H13" s="15">
        <v>0.18</v>
      </c>
      <c r="I13" s="14">
        <v>569</v>
      </c>
      <c r="J13" s="14">
        <v>671</v>
      </c>
      <c r="K13" s="14">
        <v>778</v>
      </c>
      <c r="L13" s="14">
        <v>577</v>
      </c>
      <c r="M13" s="14">
        <v>728</v>
      </c>
      <c r="N13" s="14">
        <v>846</v>
      </c>
      <c r="O13" s="25">
        <f t="shared" si="0"/>
        <v>104.5</v>
      </c>
      <c r="P13" s="16">
        <v>0.11576024588519473</v>
      </c>
      <c r="Q13" s="23"/>
      <c r="R13" s="2"/>
    </row>
    <row r="14" spans="4:18" x14ac:dyDescent="0.2">
      <c r="D14">
        <v>7</v>
      </c>
      <c r="E14" s="9" t="s">
        <v>14</v>
      </c>
      <c r="F14" s="11">
        <v>70.8</v>
      </c>
      <c r="G14" s="12">
        <v>0.24</v>
      </c>
      <c r="H14" s="12">
        <v>0.05</v>
      </c>
      <c r="I14" s="11">
        <v>17</v>
      </c>
      <c r="J14" s="11">
        <v>22.6</v>
      </c>
      <c r="K14" s="11">
        <v>29.6</v>
      </c>
      <c r="L14" s="11">
        <v>15.9</v>
      </c>
      <c r="M14" s="11">
        <v>24.2</v>
      </c>
      <c r="N14" s="11">
        <v>29.6</v>
      </c>
      <c r="O14" s="24">
        <f t="shared" si="0"/>
        <v>6.3000000000000007</v>
      </c>
      <c r="P14" s="13">
        <v>0.10676873489121677</v>
      </c>
      <c r="Q14" s="23"/>
      <c r="R14" s="2"/>
    </row>
    <row r="15" spans="4:18" x14ac:dyDescent="0.2">
      <c r="D15">
        <v>8</v>
      </c>
      <c r="E15" s="10" t="s">
        <v>11</v>
      </c>
      <c r="F15" s="14">
        <v>173.8</v>
      </c>
      <c r="G15" s="15">
        <v>0.52</v>
      </c>
      <c r="H15" s="15">
        <v>0.39</v>
      </c>
      <c r="I15" s="14">
        <v>82.6</v>
      </c>
      <c r="J15" s="14">
        <v>100</v>
      </c>
      <c r="K15" s="14">
        <v>116.7</v>
      </c>
      <c r="L15" s="14">
        <v>61.5</v>
      </c>
      <c r="M15" s="14">
        <v>80.2</v>
      </c>
      <c r="N15" s="14">
        <v>94.5</v>
      </c>
      <c r="O15" s="25">
        <f t="shared" si="0"/>
        <v>17.050000000000004</v>
      </c>
      <c r="P15" s="16">
        <v>8.4994527181664406E-2</v>
      </c>
      <c r="Q15" s="23"/>
      <c r="R15" s="2"/>
    </row>
    <row r="16" spans="4:18" x14ac:dyDescent="0.2">
      <c r="D16">
        <v>8</v>
      </c>
      <c r="E16" s="9" t="s">
        <v>13</v>
      </c>
      <c r="F16" s="11">
        <v>70</v>
      </c>
      <c r="G16" s="12">
        <v>0.45</v>
      </c>
      <c r="H16" s="12">
        <v>0.21</v>
      </c>
      <c r="I16" s="11">
        <v>30.3</v>
      </c>
      <c r="J16" s="11">
        <v>36.5</v>
      </c>
      <c r="K16" s="11">
        <v>41.8</v>
      </c>
      <c r="L16" s="11">
        <v>30.7</v>
      </c>
      <c r="M16" s="11">
        <v>38.5</v>
      </c>
      <c r="N16" s="11">
        <v>43.4</v>
      </c>
      <c r="O16" s="24">
        <f t="shared" si="0"/>
        <v>5.7499999999999982</v>
      </c>
      <c r="P16" s="13">
        <v>0.11566225115662251</v>
      </c>
      <c r="Q16" s="23"/>
      <c r="R16" s="2"/>
    </row>
    <row r="17" spans="4:18" x14ac:dyDescent="0.2">
      <c r="D17">
        <v>10</v>
      </c>
      <c r="E17" s="10" t="s">
        <v>15</v>
      </c>
      <c r="F17" s="14">
        <v>61.4</v>
      </c>
      <c r="G17" s="15">
        <v>0.42</v>
      </c>
      <c r="H17" s="15">
        <v>0.16</v>
      </c>
      <c r="I17" s="14">
        <v>13.3</v>
      </c>
      <c r="J17" s="14">
        <v>17.2</v>
      </c>
      <c r="K17" s="14">
        <v>21.1</v>
      </c>
      <c r="L17" s="14">
        <v>18.7</v>
      </c>
      <c r="M17" s="14">
        <v>24.5</v>
      </c>
      <c r="N17" s="14">
        <v>29.9</v>
      </c>
      <c r="O17" s="25">
        <f t="shared" si="0"/>
        <v>3.9000000000000004</v>
      </c>
      <c r="P17" s="16">
        <v>0.16050399972534074</v>
      </c>
      <c r="Q17" s="23"/>
      <c r="R17" s="2"/>
    </row>
    <row r="18" spans="4:18" x14ac:dyDescent="0.2">
      <c r="D18">
        <v>11</v>
      </c>
      <c r="E18" s="9" t="s">
        <v>16</v>
      </c>
      <c r="F18" s="11">
        <v>30.1</v>
      </c>
      <c r="G18" s="12">
        <v>0.27</v>
      </c>
      <c r="H18" s="12">
        <v>0.21</v>
      </c>
      <c r="I18" s="11">
        <v>17.100000000000001</v>
      </c>
      <c r="J18" s="11">
        <v>19.899999999999999</v>
      </c>
      <c r="K18" s="11">
        <v>22</v>
      </c>
      <c r="L18" s="11">
        <v>11.3</v>
      </c>
      <c r="M18" s="11">
        <v>13.8</v>
      </c>
      <c r="N18" s="11">
        <v>15.5</v>
      </c>
      <c r="O18" s="24">
        <f t="shared" si="0"/>
        <v>2.4499999999999993</v>
      </c>
      <c r="P18" s="13">
        <v>7.5435926192955749E-2</v>
      </c>
      <c r="Q18" s="23"/>
      <c r="R18" s="2"/>
    </row>
    <row r="19" spans="4:18" x14ac:dyDescent="0.2">
      <c r="D19">
        <v>12</v>
      </c>
      <c r="E19" s="10" t="s">
        <v>17</v>
      </c>
      <c r="F19" s="14">
        <v>36.1</v>
      </c>
      <c r="G19" s="15">
        <v>0.47</v>
      </c>
      <c r="H19" s="15">
        <v>0.41</v>
      </c>
      <c r="I19" s="14">
        <v>23.9</v>
      </c>
      <c r="J19" s="14">
        <v>27.6</v>
      </c>
      <c r="K19" s="14">
        <v>32.200000000000003</v>
      </c>
      <c r="L19" s="14">
        <v>20</v>
      </c>
      <c r="M19" s="14">
        <v>24</v>
      </c>
      <c r="N19" s="14">
        <v>27.7</v>
      </c>
      <c r="O19" s="25">
        <f t="shared" si="0"/>
        <v>4.1500000000000021</v>
      </c>
      <c r="P19" s="16">
        <v>9.5527406813014665E-2</v>
      </c>
      <c r="Q19" s="23"/>
      <c r="R19" s="2"/>
    </row>
    <row r="20" spans="4:18" x14ac:dyDescent="0.2">
      <c r="E20" s="21"/>
      <c r="F20" s="21">
        <f>(F9+F10+F11+F12)/F$8</f>
        <v>0.6867782229554561</v>
      </c>
      <c r="G20" s="21">
        <f t="shared" ref="G20:P20" si="1">(G9+G10+G11+G12)/G$8</f>
        <v>3.9666666666666668</v>
      </c>
      <c r="H20" s="21">
        <f t="shared" si="1"/>
        <v>5.2307692307692308</v>
      </c>
      <c r="I20" s="21">
        <f t="shared" si="1"/>
        <v>0.75512978986402968</v>
      </c>
      <c r="J20" s="21">
        <f t="shared" si="1"/>
        <v>0.78034790785143393</v>
      </c>
      <c r="K20" s="21">
        <f t="shared" si="1"/>
        <v>0.79713963116296571</v>
      </c>
      <c r="L20" s="21">
        <f t="shared" si="1"/>
        <v>0.72727272727272729</v>
      </c>
      <c r="M20" s="21">
        <f t="shared" si="1"/>
        <v>0.74657857479943368</v>
      </c>
      <c r="N20" s="21">
        <f t="shared" si="1"/>
        <v>0.76558978211870776</v>
      </c>
      <c r="O20" s="21">
        <f t="shared" si="1"/>
        <v>0.86256015399422525</v>
      </c>
      <c r="P20" s="21">
        <f t="shared" si="1"/>
        <v>4.3146897487107259</v>
      </c>
      <c r="Q20" s="21"/>
    </row>
  </sheetData>
  <sortState xmlns:xlrd2="http://schemas.microsoft.com/office/spreadsheetml/2017/richdata2" ref="D8:R19">
    <sortCondition ref="D8:D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2024-10-28T19:12:33Z</dcterms:created>
  <dcterms:modified xsi:type="dcterms:W3CDTF">2024-11-26T06:50:14Z</dcterms:modified>
</cp:coreProperties>
</file>