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DDAB7AD2-01DB-6549-A2BA-347609D7CB9F}" xr6:coauthVersionLast="47" xr6:coauthVersionMax="47" xr10:uidLastSave="{00000000-0000-0000-0000-000000000000}"/>
  <bookViews>
    <workbookView xWindow="900" yWindow="2920" windowWidth="34240" windowHeight="19640" activeTab="1" xr2:uid="{00000000-000D-0000-FFFF-FFFF00000000}"/>
  </bookViews>
  <sheets>
    <sheet name="BLS Data Ser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2" l="1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15" i="2"/>
  <c r="B37" i="1"/>
  <c r="B28" i="1"/>
  <c r="B29" i="1" s="1"/>
  <c r="B30" i="1" s="1"/>
  <c r="B31" i="1" s="1"/>
  <c r="B32" i="1" s="1"/>
  <c r="B33" i="1" s="1"/>
  <c r="B34" i="1" s="1"/>
  <c r="B35" i="1" s="1"/>
  <c r="B36" i="1" s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Aptos Narrow"/>
            <family val="2"/>
            <scheme val="minor"/>
          </rPr>
          <t xml:space="preserve">*  Output per hour worked
</t>
        </r>
      </text>
    </comment>
  </commentList>
</comments>
</file>

<file path=xl/sharedStrings.xml><?xml version="1.0" encoding="utf-8"?>
<sst xmlns="http://schemas.openxmlformats.org/spreadsheetml/2006/main" count="80" uniqueCount="78">
  <si>
    <t>Major Sector Total Factor Productivity</t>
  </si>
  <si>
    <t>Original Data Value</t>
  </si>
  <si>
    <t>Series Id:</t>
  </si>
  <si>
    <t>MPU0211063</t>
  </si>
  <si>
    <t>Series Title:</t>
  </si>
  <si>
    <t>Labor productivity for Oil and gas extraction (NAICS 211), % Change Year Ago</t>
  </si>
  <si>
    <t>Sector:</t>
  </si>
  <si>
    <t>Oil and gas extraction (NAICS 211)</t>
  </si>
  <si>
    <t>Measure:</t>
  </si>
  <si>
    <t>Labor productivity</t>
  </si>
  <si>
    <t>Duration:</t>
  </si>
  <si>
    <t>% Change Year Ago</t>
  </si>
  <si>
    <t>Base Year:</t>
  </si>
  <si>
    <t>-</t>
  </si>
  <si>
    <t>Years:</t>
  </si>
  <si>
    <t>2013 to 2023</t>
  </si>
  <si>
    <t>İşçi Üretkenliği</t>
  </si>
  <si>
    <t>Yıl</t>
  </si>
  <si>
    <t>2012=1</t>
  </si>
  <si>
    <t>API</t>
  </si>
  <si>
    <t>INTL.3-1-USA-BCF.A</t>
  </si>
  <si>
    <t>Doğalgaz Üretimi</t>
  </si>
  <si>
    <t>https://www.eia.gov/international/data/world/petroleum-and-other-liquids/monthly-petroleum-and-other-liquids-production?pd=5&amp;p=000gfs0000000000000000000000000000vg&amp;u=0&amp;f=A&amp;v=mapbubble&amp;a=-&amp;i=none&amp;vo=value&amp;t=C&amp;g=none&amp;l=249--238&amp;s=315532800000&amp;e=1672531200000&amp;&amp;ev=false</t>
  </si>
  <si>
    <t>INTL.53-1-USA-TBPD.A</t>
  </si>
  <si>
    <t>8596.625756830601</t>
  </si>
  <si>
    <t>8571.572515068494</t>
  </si>
  <si>
    <t>8878.950702185792</t>
  </si>
  <si>
    <t>8971.377997260273</t>
  </si>
  <si>
    <t>8680.142490410959</t>
  </si>
  <si>
    <t>8348.978024657534</t>
  </si>
  <si>
    <t>8139.6885109289615</t>
  </si>
  <si>
    <t>7613.0767095890415</t>
  </si>
  <si>
    <t>7355.307356164383</t>
  </si>
  <si>
    <t>7416.545101369863</t>
  </si>
  <si>
    <t>7171.124524590164</t>
  </si>
  <si>
    <t>9601.818243835616</t>
  </si>
  <si>
    <t>9412.965372602739</t>
  </si>
  <si>
    <t>9399.984709589042</t>
  </si>
  <si>
    <t>9460.751139726028</t>
  </si>
  <si>
    <t>9277.924380821918</t>
  </si>
  <si>
    <t>8993.560693150685</t>
  </si>
  <si>
    <t>9057.994535054644</t>
  </si>
  <si>
    <t>8957.117805835616</t>
  </si>
  <si>
    <t>8998.361643835615</t>
  </si>
  <si>
    <t>8765.684931506848</t>
  </si>
  <si>
    <t>8722.338803278688</t>
  </si>
  <si>
    <t>8466.319460273973</t>
  </si>
  <si>
    <t>9136.949257534246</t>
  </si>
  <si>
    <t>10150.896002739726</t>
  </si>
  <si>
    <t>11142.537295081967</t>
  </si>
  <si>
    <t>12395.427780821918</t>
  </si>
  <si>
    <t>14157.73210410959</t>
  </si>
  <si>
    <t>15154.876602739727</t>
  </si>
  <si>
    <t>14849.860792349727</t>
  </si>
  <si>
    <t>15673.331663013698</t>
  </si>
  <si>
    <t>19471.199202739725</t>
  </si>
  <si>
    <t>18609.48106010929</t>
  </si>
  <si>
    <t>19035.744416438356</t>
  </si>
  <si>
    <t>20382.603556164384</t>
  </si>
  <si>
    <t>21972.729956164385</t>
  </si>
  <si>
    <t>Petrol Üretimi</t>
  </si>
  <si>
    <t>Henry Hub fiyatı</t>
  </si>
  <si>
    <t>WTI Petrol fiyatı</t>
  </si>
  <si>
    <t>$/v</t>
  </si>
  <si>
    <t>$/mmbtu</t>
  </si>
  <si>
    <t>https://www.eia.gov/dnav/pet/hist/LeafHandler.ashx?n=pet&amp;s=rwtc&amp;f=a</t>
  </si>
  <si>
    <t>bcf</t>
  </si>
  <si>
    <t>mv/g</t>
  </si>
  <si>
    <t>Doğalgaz Üretim Değeri</t>
  </si>
  <si>
    <t>Petrol Üretim Değeri</t>
  </si>
  <si>
    <t>milyar $</t>
  </si>
  <si>
    <t>Doğrudan</t>
  </si>
  <si>
    <t>İstihdam</t>
  </si>
  <si>
    <t>bin kişi</t>
  </si>
  <si>
    <t>https://fred.stlouisfed.org/series/CES1021100001#0</t>
  </si>
  <si>
    <t>Toplam Üretim Değeri</t>
  </si>
  <si>
    <t>İşçi Başı değer</t>
  </si>
  <si>
    <t>milyon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</si>
</sst>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0.0"/>
    <numFmt numFmtId="181" formatCode="0.0"/>
  </numFmts>
  <fonts count="10" x14ac:knownFonts="1">
    <font>
      <sz val="11"/>
      <color indexed="8"/>
      <name val="Aptos Narrow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right"/>
    </xf>
    <xf numFmtId="0" fontId="0" fillId="0" borderId="0" xfId="0" quotePrefix="1"/>
    <xf numFmtId="0" fontId="0" fillId="0" borderId="0" xfId="0" applyNumberFormat="1"/>
    <xf numFmtId="0" fontId="8" fillId="0" borderId="0" xfId="1"/>
    <xf numFmtId="181" fontId="9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İşçi Üretkenliği (Yıldan Yıla % Değişim) - Petrol ve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'BLS Data Series'!$B$12</c:f>
              <c:strCache>
                <c:ptCount val="1"/>
                <c:pt idx="0">
                  <c:v>İşçi Üretkenliği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Series'!$A$13:$A$23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'BLS Data Series'!$B$13:$B$23</c:f>
              <c:numCache>
                <c:formatCode>#0.0</c:formatCode>
                <c:ptCount val="11"/>
                <c:pt idx="0">
                  <c:v>10.6</c:v>
                </c:pt>
                <c:pt idx="1">
                  <c:v>14.2</c:v>
                </c:pt>
                <c:pt idx="2">
                  <c:v>19.5</c:v>
                </c:pt>
                <c:pt idx="3">
                  <c:v>12.1</c:v>
                </c:pt>
                <c:pt idx="4">
                  <c:v>12.2</c:v>
                </c:pt>
                <c:pt idx="5">
                  <c:v>15.7</c:v>
                </c:pt>
                <c:pt idx="6">
                  <c:v>11</c:v>
                </c:pt>
                <c:pt idx="7">
                  <c:v>10.199999999999999</c:v>
                </c:pt>
                <c:pt idx="8">
                  <c:v>10.8</c:v>
                </c:pt>
                <c:pt idx="9">
                  <c:v>-4.5</c:v>
                </c:pt>
                <c:pt idx="10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1-2744-BC3D-308604EC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17056"/>
        <c:axId val="1652218768"/>
      </c:lineChart>
      <c:catAx>
        <c:axId val="16522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52218768"/>
        <c:crosses val="autoZero"/>
        <c:auto val="1"/>
        <c:lblAlgn val="ctr"/>
        <c:lblOffset val="100"/>
        <c:noMultiLvlLbl val="0"/>
      </c:catAx>
      <c:valAx>
        <c:axId val="1652218768"/>
        <c:scaling>
          <c:orientation val="minMax"/>
          <c:min val="-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522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 İşçi Üretkenliği</a:t>
            </a:r>
            <a:r>
              <a:rPr lang="en-US" baseline="0"/>
              <a:t> - Petrol ve Gaz - </a:t>
            </a:r>
            <a:r>
              <a:rPr lang="en-US"/>
              <a:t>2012=1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Series'!$B$25</c:f>
              <c:strCache>
                <c:ptCount val="1"/>
                <c:pt idx="0">
                  <c:v>2012=1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Series'!$A$26:$A$37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'BLS Data Series'!$B$26:$B$37</c:f>
              <c:numCache>
                <c:formatCode>General</c:formatCode>
                <c:ptCount val="12"/>
                <c:pt idx="0" formatCode="#0.0">
                  <c:v>1</c:v>
                </c:pt>
                <c:pt idx="1">
                  <c:v>1.1060000000000001</c:v>
                </c:pt>
                <c:pt idx="2">
                  <c:v>1.2630520000000001</c:v>
                </c:pt>
                <c:pt idx="3">
                  <c:v>1.5093471400000003</c:v>
                </c:pt>
                <c:pt idx="4">
                  <c:v>1.6919781439400003</c:v>
                </c:pt>
                <c:pt idx="5">
                  <c:v>1.8983994775006803</c:v>
                </c:pt>
                <c:pt idx="6">
                  <c:v>2.1964481954682871</c:v>
                </c:pt>
                <c:pt idx="7">
                  <c:v>2.4380574969697988</c:v>
                </c:pt>
                <c:pt idx="8">
                  <c:v>2.6867393616607185</c:v>
                </c:pt>
                <c:pt idx="9">
                  <c:v>2.9769072127200764</c:v>
                </c:pt>
                <c:pt idx="10">
                  <c:v>2.8429463881476726</c:v>
                </c:pt>
                <c:pt idx="11">
                  <c:v>3.1357698661268829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C-0741-A9D2-6EF481CD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968352"/>
        <c:axId val="1800970064"/>
      </c:lineChart>
      <c:catAx>
        <c:axId val="18009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00970064"/>
        <c:crosses val="autoZero"/>
        <c:auto val="1"/>
        <c:lblAlgn val="ctr"/>
        <c:lblOffset val="100"/>
        <c:noMultiLvlLbl val="0"/>
      </c:catAx>
      <c:valAx>
        <c:axId val="18009700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009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ABD Petrol ve Gaz Üretiminin</a:t>
            </a:r>
            <a:r>
              <a:rPr lang="en-GB" baseline="0"/>
              <a:t> Değeri (ABD Fiyatları ile)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Doğalgaz Üretim Değeri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Sheet1!$J$32:$J$58</c:f>
              <c:numCache>
                <c:formatCode>General</c:formatCod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Sheet1!$K$32:$K$58</c:f>
              <c:numCache>
                <c:formatCode>General</c:formatCode>
                <c:ptCount val="27"/>
                <c:pt idx="0">
                  <c:v>47.066947688700004</c:v>
                </c:pt>
                <c:pt idx="1">
                  <c:v>39.759249364009996</c:v>
                </c:pt>
                <c:pt idx="2">
                  <c:v>42.749167475360004</c:v>
                </c:pt>
                <c:pt idx="3">
                  <c:v>82.67433336037999</c:v>
                </c:pt>
                <c:pt idx="4">
                  <c:v>77.680589809679987</c:v>
                </c:pt>
                <c:pt idx="5">
                  <c:v>63.975924268100002</c:v>
                </c:pt>
                <c:pt idx="6">
                  <c:v>104.46903822354999</c:v>
                </c:pt>
                <c:pt idx="7">
                  <c:v>109.50034531593998</c:v>
                </c:pt>
                <c:pt idx="8">
                  <c:v>156.85969463868</c:v>
                </c:pt>
                <c:pt idx="9">
                  <c:v>124.52926006845001</c:v>
                </c:pt>
                <c:pt idx="10">
                  <c:v>134.28419983994002</c:v>
                </c:pt>
                <c:pt idx="11">
                  <c:v>178.60521060127999</c:v>
                </c:pt>
                <c:pt idx="12">
                  <c:v>81.257984870319987</c:v>
                </c:pt>
                <c:pt idx="13">
                  <c:v>93.148764799030005</c:v>
                </c:pt>
                <c:pt idx="14">
                  <c:v>91.607514379999998</c:v>
                </c:pt>
                <c:pt idx="15">
                  <c:v>66.091482149000001</c:v>
                </c:pt>
                <c:pt idx="16">
                  <c:v>90.2866018717</c:v>
                </c:pt>
                <c:pt idx="17">
                  <c:v>113.13757455794</c:v>
                </c:pt>
                <c:pt idx="18">
                  <c:v>70.911504914419993</c:v>
                </c:pt>
                <c:pt idx="19">
                  <c:v>67.012129825199992</c:v>
                </c:pt>
                <c:pt idx="20">
                  <c:v>81.748344650050001</c:v>
                </c:pt>
                <c:pt idx="21">
                  <c:v>96.938963581949992</c:v>
                </c:pt>
                <c:pt idx="22">
                  <c:v>86.781492720640003</c:v>
                </c:pt>
                <c:pt idx="23">
                  <c:v>68.636592083149992</c:v>
                </c:pt>
                <c:pt idx="24">
                  <c:v>134.31888366723001</c:v>
                </c:pt>
                <c:pt idx="25">
                  <c:v>234.47699689875</c:v>
                </c:pt>
                <c:pt idx="26">
                  <c:v>95.808228164109991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2-C242-89A6-7058ECABEA49}"/>
            </c:ext>
          </c:extLst>
        </c:ser>
        <c:ser>
          <c:idx val="1"/>
          <c:order val="1"/>
          <c:tx>
            <c:strRef>
              <c:f>Sheet1!$L$14</c:f>
              <c:strCache>
                <c:ptCount val="1"/>
                <c:pt idx="0">
                  <c:v>Petrol Üretim Değeri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Sheet1!$J$32:$J$58</c:f>
              <c:numCache>
                <c:formatCode>General</c:formatCod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Sheet1!$L$32:$L$58</c:f>
              <c:numCache>
                <c:formatCode>General</c:formatCode>
                <c:ptCount val="27"/>
                <c:pt idx="0">
                  <c:v>71.169919561259945</c:v>
                </c:pt>
                <c:pt idx="1">
                  <c:v>48.832499393579965</c:v>
                </c:pt>
                <c:pt idx="2">
                  <c:v>63.486444289019971</c:v>
                </c:pt>
                <c:pt idx="3">
                  <c:v>100.44138400086038</c:v>
                </c:pt>
                <c:pt idx="4">
                  <c:v>84.93766101739736</c:v>
                </c:pt>
                <c:pt idx="5">
                  <c:v>85.985644359999938</c:v>
                </c:pt>
                <c:pt idx="6">
                  <c:v>99.439682999999874</c:v>
                </c:pt>
                <c:pt idx="7">
                  <c:v>132.15346355929577</c:v>
                </c:pt>
                <c:pt idx="8">
                  <c:v>172.15188107519998</c:v>
                </c:pt>
                <c:pt idx="9">
                  <c:v>200.44369516644997</c:v>
                </c:pt>
                <c:pt idx="10">
                  <c:v>223.54554566101996</c:v>
                </c:pt>
                <c:pt idx="11">
                  <c:v>311.53742943806014</c:v>
                </c:pt>
                <c:pt idx="12">
                  <c:v>206.60241237404983</c:v>
                </c:pt>
                <c:pt idx="13">
                  <c:v>281.34419958064001</c:v>
                </c:pt>
                <c:pt idx="14">
                  <c:v>351.53770965007908</c:v>
                </c:pt>
                <c:pt idx="15">
                  <c:v>382.50380589989521</c:v>
                </c:pt>
                <c:pt idx="16">
                  <c:v>443.29396509719942</c:v>
                </c:pt>
                <c:pt idx="17">
                  <c:v>481.46270355105707</c:v>
                </c:pt>
                <c:pt idx="18">
                  <c:v>269.16424785359953</c:v>
                </c:pt>
                <c:pt idx="19">
                  <c:v>234.64042290079877</c:v>
                </c:pt>
                <c:pt idx="20">
                  <c:v>290.61491569559814</c:v>
                </c:pt>
                <c:pt idx="21">
                  <c:v>426.41267558779998</c:v>
                </c:pt>
                <c:pt idx="22">
                  <c:v>405.0272295359095</c:v>
                </c:pt>
                <c:pt idx="23">
                  <c:v>265.9927565845648</c:v>
                </c:pt>
                <c:pt idx="24">
                  <c:v>473.37042248855857</c:v>
                </c:pt>
                <c:pt idx="25">
                  <c:v>706.02281328019728</c:v>
                </c:pt>
                <c:pt idx="26">
                  <c:v>622.19520234971765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2-C242-89A6-7058ECAB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14432"/>
        <c:axId val="1801316144"/>
      </c:areaChart>
      <c:catAx>
        <c:axId val="1801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01316144"/>
        <c:crosses val="autoZero"/>
        <c:auto val="1"/>
        <c:lblAlgn val="ctr"/>
        <c:lblOffset val="100"/>
        <c:noMultiLvlLbl val="0"/>
      </c:catAx>
      <c:valAx>
        <c:axId val="18013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milyar</a:t>
                </a:r>
                <a:r>
                  <a:rPr lang="en-GB" baseline="0"/>
                  <a:t> $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0131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44025686109624"/>
          <c:y val="0.17110449031708871"/>
          <c:w val="0.41021151444255249"/>
          <c:h val="7.0166811269173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ABD - Petrol ve Gaz Sektöründe İstihdam ve Petrol Üretimi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0.10344066804549946"/>
          <c:y val="0.12150480989817877"/>
          <c:w val="0.77508786569088173"/>
          <c:h val="0.78778083486917416"/>
        </c:manualLayout>
      </c:layout>
      <c:lineChart>
        <c:grouping val="standard"/>
        <c:varyColors val="0"/>
        <c:ser>
          <c:idx val="0"/>
          <c:order val="0"/>
          <c:tx>
            <c:strRef>
              <c:f>Sheet1!$O$14</c:f>
              <c:strCache>
                <c:ptCount val="1"/>
                <c:pt idx="0">
                  <c:v>İstihdam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Sheet1!$N$15:$N$58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Sheet1!$O$15:$O$58</c:f>
              <c:numCache>
                <c:formatCode>0.0</c:formatCode>
                <c:ptCount val="44"/>
                <c:pt idx="0">
                  <c:v>218.5</c:v>
                </c:pt>
                <c:pt idx="1">
                  <c:v>253.1</c:v>
                </c:pt>
                <c:pt idx="2">
                  <c:v>264.60000000000002</c:v>
                </c:pt>
                <c:pt idx="3">
                  <c:v>255.7</c:v>
                </c:pt>
                <c:pt idx="4">
                  <c:v>252</c:v>
                </c:pt>
                <c:pt idx="5">
                  <c:v>244.7</c:v>
                </c:pt>
                <c:pt idx="6">
                  <c:v>216.6</c:v>
                </c:pt>
                <c:pt idx="7">
                  <c:v>198</c:v>
                </c:pt>
                <c:pt idx="8">
                  <c:v>194.5</c:v>
                </c:pt>
                <c:pt idx="9">
                  <c:v>191</c:v>
                </c:pt>
                <c:pt idx="10">
                  <c:v>190.3</c:v>
                </c:pt>
                <c:pt idx="11">
                  <c:v>191</c:v>
                </c:pt>
                <c:pt idx="12">
                  <c:v>182.1</c:v>
                </c:pt>
                <c:pt idx="13">
                  <c:v>170.8</c:v>
                </c:pt>
                <c:pt idx="14">
                  <c:v>162.4</c:v>
                </c:pt>
                <c:pt idx="15">
                  <c:v>151.80000000000001</c:v>
                </c:pt>
                <c:pt idx="16">
                  <c:v>147</c:v>
                </c:pt>
                <c:pt idx="17">
                  <c:v>144.1</c:v>
                </c:pt>
                <c:pt idx="18">
                  <c:v>140.69999999999999</c:v>
                </c:pt>
                <c:pt idx="19">
                  <c:v>131.19999999999999</c:v>
                </c:pt>
                <c:pt idx="20">
                  <c:v>124.9</c:v>
                </c:pt>
                <c:pt idx="21">
                  <c:v>123.8</c:v>
                </c:pt>
                <c:pt idx="22">
                  <c:v>122</c:v>
                </c:pt>
                <c:pt idx="23">
                  <c:v>120.1</c:v>
                </c:pt>
                <c:pt idx="24">
                  <c:v>123.3</c:v>
                </c:pt>
                <c:pt idx="25">
                  <c:v>125.7</c:v>
                </c:pt>
                <c:pt idx="26">
                  <c:v>134.6</c:v>
                </c:pt>
                <c:pt idx="27">
                  <c:v>146.1</c:v>
                </c:pt>
                <c:pt idx="28">
                  <c:v>160.4</c:v>
                </c:pt>
                <c:pt idx="29">
                  <c:v>159.9</c:v>
                </c:pt>
                <c:pt idx="30">
                  <c:v>158.9</c:v>
                </c:pt>
                <c:pt idx="31">
                  <c:v>172.1</c:v>
                </c:pt>
                <c:pt idx="32">
                  <c:v>187.2</c:v>
                </c:pt>
                <c:pt idx="33">
                  <c:v>193.4</c:v>
                </c:pt>
                <c:pt idx="34">
                  <c:v>197.5</c:v>
                </c:pt>
                <c:pt idx="35">
                  <c:v>193.5</c:v>
                </c:pt>
                <c:pt idx="36">
                  <c:v>169.9</c:v>
                </c:pt>
                <c:pt idx="37">
                  <c:v>143.80000000000001</c:v>
                </c:pt>
                <c:pt idx="38">
                  <c:v>142.1</c:v>
                </c:pt>
                <c:pt idx="39">
                  <c:v>143.5</c:v>
                </c:pt>
                <c:pt idx="40">
                  <c:v>129.9</c:v>
                </c:pt>
                <c:pt idx="41">
                  <c:v>112.2</c:v>
                </c:pt>
                <c:pt idx="42">
                  <c:v>116.4</c:v>
                </c:pt>
                <c:pt idx="43">
                  <c:v>117.2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2-5847-8BB0-D67D5813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670032"/>
        <c:axId val="2025675168"/>
      </c:lineChart>
      <c:lineChart>
        <c:grouping val="standard"/>
        <c:varyColors val="0"/>
        <c:ser>
          <c:idx val="1"/>
          <c:order val="1"/>
          <c:tx>
            <c:strRef>
              <c:f>Sheet1!$P$14</c:f>
              <c:strCache>
                <c:ptCount val="1"/>
                <c:pt idx="0">
                  <c:v>Toplam Üretim Değeri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Sheet1!$N$15:$N$58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Sheet1!$P$15:$P$58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47.682192735449952</c:v>
                </c:pt>
                <c:pt idx="7">
                  <c:v>58.509637996799974</c:v>
                </c:pt>
                <c:pt idx="8">
                  <c:v>47.446651314630451</c:v>
                </c:pt>
                <c:pt idx="9">
                  <c:v>54.575101700359994</c:v>
                </c:pt>
                <c:pt idx="10">
                  <c:v>65.855376648049969</c:v>
                </c:pt>
                <c:pt idx="11">
                  <c:v>58.309619241479979</c:v>
                </c:pt>
                <c:pt idx="12">
                  <c:v>53.86733609136391</c:v>
                </c:pt>
                <c:pt idx="13">
                  <c:v>64.590951235369957</c:v>
                </c:pt>
                <c:pt idx="14">
                  <c:v>59.094596609199932</c:v>
                </c:pt>
                <c:pt idx="15">
                  <c:v>63.233227142169987</c:v>
                </c:pt>
                <c:pt idx="16">
                  <c:v>76.251805140700014</c:v>
                </c:pt>
                <c:pt idx="17">
                  <c:v>118.23686724995994</c:v>
                </c:pt>
                <c:pt idx="18">
                  <c:v>88.591748757589954</c:v>
                </c:pt>
                <c:pt idx="19">
                  <c:v>106.23561176437997</c:v>
                </c:pt>
                <c:pt idx="20">
                  <c:v>183.11571736124037</c:v>
                </c:pt>
                <c:pt idx="21">
                  <c:v>162.61825082707736</c:v>
                </c:pt>
                <c:pt idx="22">
                  <c:v>149.96156862809994</c:v>
                </c:pt>
                <c:pt idx="23">
                  <c:v>203.90872122354986</c:v>
                </c:pt>
                <c:pt idx="24">
                  <c:v>241.65380887523577</c:v>
                </c:pt>
                <c:pt idx="25">
                  <c:v>329.01157571388001</c:v>
                </c:pt>
                <c:pt idx="26">
                  <c:v>324.97295523489998</c:v>
                </c:pt>
                <c:pt idx="27">
                  <c:v>357.82974550095997</c:v>
                </c:pt>
                <c:pt idx="28">
                  <c:v>490.14264003934011</c:v>
                </c:pt>
                <c:pt idx="29">
                  <c:v>287.86039724436984</c:v>
                </c:pt>
                <c:pt idx="30">
                  <c:v>374.49296437967001</c:v>
                </c:pt>
                <c:pt idx="31">
                  <c:v>443.14522403007908</c:v>
                </c:pt>
                <c:pt idx="32">
                  <c:v>448.59528804889521</c:v>
                </c:pt>
                <c:pt idx="33">
                  <c:v>533.58056696889946</c:v>
                </c:pt>
                <c:pt idx="34">
                  <c:v>594.60027810899703</c:v>
                </c:pt>
                <c:pt idx="35">
                  <c:v>340.07575276801953</c:v>
                </c:pt>
                <c:pt idx="36">
                  <c:v>301.65255272599876</c:v>
                </c:pt>
                <c:pt idx="37">
                  <c:v>372.36326034564814</c:v>
                </c:pt>
                <c:pt idx="38">
                  <c:v>523.35163916975</c:v>
                </c:pt>
                <c:pt idx="39">
                  <c:v>491.80872225654952</c:v>
                </c:pt>
                <c:pt idx="40">
                  <c:v>334.62934866771479</c:v>
                </c:pt>
                <c:pt idx="41">
                  <c:v>607.68930615578859</c:v>
                </c:pt>
                <c:pt idx="42">
                  <c:v>940.49981017894731</c:v>
                </c:pt>
                <c:pt idx="43">
                  <c:v>718.00343051382765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2-5847-8BB0-D67D5813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06176"/>
        <c:axId val="2062711056"/>
      </c:lineChart>
      <c:catAx>
        <c:axId val="20256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25675168"/>
        <c:crosses val="autoZero"/>
        <c:auto val="1"/>
        <c:lblAlgn val="ctr"/>
        <c:lblOffset val="100"/>
        <c:noMultiLvlLbl val="0"/>
      </c:catAx>
      <c:valAx>
        <c:axId val="20256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İstihdam - 1000 kişi (Mavi)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25670032"/>
        <c:crosses val="autoZero"/>
        <c:crossBetween val="between"/>
      </c:valAx>
      <c:valAx>
        <c:axId val="2062711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Toplam Petrol ve Gaz</a:t>
                </a:r>
                <a:r>
                  <a:rPr lang="en-GB" baseline="0"/>
                  <a:t> Üretim Değeri (milyar ) Turuncu)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62906176"/>
        <c:crosses val="max"/>
        <c:crossBetween val="between"/>
      </c:valAx>
      <c:catAx>
        <c:axId val="206290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711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</a:t>
            </a:r>
            <a:r>
              <a:rPr lang="en-US" baseline="0"/>
              <a:t> Petrol ve Gaz İstihdamının Ürettiği Yıllık</a:t>
            </a:r>
            <a:r>
              <a:rPr lang="en-US"/>
              <a:t> Değer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Sheet1!$Q$14</c:f>
              <c:strCache>
                <c:ptCount val="1"/>
                <c:pt idx="0">
                  <c:v>İşçi Başı değer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Sheet1!$N$32:$N$58</c:f>
              <c:numCache>
                <c:formatCode>General</c:formatCod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Sheet1!$Q$32:$Q$58</c:f>
              <c:numCache>
                <c:formatCode>General</c:formatCode>
                <c:ptCount val="27"/>
                <c:pt idx="0">
                  <c:v>0.82051955065898641</c:v>
                </c:pt>
                <c:pt idx="1">
                  <c:v>0.62964995563319093</c:v>
                </c:pt>
                <c:pt idx="2">
                  <c:v>0.80972265064314008</c:v>
                </c:pt>
                <c:pt idx="3">
                  <c:v>1.4660986177841502</c:v>
                </c:pt>
                <c:pt idx="4">
                  <c:v>1.3135561456145184</c:v>
                </c:pt>
                <c:pt idx="5">
                  <c:v>1.229193185476229</c:v>
                </c:pt>
                <c:pt idx="6">
                  <c:v>1.6978244897880921</c:v>
                </c:pt>
                <c:pt idx="7">
                  <c:v>1.9598849057196737</c:v>
                </c:pt>
                <c:pt idx="8">
                  <c:v>2.6174349698797137</c:v>
                </c:pt>
                <c:pt idx="9">
                  <c:v>2.4143607372578009</c:v>
                </c:pt>
                <c:pt idx="10">
                  <c:v>2.449211125947707</c:v>
                </c:pt>
                <c:pt idx="11">
                  <c:v>3.0557521199460105</c:v>
                </c:pt>
                <c:pt idx="12">
                  <c:v>1.800252640677735</c:v>
                </c:pt>
                <c:pt idx="13">
                  <c:v>2.3567839168009441</c:v>
                </c:pt>
                <c:pt idx="14">
                  <c:v>2.5749286695530453</c:v>
                </c:pt>
                <c:pt idx="15">
                  <c:v>2.3963423506885428</c:v>
                </c:pt>
                <c:pt idx="16">
                  <c:v>2.758948122900204</c:v>
                </c:pt>
                <c:pt idx="17">
                  <c:v>3.0106343195392253</c:v>
                </c:pt>
                <c:pt idx="18">
                  <c:v>1.7574974303256823</c:v>
                </c:pt>
                <c:pt idx="19">
                  <c:v>1.7754711755503163</c:v>
                </c:pt>
                <c:pt idx="20">
                  <c:v>2.5894524363396947</c:v>
                </c:pt>
                <c:pt idx="21">
                  <c:v>3.6829812749454609</c:v>
                </c:pt>
                <c:pt idx="22">
                  <c:v>3.4272384826240385</c:v>
                </c:pt>
                <c:pt idx="23">
                  <c:v>2.5760534924381431</c:v>
                </c:pt>
                <c:pt idx="24">
                  <c:v>5.4161257233136233</c:v>
                </c:pt>
                <c:pt idx="25">
                  <c:v>8.0798952764514365</c:v>
                </c:pt>
                <c:pt idx="26">
                  <c:v>6.1263091340770277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9-9844-8D8C-C841A534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07312"/>
        <c:axId val="2018709024"/>
      </c:lineChart>
      <c:catAx>
        <c:axId val="20187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18709024"/>
        <c:crosses val="autoZero"/>
        <c:auto val="1"/>
        <c:lblAlgn val="ctr"/>
        <c:lblOffset val="100"/>
        <c:noMultiLvlLbl val="0"/>
      </c:catAx>
      <c:valAx>
        <c:axId val="2018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milyon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18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469900</xdr:colOff>
      <xdr:row>66</xdr:row>
      <xdr:rowOff>101600</xdr:rowOff>
    </xdr:to>
    <xdr:sp macro="" textlink="">
      <xdr:nvSpPr>
        <xdr:cNvPr id="1026" name="_xssf_cell_comment" hidden="1">
          <a:extLst>
            <a:ext uri="{FF2B5EF4-FFF2-40B4-BE49-F238E27FC236}">
              <a16:creationId xmlns:a16="http://schemas.microsoft.com/office/drawing/2014/main" id="{0C1A227B-5925-0198-8065-B38C147DDD3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495300</xdr:colOff>
      <xdr:row>16</xdr:row>
      <xdr:rowOff>133350</xdr:rowOff>
    </xdr:from>
    <xdr:to>
      <xdr:col>12</xdr:col>
      <xdr:colOff>355600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95EFC-7ED7-420F-2D1F-C47A5B74B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16</xdr:row>
      <xdr:rowOff>139700</xdr:rowOff>
    </xdr:from>
    <xdr:to>
      <xdr:col>20</xdr:col>
      <xdr:colOff>209550</xdr:colOff>
      <xdr:row>31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4F8A9-4D99-51FC-E1F2-CEEA60FC1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27230</xdr:colOff>
      <xdr:row>26</xdr:row>
      <xdr:rowOff>88958</xdr:rowOff>
    </xdr:from>
    <xdr:to>
      <xdr:col>25</xdr:col>
      <xdr:colOff>789229</xdr:colOff>
      <xdr:row>42</xdr:row>
      <xdr:rowOff>95308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6ECC9-0D8A-2FF0-4892-A64E27982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522873</xdr:colOff>
      <xdr:row>8</xdr:row>
      <xdr:rowOff>81463</xdr:rowOff>
    </xdr:from>
    <xdr:to>
      <xdr:col>26</xdr:col>
      <xdr:colOff>57208</xdr:colOff>
      <xdr:row>25</xdr:row>
      <xdr:rowOff>11441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8DB73-2EEF-B0A3-432A-E0BB4C788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31109</xdr:colOff>
      <xdr:row>44</xdr:row>
      <xdr:rowOff>1282</xdr:rowOff>
    </xdr:from>
    <xdr:to>
      <xdr:col>25</xdr:col>
      <xdr:colOff>533400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BF39E-C013-BF15-9E02-B8B93F192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eia.gov/dnav/pet/hist/LeafHandler.ashx?n=pet&amp;s=rwtc&amp;f=a" TargetMode="External"/><Relationship Id="rId1" Type="http://schemas.openxmlformats.org/officeDocument/2006/relationships/hyperlink" Target="https://www.eia.gov/international/data/world/petroleum-and-other-liquids/monthly-petroleum-and-other-liquids-production?pd=5&amp;p=000gfs0000000000000000000000000000vg&amp;u=0&amp;f=A&amp;v=mapbubble&amp;a=-&amp;i=none&amp;vo=value&amp;t=C&amp;g=none&amp;l=249--238&amp;s=315532800000&amp;e=1672531200000&amp;&amp;ev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E1" zoomScale="200" workbookViewId="0">
      <pane ySplit="12" topLeftCell="A13" activePane="bottomLeft" state="frozen"/>
      <selection pane="bottomLeft" activeCell="L35" sqref="L35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6" ht="9" customHeight="1" x14ac:dyDescent="0.2">
      <c r="A1" s="5" t="s">
        <v>0</v>
      </c>
      <c r="B1" s="6"/>
      <c r="C1" s="6"/>
      <c r="D1" s="6"/>
      <c r="E1" s="6"/>
      <c r="F1" s="6"/>
    </row>
    <row r="2" spans="1:6" ht="16" hidden="1" x14ac:dyDescent="0.2">
      <c r="A2" s="5" t="s">
        <v>1</v>
      </c>
      <c r="B2" s="6"/>
      <c r="C2" s="6"/>
      <c r="D2" s="6"/>
      <c r="E2" s="6"/>
      <c r="F2" s="6"/>
    </row>
    <row r="3" spans="1:6" hidden="1" x14ac:dyDescent="0.2">
      <c r="A3" s="6"/>
      <c r="B3" s="6"/>
      <c r="C3" s="6"/>
      <c r="D3" s="6"/>
      <c r="E3" s="6"/>
      <c r="F3" s="6"/>
    </row>
    <row r="4" spans="1:6" hidden="1" x14ac:dyDescent="0.2">
      <c r="A4" s="4" t="s">
        <v>2</v>
      </c>
      <c r="B4" s="7" t="s">
        <v>3</v>
      </c>
      <c r="C4" s="6"/>
      <c r="D4" s="6"/>
      <c r="E4" s="6"/>
      <c r="F4" s="6"/>
    </row>
    <row r="5" spans="1:6" hidden="1" x14ac:dyDescent="0.2">
      <c r="A5" s="4" t="s">
        <v>4</v>
      </c>
      <c r="B5" s="7" t="s">
        <v>5</v>
      </c>
      <c r="C5" s="6"/>
      <c r="D5" s="6"/>
      <c r="E5" s="6"/>
      <c r="F5" s="6"/>
    </row>
    <row r="6" spans="1:6" ht="4" hidden="1" x14ac:dyDescent="0.2">
      <c r="A6" s="4" t="s">
        <v>6</v>
      </c>
      <c r="B6" s="7" t="s">
        <v>7</v>
      </c>
      <c r="C6" s="6"/>
      <c r="D6" s="6"/>
      <c r="E6" s="6"/>
      <c r="F6" s="6"/>
    </row>
    <row r="7" spans="1:6" ht="43" hidden="1" x14ac:dyDescent="0.2">
      <c r="A7" s="4" t="s">
        <v>8</v>
      </c>
      <c r="B7" s="7" t="s">
        <v>9</v>
      </c>
      <c r="C7" s="6"/>
      <c r="D7" s="6"/>
      <c r="E7" s="6"/>
      <c r="F7" s="6"/>
    </row>
    <row r="8" spans="1:6" ht="1" hidden="1" x14ac:dyDescent="0.2">
      <c r="A8" s="4" t="s">
        <v>10</v>
      </c>
      <c r="B8" s="7" t="s">
        <v>11</v>
      </c>
      <c r="C8" s="6"/>
      <c r="D8" s="6"/>
      <c r="E8" s="6"/>
      <c r="F8" s="6"/>
    </row>
    <row r="9" spans="1:6" ht="1" hidden="1" x14ac:dyDescent="0.2">
      <c r="A9" s="4" t="s">
        <v>12</v>
      </c>
      <c r="B9" s="7" t="s">
        <v>13</v>
      </c>
      <c r="C9" s="6"/>
      <c r="D9" s="6"/>
      <c r="E9" s="6"/>
      <c r="F9" s="6"/>
    </row>
    <row r="10" spans="1:6" ht="1" hidden="1" x14ac:dyDescent="0.2">
      <c r="A10" s="4" t="s">
        <v>14</v>
      </c>
      <c r="B10" s="8" t="s">
        <v>15</v>
      </c>
      <c r="C10" s="6"/>
      <c r="D10" s="6"/>
      <c r="E10" s="6"/>
      <c r="F10" s="6"/>
    </row>
    <row r="11" spans="1:6" ht="1" hidden="1" x14ac:dyDescent="0.2"/>
    <row r="12" spans="1:6" ht="10" hidden="1" x14ac:dyDescent="0.2">
      <c r="A12" s="1" t="s">
        <v>17</v>
      </c>
      <c r="B12" s="1" t="s">
        <v>16</v>
      </c>
    </row>
    <row r="13" spans="1:6" x14ac:dyDescent="0.2">
      <c r="A13" s="2">
        <v>2013</v>
      </c>
      <c r="B13" s="3">
        <v>10.6</v>
      </c>
    </row>
    <row r="14" spans="1:6" x14ac:dyDescent="0.2">
      <c r="A14" s="2">
        <v>2014</v>
      </c>
      <c r="B14" s="3">
        <v>14.2</v>
      </c>
    </row>
    <row r="15" spans="1:6" x14ac:dyDescent="0.2">
      <c r="A15" s="2">
        <v>2015</v>
      </c>
      <c r="B15" s="3">
        <v>19.5</v>
      </c>
    </row>
    <row r="16" spans="1:6" x14ac:dyDescent="0.2">
      <c r="A16" s="2">
        <v>2016</v>
      </c>
      <c r="B16" s="3">
        <v>12.1</v>
      </c>
    </row>
    <row r="17" spans="1:2" x14ac:dyDescent="0.2">
      <c r="A17" s="2">
        <v>2017</v>
      </c>
      <c r="B17" s="3">
        <v>12.2</v>
      </c>
    </row>
    <row r="18" spans="1:2" x14ac:dyDescent="0.2">
      <c r="A18" s="2">
        <v>2018</v>
      </c>
      <c r="B18" s="3">
        <v>15.7</v>
      </c>
    </row>
    <row r="19" spans="1:2" x14ac:dyDescent="0.2">
      <c r="A19" s="2">
        <v>2019</v>
      </c>
      <c r="B19" s="3">
        <v>11</v>
      </c>
    </row>
    <row r="20" spans="1:2" x14ac:dyDescent="0.2">
      <c r="A20" s="2">
        <v>2020</v>
      </c>
      <c r="B20" s="3">
        <v>10.199999999999999</v>
      </c>
    </row>
    <row r="21" spans="1:2" x14ac:dyDescent="0.2">
      <c r="A21" s="2">
        <v>2021</v>
      </c>
      <c r="B21" s="3">
        <v>10.8</v>
      </c>
    </row>
    <row r="22" spans="1:2" x14ac:dyDescent="0.2">
      <c r="A22" s="2">
        <v>2022</v>
      </c>
      <c r="B22" s="3">
        <v>-4.5</v>
      </c>
    </row>
    <row r="23" spans="1:2" x14ac:dyDescent="0.2">
      <c r="A23" s="2">
        <v>2023</v>
      </c>
      <c r="B23" s="3">
        <v>10.3</v>
      </c>
    </row>
    <row r="25" spans="1:2" x14ac:dyDescent="0.2">
      <c r="B25" t="s">
        <v>18</v>
      </c>
    </row>
    <row r="26" spans="1:2" x14ac:dyDescent="0.2">
      <c r="A26" s="9">
        <v>2012</v>
      </c>
      <c r="B26" s="10">
        <v>1</v>
      </c>
    </row>
    <row r="27" spans="1:2" x14ac:dyDescent="0.2">
      <c r="A27" s="2">
        <v>2013</v>
      </c>
      <c r="B27">
        <f>B26*(1+B13/100)</f>
        <v>1.1060000000000001</v>
      </c>
    </row>
    <row r="28" spans="1:2" x14ac:dyDescent="0.2">
      <c r="A28" s="2">
        <v>2014</v>
      </c>
      <c r="B28">
        <f t="shared" ref="B28:B37" si="0">B27*(1+B14/100)</f>
        <v>1.2630520000000001</v>
      </c>
    </row>
    <row r="29" spans="1:2" x14ac:dyDescent="0.2">
      <c r="A29" s="2">
        <v>2015</v>
      </c>
      <c r="B29">
        <f t="shared" si="0"/>
        <v>1.5093471400000003</v>
      </c>
    </row>
    <row r="30" spans="1:2" x14ac:dyDescent="0.2">
      <c r="A30" s="2">
        <v>2016</v>
      </c>
      <c r="B30">
        <f t="shared" si="0"/>
        <v>1.6919781439400003</v>
      </c>
    </row>
    <row r="31" spans="1:2" x14ac:dyDescent="0.2">
      <c r="A31" s="2">
        <v>2017</v>
      </c>
      <c r="B31">
        <f t="shared" si="0"/>
        <v>1.8983994775006803</v>
      </c>
    </row>
    <row r="32" spans="1:2" x14ac:dyDescent="0.2">
      <c r="A32" s="2">
        <v>2018</v>
      </c>
      <c r="B32">
        <f t="shared" si="0"/>
        <v>2.1964481954682871</v>
      </c>
    </row>
    <row r="33" spans="1:2" x14ac:dyDescent="0.2">
      <c r="A33" s="2">
        <v>2019</v>
      </c>
      <c r="B33">
        <f t="shared" si="0"/>
        <v>2.4380574969697988</v>
      </c>
    </row>
    <row r="34" spans="1:2" x14ac:dyDescent="0.2">
      <c r="A34" s="2">
        <v>2020</v>
      </c>
      <c r="B34">
        <f t="shared" si="0"/>
        <v>2.6867393616607185</v>
      </c>
    </row>
    <row r="35" spans="1:2" x14ac:dyDescent="0.2">
      <c r="A35" s="2">
        <v>2021</v>
      </c>
      <c r="B35">
        <f t="shared" si="0"/>
        <v>2.9769072127200764</v>
      </c>
    </row>
    <row r="36" spans="1:2" x14ac:dyDescent="0.2">
      <c r="A36" s="2">
        <v>2022</v>
      </c>
      <c r="B36">
        <f t="shared" si="0"/>
        <v>2.8429463881476726</v>
      </c>
    </row>
    <row r="37" spans="1:2" x14ac:dyDescent="0.2">
      <c r="A37" s="2">
        <v>2023</v>
      </c>
      <c r="B37">
        <f t="shared" si="0"/>
        <v>3.1357698661268829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B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December 5, 2024 (02:53:46 PM)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7CF9-B664-7E49-9E6F-C76F83EF4BCB}">
  <dimension ref="A2:AT58"/>
  <sheetViews>
    <sheetView tabSelected="1" topLeftCell="D7" workbookViewId="0">
      <selection activeCell="N14" sqref="N14:Q58"/>
    </sheetView>
  </sheetViews>
  <sheetFormatPr baseColWidth="10" defaultRowHeight="15" x14ac:dyDescent="0.2"/>
  <cols>
    <col min="17" max="17" width="12.1640625" bestFit="1" customWidth="1"/>
  </cols>
  <sheetData>
    <row r="2" spans="1:46" x14ac:dyDescent="0.2">
      <c r="B2" s="13" t="s">
        <v>22</v>
      </c>
    </row>
    <row r="3" spans="1:46" x14ac:dyDescent="0.2">
      <c r="B3" s="13" t="s">
        <v>65</v>
      </c>
    </row>
    <row r="4" spans="1:46" ht="16" x14ac:dyDescent="0.2">
      <c r="A4" t="s">
        <v>19</v>
      </c>
      <c r="C4">
        <v>1980</v>
      </c>
      <c r="D4">
        <v>1981</v>
      </c>
      <c r="E4">
        <v>1982</v>
      </c>
      <c r="F4">
        <v>1983</v>
      </c>
      <c r="G4">
        <v>1984</v>
      </c>
      <c r="H4">
        <v>1985</v>
      </c>
      <c r="I4">
        <v>1986</v>
      </c>
      <c r="J4">
        <v>1987</v>
      </c>
      <c r="K4">
        <v>1988</v>
      </c>
      <c r="L4">
        <v>1989</v>
      </c>
      <c r="M4">
        <v>1990</v>
      </c>
      <c r="N4">
        <v>1991</v>
      </c>
      <c r="O4">
        <v>1992</v>
      </c>
      <c r="P4">
        <v>1993</v>
      </c>
      <c r="Q4">
        <v>1994</v>
      </c>
      <c r="R4">
        <v>1995</v>
      </c>
      <c r="S4">
        <v>1996</v>
      </c>
      <c r="T4">
        <v>1997</v>
      </c>
      <c r="U4">
        <v>1998</v>
      </c>
      <c r="V4">
        <v>1999</v>
      </c>
      <c r="W4">
        <v>2000</v>
      </c>
      <c r="X4">
        <v>2001</v>
      </c>
      <c r="Y4">
        <v>2002</v>
      </c>
      <c r="Z4">
        <v>2003</v>
      </c>
      <c r="AA4">
        <v>2004</v>
      </c>
      <c r="AB4">
        <v>2005</v>
      </c>
      <c r="AC4">
        <v>2006</v>
      </c>
      <c r="AD4">
        <v>2007</v>
      </c>
      <c r="AE4">
        <v>2008</v>
      </c>
      <c r="AF4">
        <v>2009</v>
      </c>
      <c r="AG4">
        <v>2010</v>
      </c>
      <c r="AH4">
        <v>2011</v>
      </c>
      <c r="AI4">
        <v>2012</v>
      </c>
      <c r="AJ4">
        <v>2013</v>
      </c>
      <c r="AK4">
        <v>2014</v>
      </c>
      <c r="AL4">
        <v>2015</v>
      </c>
      <c r="AM4">
        <v>2016</v>
      </c>
      <c r="AN4">
        <v>2017</v>
      </c>
      <c r="AO4">
        <v>2018</v>
      </c>
      <c r="AP4">
        <v>2019</v>
      </c>
      <c r="AQ4">
        <v>2020</v>
      </c>
      <c r="AR4">
        <v>2021</v>
      </c>
      <c r="AS4">
        <v>2022</v>
      </c>
      <c r="AT4">
        <v>2023</v>
      </c>
    </row>
    <row r="5" spans="1:46" x14ac:dyDescent="0.2">
      <c r="A5" t="s">
        <v>20</v>
      </c>
      <c r="B5" t="s">
        <v>21</v>
      </c>
      <c r="C5">
        <v>19403.118999999999</v>
      </c>
      <c r="D5">
        <v>19181.260999999999</v>
      </c>
      <c r="E5">
        <v>17820.057000000001</v>
      </c>
      <c r="F5">
        <v>16094.463</v>
      </c>
      <c r="G5">
        <v>17466.476999999999</v>
      </c>
      <c r="H5">
        <v>16453.852999999999</v>
      </c>
      <c r="I5">
        <v>16059.03</v>
      </c>
      <c r="J5">
        <v>16620.580999999998</v>
      </c>
      <c r="K5">
        <v>17102.620999999999</v>
      </c>
      <c r="L5">
        <v>17310.645</v>
      </c>
      <c r="M5">
        <v>17809.673999999999</v>
      </c>
      <c r="N5">
        <v>17697.802393000002</v>
      </c>
      <c r="O5">
        <v>17839.903111</v>
      </c>
      <c r="P5">
        <v>18095.459626</v>
      </c>
      <c r="Q5">
        <v>18821.024574999999</v>
      </c>
      <c r="R5">
        <v>18598.679286999999</v>
      </c>
      <c r="S5">
        <v>18854.062558000001</v>
      </c>
      <c r="T5">
        <v>18902.388630000001</v>
      </c>
      <c r="U5">
        <v>19023.564289000002</v>
      </c>
      <c r="V5">
        <v>18832.232368000001</v>
      </c>
      <c r="W5">
        <v>19181.979898000001</v>
      </c>
      <c r="X5">
        <v>19616.310558000001</v>
      </c>
      <c r="Y5">
        <v>18927.788245</v>
      </c>
      <c r="Z5">
        <v>19098.544464999999</v>
      </c>
      <c r="AA5">
        <v>18590.890545999999</v>
      </c>
      <c r="AB5">
        <v>18050.597772000001</v>
      </c>
      <c r="AC5">
        <v>18503.604765</v>
      </c>
      <c r="AD5">
        <v>19266.025802</v>
      </c>
      <c r="AE5">
        <v>20158.601648</v>
      </c>
      <c r="AF5">
        <v>20623.854028000002</v>
      </c>
      <c r="AG5">
        <v>21315.506818999998</v>
      </c>
      <c r="AH5">
        <v>22901.878594999998</v>
      </c>
      <c r="AI5">
        <v>24033.266235999999</v>
      </c>
      <c r="AJ5">
        <v>24205.523290000001</v>
      </c>
      <c r="AK5">
        <v>25889.605162</v>
      </c>
      <c r="AL5">
        <v>27065.459890999999</v>
      </c>
      <c r="AM5">
        <v>26592.115010000001</v>
      </c>
      <c r="AN5">
        <v>27340.583494999999</v>
      </c>
      <c r="AO5">
        <v>30774.274152999998</v>
      </c>
      <c r="AP5">
        <v>33899.020594000001</v>
      </c>
      <c r="AQ5">
        <v>33811.129105</v>
      </c>
      <c r="AR5">
        <v>34529.276007</v>
      </c>
      <c r="AS5">
        <v>36353.022774999998</v>
      </c>
      <c r="AT5">
        <v>37868.864887000003</v>
      </c>
    </row>
    <row r="6" spans="1:46" x14ac:dyDescent="0.2">
      <c r="A6" t="s">
        <v>23</v>
      </c>
      <c r="B6" t="s">
        <v>60</v>
      </c>
      <c r="C6" s="11" t="s">
        <v>24</v>
      </c>
      <c r="D6" s="11" t="s">
        <v>25</v>
      </c>
      <c r="E6">
        <v>8648.5343452054803</v>
      </c>
      <c r="F6">
        <v>8687.6410273972597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>
        <v>9444.3515000000007</v>
      </c>
      <c r="T6" s="11" t="s">
        <v>38</v>
      </c>
      <c r="U6" s="11" t="s">
        <v>39</v>
      </c>
      <c r="V6" s="11" t="s">
        <v>40</v>
      </c>
      <c r="W6" s="11" t="s">
        <v>41</v>
      </c>
      <c r="X6" s="11" t="s">
        <v>42</v>
      </c>
      <c r="Y6" s="11" t="s">
        <v>43</v>
      </c>
      <c r="Z6" s="11" t="s">
        <v>44</v>
      </c>
      <c r="AA6" s="11" t="s">
        <v>45</v>
      </c>
      <c r="AB6">
        <v>8327.1361095890406</v>
      </c>
      <c r="AC6">
        <v>8314.3195863013698</v>
      </c>
      <c r="AD6" s="11" t="s">
        <v>46</v>
      </c>
      <c r="AE6">
        <v>8563.5316939890708</v>
      </c>
      <c r="AF6" s="11" t="s">
        <v>47</v>
      </c>
      <c r="AG6">
        <v>9698.1130630136995</v>
      </c>
      <c r="AH6" s="11" t="s">
        <v>48</v>
      </c>
      <c r="AI6" s="11" t="s">
        <v>49</v>
      </c>
      <c r="AJ6" s="11" t="s">
        <v>50</v>
      </c>
      <c r="AK6" s="11" t="s">
        <v>51</v>
      </c>
      <c r="AL6" s="11" t="s">
        <v>52</v>
      </c>
      <c r="AM6" s="11" t="s">
        <v>53</v>
      </c>
      <c r="AN6" s="11" t="s">
        <v>54</v>
      </c>
      <c r="AO6">
        <v>17909.763999999999</v>
      </c>
      <c r="AP6" s="11" t="s">
        <v>55</v>
      </c>
      <c r="AQ6" s="11" t="s">
        <v>56</v>
      </c>
      <c r="AR6" s="11" t="s">
        <v>57</v>
      </c>
      <c r="AS6" s="11" t="s">
        <v>58</v>
      </c>
      <c r="AT6" s="11" t="s">
        <v>59</v>
      </c>
    </row>
    <row r="12" spans="1:46" x14ac:dyDescent="0.2">
      <c r="K12" t="s">
        <v>71</v>
      </c>
      <c r="O12" t="s">
        <v>74</v>
      </c>
    </row>
    <row r="13" spans="1:46" x14ac:dyDescent="0.2">
      <c r="E13" t="s">
        <v>66</v>
      </c>
      <c r="F13" t="s">
        <v>67</v>
      </c>
      <c r="G13" t="s">
        <v>64</v>
      </c>
      <c r="H13" t="s">
        <v>63</v>
      </c>
      <c r="L13" t="s">
        <v>70</v>
      </c>
      <c r="O13" t="s">
        <v>73</v>
      </c>
      <c r="Q13" t="s">
        <v>77</v>
      </c>
    </row>
    <row r="14" spans="1:46" x14ac:dyDescent="0.2">
      <c r="E14" t="s">
        <v>21</v>
      </c>
      <c r="F14" t="s">
        <v>60</v>
      </c>
      <c r="G14" t="s">
        <v>61</v>
      </c>
      <c r="H14" t="s">
        <v>62</v>
      </c>
      <c r="K14" t="s">
        <v>68</v>
      </c>
      <c r="L14" t="s">
        <v>69</v>
      </c>
      <c r="O14" t="s">
        <v>72</v>
      </c>
      <c r="P14" t="s">
        <v>75</v>
      </c>
      <c r="Q14" t="s">
        <v>76</v>
      </c>
    </row>
    <row r="15" spans="1:46" x14ac:dyDescent="0.2">
      <c r="D15">
        <v>1980</v>
      </c>
      <c r="E15">
        <v>19403.118999999999</v>
      </c>
      <c r="F15" s="12">
        <v>8596.6257568305991</v>
      </c>
      <c r="J15">
        <v>1980</v>
      </c>
      <c r="K15">
        <f>E15*1000000*G15/(1000000000)</f>
        <v>0</v>
      </c>
      <c r="L15">
        <f>F15*H15*1000*365/(1000000000)</f>
        <v>0</v>
      </c>
      <c r="N15">
        <v>1980</v>
      </c>
      <c r="O15" s="14">
        <v>218.5</v>
      </c>
      <c r="P15">
        <f>K15+L15</f>
        <v>0</v>
      </c>
      <c r="Q15">
        <f>(P15)/(O15)</f>
        <v>0</v>
      </c>
    </row>
    <row r="16" spans="1:46" x14ac:dyDescent="0.2">
      <c r="D16">
        <v>1981</v>
      </c>
      <c r="E16">
        <v>19181.260999999999</v>
      </c>
      <c r="F16" s="12">
        <v>8571.5725150684902</v>
      </c>
      <c r="J16">
        <v>1981</v>
      </c>
      <c r="K16">
        <f t="shared" ref="K16:K58" si="0">E16*1000000*G16/(1000000000)</f>
        <v>0</v>
      </c>
      <c r="L16">
        <f t="shared" ref="L16:L58" si="1">F16*H16*1000*365/(1000000000)</f>
        <v>0</v>
      </c>
      <c r="N16">
        <v>1981</v>
      </c>
      <c r="O16" s="14">
        <v>253.1</v>
      </c>
      <c r="P16">
        <f t="shared" ref="P16:P58" si="2">K16+L16</f>
        <v>0</v>
      </c>
      <c r="Q16">
        <f t="shared" ref="Q16:Q58" si="3">(P16)/(O16)</f>
        <v>0</v>
      </c>
    </row>
    <row r="17" spans="4:17" x14ac:dyDescent="0.2">
      <c r="D17">
        <v>1982</v>
      </c>
      <c r="E17">
        <v>17820.057000000001</v>
      </c>
      <c r="F17">
        <v>8648.5343452054803</v>
      </c>
      <c r="J17">
        <v>1982</v>
      </c>
      <c r="K17">
        <f t="shared" si="0"/>
        <v>0</v>
      </c>
      <c r="L17">
        <f t="shared" si="1"/>
        <v>0</v>
      </c>
      <c r="N17">
        <v>1982</v>
      </c>
      <c r="O17" s="14">
        <v>264.60000000000002</v>
      </c>
      <c r="P17">
        <f t="shared" si="2"/>
        <v>0</v>
      </c>
      <c r="Q17">
        <f t="shared" si="3"/>
        <v>0</v>
      </c>
    </row>
    <row r="18" spans="4:17" x14ac:dyDescent="0.2">
      <c r="D18">
        <v>1983</v>
      </c>
      <c r="E18">
        <v>16094.463</v>
      </c>
      <c r="F18">
        <v>8687.6410273972597</v>
      </c>
      <c r="J18">
        <v>1983</v>
      </c>
      <c r="K18">
        <f t="shared" si="0"/>
        <v>0</v>
      </c>
      <c r="L18">
        <f t="shared" si="1"/>
        <v>0</v>
      </c>
      <c r="N18">
        <v>1983</v>
      </c>
      <c r="O18" s="14">
        <v>255.7</v>
      </c>
      <c r="P18">
        <f t="shared" si="2"/>
        <v>0</v>
      </c>
      <c r="Q18">
        <f t="shared" si="3"/>
        <v>0</v>
      </c>
    </row>
    <row r="19" spans="4:17" x14ac:dyDescent="0.2">
      <c r="D19">
        <v>1984</v>
      </c>
      <c r="E19">
        <v>17466.476999999999</v>
      </c>
      <c r="F19" s="12">
        <v>8878.9507021857899</v>
      </c>
      <c r="J19">
        <v>1984</v>
      </c>
      <c r="K19">
        <f t="shared" si="0"/>
        <v>0</v>
      </c>
      <c r="L19">
        <f t="shared" si="1"/>
        <v>0</v>
      </c>
      <c r="N19">
        <v>1984</v>
      </c>
      <c r="O19" s="14">
        <v>252</v>
      </c>
      <c r="P19">
        <f t="shared" si="2"/>
        <v>0</v>
      </c>
      <c r="Q19">
        <f t="shared" si="3"/>
        <v>0</v>
      </c>
    </row>
    <row r="20" spans="4:17" x14ac:dyDescent="0.2">
      <c r="D20">
        <v>1985</v>
      </c>
      <c r="E20">
        <v>16453.852999999999</v>
      </c>
      <c r="F20" s="12">
        <v>8971.3779972602697</v>
      </c>
      <c r="J20">
        <v>1985</v>
      </c>
      <c r="K20">
        <f t="shared" si="0"/>
        <v>0</v>
      </c>
      <c r="L20">
        <f t="shared" si="1"/>
        <v>0</v>
      </c>
      <c r="N20">
        <v>1985</v>
      </c>
      <c r="O20" s="14">
        <v>244.7</v>
      </c>
      <c r="P20">
        <f t="shared" si="2"/>
        <v>0</v>
      </c>
      <c r="Q20">
        <f t="shared" si="3"/>
        <v>0</v>
      </c>
    </row>
    <row r="21" spans="4:17" x14ac:dyDescent="0.2">
      <c r="D21">
        <v>1986</v>
      </c>
      <c r="E21">
        <v>16059.03</v>
      </c>
      <c r="F21" s="12">
        <v>8680.1424904109499</v>
      </c>
      <c r="H21">
        <v>15.05</v>
      </c>
      <c r="J21">
        <v>1986</v>
      </c>
      <c r="K21">
        <f t="shared" si="0"/>
        <v>0</v>
      </c>
      <c r="L21">
        <f t="shared" si="1"/>
        <v>47.682192735449952</v>
      </c>
      <c r="N21">
        <v>1986</v>
      </c>
      <c r="O21" s="14">
        <v>216.6</v>
      </c>
      <c r="P21">
        <f t="shared" si="2"/>
        <v>47.682192735449952</v>
      </c>
      <c r="Q21">
        <f t="shared" si="3"/>
        <v>0.2201393939771466</v>
      </c>
    </row>
    <row r="22" spans="4:17" x14ac:dyDescent="0.2">
      <c r="D22">
        <v>1987</v>
      </c>
      <c r="E22">
        <v>16620.580999999998</v>
      </c>
      <c r="F22" s="12">
        <v>8348.9780246575301</v>
      </c>
      <c r="H22">
        <v>19.2</v>
      </c>
      <c r="J22">
        <v>1987</v>
      </c>
      <c r="K22">
        <f t="shared" si="0"/>
        <v>0</v>
      </c>
      <c r="L22">
        <f t="shared" si="1"/>
        <v>58.509637996799974</v>
      </c>
      <c r="N22">
        <v>1987</v>
      </c>
      <c r="O22" s="14">
        <v>198</v>
      </c>
      <c r="P22">
        <f t="shared" si="2"/>
        <v>58.509637996799974</v>
      </c>
      <c r="Q22">
        <f t="shared" si="3"/>
        <v>0.29550322220606046</v>
      </c>
    </row>
    <row r="23" spans="4:17" x14ac:dyDescent="0.2">
      <c r="D23">
        <v>1988</v>
      </c>
      <c r="E23">
        <v>17102.620999999999</v>
      </c>
      <c r="F23" s="12">
        <v>8139.6885109289597</v>
      </c>
      <c r="H23">
        <v>15.97</v>
      </c>
      <c r="J23">
        <v>1988</v>
      </c>
      <c r="K23">
        <f t="shared" si="0"/>
        <v>0</v>
      </c>
      <c r="L23">
        <f t="shared" si="1"/>
        <v>47.446651314630451</v>
      </c>
      <c r="N23">
        <v>1988</v>
      </c>
      <c r="O23" s="14">
        <v>194.5</v>
      </c>
      <c r="P23">
        <f t="shared" si="2"/>
        <v>47.446651314630451</v>
      </c>
      <c r="Q23">
        <f t="shared" si="3"/>
        <v>0.24394165200324139</v>
      </c>
    </row>
    <row r="24" spans="4:17" x14ac:dyDescent="0.2">
      <c r="D24">
        <v>1989</v>
      </c>
      <c r="E24">
        <v>17310.645</v>
      </c>
      <c r="F24" s="12">
        <v>7613.0767095890396</v>
      </c>
      <c r="H24">
        <v>19.64</v>
      </c>
      <c r="J24">
        <v>1989</v>
      </c>
      <c r="K24">
        <f t="shared" si="0"/>
        <v>0</v>
      </c>
      <c r="L24">
        <f t="shared" si="1"/>
        <v>54.575101700359994</v>
      </c>
      <c r="N24">
        <v>1989</v>
      </c>
      <c r="O24" s="14">
        <v>191</v>
      </c>
      <c r="P24">
        <f t="shared" si="2"/>
        <v>54.575101700359994</v>
      </c>
      <c r="Q24">
        <f t="shared" si="3"/>
        <v>0.28573351675581149</v>
      </c>
    </row>
    <row r="25" spans="4:17" x14ac:dyDescent="0.2">
      <c r="D25">
        <v>1990</v>
      </c>
      <c r="E25">
        <v>17809.673999999999</v>
      </c>
      <c r="F25" s="12">
        <v>7355.3073561643796</v>
      </c>
      <c r="H25">
        <v>24.53</v>
      </c>
      <c r="J25">
        <v>1990</v>
      </c>
      <c r="K25">
        <f t="shared" si="0"/>
        <v>0</v>
      </c>
      <c r="L25">
        <f t="shared" si="1"/>
        <v>65.855376648049969</v>
      </c>
      <c r="N25">
        <v>1990</v>
      </c>
      <c r="O25" s="14">
        <v>190.3</v>
      </c>
      <c r="P25">
        <f t="shared" si="2"/>
        <v>65.855376648049969</v>
      </c>
      <c r="Q25">
        <f t="shared" si="3"/>
        <v>0.34606083367341023</v>
      </c>
    </row>
    <row r="26" spans="4:17" x14ac:dyDescent="0.2">
      <c r="D26">
        <v>1991</v>
      </c>
      <c r="E26">
        <v>17697.802393000002</v>
      </c>
      <c r="F26" s="12">
        <v>7416.5451013698603</v>
      </c>
      <c r="H26">
        <v>21.54</v>
      </c>
      <c r="J26">
        <v>1991</v>
      </c>
      <c r="K26">
        <f t="shared" si="0"/>
        <v>0</v>
      </c>
      <c r="L26">
        <f t="shared" si="1"/>
        <v>58.309619241479979</v>
      </c>
      <c r="N26">
        <v>1991</v>
      </c>
      <c r="O26" s="14">
        <v>191</v>
      </c>
      <c r="P26">
        <f t="shared" si="2"/>
        <v>58.309619241479979</v>
      </c>
      <c r="Q26">
        <f t="shared" si="3"/>
        <v>0.3052859646150784</v>
      </c>
    </row>
    <row r="27" spans="4:17" x14ac:dyDescent="0.2">
      <c r="D27">
        <v>1992</v>
      </c>
      <c r="E27">
        <v>17839.903111</v>
      </c>
      <c r="F27" s="12">
        <v>7171.12452459016</v>
      </c>
      <c r="H27">
        <v>20.58</v>
      </c>
      <c r="J27">
        <v>1992</v>
      </c>
      <c r="K27">
        <f t="shared" si="0"/>
        <v>0</v>
      </c>
      <c r="L27">
        <f t="shared" si="1"/>
        <v>53.86733609136391</v>
      </c>
      <c r="N27">
        <v>1992</v>
      </c>
      <c r="O27" s="14">
        <v>182.1</v>
      </c>
      <c r="P27">
        <f t="shared" si="2"/>
        <v>53.86733609136391</v>
      </c>
      <c r="Q27">
        <f t="shared" si="3"/>
        <v>0.29581184015026862</v>
      </c>
    </row>
    <row r="28" spans="4:17" x14ac:dyDescent="0.2">
      <c r="D28">
        <v>1993</v>
      </c>
      <c r="E28">
        <v>18095.459626</v>
      </c>
      <c r="F28" s="12">
        <v>9601.8182438356107</v>
      </c>
      <c r="H28">
        <v>18.43</v>
      </c>
      <c r="J28">
        <v>1993</v>
      </c>
      <c r="K28">
        <f t="shared" si="0"/>
        <v>0</v>
      </c>
      <c r="L28">
        <f t="shared" si="1"/>
        <v>64.590951235369957</v>
      </c>
      <c r="N28">
        <v>1993</v>
      </c>
      <c r="O28" s="14">
        <v>170.8</v>
      </c>
      <c r="P28">
        <f t="shared" si="2"/>
        <v>64.590951235369957</v>
      </c>
      <c r="Q28">
        <f t="shared" si="3"/>
        <v>0.37816716179958987</v>
      </c>
    </row>
    <row r="29" spans="4:17" x14ac:dyDescent="0.2">
      <c r="D29">
        <v>1994</v>
      </c>
      <c r="E29">
        <v>18821.024574999999</v>
      </c>
      <c r="F29" s="12">
        <v>9412.96537260273</v>
      </c>
      <c r="H29">
        <v>17.2</v>
      </c>
      <c r="J29">
        <v>1994</v>
      </c>
      <c r="K29">
        <f t="shared" si="0"/>
        <v>0</v>
      </c>
      <c r="L29">
        <f t="shared" si="1"/>
        <v>59.094596609199932</v>
      </c>
      <c r="N29">
        <v>1994</v>
      </c>
      <c r="O29" s="14">
        <v>162.4</v>
      </c>
      <c r="P29">
        <f t="shared" si="2"/>
        <v>59.094596609199932</v>
      </c>
      <c r="Q29">
        <f t="shared" si="3"/>
        <v>0.36388298404679759</v>
      </c>
    </row>
    <row r="30" spans="4:17" x14ac:dyDescent="0.2">
      <c r="D30">
        <v>1995</v>
      </c>
      <c r="E30">
        <v>18598.679286999999</v>
      </c>
      <c r="F30" s="12">
        <v>9399.98470958904</v>
      </c>
      <c r="H30">
        <v>18.43</v>
      </c>
      <c r="J30">
        <v>1995</v>
      </c>
      <c r="K30">
        <f t="shared" si="0"/>
        <v>0</v>
      </c>
      <c r="L30">
        <f t="shared" si="1"/>
        <v>63.233227142169987</v>
      </c>
      <c r="N30">
        <v>1995</v>
      </c>
      <c r="O30" s="14">
        <v>151.80000000000001</v>
      </c>
      <c r="P30">
        <f t="shared" si="2"/>
        <v>63.233227142169987</v>
      </c>
      <c r="Q30">
        <f t="shared" si="3"/>
        <v>0.41655617353208158</v>
      </c>
    </row>
    <row r="31" spans="4:17" x14ac:dyDescent="0.2">
      <c r="D31">
        <v>1996</v>
      </c>
      <c r="E31">
        <v>18854.062558000001</v>
      </c>
      <c r="F31">
        <v>9444.3515000000007</v>
      </c>
      <c r="H31">
        <v>22.12</v>
      </c>
      <c r="J31">
        <v>1996</v>
      </c>
      <c r="K31">
        <f t="shared" si="0"/>
        <v>0</v>
      </c>
      <c r="L31">
        <f t="shared" si="1"/>
        <v>76.251805140700014</v>
      </c>
      <c r="N31">
        <v>1996</v>
      </c>
      <c r="O31" s="14">
        <v>147</v>
      </c>
      <c r="P31">
        <f t="shared" si="2"/>
        <v>76.251805140700014</v>
      </c>
      <c r="Q31">
        <f t="shared" si="3"/>
        <v>0.51871976286190491</v>
      </c>
    </row>
    <row r="32" spans="4:17" x14ac:dyDescent="0.2">
      <c r="D32">
        <v>1997</v>
      </c>
      <c r="E32">
        <v>18902.388630000001</v>
      </c>
      <c r="F32" s="12">
        <v>9460.7511397260205</v>
      </c>
      <c r="G32">
        <v>2.4900000000000002</v>
      </c>
      <c r="H32">
        <v>20.61</v>
      </c>
      <c r="J32">
        <v>1997</v>
      </c>
      <c r="K32">
        <f t="shared" si="0"/>
        <v>47.066947688700004</v>
      </c>
      <c r="L32">
        <f t="shared" si="1"/>
        <v>71.169919561259945</v>
      </c>
      <c r="N32">
        <v>1997</v>
      </c>
      <c r="O32" s="14">
        <v>144.1</v>
      </c>
      <c r="P32">
        <f t="shared" si="2"/>
        <v>118.23686724995994</v>
      </c>
      <c r="Q32">
        <f t="shared" si="3"/>
        <v>0.82051955065898641</v>
      </c>
    </row>
    <row r="33" spans="4:17" x14ac:dyDescent="0.2">
      <c r="D33">
        <v>1998</v>
      </c>
      <c r="E33">
        <v>19023.564289000002</v>
      </c>
      <c r="F33" s="12">
        <v>9277.9243808219107</v>
      </c>
      <c r="G33">
        <v>2.09</v>
      </c>
      <c r="H33">
        <v>14.42</v>
      </c>
      <c r="J33">
        <v>1998</v>
      </c>
      <c r="K33">
        <f t="shared" si="0"/>
        <v>39.759249364009996</v>
      </c>
      <c r="L33">
        <f t="shared" si="1"/>
        <v>48.832499393579965</v>
      </c>
      <c r="N33">
        <v>1998</v>
      </c>
      <c r="O33" s="14">
        <v>140.69999999999999</v>
      </c>
      <c r="P33">
        <f t="shared" si="2"/>
        <v>88.591748757589954</v>
      </c>
      <c r="Q33">
        <f t="shared" si="3"/>
        <v>0.62964995563319093</v>
      </c>
    </row>
    <row r="34" spans="4:17" x14ac:dyDescent="0.2">
      <c r="D34">
        <v>1999</v>
      </c>
      <c r="E34">
        <v>18832.232368000001</v>
      </c>
      <c r="F34" s="12">
        <v>8993.5606931506809</v>
      </c>
      <c r="G34">
        <v>2.27</v>
      </c>
      <c r="H34">
        <v>19.34</v>
      </c>
      <c r="J34">
        <v>1999</v>
      </c>
      <c r="K34">
        <f t="shared" si="0"/>
        <v>42.749167475360004</v>
      </c>
      <c r="L34">
        <f t="shared" si="1"/>
        <v>63.486444289019971</v>
      </c>
      <c r="N34">
        <v>1999</v>
      </c>
      <c r="O34" s="14">
        <v>131.19999999999999</v>
      </c>
      <c r="P34">
        <f t="shared" si="2"/>
        <v>106.23561176437997</v>
      </c>
      <c r="Q34">
        <f t="shared" si="3"/>
        <v>0.80972265064314008</v>
      </c>
    </row>
    <row r="35" spans="4:17" x14ac:dyDescent="0.2">
      <c r="D35">
        <v>2000</v>
      </c>
      <c r="E35">
        <v>19181.979898000001</v>
      </c>
      <c r="F35" s="12">
        <v>9057.9945350546404</v>
      </c>
      <c r="G35">
        <v>4.3099999999999996</v>
      </c>
      <c r="H35">
        <v>30.38</v>
      </c>
      <c r="J35">
        <v>2000</v>
      </c>
      <c r="K35">
        <f t="shared" si="0"/>
        <v>82.67433336037999</v>
      </c>
      <c r="L35">
        <f t="shared" si="1"/>
        <v>100.44138400086038</v>
      </c>
      <c r="N35">
        <v>2000</v>
      </c>
      <c r="O35" s="14">
        <v>124.9</v>
      </c>
      <c r="P35">
        <f t="shared" si="2"/>
        <v>183.11571736124037</v>
      </c>
      <c r="Q35">
        <f t="shared" si="3"/>
        <v>1.4660986177841502</v>
      </c>
    </row>
    <row r="36" spans="4:17" x14ac:dyDescent="0.2">
      <c r="D36">
        <v>2001</v>
      </c>
      <c r="E36">
        <v>19616.310558000001</v>
      </c>
      <c r="F36" s="12">
        <v>8957.1178058356109</v>
      </c>
      <c r="G36">
        <v>3.96</v>
      </c>
      <c r="H36">
        <v>25.98</v>
      </c>
      <c r="J36">
        <v>2001</v>
      </c>
      <c r="K36">
        <f t="shared" si="0"/>
        <v>77.680589809679987</v>
      </c>
      <c r="L36">
        <f t="shared" si="1"/>
        <v>84.93766101739736</v>
      </c>
      <c r="N36">
        <v>2001</v>
      </c>
      <c r="O36" s="14">
        <v>123.8</v>
      </c>
      <c r="P36">
        <f t="shared" si="2"/>
        <v>162.61825082707736</v>
      </c>
      <c r="Q36">
        <f t="shared" si="3"/>
        <v>1.3135561456145184</v>
      </c>
    </row>
    <row r="37" spans="4:17" x14ac:dyDescent="0.2">
      <c r="D37">
        <v>2002</v>
      </c>
      <c r="E37">
        <v>18927.788245</v>
      </c>
      <c r="F37" s="12">
        <v>8998.3616438356094</v>
      </c>
      <c r="G37">
        <v>3.38</v>
      </c>
      <c r="H37">
        <v>26.18</v>
      </c>
      <c r="J37">
        <v>2002</v>
      </c>
      <c r="K37">
        <f t="shared" si="0"/>
        <v>63.975924268100002</v>
      </c>
      <c r="L37">
        <f t="shared" si="1"/>
        <v>85.985644359999938</v>
      </c>
      <c r="N37">
        <v>2002</v>
      </c>
      <c r="O37" s="14">
        <v>122</v>
      </c>
      <c r="P37">
        <f t="shared" si="2"/>
        <v>149.96156862809994</v>
      </c>
      <c r="Q37">
        <f t="shared" si="3"/>
        <v>1.229193185476229</v>
      </c>
    </row>
    <row r="38" spans="4:17" x14ac:dyDescent="0.2">
      <c r="D38">
        <v>2003</v>
      </c>
      <c r="E38">
        <v>19098.544464999999</v>
      </c>
      <c r="F38" s="12">
        <v>8765.6849315068393</v>
      </c>
      <c r="G38">
        <v>5.47</v>
      </c>
      <c r="H38">
        <v>31.08</v>
      </c>
      <c r="J38">
        <v>2003</v>
      </c>
      <c r="K38">
        <f t="shared" si="0"/>
        <v>104.46903822354999</v>
      </c>
      <c r="L38">
        <f t="shared" si="1"/>
        <v>99.439682999999874</v>
      </c>
      <c r="N38">
        <v>2003</v>
      </c>
      <c r="O38" s="14">
        <v>120.1</v>
      </c>
      <c r="P38">
        <f t="shared" si="2"/>
        <v>203.90872122354986</v>
      </c>
      <c r="Q38">
        <f t="shared" si="3"/>
        <v>1.6978244897880921</v>
      </c>
    </row>
    <row r="39" spans="4:17" x14ac:dyDescent="0.2">
      <c r="D39">
        <v>2004</v>
      </c>
      <c r="E39">
        <v>18590.890545999999</v>
      </c>
      <c r="F39" s="12">
        <v>8722.3388032786806</v>
      </c>
      <c r="G39">
        <v>5.89</v>
      </c>
      <c r="H39">
        <v>41.51</v>
      </c>
      <c r="J39">
        <v>2004</v>
      </c>
      <c r="K39">
        <f t="shared" si="0"/>
        <v>109.50034531593998</v>
      </c>
      <c r="L39">
        <f t="shared" si="1"/>
        <v>132.15346355929577</v>
      </c>
      <c r="N39">
        <v>2004</v>
      </c>
      <c r="O39" s="14">
        <v>123.3</v>
      </c>
      <c r="P39">
        <f t="shared" si="2"/>
        <v>241.65380887523577</v>
      </c>
      <c r="Q39">
        <f t="shared" si="3"/>
        <v>1.9598849057196737</v>
      </c>
    </row>
    <row r="40" spans="4:17" x14ac:dyDescent="0.2">
      <c r="D40">
        <v>2005</v>
      </c>
      <c r="E40">
        <v>18050.597772000001</v>
      </c>
      <c r="F40">
        <v>8327.1361095890406</v>
      </c>
      <c r="G40">
        <v>8.69</v>
      </c>
      <c r="H40">
        <v>56.64</v>
      </c>
      <c r="J40">
        <v>2005</v>
      </c>
      <c r="K40">
        <f t="shared" si="0"/>
        <v>156.85969463868</v>
      </c>
      <c r="L40">
        <f t="shared" si="1"/>
        <v>172.15188107519998</v>
      </c>
      <c r="N40">
        <v>2005</v>
      </c>
      <c r="O40" s="14">
        <v>125.7</v>
      </c>
      <c r="P40">
        <f t="shared" si="2"/>
        <v>329.01157571388001</v>
      </c>
      <c r="Q40">
        <f t="shared" si="3"/>
        <v>2.6174349698797137</v>
      </c>
    </row>
    <row r="41" spans="4:17" x14ac:dyDescent="0.2">
      <c r="D41">
        <v>2006</v>
      </c>
      <c r="E41">
        <v>18503.604765</v>
      </c>
      <c r="F41">
        <v>8314.3195863013698</v>
      </c>
      <c r="G41">
        <v>6.73</v>
      </c>
      <c r="H41">
        <v>66.05</v>
      </c>
      <c r="J41">
        <v>2006</v>
      </c>
      <c r="K41">
        <f t="shared" si="0"/>
        <v>124.52926006845001</v>
      </c>
      <c r="L41">
        <f t="shared" si="1"/>
        <v>200.44369516644997</v>
      </c>
      <c r="N41">
        <v>2006</v>
      </c>
      <c r="O41" s="14">
        <v>134.6</v>
      </c>
      <c r="P41">
        <f t="shared" si="2"/>
        <v>324.97295523489998</v>
      </c>
      <c r="Q41">
        <f t="shared" si="3"/>
        <v>2.4143607372578009</v>
      </c>
    </row>
    <row r="42" spans="4:17" x14ac:dyDescent="0.2">
      <c r="D42">
        <v>2007</v>
      </c>
      <c r="E42">
        <v>19266.025802</v>
      </c>
      <c r="F42" s="12">
        <v>8466.3194602739695</v>
      </c>
      <c r="G42">
        <v>6.97</v>
      </c>
      <c r="H42">
        <v>72.34</v>
      </c>
      <c r="J42">
        <v>2007</v>
      </c>
      <c r="K42">
        <f t="shared" si="0"/>
        <v>134.28419983994002</v>
      </c>
      <c r="L42">
        <f t="shared" si="1"/>
        <v>223.54554566101996</v>
      </c>
      <c r="N42">
        <v>2007</v>
      </c>
      <c r="O42" s="14">
        <v>146.1</v>
      </c>
      <c r="P42">
        <f t="shared" si="2"/>
        <v>357.82974550095997</v>
      </c>
      <c r="Q42">
        <f t="shared" si="3"/>
        <v>2.449211125947707</v>
      </c>
    </row>
    <row r="43" spans="4:17" x14ac:dyDescent="0.2">
      <c r="D43">
        <v>2008</v>
      </c>
      <c r="E43">
        <v>20158.601648</v>
      </c>
      <c r="F43">
        <v>8563.5316939890708</v>
      </c>
      <c r="G43">
        <v>8.86</v>
      </c>
      <c r="H43">
        <v>99.67</v>
      </c>
      <c r="J43">
        <v>2008</v>
      </c>
      <c r="K43">
        <f t="shared" si="0"/>
        <v>178.60521060127999</v>
      </c>
      <c r="L43">
        <f t="shared" si="1"/>
        <v>311.53742943806014</v>
      </c>
      <c r="N43">
        <v>2008</v>
      </c>
      <c r="O43" s="14">
        <v>160.4</v>
      </c>
      <c r="P43">
        <f t="shared" si="2"/>
        <v>490.14264003934011</v>
      </c>
      <c r="Q43">
        <f t="shared" si="3"/>
        <v>3.0557521199460105</v>
      </c>
    </row>
    <row r="44" spans="4:17" x14ac:dyDescent="0.2">
      <c r="D44">
        <v>2009</v>
      </c>
      <c r="E44">
        <v>20623.854028000002</v>
      </c>
      <c r="F44" s="12">
        <v>9136.9492575342392</v>
      </c>
      <c r="G44">
        <v>3.94</v>
      </c>
      <c r="H44">
        <v>61.95</v>
      </c>
      <c r="J44">
        <v>2009</v>
      </c>
      <c r="K44">
        <f t="shared" si="0"/>
        <v>81.257984870319987</v>
      </c>
      <c r="L44">
        <f t="shared" si="1"/>
        <v>206.60241237404983</v>
      </c>
      <c r="N44">
        <v>2009</v>
      </c>
      <c r="O44" s="14">
        <v>159.9</v>
      </c>
      <c r="P44">
        <f t="shared" si="2"/>
        <v>287.86039724436984</v>
      </c>
      <c r="Q44">
        <f t="shared" si="3"/>
        <v>1.800252640677735</v>
      </c>
    </row>
    <row r="45" spans="4:17" x14ac:dyDescent="0.2">
      <c r="D45">
        <v>2010</v>
      </c>
      <c r="E45">
        <v>21315.506818999998</v>
      </c>
      <c r="F45">
        <v>9698.1130630136995</v>
      </c>
      <c r="G45">
        <v>4.37</v>
      </c>
      <c r="H45">
        <v>79.48</v>
      </c>
      <c r="J45">
        <v>2010</v>
      </c>
      <c r="K45">
        <f t="shared" si="0"/>
        <v>93.148764799030005</v>
      </c>
      <c r="L45">
        <f t="shared" si="1"/>
        <v>281.34419958064001</v>
      </c>
      <c r="N45">
        <v>2010</v>
      </c>
      <c r="O45" s="14">
        <v>158.9</v>
      </c>
      <c r="P45">
        <f t="shared" si="2"/>
        <v>374.49296437967001</v>
      </c>
      <c r="Q45">
        <f t="shared" si="3"/>
        <v>2.3567839168009441</v>
      </c>
    </row>
    <row r="46" spans="4:17" x14ac:dyDescent="0.2">
      <c r="D46">
        <v>2011</v>
      </c>
      <c r="E46">
        <v>22901.878594999998</v>
      </c>
      <c r="F46" s="12">
        <v>10150.896002739701</v>
      </c>
      <c r="G46">
        <v>4</v>
      </c>
      <c r="H46">
        <v>94.88</v>
      </c>
      <c r="J46">
        <v>2011</v>
      </c>
      <c r="K46">
        <f t="shared" si="0"/>
        <v>91.607514379999998</v>
      </c>
      <c r="L46">
        <f t="shared" si="1"/>
        <v>351.53770965007908</v>
      </c>
      <c r="N46">
        <v>2011</v>
      </c>
      <c r="O46" s="14">
        <v>172.1</v>
      </c>
      <c r="P46">
        <f t="shared" si="2"/>
        <v>443.14522403007908</v>
      </c>
      <c r="Q46">
        <f t="shared" si="3"/>
        <v>2.5749286695530453</v>
      </c>
    </row>
    <row r="47" spans="4:17" x14ac:dyDescent="0.2">
      <c r="D47">
        <v>2012</v>
      </c>
      <c r="E47">
        <v>24033.266235999999</v>
      </c>
      <c r="F47" s="12">
        <v>11142.5372950819</v>
      </c>
      <c r="G47">
        <v>2.75</v>
      </c>
      <c r="H47">
        <v>94.05</v>
      </c>
      <c r="J47">
        <v>2012</v>
      </c>
      <c r="K47">
        <f t="shared" si="0"/>
        <v>66.091482149000001</v>
      </c>
      <c r="L47">
        <f t="shared" si="1"/>
        <v>382.50380589989521</v>
      </c>
      <c r="N47">
        <v>2012</v>
      </c>
      <c r="O47" s="14">
        <v>187.2</v>
      </c>
      <c r="P47">
        <f t="shared" si="2"/>
        <v>448.59528804889521</v>
      </c>
      <c r="Q47">
        <f t="shared" si="3"/>
        <v>2.3963423506885428</v>
      </c>
    </row>
    <row r="48" spans="4:17" x14ac:dyDescent="0.2">
      <c r="D48">
        <v>2013</v>
      </c>
      <c r="E48">
        <v>24205.523290000001</v>
      </c>
      <c r="F48" s="12">
        <v>12395.427780821899</v>
      </c>
      <c r="G48">
        <v>3.73</v>
      </c>
      <c r="H48">
        <v>97.98</v>
      </c>
      <c r="J48">
        <v>2013</v>
      </c>
      <c r="K48">
        <f t="shared" si="0"/>
        <v>90.2866018717</v>
      </c>
      <c r="L48">
        <f t="shared" si="1"/>
        <v>443.29396509719942</v>
      </c>
      <c r="N48">
        <v>2013</v>
      </c>
      <c r="O48" s="14">
        <v>193.4</v>
      </c>
      <c r="P48">
        <f t="shared" si="2"/>
        <v>533.58056696889946</v>
      </c>
      <c r="Q48">
        <f t="shared" si="3"/>
        <v>2.758948122900204</v>
      </c>
    </row>
    <row r="49" spans="4:17" x14ac:dyDescent="0.2">
      <c r="D49">
        <v>2014</v>
      </c>
      <c r="E49">
        <v>25889.605162</v>
      </c>
      <c r="F49" s="12">
        <v>14157.7321041095</v>
      </c>
      <c r="G49">
        <v>4.37</v>
      </c>
      <c r="H49">
        <v>93.17</v>
      </c>
      <c r="J49">
        <v>2014</v>
      </c>
      <c r="K49">
        <f t="shared" si="0"/>
        <v>113.13757455794</v>
      </c>
      <c r="L49">
        <f t="shared" si="1"/>
        <v>481.46270355105707</v>
      </c>
      <c r="N49">
        <v>2014</v>
      </c>
      <c r="O49" s="14">
        <v>197.5</v>
      </c>
      <c r="P49">
        <f t="shared" si="2"/>
        <v>594.60027810899703</v>
      </c>
      <c r="Q49">
        <f t="shared" si="3"/>
        <v>3.0106343195392253</v>
      </c>
    </row>
    <row r="50" spans="4:17" x14ac:dyDescent="0.2">
      <c r="D50">
        <v>2015</v>
      </c>
      <c r="E50">
        <v>27065.459890999999</v>
      </c>
      <c r="F50" s="12">
        <v>15154.8766027397</v>
      </c>
      <c r="G50">
        <v>2.62</v>
      </c>
      <c r="H50">
        <v>48.66</v>
      </c>
      <c r="J50">
        <v>2015</v>
      </c>
      <c r="K50">
        <f t="shared" si="0"/>
        <v>70.911504914419993</v>
      </c>
      <c r="L50">
        <f t="shared" si="1"/>
        <v>269.16424785359953</v>
      </c>
      <c r="N50">
        <v>2015</v>
      </c>
      <c r="O50" s="14">
        <v>193.5</v>
      </c>
      <c r="P50">
        <f t="shared" si="2"/>
        <v>340.07575276801953</v>
      </c>
      <c r="Q50">
        <f t="shared" si="3"/>
        <v>1.7574974303256823</v>
      </c>
    </row>
    <row r="51" spans="4:17" x14ac:dyDescent="0.2">
      <c r="D51">
        <v>2016</v>
      </c>
      <c r="E51">
        <v>26592.115010000001</v>
      </c>
      <c r="F51" s="12">
        <v>14849.8607923497</v>
      </c>
      <c r="G51">
        <v>2.52</v>
      </c>
      <c r="H51">
        <v>43.29</v>
      </c>
      <c r="J51">
        <v>2016</v>
      </c>
      <c r="K51">
        <f t="shared" si="0"/>
        <v>67.012129825199992</v>
      </c>
      <c r="L51">
        <f t="shared" si="1"/>
        <v>234.64042290079877</v>
      </c>
      <c r="N51">
        <v>2016</v>
      </c>
      <c r="O51" s="14">
        <v>169.9</v>
      </c>
      <c r="P51">
        <f t="shared" si="2"/>
        <v>301.65255272599876</v>
      </c>
      <c r="Q51">
        <f t="shared" si="3"/>
        <v>1.7754711755503163</v>
      </c>
    </row>
    <row r="52" spans="4:17" x14ac:dyDescent="0.2">
      <c r="D52">
        <v>2017</v>
      </c>
      <c r="E52">
        <v>27340.583494999999</v>
      </c>
      <c r="F52" s="12">
        <v>15673.3316630136</v>
      </c>
      <c r="G52">
        <v>2.99</v>
      </c>
      <c r="H52">
        <v>50.8</v>
      </c>
      <c r="J52">
        <v>2017</v>
      </c>
      <c r="K52">
        <f t="shared" si="0"/>
        <v>81.748344650050001</v>
      </c>
      <c r="L52">
        <f t="shared" si="1"/>
        <v>290.61491569559814</v>
      </c>
      <c r="N52">
        <v>2017</v>
      </c>
      <c r="O52" s="14">
        <v>143.80000000000001</v>
      </c>
      <c r="P52">
        <f t="shared" si="2"/>
        <v>372.36326034564814</v>
      </c>
      <c r="Q52">
        <f t="shared" si="3"/>
        <v>2.5894524363396947</v>
      </c>
    </row>
    <row r="53" spans="4:17" x14ac:dyDescent="0.2">
      <c r="D53">
        <v>2018</v>
      </c>
      <c r="E53">
        <v>30774.274152999998</v>
      </c>
      <c r="F53">
        <v>17909.763999999999</v>
      </c>
      <c r="G53">
        <v>3.15</v>
      </c>
      <c r="H53">
        <v>65.23</v>
      </c>
      <c r="J53">
        <v>2018</v>
      </c>
      <c r="K53">
        <f t="shared" si="0"/>
        <v>96.938963581949992</v>
      </c>
      <c r="L53">
        <f t="shared" si="1"/>
        <v>426.41267558779998</v>
      </c>
      <c r="N53">
        <v>2018</v>
      </c>
      <c r="O53" s="14">
        <v>142.1</v>
      </c>
      <c r="P53">
        <f t="shared" si="2"/>
        <v>523.35163916975</v>
      </c>
      <c r="Q53">
        <f t="shared" si="3"/>
        <v>3.6829812749454609</v>
      </c>
    </row>
    <row r="54" spans="4:17" x14ac:dyDescent="0.2">
      <c r="D54">
        <v>2019</v>
      </c>
      <c r="E54">
        <v>33899.020594000001</v>
      </c>
      <c r="F54" s="12">
        <v>19471.199202739699</v>
      </c>
      <c r="G54">
        <v>2.56</v>
      </c>
      <c r="H54">
        <v>56.99</v>
      </c>
      <c r="J54">
        <v>2019</v>
      </c>
      <c r="K54">
        <f t="shared" si="0"/>
        <v>86.781492720640003</v>
      </c>
      <c r="L54">
        <f t="shared" si="1"/>
        <v>405.0272295359095</v>
      </c>
      <c r="N54">
        <v>2019</v>
      </c>
      <c r="O54" s="14">
        <v>143.5</v>
      </c>
      <c r="P54">
        <f t="shared" si="2"/>
        <v>491.80872225654952</v>
      </c>
      <c r="Q54">
        <f t="shared" si="3"/>
        <v>3.4272384826240385</v>
      </c>
    </row>
    <row r="55" spans="4:17" x14ac:dyDescent="0.2">
      <c r="D55">
        <v>2020</v>
      </c>
      <c r="E55">
        <v>33811.129105</v>
      </c>
      <c r="F55" s="12">
        <v>18609.481060109199</v>
      </c>
      <c r="G55">
        <v>2.0299999999999998</v>
      </c>
      <c r="H55">
        <v>39.159999999999997</v>
      </c>
      <c r="J55">
        <v>2020</v>
      </c>
      <c r="K55">
        <f t="shared" si="0"/>
        <v>68.636592083149992</v>
      </c>
      <c r="L55">
        <f t="shared" si="1"/>
        <v>265.9927565845648</v>
      </c>
      <c r="N55">
        <v>2020</v>
      </c>
      <c r="O55" s="14">
        <v>129.9</v>
      </c>
      <c r="P55">
        <f t="shared" si="2"/>
        <v>334.62934866771479</v>
      </c>
      <c r="Q55">
        <f t="shared" si="3"/>
        <v>2.5760534924381431</v>
      </c>
    </row>
    <row r="56" spans="4:17" x14ac:dyDescent="0.2">
      <c r="D56">
        <v>2021</v>
      </c>
      <c r="E56">
        <v>34529.276007</v>
      </c>
      <c r="F56" s="12">
        <v>19035.744416438301</v>
      </c>
      <c r="G56">
        <v>3.89</v>
      </c>
      <c r="H56">
        <v>68.13</v>
      </c>
      <c r="J56">
        <v>2021</v>
      </c>
      <c r="K56">
        <f t="shared" si="0"/>
        <v>134.31888366723001</v>
      </c>
      <c r="L56">
        <f t="shared" si="1"/>
        <v>473.37042248855857</v>
      </c>
      <c r="N56">
        <v>2021</v>
      </c>
      <c r="O56" s="14">
        <v>112.2</v>
      </c>
      <c r="P56">
        <f t="shared" si="2"/>
        <v>607.68930615578859</v>
      </c>
      <c r="Q56">
        <f t="shared" si="3"/>
        <v>5.4161257233136233</v>
      </c>
    </row>
    <row r="57" spans="4:17" x14ac:dyDescent="0.2">
      <c r="D57">
        <v>2022</v>
      </c>
      <c r="E57">
        <v>36353.022774999998</v>
      </c>
      <c r="F57" s="12">
        <v>20382.6035561643</v>
      </c>
      <c r="G57">
        <v>6.45</v>
      </c>
      <c r="H57">
        <v>94.9</v>
      </c>
      <c r="J57">
        <v>2022</v>
      </c>
      <c r="K57">
        <f t="shared" si="0"/>
        <v>234.47699689875</v>
      </c>
      <c r="L57">
        <f t="shared" si="1"/>
        <v>706.02281328019728</v>
      </c>
      <c r="N57">
        <v>2022</v>
      </c>
      <c r="O57" s="14">
        <v>116.4</v>
      </c>
      <c r="P57">
        <f t="shared" si="2"/>
        <v>940.49981017894731</v>
      </c>
      <c r="Q57">
        <f t="shared" si="3"/>
        <v>8.0798952764514365</v>
      </c>
    </row>
    <row r="58" spans="4:17" x14ac:dyDescent="0.2">
      <c r="D58">
        <v>2023</v>
      </c>
      <c r="E58">
        <v>37868.864887000003</v>
      </c>
      <c r="F58" s="12">
        <v>21972.729956164301</v>
      </c>
      <c r="G58">
        <v>2.5299999999999998</v>
      </c>
      <c r="H58">
        <v>77.58</v>
      </c>
      <c r="J58">
        <v>2023</v>
      </c>
      <c r="K58">
        <f t="shared" si="0"/>
        <v>95.808228164109991</v>
      </c>
      <c r="L58">
        <f t="shared" si="1"/>
        <v>622.19520234971765</v>
      </c>
      <c r="N58">
        <v>2023</v>
      </c>
      <c r="O58" s="14">
        <v>117.2</v>
      </c>
      <c r="P58">
        <f t="shared" si="2"/>
        <v>718.00343051382765</v>
      </c>
      <c r="Q58">
        <f t="shared" si="3"/>
        <v>6.1263091340770277</v>
      </c>
    </row>
  </sheetData>
  <hyperlinks>
    <hyperlink ref="B2" r:id="rId1" display="https://www.eia.gov/international/data/world/petroleum-and-other-liquids/monthly-petroleum-and-other-liquids-production?pd=5&amp;p=000gfs0000000000000000000000000000vg&amp;u=0&amp;f=A&amp;v=mapbubble&amp;a=-&amp;i=none&amp;vo=value&amp;t=C&amp;g=none&amp;l=249--238&amp;s=315532800000&amp;e=1672531200000&amp;&amp;ev=false" xr:uid="{6A688AFF-34D8-F448-B398-B55E1519C589}"/>
    <hyperlink ref="B3" r:id="rId2" xr:uid="{416998C4-978A-DC4D-A7A0-BC9A4858623E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Barış Sanlı</cp:lastModifiedBy>
  <dcterms:created xsi:type="dcterms:W3CDTF">2024-12-05T19:53:46Z</dcterms:created>
  <dcterms:modified xsi:type="dcterms:W3CDTF">2024-12-05T20:41:24Z</dcterms:modified>
</cp:coreProperties>
</file>