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343348ED-D08B-5245-8AA2-9A34DB3DCF44}" xr6:coauthVersionLast="47" xr6:coauthVersionMax="47" xr10:uidLastSave="{00000000-0000-0000-0000-000000000000}"/>
  <bookViews>
    <workbookView xWindow="0" yWindow="500" windowWidth="38400" windowHeight="22580" xr2:uid="{A15BDD00-AF4D-1A48-9BC5-B478A37A6201}"/>
  </bookViews>
  <sheets>
    <sheet name="Çin" sheetId="10" r:id="rId1"/>
    <sheet name="Hindistan" sheetId="9" r:id="rId2"/>
    <sheet name="60_KayaFigures_TUR_growth_d (2)" sheetId="6" r:id="rId3"/>
    <sheet name="Türkiye - anagrafik" sheetId="7" r:id="rId4"/>
    <sheet name="TemelGostergeler" sheetId="8" r:id="rId5"/>
    <sheet name="reg-1" sheetId="2" r:id="rId6"/>
    <sheet name="Sheet2" sheetId="3" r:id="rId7"/>
    <sheet name="reg-ave" sheetId="4" r:id="rId8"/>
    <sheet name="reg-level" sheetId="5" r:id="rId9"/>
    <sheet name="60_KayaFigures_TUR_growth_data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0" i="10" l="1"/>
  <c r="K60" i="10"/>
  <c r="Q60" i="10" s="1"/>
  <c r="J60" i="10"/>
  <c r="P60" i="10" s="1"/>
  <c r="I60" i="10"/>
  <c r="O60" i="10" s="1"/>
  <c r="F60" i="10"/>
  <c r="T60" i="10" s="1"/>
  <c r="N59" i="10"/>
  <c r="K59" i="10"/>
  <c r="J59" i="10"/>
  <c r="I59" i="10"/>
  <c r="F59" i="10"/>
  <c r="T59" i="10" s="1"/>
  <c r="N58" i="10"/>
  <c r="K58" i="10"/>
  <c r="Q59" i="10" s="1"/>
  <c r="J58" i="10"/>
  <c r="I58" i="10"/>
  <c r="F58" i="10"/>
  <c r="R58" i="10" s="1"/>
  <c r="N57" i="10"/>
  <c r="K57" i="10"/>
  <c r="J57" i="10"/>
  <c r="P57" i="10" s="1"/>
  <c r="I57" i="10"/>
  <c r="O57" i="10" s="1"/>
  <c r="F57" i="10"/>
  <c r="N56" i="10"/>
  <c r="K56" i="10"/>
  <c r="J56" i="10"/>
  <c r="P56" i="10" s="1"/>
  <c r="I56" i="10"/>
  <c r="O56" i="10" s="1"/>
  <c r="F56" i="10"/>
  <c r="T56" i="10" s="1"/>
  <c r="N55" i="10"/>
  <c r="K55" i="10"/>
  <c r="Q55" i="10" s="1"/>
  <c r="J55" i="10"/>
  <c r="I55" i="10"/>
  <c r="F55" i="10"/>
  <c r="T54" i="10"/>
  <c r="N54" i="10"/>
  <c r="K54" i="10"/>
  <c r="J54" i="10"/>
  <c r="I54" i="10"/>
  <c r="O54" i="10" s="1"/>
  <c r="F54" i="10"/>
  <c r="R54" i="10" s="1"/>
  <c r="T53" i="10"/>
  <c r="N53" i="10"/>
  <c r="N61" i="10" s="1"/>
  <c r="K53" i="10"/>
  <c r="Q53" i="10" s="1"/>
  <c r="J53" i="10"/>
  <c r="P53" i="10" s="1"/>
  <c r="I53" i="10"/>
  <c r="F53" i="10"/>
  <c r="N52" i="10"/>
  <c r="K52" i="10"/>
  <c r="J52" i="10"/>
  <c r="P52" i="10" s="1"/>
  <c r="I52" i="10"/>
  <c r="O52" i="10" s="1"/>
  <c r="F52" i="10"/>
  <c r="N51" i="10"/>
  <c r="K51" i="10"/>
  <c r="Q51" i="10" s="1"/>
  <c r="J51" i="10"/>
  <c r="I51" i="10"/>
  <c r="F51" i="10"/>
  <c r="T51" i="10" s="1"/>
  <c r="T50" i="10"/>
  <c r="N50" i="10"/>
  <c r="K50" i="10"/>
  <c r="J50" i="10"/>
  <c r="P50" i="10" s="1"/>
  <c r="I50" i="10"/>
  <c r="O50" i="10" s="1"/>
  <c r="F50" i="10"/>
  <c r="N49" i="10"/>
  <c r="K49" i="10"/>
  <c r="Q49" i="10" s="1"/>
  <c r="J49" i="10"/>
  <c r="I49" i="10"/>
  <c r="F49" i="10"/>
  <c r="R49" i="10" s="1"/>
  <c r="N48" i="10"/>
  <c r="K48" i="10"/>
  <c r="Q48" i="10" s="1"/>
  <c r="J48" i="10"/>
  <c r="P48" i="10" s="1"/>
  <c r="I48" i="10"/>
  <c r="F48" i="10"/>
  <c r="N47" i="10"/>
  <c r="K47" i="10"/>
  <c r="J47" i="10"/>
  <c r="I47" i="10"/>
  <c r="O48" i="10" s="1"/>
  <c r="F47" i="10"/>
  <c r="N46" i="10"/>
  <c r="K46" i="10"/>
  <c r="Q47" i="10" s="1"/>
  <c r="J46" i="10"/>
  <c r="I46" i="10"/>
  <c r="F46" i="10"/>
  <c r="R46" i="10" s="1"/>
  <c r="T45" i="10"/>
  <c r="N45" i="10"/>
  <c r="K45" i="10"/>
  <c r="J45" i="10"/>
  <c r="P45" i="10" s="1"/>
  <c r="I45" i="10"/>
  <c r="O45" i="10" s="1"/>
  <c r="F45" i="10"/>
  <c r="O44" i="10"/>
  <c r="N44" i="10"/>
  <c r="K44" i="10"/>
  <c r="J44" i="10"/>
  <c r="I44" i="10"/>
  <c r="F44" i="10"/>
  <c r="T44" i="10" s="1"/>
  <c r="N43" i="10"/>
  <c r="K43" i="10"/>
  <c r="Q43" i="10" s="1"/>
  <c r="J43" i="10"/>
  <c r="P44" i="10" s="1"/>
  <c r="I43" i="10"/>
  <c r="F43" i="10"/>
  <c r="N42" i="10"/>
  <c r="K42" i="10"/>
  <c r="J42" i="10"/>
  <c r="I42" i="10"/>
  <c r="O42" i="10" s="1"/>
  <c r="F42" i="10"/>
  <c r="R42" i="10" s="1"/>
  <c r="N41" i="10"/>
  <c r="K41" i="10"/>
  <c r="Q41" i="10" s="1"/>
  <c r="J41" i="10"/>
  <c r="I41" i="10"/>
  <c r="F41" i="10"/>
  <c r="P40" i="10"/>
  <c r="O40" i="10"/>
  <c r="N40" i="10"/>
  <c r="K40" i="10"/>
  <c r="J40" i="10"/>
  <c r="I40" i="10"/>
  <c r="F40" i="10"/>
  <c r="N39" i="10"/>
  <c r="K39" i="10"/>
  <c r="Q39" i="10" s="1"/>
  <c r="J39" i="10"/>
  <c r="I39" i="10"/>
  <c r="F39" i="10"/>
  <c r="T39" i="10" s="1"/>
  <c r="N38" i="10"/>
  <c r="K38" i="10"/>
  <c r="J38" i="10"/>
  <c r="P38" i="10" s="1"/>
  <c r="I38" i="10"/>
  <c r="O38" i="10" s="1"/>
  <c r="F38" i="10"/>
  <c r="N37" i="10"/>
  <c r="K37" i="10"/>
  <c r="J37" i="10"/>
  <c r="I37" i="10"/>
  <c r="F37" i="10"/>
  <c r="R37" i="10" s="1"/>
  <c r="P36" i="10"/>
  <c r="N36" i="10"/>
  <c r="K36" i="10"/>
  <c r="Q36" i="10" s="1"/>
  <c r="J36" i="10"/>
  <c r="I36" i="10"/>
  <c r="O36" i="10" s="1"/>
  <c r="F36" i="10"/>
  <c r="R35" i="10"/>
  <c r="N35" i="10"/>
  <c r="K35" i="10"/>
  <c r="J35" i="10"/>
  <c r="I35" i="10"/>
  <c r="F35" i="10"/>
  <c r="N34" i="10"/>
  <c r="K34" i="10"/>
  <c r="Q35" i="10" s="1"/>
  <c r="J34" i="10"/>
  <c r="I34" i="10"/>
  <c r="F34" i="10"/>
  <c r="R34" i="10" s="1"/>
  <c r="N33" i="10"/>
  <c r="K33" i="10"/>
  <c r="J33" i="10"/>
  <c r="P33" i="10" s="1"/>
  <c r="I33" i="10"/>
  <c r="O33" i="10" s="1"/>
  <c r="F33" i="10"/>
  <c r="N32" i="10"/>
  <c r="K32" i="10"/>
  <c r="Q32" i="10" s="1"/>
  <c r="J32" i="10"/>
  <c r="P32" i="10" s="1"/>
  <c r="I32" i="10"/>
  <c r="O32" i="10" s="1"/>
  <c r="F32" i="10"/>
  <c r="T32" i="10" s="1"/>
  <c r="N31" i="10"/>
  <c r="K31" i="10"/>
  <c r="Q31" i="10" s="1"/>
  <c r="J31" i="10"/>
  <c r="I31" i="10"/>
  <c r="F31" i="10"/>
  <c r="T30" i="10"/>
  <c r="N30" i="10"/>
  <c r="K30" i="10"/>
  <c r="J30" i="10"/>
  <c r="I30" i="10"/>
  <c r="O30" i="10" s="1"/>
  <c r="F30" i="10"/>
  <c r="R30" i="10" s="1"/>
  <c r="T29" i="10"/>
  <c r="N29" i="10"/>
  <c r="K29" i="10"/>
  <c r="Q29" i="10" s="1"/>
  <c r="J29" i="10"/>
  <c r="P29" i="10" s="1"/>
  <c r="I29" i="10"/>
  <c r="F29" i="10"/>
  <c r="N28" i="10"/>
  <c r="K28" i="10"/>
  <c r="J28" i="10"/>
  <c r="P28" i="10" s="1"/>
  <c r="I28" i="10"/>
  <c r="O28" i="10" s="1"/>
  <c r="F28" i="10"/>
  <c r="N27" i="10"/>
  <c r="K27" i="10"/>
  <c r="Q27" i="10" s="1"/>
  <c r="J27" i="10"/>
  <c r="I27" i="10"/>
  <c r="F27" i="10"/>
  <c r="T26" i="10"/>
  <c r="N26" i="10"/>
  <c r="K26" i="10"/>
  <c r="J26" i="10"/>
  <c r="P26" i="10" s="1"/>
  <c r="I26" i="10"/>
  <c r="O26" i="10" s="1"/>
  <c r="F26" i="10"/>
  <c r="R26" i="10" s="1"/>
  <c r="N25" i="10"/>
  <c r="K25" i="10"/>
  <c r="Q25" i="10" s="1"/>
  <c r="J25" i="10"/>
  <c r="I25" i="10"/>
  <c r="F25" i="10"/>
  <c r="R25" i="10" s="1"/>
  <c r="O24" i="10"/>
  <c r="N24" i="10"/>
  <c r="K24" i="10"/>
  <c r="J24" i="10"/>
  <c r="P24" i="10" s="1"/>
  <c r="I24" i="10"/>
  <c r="F24" i="10"/>
  <c r="N23" i="10"/>
  <c r="K23" i="10"/>
  <c r="Q23" i="10" s="1"/>
  <c r="J23" i="10"/>
  <c r="I23" i="10"/>
  <c r="F23" i="10"/>
  <c r="T23" i="10" s="1"/>
  <c r="N22" i="10"/>
  <c r="K22" i="10"/>
  <c r="J22" i="10"/>
  <c r="P22" i="10" s="1"/>
  <c r="I22" i="10"/>
  <c r="O22" i="10" s="1"/>
  <c r="F22" i="10"/>
  <c r="N21" i="10"/>
  <c r="K21" i="10"/>
  <c r="J21" i="10"/>
  <c r="I21" i="10"/>
  <c r="O21" i="10" s="1"/>
  <c r="F21" i="10"/>
  <c r="R21" i="10" s="1"/>
  <c r="P20" i="10"/>
  <c r="N20" i="10"/>
  <c r="K20" i="10"/>
  <c r="Q20" i="10" s="1"/>
  <c r="J20" i="10"/>
  <c r="I20" i="10"/>
  <c r="F20" i="10"/>
  <c r="T20" i="10" s="1"/>
  <c r="N19" i="10"/>
  <c r="K19" i="10"/>
  <c r="J19" i="10"/>
  <c r="I19" i="10"/>
  <c r="O20" i="10" s="1"/>
  <c r="F19" i="10"/>
  <c r="N18" i="10"/>
  <c r="K18" i="10"/>
  <c r="Q19" i="10" s="1"/>
  <c r="J18" i="10"/>
  <c r="P18" i="10" s="1"/>
  <c r="I18" i="10"/>
  <c r="F18" i="10"/>
  <c r="T17" i="10"/>
  <c r="N17" i="10"/>
  <c r="K17" i="10"/>
  <c r="Q17" i="10" s="1"/>
  <c r="J17" i="10"/>
  <c r="P17" i="10" s="1"/>
  <c r="I17" i="10"/>
  <c r="O17" i="10" s="1"/>
  <c r="F17" i="10"/>
  <c r="O16" i="10"/>
  <c r="N16" i="10"/>
  <c r="K16" i="10"/>
  <c r="J16" i="10"/>
  <c r="I16" i="10"/>
  <c r="F16" i="10"/>
  <c r="T16" i="10" s="1"/>
  <c r="N15" i="10"/>
  <c r="K15" i="10"/>
  <c r="J15" i="10"/>
  <c r="P16" i="10" s="1"/>
  <c r="I15" i="10"/>
  <c r="F15" i="10"/>
  <c r="N14" i="10"/>
  <c r="K14" i="10"/>
  <c r="Q15" i="10" s="1"/>
  <c r="J14" i="10"/>
  <c r="I14" i="10"/>
  <c r="F14" i="10"/>
  <c r="R14" i="10" s="1"/>
  <c r="N13" i="10"/>
  <c r="K13" i="10"/>
  <c r="Q13" i="10" s="1"/>
  <c r="J13" i="10"/>
  <c r="P13" i="10" s="1"/>
  <c r="I13" i="10"/>
  <c r="F13" i="10"/>
  <c r="P12" i="10"/>
  <c r="O12" i="10"/>
  <c r="N12" i="10"/>
  <c r="K12" i="10"/>
  <c r="J12" i="10"/>
  <c r="I12" i="10"/>
  <c r="F12" i="10"/>
  <c r="T12" i="10" s="1"/>
  <c r="N11" i="10"/>
  <c r="K11" i="10"/>
  <c r="Q11" i="10" s="1"/>
  <c r="J11" i="10"/>
  <c r="I11" i="10"/>
  <c r="F11" i="10"/>
  <c r="T11" i="10" s="1"/>
  <c r="T10" i="10"/>
  <c r="N10" i="10"/>
  <c r="K10" i="10"/>
  <c r="J10" i="10"/>
  <c r="I10" i="10"/>
  <c r="O10" i="10" s="1"/>
  <c r="F10" i="10"/>
  <c r="N9" i="10"/>
  <c r="K9" i="10"/>
  <c r="Q9" i="10" s="1"/>
  <c r="J9" i="10"/>
  <c r="I9" i="10"/>
  <c r="F9" i="10"/>
  <c r="R9" i="10" s="1"/>
  <c r="P8" i="10"/>
  <c r="N8" i="10"/>
  <c r="K8" i="10"/>
  <c r="Q8" i="10" s="1"/>
  <c r="J8" i="10"/>
  <c r="I8" i="10"/>
  <c r="O8" i="10" s="1"/>
  <c r="F8" i="10"/>
  <c r="N7" i="10"/>
  <c r="K7" i="10"/>
  <c r="J7" i="10"/>
  <c r="I7" i="10"/>
  <c r="F7" i="10"/>
  <c r="R7" i="10" s="1"/>
  <c r="N6" i="10"/>
  <c r="K6" i="10"/>
  <c r="Q7" i="10" s="1"/>
  <c r="J6" i="10"/>
  <c r="P6" i="10" s="1"/>
  <c r="I6" i="10"/>
  <c r="F6" i="10"/>
  <c r="N5" i="10"/>
  <c r="K5" i="10"/>
  <c r="J5" i="10"/>
  <c r="I5" i="10"/>
  <c r="O5" i="10" s="1"/>
  <c r="F5" i="10"/>
  <c r="R5" i="10" s="1"/>
  <c r="N4" i="10"/>
  <c r="K4" i="10"/>
  <c r="Q4" i="10" s="1"/>
  <c r="J4" i="10"/>
  <c r="P4" i="10" s="1"/>
  <c r="I4" i="10"/>
  <c r="O4" i="10" s="1"/>
  <c r="F4" i="10"/>
  <c r="N3" i="10"/>
  <c r="K3" i="10"/>
  <c r="J3" i="10"/>
  <c r="I3" i="10"/>
  <c r="F3" i="10"/>
  <c r="K2" i="10"/>
  <c r="Q3" i="10" s="1"/>
  <c r="J2" i="10"/>
  <c r="P3" i="10" s="1"/>
  <c r="I2" i="10"/>
  <c r="O3" i="10" s="1"/>
  <c r="F2" i="10"/>
  <c r="E61" i="9"/>
  <c r="D61" i="9"/>
  <c r="C61" i="9"/>
  <c r="B61" i="9"/>
  <c r="N60" i="9"/>
  <c r="K60" i="9"/>
  <c r="J60" i="9"/>
  <c r="I60" i="9"/>
  <c r="F60" i="9"/>
  <c r="N59" i="9"/>
  <c r="K59" i="9"/>
  <c r="J59" i="9"/>
  <c r="I59" i="9"/>
  <c r="O60" i="9" s="1"/>
  <c r="F59" i="9"/>
  <c r="T59" i="9" s="1"/>
  <c r="N58" i="9"/>
  <c r="K58" i="9"/>
  <c r="Q59" i="9" s="1"/>
  <c r="J58" i="9"/>
  <c r="I58" i="9"/>
  <c r="F58" i="9"/>
  <c r="R58" i="9" s="1"/>
  <c r="T57" i="9"/>
  <c r="N57" i="9"/>
  <c r="K57" i="9"/>
  <c r="Q57" i="9" s="1"/>
  <c r="J57" i="9"/>
  <c r="P57" i="9" s="1"/>
  <c r="I57" i="9"/>
  <c r="O57" i="9" s="1"/>
  <c r="F57" i="9"/>
  <c r="O56" i="9"/>
  <c r="N56" i="9"/>
  <c r="K56" i="9"/>
  <c r="J56" i="9"/>
  <c r="I56" i="9"/>
  <c r="F56" i="9"/>
  <c r="R56" i="9" s="1"/>
  <c r="O55" i="9"/>
  <c r="N55" i="9"/>
  <c r="K55" i="9"/>
  <c r="Q55" i="9" s="1"/>
  <c r="J55" i="9"/>
  <c r="P56" i="9" s="1"/>
  <c r="I55" i="9"/>
  <c r="F55" i="9"/>
  <c r="T55" i="9" s="1"/>
  <c r="T54" i="9"/>
  <c r="N54" i="9"/>
  <c r="K54" i="9"/>
  <c r="Q54" i="9" s="1"/>
  <c r="J54" i="9"/>
  <c r="P54" i="9" s="1"/>
  <c r="I54" i="9"/>
  <c r="F54" i="9"/>
  <c r="N53" i="9"/>
  <c r="N61" i="9" s="1"/>
  <c r="K53" i="9"/>
  <c r="J53" i="9"/>
  <c r="P53" i="9" s="1"/>
  <c r="I53" i="9"/>
  <c r="O53" i="9" s="1"/>
  <c r="F53" i="9"/>
  <c r="T53" i="9" s="1"/>
  <c r="N52" i="9"/>
  <c r="K52" i="9"/>
  <c r="Q52" i="9" s="1"/>
  <c r="J52" i="9"/>
  <c r="I52" i="9"/>
  <c r="O52" i="9" s="1"/>
  <c r="F52" i="9"/>
  <c r="R52" i="9" s="1"/>
  <c r="Q51" i="9"/>
  <c r="N51" i="9"/>
  <c r="K51" i="9"/>
  <c r="J51" i="9"/>
  <c r="P52" i="9" s="1"/>
  <c r="I51" i="9"/>
  <c r="O51" i="9" s="1"/>
  <c r="F51" i="9"/>
  <c r="Q50" i="9"/>
  <c r="N50" i="9"/>
  <c r="K50" i="9"/>
  <c r="J50" i="9"/>
  <c r="P50" i="9" s="1"/>
  <c r="I50" i="9"/>
  <c r="O50" i="9" s="1"/>
  <c r="F50" i="9"/>
  <c r="P49" i="9"/>
  <c r="N49" i="9"/>
  <c r="K49" i="9"/>
  <c r="J49" i="9"/>
  <c r="I49" i="9"/>
  <c r="O49" i="9" s="1"/>
  <c r="F49" i="9"/>
  <c r="R49" i="9" s="1"/>
  <c r="O48" i="9"/>
  <c r="N48" i="9"/>
  <c r="K48" i="9"/>
  <c r="Q48" i="9" s="1"/>
  <c r="J48" i="9"/>
  <c r="I48" i="9"/>
  <c r="F48" i="9"/>
  <c r="R48" i="9" s="1"/>
  <c r="N47" i="9"/>
  <c r="K47" i="9"/>
  <c r="Q47" i="9" s="1"/>
  <c r="J47" i="9"/>
  <c r="P47" i="9" s="1"/>
  <c r="I47" i="9"/>
  <c r="F47" i="9"/>
  <c r="N46" i="9"/>
  <c r="K46" i="9"/>
  <c r="J46" i="9"/>
  <c r="P46" i="9" s="1"/>
  <c r="I46" i="9"/>
  <c r="O46" i="9" s="1"/>
  <c r="F46" i="9"/>
  <c r="T46" i="9" s="1"/>
  <c r="N45" i="9"/>
  <c r="K45" i="9"/>
  <c r="Q45" i="9" s="1"/>
  <c r="J45" i="9"/>
  <c r="P45" i="9" s="1"/>
  <c r="I45" i="9"/>
  <c r="O45" i="9" s="1"/>
  <c r="F45" i="9"/>
  <c r="R45" i="9" s="1"/>
  <c r="N44" i="9"/>
  <c r="K44" i="9"/>
  <c r="Q44" i="9" s="1"/>
  <c r="J44" i="9"/>
  <c r="P44" i="9" s="1"/>
  <c r="I44" i="9"/>
  <c r="O44" i="9" s="1"/>
  <c r="F44" i="9"/>
  <c r="T44" i="9" s="1"/>
  <c r="Q43" i="9"/>
  <c r="N43" i="9"/>
  <c r="K43" i="9"/>
  <c r="J43" i="9"/>
  <c r="P43" i="9" s="1"/>
  <c r="I43" i="9"/>
  <c r="O43" i="9" s="1"/>
  <c r="F43" i="9"/>
  <c r="Q42" i="9"/>
  <c r="N42" i="9"/>
  <c r="K42" i="9"/>
  <c r="J42" i="9"/>
  <c r="P42" i="9" s="1"/>
  <c r="I42" i="9"/>
  <c r="O42" i="9" s="1"/>
  <c r="F42" i="9"/>
  <c r="R42" i="9" s="1"/>
  <c r="P41" i="9"/>
  <c r="N41" i="9"/>
  <c r="K41" i="9"/>
  <c r="J41" i="9"/>
  <c r="I41" i="9"/>
  <c r="O41" i="9" s="1"/>
  <c r="F41" i="9"/>
  <c r="R41" i="9" s="1"/>
  <c r="N40" i="9"/>
  <c r="K40" i="9"/>
  <c r="Q40" i="9" s="1"/>
  <c r="J40" i="9"/>
  <c r="I40" i="9"/>
  <c r="F40" i="9"/>
  <c r="R40" i="9" s="1"/>
  <c r="N39" i="9"/>
  <c r="K39" i="9"/>
  <c r="J39" i="9"/>
  <c r="I39" i="9"/>
  <c r="O40" i="9" s="1"/>
  <c r="F39" i="9"/>
  <c r="N38" i="9"/>
  <c r="K38" i="9"/>
  <c r="Q39" i="9" s="1"/>
  <c r="J38" i="9"/>
  <c r="P38" i="9" s="1"/>
  <c r="I38" i="9"/>
  <c r="F38" i="9"/>
  <c r="R38" i="9" s="1"/>
  <c r="T37" i="9"/>
  <c r="N37" i="9"/>
  <c r="K37" i="9"/>
  <c r="Q37" i="9" s="1"/>
  <c r="J37" i="9"/>
  <c r="P37" i="9" s="1"/>
  <c r="I37" i="9"/>
  <c r="O37" i="9" s="1"/>
  <c r="F37" i="9"/>
  <c r="P36" i="9"/>
  <c r="O36" i="9"/>
  <c r="N36" i="9"/>
  <c r="K36" i="9"/>
  <c r="J36" i="9"/>
  <c r="I36" i="9"/>
  <c r="F36" i="9"/>
  <c r="T36" i="9" s="1"/>
  <c r="N35" i="9"/>
  <c r="K35" i="9"/>
  <c r="Q35" i="9" s="1"/>
  <c r="J35" i="9"/>
  <c r="I35" i="9"/>
  <c r="F35" i="9"/>
  <c r="T35" i="9" s="1"/>
  <c r="N34" i="9"/>
  <c r="K34" i="9"/>
  <c r="J34" i="9"/>
  <c r="P34" i="9" s="1"/>
  <c r="I34" i="9"/>
  <c r="O34" i="9" s="1"/>
  <c r="F34" i="9"/>
  <c r="N33" i="9"/>
  <c r="K33" i="9"/>
  <c r="Q33" i="9" s="1"/>
  <c r="J33" i="9"/>
  <c r="P33" i="9" s="1"/>
  <c r="I33" i="9"/>
  <c r="O33" i="9" s="1"/>
  <c r="F33" i="9"/>
  <c r="R33" i="9" s="1"/>
  <c r="N32" i="9"/>
  <c r="K32" i="9"/>
  <c r="Q32" i="9" s="1"/>
  <c r="J32" i="9"/>
  <c r="P32" i="9" s="1"/>
  <c r="I32" i="9"/>
  <c r="O32" i="9" s="1"/>
  <c r="F32" i="9"/>
  <c r="T32" i="9" s="1"/>
  <c r="Q31" i="9"/>
  <c r="N31" i="9"/>
  <c r="K31" i="9"/>
  <c r="J31" i="9"/>
  <c r="P31" i="9" s="1"/>
  <c r="I31" i="9"/>
  <c r="O31" i="9" s="1"/>
  <c r="F31" i="9"/>
  <c r="T31" i="9" s="1"/>
  <c r="T30" i="9"/>
  <c r="N30" i="9"/>
  <c r="K30" i="9"/>
  <c r="J30" i="9"/>
  <c r="I30" i="9"/>
  <c r="F30" i="9"/>
  <c r="T29" i="9"/>
  <c r="P29" i="9"/>
  <c r="O29" i="9"/>
  <c r="N29" i="9"/>
  <c r="K29" i="9"/>
  <c r="Q29" i="9" s="1"/>
  <c r="J29" i="9"/>
  <c r="I29" i="9"/>
  <c r="F29" i="9"/>
  <c r="P28" i="9"/>
  <c r="N28" i="9"/>
  <c r="K28" i="9"/>
  <c r="Q28" i="9" s="1"/>
  <c r="J28" i="9"/>
  <c r="I28" i="9"/>
  <c r="F28" i="9"/>
  <c r="R28" i="9" s="1"/>
  <c r="N27" i="9"/>
  <c r="K27" i="9"/>
  <c r="J27" i="9"/>
  <c r="I27" i="9"/>
  <c r="O27" i="9" s="1"/>
  <c r="F27" i="9"/>
  <c r="N26" i="9"/>
  <c r="K26" i="9"/>
  <c r="Q26" i="9" s="1"/>
  <c r="J26" i="9"/>
  <c r="I26" i="9"/>
  <c r="F26" i="9"/>
  <c r="R26" i="9" s="1"/>
  <c r="T25" i="9"/>
  <c r="N25" i="9"/>
  <c r="K25" i="9"/>
  <c r="J25" i="9"/>
  <c r="P25" i="9" s="1"/>
  <c r="I25" i="9"/>
  <c r="O25" i="9" s="1"/>
  <c r="F25" i="9"/>
  <c r="Q24" i="9"/>
  <c r="N24" i="9"/>
  <c r="K24" i="9"/>
  <c r="J24" i="9"/>
  <c r="P24" i="9" s="1"/>
  <c r="I24" i="9"/>
  <c r="O24" i="9" s="1"/>
  <c r="F24" i="9"/>
  <c r="N23" i="9"/>
  <c r="K23" i="9"/>
  <c r="J23" i="9"/>
  <c r="I23" i="9"/>
  <c r="O23" i="9" s="1"/>
  <c r="F23" i="9"/>
  <c r="T23" i="9" s="1"/>
  <c r="T22" i="9"/>
  <c r="N22" i="9"/>
  <c r="K22" i="9"/>
  <c r="Q22" i="9" s="1"/>
  <c r="J22" i="9"/>
  <c r="I22" i="9"/>
  <c r="F22" i="9"/>
  <c r="T21" i="9"/>
  <c r="P21" i="9"/>
  <c r="O21" i="9"/>
  <c r="N21" i="9"/>
  <c r="K21" i="9"/>
  <c r="J21" i="9"/>
  <c r="I21" i="9"/>
  <c r="F21" i="9"/>
  <c r="P20" i="9"/>
  <c r="N20" i="9"/>
  <c r="K20" i="9"/>
  <c r="Q20" i="9" s="1"/>
  <c r="J20" i="9"/>
  <c r="I20" i="9"/>
  <c r="F20" i="9"/>
  <c r="T20" i="9" s="1"/>
  <c r="N19" i="9"/>
  <c r="K19" i="9"/>
  <c r="J19" i="9"/>
  <c r="I19" i="9"/>
  <c r="O19" i="9" s="1"/>
  <c r="F19" i="9"/>
  <c r="N18" i="9"/>
  <c r="K18" i="9"/>
  <c r="Q18" i="9" s="1"/>
  <c r="J18" i="9"/>
  <c r="I18" i="9"/>
  <c r="F18" i="9"/>
  <c r="R18" i="9" s="1"/>
  <c r="T17" i="9"/>
  <c r="N17" i="9"/>
  <c r="K17" i="9"/>
  <c r="J17" i="9"/>
  <c r="P17" i="9" s="1"/>
  <c r="I17" i="9"/>
  <c r="O17" i="9" s="1"/>
  <c r="F17" i="9"/>
  <c r="Q16" i="9"/>
  <c r="N16" i="9"/>
  <c r="K16" i="9"/>
  <c r="J16" i="9"/>
  <c r="P16" i="9" s="1"/>
  <c r="I16" i="9"/>
  <c r="O16" i="9" s="1"/>
  <c r="F16" i="9"/>
  <c r="N15" i="9"/>
  <c r="K15" i="9"/>
  <c r="J15" i="9"/>
  <c r="I15" i="9"/>
  <c r="O15" i="9" s="1"/>
  <c r="F15" i="9"/>
  <c r="T15" i="9" s="1"/>
  <c r="T14" i="9"/>
  <c r="N14" i="9"/>
  <c r="K14" i="9"/>
  <c r="Q14" i="9" s="1"/>
  <c r="J14" i="9"/>
  <c r="I14" i="9"/>
  <c r="F14" i="9"/>
  <c r="T13" i="9"/>
  <c r="P13" i="9"/>
  <c r="O13" i="9"/>
  <c r="N13" i="9"/>
  <c r="K13" i="9"/>
  <c r="J13" i="9"/>
  <c r="I13" i="9"/>
  <c r="F13" i="9"/>
  <c r="P12" i="9"/>
  <c r="N12" i="9"/>
  <c r="K12" i="9"/>
  <c r="Q12" i="9" s="1"/>
  <c r="J12" i="9"/>
  <c r="I12" i="9"/>
  <c r="F12" i="9"/>
  <c r="N11" i="9"/>
  <c r="K11" i="9"/>
  <c r="J11" i="9"/>
  <c r="I11" i="9"/>
  <c r="O11" i="9" s="1"/>
  <c r="F11" i="9"/>
  <c r="N10" i="9"/>
  <c r="K10" i="9"/>
  <c r="Q10" i="9" s="1"/>
  <c r="J10" i="9"/>
  <c r="I10" i="9"/>
  <c r="F10" i="9"/>
  <c r="T9" i="9"/>
  <c r="N9" i="9"/>
  <c r="K9" i="9"/>
  <c r="J9" i="9"/>
  <c r="P9" i="9" s="1"/>
  <c r="I9" i="9"/>
  <c r="O9" i="9" s="1"/>
  <c r="F9" i="9"/>
  <c r="Q8" i="9"/>
  <c r="N8" i="9"/>
  <c r="K8" i="9"/>
  <c r="J8" i="9"/>
  <c r="P8" i="9" s="1"/>
  <c r="I8" i="9"/>
  <c r="O8" i="9" s="1"/>
  <c r="F8" i="9"/>
  <c r="N7" i="9"/>
  <c r="K7" i="9"/>
  <c r="J7" i="9"/>
  <c r="I7" i="9"/>
  <c r="O7" i="9" s="1"/>
  <c r="F7" i="9"/>
  <c r="T7" i="9" s="1"/>
  <c r="T6" i="9"/>
  <c r="N6" i="9"/>
  <c r="K6" i="9"/>
  <c r="J6" i="9"/>
  <c r="I6" i="9"/>
  <c r="F6" i="9"/>
  <c r="T5" i="9"/>
  <c r="P5" i="9"/>
  <c r="O5" i="9"/>
  <c r="N5" i="9"/>
  <c r="K5" i="9"/>
  <c r="J5" i="9"/>
  <c r="I5" i="9"/>
  <c r="F5" i="9"/>
  <c r="P4" i="9"/>
  <c r="N4" i="9"/>
  <c r="K4" i="9"/>
  <c r="Q4" i="9" s="1"/>
  <c r="J4" i="9"/>
  <c r="I4" i="9"/>
  <c r="F4" i="9"/>
  <c r="Q3" i="9"/>
  <c r="N3" i="9"/>
  <c r="K3" i="9"/>
  <c r="J3" i="9"/>
  <c r="I3" i="9"/>
  <c r="O3" i="9" s="1"/>
  <c r="F3" i="9"/>
  <c r="K2" i="9"/>
  <c r="J2" i="9"/>
  <c r="I2" i="9"/>
  <c r="F2" i="9"/>
  <c r="C61" i="7"/>
  <c r="D61" i="7"/>
  <c r="E61" i="7"/>
  <c r="B61" i="7"/>
  <c r="O61" i="7"/>
  <c r="P61" i="7"/>
  <c r="Q61" i="7"/>
  <c r="R61" i="7"/>
  <c r="N61" i="7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K3" i="8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H3" i="8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J3" i="7"/>
  <c r="J4" i="7"/>
  <c r="J5" i="7"/>
  <c r="J6" i="7"/>
  <c r="J7" i="7"/>
  <c r="P7" i="7" s="1"/>
  <c r="J8" i="7"/>
  <c r="P8" i="7" s="1"/>
  <c r="J9" i="7"/>
  <c r="P9" i="7" s="1"/>
  <c r="J10" i="7"/>
  <c r="P10" i="7" s="1"/>
  <c r="J11" i="7"/>
  <c r="J12" i="7"/>
  <c r="J13" i="7"/>
  <c r="J14" i="7"/>
  <c r="J15" i="7"/>
  <c r="P15" i="7" s="1"/>
  <c r="J16" i="7"/>
  <c r="P16" i="7" s="1"/>
  <c r="J17" i="7"/>
  <c r="P17" i="7" s="1"/>
  <c r="J18" i="7"/>
  <c r="P18" i="7" s="1"/>
  <c r="J19" i="7"/>
  <c r="J20" i="7"/>
  <c r="J21" i="7"/>
  <c r="J22" i="7"/>
  <c r="J23" i="7"/>
  <c r="P23" i="7" s="1"/>
  <c r="J24" i="7"/>
  <c r="P24" i="7" s="1"/>
  <c r="J25" i="7"/>
  <c r="P25" i="7" s="1"/>
  <c r="J26" i="7"/>
  <c r="P26" i="7" s="1"/>
  <c r="J27" i="7"/>
  <c r="J28" i="7"/>
  <c r="J29" i="7"/>
  <c r="J30" i="7"/>
  <c r="J31" i="7"/>
  <c r="P31" i="7" s="1"/>
  <c r="J32" i="7"/>
  <c r="P32" i="7" s="1"/>
  <c r="J33" i="7"/>
  <c r="P33" i="7" s="1"/>
  <c r="J34" i="7"/>
  <c r="P34" i="7" s="1"/>
  <c r="J35" i="7"/>
  <c r="J36" i="7"/>
  <c r="J37" i="7"/>
  <c r="J38" i="7"/>
  <c r="J39" i="7"/>
  <c r="P39" i="7" s="1"/>
  <c r="J40" i="7"/>
  <c r="P40" i="7" s="1"/>
  <c r="J41" i="7"/>
  <c r="P41" i="7" s="1"/>
  <c r="J42" i="7"/>
  <c r="P42" i="7" s="1"/>
  <c r="J43" i="7"/>
  <c r="J44" i="7"/>
  <c r="J45" i="7"/>
  <c r="J46" i="7"/>
  <c r="J47" i="7"/>
  <c r="P47" i="7" s="1"/>
  <c r="J48" i="7"/>
  <c r="P48" i="7" s="1"/>
  <c r="J49" i="7"/>
  <c r="P49" i="7" s="1"/>
  <c r="J50" i="7"/>
  <c r="P50" i="7" s="1"/>
  <c r="J51" i="7"/>
  <c r="J52" i="7"/>
  <c r="J53" i="7"/>
  <c r="J54" i="7"/>
  <c r="J55" i="7"/>
  <c r="P55" i="7" s="1"/>
  <c r="J56" i="7"/>
  <c r="P56" i="7" s="1"/>
  <c r="J57" i="7"/>
  <c r="P57" i="7" s="1"/>
  <c r="J58" i="7"/>
  <c r="P58" i="7" s="1"/>
  <c r="J59" i="7"/>
  <c r="J60" i="7"/>
  <c r="J2" i="7"/>
  <c r="P4" i="7"/>
  <c r="P5" i="7"/>
  <c r="P6" i="7"/>
  <c r="P12" i="7"/>
  <c r="P13" i="7"/>
  <c r="P14" i="7"/>
  <c r="P20" i="7"/>
  <c r="P21" i="7"/>
  <c r="P22" i="7"/>
  <c r="P28" i="7"/>
  <c r="P29" i="7"/>
  <c r="P30" i="7"/>
  <c r="P36" i="7"/>
  <c r="P37" i="7"/>
  <c r="P38" i="7"/>
  <c r="P44" i="7"/>
  <c r="P45" i="7"/>
  <c r="P46" i="7"/>
  <c r="P52" i="7"/>
  <c r="P53" i="7"/>
  <c r="P54" i="7"/>
  <c r="P60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2" i="7"/>
  <c r="K2" i="7"/>
  <c r="N4" i="7"/>
  <c r="O4" i="7"/>
  <c r="Q4" i="7"/>
  <c r="N5" i="7"/>
  <c r="O5" i="7"/>
  <c r="Q5" i="7"/>
  <c r="N6" i="7"/>
  <c r="O6" i="7"/>
  <c r="Q6" i="7"/>
  <c r="N7" i="7"/>
  <c r="O7" i="7"/>
  <c r="Q7" i="7"/>
  <c r="N8" i="7"/>
  <c r="O8" i="7"/>
  <c r="Q8" i="7"/>
  <c r="N9" i="7"/>
  <c r="O9" i="7"/>
  <c r="Q9" i="7"/>
  <c r="N10" i="7"/>
  <c r="O10" i="7"/>
  <c r="Q10" i="7"/>
  <c r="N11" i="7"/>
  <c r="O11" i="7"/>
  <c r="Q11" i="7"/>
  <c r="N12" i="7"/>
  <c r="O12" i="7"/>
  <c r="Q12" i="7"/>
  <c r="N13" i="7"/>
  <c r="O13" i="7"/>
  <c r="Q13" i="7"/>
  <c r="N14" i="7"/>
  <c r="O14" i="7"/>
  <c r="Q14" i="7"/>
  <c r="N15" i="7"/>
  <c r="O15" i="7"/>
  <c r="Q15" i="7"/>
  <c r="N16" i="7"/>
  <c r="O16" i="7"/>
  <c r="Q16" i="7"/>
  <c r="N17" i="7"/>
  <c r="O17" i="7"/>
  <c r="Q17" i="7"/>
  <c r="N18" i="7"/>
  <c r="O18" i="7"/>
  <c r="Q18" i="7"/>
  <c r="N19" i="7"/>
  <c r="O19" i="7"/>
  <c r="Q19" i="7"/>
  <c r="N20" i="7"/>
  <c r="O20" i="7"/>
  <c r="Q20" i="7"/>
  <c r="N21" i="7"/>
  <c r="O21" i="7"/>
  <c r="Q21" i="7"/>
  <c r="N22" i="7"/>
  <c r="O22" i="7"/>
  <c r="Q22" i="7"/>
  <c r="N23" i="7"/>
  <c r="O23" i="7"/>
  <c r="Q23" i="7"/>
  <c r="N24" i="7"/>
  <c r="O24" i="7"/>
  <c r="Q24" i="7"/>
  <c r="N25" i="7"/>
  <c r="O25" i="7"/>
  <c r="Q25" i="7"/>
  <c r="N26" i="7"/>
  <c r="O26" i="7"/>
  <c r="Q26" i="7"/>
  <c r="N27" i="7"/>
  <c r="O27" i="7"/>
  <c r="Q27" i="7"/>
  <c r="N28" i="7"/>
  <c r="O28" i="7"/>
  <c r="Q28" i="7"/>
  <c r="N29" i="7"/>
  <c r="O29" i="7"/>
  <c r="Q29" i="7"/>
  <c r="N30" i="7"/>
  <c r="O30" i="7"/>
  <c r="Q30" i="7"/>
  <c r="N31" i="7"/>
  <c r="O31" i="7"/>
  <c r="Q31" i="7"/>
  <c r="N32" i="7"/>
  <c r="O32" i="7"/>
  <c r="Q32" i="7"/>
  <c r="N33" i="7"/>
  <c r="O33" i="7"/>
  <c r="Q33" i="7"/>
  <c r="N34" i="7"/>
  <c r="O34" i="7"/>
  <c r="Q34" i="7"/>
  <c r="N35" i="7"/>
  <c r="O35" i="7"/>
  <c r="Q35" i="7"/>
  <c r="N36" i="7"/>
  <c r="O36" i="7"/>
  <c r="Q36" i="7"/>
  <c r="N37" i="7"/>
  <c r="O37" i="7"/>
  <c r="Q37" i="7"/>
  <c r="N38" i="7"/>
  <c r="O38" i="7"/>
  <c r="Q38" i="7"/>
  <c r="N39" i="7"/>
  <c r="O39" i="7"/>
  <c r="Q39" i="7"/>
  <c r="N40" i="7"/>
  <c r="O40" i="7"/>
  <c r="Q40" i="7"/>
  <c r="N41" i="7"/>
  <c r="O41" i="7"/>
  <c r="Q41" i="7"/>
  <c r="N42" i="7"/>
  <c r="O42" i="7"/>
  <c r="Q42" i="7"/>
  <c r="N43" i="7"/>
  <c r="O43" i="7"/>
  <c r="Q43" i="7"/>
  <c r="N44" i="7"/>
  <c r="O44" i="7"/>
  <c r="Q44" i="7"/>
  <c r="N45" i="7"/>
  <c r="O45" i="7"/>
  <c r="Q45" i="7"/>
  <c r="N46" i="7"/>
  <c r="O46" i="7"/>
  <c r="Q46" i="7"/>
  <c r="N47" i="7"/>
  <c r="O47" i="7"/>
  <c r="Q47" i="7"/>
  <c r="N48" i="7"/>
  <c r="O48" i="7"/>
  <c r="Q48" i="7"/>
  <c r="N49" i="7"/>
  <c r="O49" i="7"/>
  <c r="Q49" i="7"/>
  <c r="N50" i="7"/>
  <c r="O50" i="7"/>
  <c r="Q50" i="7"/>
  <c r="N51" i="7"/>
  <c r="O51" i="7"/>
  <c r="Q51" i="7"/>
  <c r="N52" i="7"/>
  <c r="O52" i="7"/>
  <c r="Q52" i="7"/>
  <c r="N53" i="7"/>
  <c r="O53" i="7"/>
  <c r="Q53" i="7"/>
  <c r="N54" i="7"/>
  <c r="O54" i="7"/>
  <c r="Q54" i="7"/>
  <c r="N55" i="7"/>
  <c r="O55" i="7"/>
  <c r="Q55" i="7"/>
  <c r="N56" i="7"/>
  <c r="O56" i="7"/>
  <c r="Q56" i="7"/>
  <c r="N57" i="7"/>
  <c r="O57" i="7"/>
  <c r="Q57" i="7"/>
  <c r="N58" i="7"/>
  <c r="O58" i="7"/>
  <c r="Q58" i="7"/>
  <c r="N59" i="7"/>
  <c r="O59" i="7"/>
  <c r="Q59" i="7"/>
  <c r="N60" i="7"/>
  <c r="O60" i="7"/>
  <c r="Q60" i="7"/>
  <c r="O3" i="7"/>
  <c r="P3" i="7"/>
  <c r="Q3" i="7"/>
  <c r="N3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2" i="7"/>
  <c r="K60" i="6"/>
  <c r="J60" i="6"/>
  <c r="P60" i="6" s="1"/>
  <c r="I60" i="6"/>
  <c r="H60" i="6"/>
  <c r="K59" i="6"/>
  <c r="J59" i="6"/>
  <c r="P59" i="6" s="1"/>
  <c r="I59" i="6"/>
  <c r="H59" i="6"/>
  <c r="K58" i="6"/>
  <c r="J58" i="6"/>
  <c r="U60" i="6" s="1"/>
  <c r="I58" i="6"/>
  <c r="T60" i="6" s="1"/>
  <c r="H58" i="6"/>
  <c r="S60" i="6" s="1"/>
  <c r="K57" i="6"/>
  <c r="J57" i="6"/>
  <c r="U59" i="6" s="1"/>
  <c r="I57" i="6"/>
  <c r="T59" i="6" s="1"/>
  <c r="H57" i="6"/>
  <c r="S59" i="6" s="1"/>
  <c r="K56" i="6"/>
  <c r="J56" i="6"/>
  <c r="U58" i="6" s="1"/>
  <c r="I56" i="6"/>
  <c r="T58" i="6" s="1"/>
  <c r="H56" i="6"/>
  <c r="S58" i="6" s="1"/>
  <c r="K55" i="6"/>
  <c r="J55" i="6"/>
  <c r="U57" i="6" s="1"/>
  <c r="I55" i="6"/>
  <c r="T57" i="6" s="1"/>
  <c r="H55" i="6"/>
  <c r="S57" i="6" s="1"/>
  <c r="K54" i="6"/>
  <c r="J54" i="6"/>
  <c r="U56" i="6" s="1"/>
  <c r="I54" i="6"/>
  <c r="T56" i="6" s="1"/>
  <c r="H54" i="6"/>
  <c r="S56" i="6" s="1"/>
  <c r="K53" i="6"/>
  <c r="J53" i="6"/>
  <c r="U55" i="6" s="1"/>
  <c r="I53" i="6"/>
  <c r="T55" i="6" s="1"/>
  <c r="H53" i="6"/>
  <c r="S55" i="6" s="1"/>
  <c r="K52" i="6"/>
  <c r="J52" i="6"/>
  <c r="U54" i="6" s="1"/>
  <c r="I52" i="6"/>
  <c r="T54" i="6" s="1"/>
  <c r="H52" i="6"/>
  <c r="S54" i="6" s="1"/>
  <c r="K51" i="6"/>
  <c r="J51" i="6"/>
  <c r="U53" i="6" s="1"/>
  <c r="I51" i="6"/>
  <c r="T53" i="6" s="1"/>
  <c r="H51" i="6"/>
  <c r="S53" i="6" s="1"/>
  <c r="K50" i="6"/>
  <c r="J50" i="6"/>
  <c r="U52" i="6" s="1"/>
  <c r="I50" i="6"/>
  <c r="T52" i="6" s="1"/>
  <c r="H50" i="6"/>
  <c r="S52" i="6" s="1"/>
  <c r="K49" i="6"/>
  <c r="J49" i="6"/>
  <c r="U51" i="6" s="1"/>
  <c r="I49" i="6"/>
  <c r="T51" i="6" s="1"/>
  <c r="H49" i="6"/>
  <c r="S51" i="6" s="1"/>
  <c r="K48" i="6"/>
  <c r="J48" i="6"/>
  <c r="U50" i="6" s="1"/>
  <c r="I48" i="6"/>
  <c r="T50" i="6" s="1"/>
  <c r="H48" i="6"/>
  <c r="S50" i="6" s="1"/>
  <c r="K47" i="6"/>
  <c r="J47" i="6"/>
  <c r="U49" i="6" s="1"/>
  <c r="I47" i="6"/>
  <c r="T49" i="6" s="1"/>
  <c r="H47" i="6"/>
  <c r="S49" i="6" s="1"/>
  <c r="K46" i="6"/>
  <c r="J46" i="6"/>
  <c r="U48" i="6" s="1"/>
  <c r="I46" i="6"/>
  <c r="T48" i="6" s="1"/>
  <c r="H46" i="6"/>
  <c r="S48" i="6" s="1"/>
  <c r="K45" i="6"/>
  <c r="J45" i="6"/>
  <c r="U47" i="6" s="1"/>
  <c r="I45" i="6"/>
  <c r="T47" i="6" s="1"/>
  <c r="H45" i="6"/>
  <c r="S47" i="6" s="1"/>
  <c r="K44" i="6"/>
  <c r="J44" i="6"/>
  <c r="U46" i="6" s="1"/>
  <c r="I44" i="6"/>
  <c r="T46" i="6" s="1"/>
  <c r="H44" i="6"/>
  <c r="S46" i="6" s="1"/>
  <c r="K43" i="6"/>
  <c r="J43" i="6"/>
  <c r="U45" i="6" s="1"/>
  <c r="I43" i="6"/>
  <c r="T45" i="6" s="1"/>
  <c r="H43" i="6"/>
  <c r="S45" i="6" s="1"/>
  <c r="K42" i="6"/>
  <c r="J42" i="6"/>
  <c r="U44" i="6" s="1"/>
  <c r="I42" i="6"/>
  <c r="T44" i="6" s="1"/>
  <c r="H42" i="6"/>
  <c r="S44" i="6" s="1"/>
  <c r="K41" i="6"/>
  <c r="J41" i="6"/>
  <c r="U43" i="6" s="1"/>
  <c r="I41" i="6"/>
  <c r="T43" i="6" s="1"/>
  <c r="H41" i="6"/>
  <c r="S43" i="6" s="1"/>
  <c r="K40" i="6"/>
  <c r="J40" i="6"/>
  <c r="U42" i="6" s="1"/>
  <c r="I40" i="6"/>
  <c r="T42" i="6" s="1"/>
  <c r="H40" i="6"/>
  <c r="S42" i="6" s="1"/>
  <c r="K39" i="6"/>
  <c r="J39" i="6"/>
  <c r="U41" i="6" s="1"/>
  <c r="I39" i="6"/>
  <c r="T41" i="6" s="1"/>
  <c r="H39" i="6"/>
  <c r="S41" i="6" s="1"/>
  <c r="K38" i="6"/>
  <c r="J38" i="6"/>
  <c r="U40" i="6" s="1"/>
  <c r="I38" i="6"/>
  <c r="T40" i="6" s="1"/>
  <c r="H38" i="6"/>
  <c r="S40" i="6" s="1"/>
  <c r="K37" i="6"/>
  <c r="J37" i="6"/>
  <c r="U39" i="6" s="1"/>
  <c r="I37" i="6"/>
  <c r="T39" i="6" s="1"/>
  <c r="H37" i="6"/>
  <c r="S39" i="6" s="1"/>
  <c r="K36" i="6"/>
  <c r="J36" i="6"/>
  <c r="U38" i="6" s="1"/>
  <c r="I36" i="6"/>
  <c r="T38" i="6" s="1"/>
  <c r="H36" i="6"/>
  <c r="S38" i="6" s="1"/>
  <c r="K35" i="6"/>
  <c r="J35" i="6"/>
  <c r="U37" i="6" s="1"/>
  <c r="I35" i="6"/>
  <c r="T37" i="6" s="1"/>
  <c r="H35" i="6"/>
  <c r="S37" i="6" s="1"/>
  <c r="K34" i="6"/>
  <c r="J34" i="6"/>
  <c r="U36" i="6" s="1"/>
  <c r="I34" i="6"/>
  <c r="T36" i="6" s="1"/>
  <c r="H34" i="6"/>
  <c r="S36" i="6" s="1"/>
  <c r="K33" i="6"/>
  <c r="J33" i="6"/>
  <c r="U35" i="6" s="1"/>
  <c r="I33" i="6"/>
  <c r="T35" i="6" s="1"/>
  <c r="H33" i="6"/>
  <c r="S35" i="6" s="1"/>
  <c r="K32" i="6"/>
  <c r="J32" i="6"/>
  <c r="U34" i="6" s="1"/>
  <c r="I32" i="6"/>
  <c r="T34" i="6" s="1"/>
  <c r="H32" i="6"/>
  <c r="S34" i="6" s="1"/>
  <c r="K31" i="6"/>
  <c r="J31" i="6"/>
  <c r="U33" i="6" s="1"/>
  <c r="I31" i="6"/>
  <c r="T33" i="6" s="1"/>
  <c r="H31" i="6"/>
  <c r="S33" i="6" s="1"/>
  <c r="K30" i="6"/>
  <c r="J30" i="6"/>
  <c r="U32" i="6" s="1"/>
  <c r="I30" i="6"/>
  <c r="T32" i="6" s="1"/>
  <c r="H30" i="6"/>
  <c r="S32" i="6" s="1"/>
  <c r="K29" i="6"/>
  <c r="J29" i="6"/>
  <c r="U31" i="6" s="1"/>
  <c r="I29" i="6"/>
  <c r="T31" i="6" s="1"/>
  <c r="H29" i="6"/>
  <c r="S31" i="6" s="1"/>
  <c r="K28" i="6"/>
  <c r="J28" i="6"/>
  <c r="U30" i="6" s="1"/>
  <c r="I28" i="6"/>
  <c r="T30" i="6" s="1"/>
  <c r="H28" i="6"/>
  <c r="S30" i="6" s="1"/>
  <c r="K27" i="6"/>
  <c r="J27" i="6"/>
  <c r="U29" i="6" s="1"/>
  <c r="I27" i="6"/>
  <c r="T29" i="6" s="1"/>
  <c r="H27" i="6"/>
  <c r="S29" i="6" s="1"/>
  <c r="K26" i="6"/>
  <c r="J26" i="6"/>
  <c r="U28" i="6" s="1"/>
  <c r="I26" i="6"/>
  <c r="T28" i="6" s="1"/>
  <c r="H26" i="6"/>
  <c r="S28" i="6" s="1"/>
  <c r="K25" i="6"/>
  <c r="J25" i="6"/>
  <c r="U27" i="6" s="1"/>
  <c r="I25" i="6"/>
  <c r="T27" i="6" s="1"/>
  <c r="H25" i="6"/>
  <c r="S27" i="6" s="1"/>
  <c r="K24" i="6"/>
  <c r="J24" i="6"/>
  <c r="U26" i="6" s="1"/>
  <c r="I24" i="6"/>
  <c r="T26" i="6" s="1"/>
  <c r="H24" i="6"/>
  <c r="S26" i="6" s="1"/>
  <c r="K23" i="6"/>
  <c r="J23" i="6"/>
  <c r="U25" i="6" s="1"/>
  <c r="I23" i="6"/>
  <c r="T25" i="6" s="1"/>
  <c r="H23" i="6"/>
  <c r="S25" i="6" s="1"/>
  <c r="K22" i="6"/>
  <c r="J22" i="6"/>
  <c r="U24" i="6" s="1"/>
  <c r="I22" i="6"/>
  <c r="T24" i="6" s="1"/>
  <c r="H22" i="6"/>
  <c r="S24" i="6" s="1"/>
  <c r="K21" i="6"/>
  <c r="J21" i="6"/>
  <c r="U23" i="6" s="1"/>
  <c r="I21" i="6"/>
  <c r="T23" i="6" s="1"/>
  <c r="H21" i="6"/>
  <c r="S23" i="6" s="1"/>
  <c r="K20" i="6"/>
  <c r="J20" i="6"/>
  <c r="U22" i="6" s="1"/>
  <c r="I20" i="6"/>
  <c r="T22" i="6" s="1"/>
  <c r="H20" i="6"/>
  <c r="S22" i="6" s="1"/>
  <c r="K19" i="6"/>
  <c r="J19" i="6"/>
  <c r="U21" i="6" s="1"/>
  <c r="I19" i="6"/>
  <c r="T21" i="6" s="1"/>
  <c r="H19" i="6"/>
  <c r="S21" i="6" s="1"/>
  <c r="K18" i="6"/>
  <c r="J18" i="6"/>
  <c r="U20" i="6" s="1"/>
  <c r="I18" i="6"/>
  <c r="T20" i="6" s="1"/>
  <c r="H18" i="6"/>
  <c r="S20" i="6" s="1"/>
  <c r="K17" i="6"/>
  <c r="J17" i="6"/>
  <c r="U19" i="6" s="1"/>
  <c r="I17" i="6"/>
  <c r="T19" i="6" s="1"/>
  <c r="H17" i="6"/>
  <c r="S19" i="6" s="1"/>
  <c r="K16" i="6"/>
  <c r="J16" i="6"/>
  <c r="U18" i="6" s="1"/>
  <c r="I16" i="6"/>
  <c r="T18" i="6" s="1"/>
  <c r="H16" i="6"/>
  <c r="S18" i="6" s="1"/>
  <c r="K15" i="6"/>
  <c r="J15" i="6"/>
  <c r="U17" i="6" s="1"/>
  <c r="I15" i="6"/>
  <c r="T17" i="6" s="1"/>
  <c r="H15" i="6"/>
  <c r="S17" i="6" s="1"/>
  <c r="K14" i="6"/>
  <c r="J14" i="6"/>
  <c r="U16" i="6" s="1"/>
  <c r="I14" i="6"/>
  <c r="T16" i="6" s="1"/>
  <c r="H14" i="6"/>
  <c r="S16" i="6" s="1"/>
  <c r="K13" i="6"/>
  <c r="J13" i="6"/>
  <c r="U15" i="6" s="1"/>
  <c r="I13" i="6"/>
  <c r="T15" i="6" s="1"/>
  <c r="H13" i="6"/>
  <c r="S15" i="6" s="1"/>
  <c r="K12" i="6"/>
  <c r="J12" i="6"/>
  <c r="U14" i="6" s="1"/>
  <c r="I12" i="6"/>
  <c r="T14" i="6" s="1"/>
  <c r="H12" i="6"/>
  <c r="S14" i="6" s="1"/>
  <c r="K11" i="6"/>
  <c r="J11" i="6"/>
  <c r="U13" i="6" s="1"/>
  <c r="I11" i="6"/>
  <c r="T13" i="6" s="1"/>
  <c r="H11" i="6"/>
  <c r="S13" i="6" s="1"/>
  <c r="K10" i="6"/>
  <c r="J10" i="6"/>
  <c r="U12" i="6" s="1"/>
  <c r="I10" i="6"/>
  <c r="T12" i="6" s="1"/>
  <c r="H10" i="6"/>
  <c r="S12" i="6" s="1"/>
  <c r="K9" i="6"/>
  <c r="J9" i="6"/>
  <c r="U11" i="6" s="1"/>
  <c r="I9" i="6"/>
  <c r="T11" i="6" s="1"/>
  <c r="H9" i="6"/>
  <c r="S11" i="6" s="1"/>
  <c r="K8" i="6"/>
  <c r="J8" i="6"/>
  <c r="U10" i="6" s="1"/>
  <c r="I8" i="6"/>
  <c r="T10" i="6" s="1"/>
  <c r="H8" i="6"/>
  <c r="S10" i="6" s="1"/>
  <c r="K7" i="6"/>
  <c r="J7" i="6"/>
  <c r="U9" i="6" s="1"/>
  <c r="I7" i="6"/>
  <c r="T9" i="6" s="1"/>
  <c r="H7" i="6"/>
  <c r="S9" i="6" s="1"/>
  <c r="K6" i="6"/>
  <c r="J6" i="6"/>
  <c r="U8" i="6" s="1"/>
  <c r="I6" i="6"/>
  <c r="T8" i="6" s="1"/>
  <c r="H6" i="6"/>
  <c r="S8" i="6" s="1"/>
  <c r="K5" i="6"/>
  <c r="J5" i="6"/>
  <c r="U7" i="6" s="1"/>
  <c r="I5" i="6"/>
  <c r="T7" i="6" s="1"/>
  <c r="H5" i="6"/>
  <c r="S7" i="6" s="1"/>
  <c r="K4" i="6"/>
  <c r="J4" i="6"/>
  <c r="U6" i="6" s="1"/>
  <c r="I4" i="6"/>
  <c r="T6" i="6" s="1"/>
  <c r="H4" i="6"/>
  <c r="S6" i="6" s="1"/>
  <c r="K3" i="6"/>
  <c r="J3" i="6"/>
  <c r="U5" i="6" s="1"/>
  <c r="I3" i="6"/>
  <c r="T5" i="6" s="1"/>
  <c r="H3" i="6"/>
  <c r="S5" i="6" s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T5" i="1"/>
  <c r="U5" i="1"/>
  <c r="S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I3" i="1"/>
  <c r="J3" i="1"/>
  <c r="K3" i="1"/>
  <c r="H3" i="1"/>
  <c r="T4" i="10" l="1"/>
  <c r="P10" i="10"/>
  <c r="O14" i="10"/>
  <c r="R18" i="10"/>
  <c r="T21" i="10"/>
  <c r="Q24" i="10"/>
  <c r="T27" i="10"/>
  <c r="P5" i="10"/>
  <c r="T8" i="10"/>
  <c r="O9" i="10"/>
  <c r="R13" i="10"/>
  <c r="P14" i="10"/>
  <c r="O18" i="10"/>
  <c r="R22" i="10"/>
  <c r="T25" i="10"/>
  <c r="Q28" i="10"/>
  <c r="R31" i="10"/>
  <c r="Q33" i="10"/>
  <c r="T34" i="10"/>
  <c r="T36" i="10"/>
  <c r="O37" i="10"/>
  <c r="R41" i="10"/>
  <c r="P42" i="10"/>
  <c r="O46" i="10"/>
  <c r="T49" i="10"/>
  <c r="Q52" i="10"/>
  <c r="T55" i="10"/>
  <c r="Q57" i="10"/>
  <c r="T58" i="10"/>
  <c r="Q5" i="10"/>
  <c r="T6" i="10"/>
  <c r="P9" i="10"/>
  <c r="O13" i="10"/>
  <c r="R17" i="10"/>
  <c r="T35" i="10"/>
  <c r="P37" i="10"/>
  <c r="T40" i="10"/>
  <c r="O41" i="10"/>
  <c r="R45" i="10"/>
  <c r="P46" i="10"/>
  <c r="R50" i="10"/>
  <c r="Q56" i="10"/>
  <c r="T33" i="10"/>
  <c r="Q37" i="10"/>
  <c r="T38" i="10"/>
  <c r="P41" i="10"/>
  <c r="T57" i="10"/>
  <c r="T42" i="10"/>
  <c r="R47" i="10"/>
  <c r="R3" i="10"/>
  <c r="R6" i="10"/>
  <c r="T9" i="10"/>
  <c r="Q12" i="10"/>
  <c r="T15" i="10"/>
  <c r="T18" i="10"/>
  <c r="P21" i="10"/>
  <c r="T24" i="10"/>
  <c r="O25" i="10"/>
  <c r="R29" i="10"/>
  <c r="P30" i="10"/>
  <c r="O34" i="10"/>
  <c r="T37" i="10"/>
  <c r="Q40" i="10"/>
  <c r="T43" i="10"/>
  <c r="Q45" i="10"/>
  <c r="T46" i="10"/>
  <c r="T48" i="10"/>
  <c r="O49" i="10"/>
  <c r="R53" i="10"/>
  <c r="P54" i="10"/>
  <c r="O58" i="10"/>
  <c r="T5" i="10"/>
  <c r="T14" i="10"/>
  <c r="O6" i="10"/>
  <c r="R10" i="10"/>
  <c r="T13" i="10"/>
  <c r="Q16" i="10"/>
  <c r="T19" i="10"/>
  <c r="Q21" i="10"/>
  <c r="T22" i="10"/>
  <c r="P25" i="10"/>
  <c r="T28" i="10"/>
  <c r="O29" i="10"/>
  <c r="R33" i="10"/>
  <c r="P34" i="10"/>
  <c r="R38" i="10"/>
  <c r="T41" i="10"/>
  <c r="Q44" i="10"/>
  <c r="T47" i="10"/>
  <c r="P49" i="10"/>
  <c r="T52" i="10"/>
  <c r="O53" i="10"/>
  <c r="R57" i="10"/>
  <c r="P58" i="10"/>
  <c r="Q6" i="10"/>
  <c r="O7" i="10"/>
  <c r="Q10" i="10"/>
  <c r="O11" i="10"/>
  <c r="Q14" i="10"/>
  <c r="O15" i="10"/>
  <c r="Q18" i="10"/>
  <c r="O19" i="10"/>
  <c r="Q22" i="10"/>
  <c r="O23" i="10"/>
  <c r="Q26" i="10"/>
  <c r="O27" i="10"/>
  <c r="Q30" i="10"/>
  <c r="O31" i="10"/>
  <c r="Q34" i="10"/>
  <c r="O35" i="10"/>
  <c r="Q38" i="10"/>
  <c r="O39" i="10"/>
  <c r="Q42" i="10"/>
  <c r="O43" i="10"/>
  <c r="Q46" i="10"/>
  <c r="O47" i="10"/>
  <c r="Q50" i="10"/>
  <c r="O51" i="10"/>
  <c r="Q54" i="10"/>
  <c r="Q61" i="10" s="1"/>
  <c r="O55" i="10"/>
  <c r="Q58" i="10"/>
  <c r="O59" i="10"/>
  <c r="P7" i="10"/>
  <c r="P11" i="10"/>
  <c r="P15" i="10"/>
  <c r="P19" i="10"/>
  <c r="P23" i="10"/>
  <c r="P27" i="10"/>
  <c r="P31" i="10"/>
  <c r="P35" i="10"/>
  <c r="P39" i="10"/>
  <c r="P43" i="10"/>
  <c r="P47" i="10"/>
  <c r="P51" i="10"/>
  <c r="P55" i="10"/>
  <c r="P59" i="10"/>
  <c r="R39" i="10"/>
  <c r="R43" i="10"/>
  <c r="R51" i="10"/>
  <c r="R55" i="10"/>
  <c r="R59" i="10"/>
  <c r="R11" i="10"/>
  <c r="R15" i="10"/>
  <c r="R23" i="10"/>
  <c r="R27" i="10"/>
  <c r="T7" i="10"/>
  <c r="T31" i="10"/>
  <c r="R4" i="10"/>
  <c r="R8" i="10"/>
  <c r="R12" i="10"/>
  <c r="R16" i="10"/>
  <c r="R20" i="10"/>
  <c r="R24" i="10"/>
  <c r="R28" i="10"/>
  <c r="R32" i="10"/>
  <c r="R36" i="10"/>
  <c r="R40" i="10"/>
  <c r="R44" i="10"/>
  <c r="R48" i="10"/>
  <c r="R52" i="10"/>
  <c r="R56" i="10"/>
  <c r="R60" i="10"/>
  <c r="R19" i="10"/>
  <c r="T8" i="9"/>
  <c r="P11" i="9"/>
  <c r="R17" i="9"/>
  <c r="P19" i="9"/>
  <c r="R24" i="9"/>
  <c r="R25" i="9"/>
  <c r="P27" i="9"/>
  <c r="P39" i="9"/>
  <c r="T42" i="9"/>
  <c r="T50" i="9"/>
  <c r="Q60" i="9"/>
  <c r="Q5" i="9"/>
  <c r="Q30" i="9"/>
  <c r="R9" i="9"/>
  <c r="R10" i="9"/>
  <c r="R16" i="9"/>
  <c r="O4" i="9"/>
  <c r="O10" i="9"/>
  <c r="O12" i="9"/>
  <c r="O18" i="9"/>
  <c r="O20" i="9"/>
  <c r="O26" i="9"/>
  <c r="O28" i="9"/>
  <c r="R37" i="9"/>
  <c r="O38" i="9"/>
  <c r="T41" i="9"/>
  <c r="T43" i="9"/>
  <c r="T49" i="9"/>
  <c r="T51" i="9"/>
  <c r="Q53" i="9"/>
  <c r="Q61" i="9" s="1"/>
  <c r="R57" i="9"/>
  <c r="O58" i="9"/>
  <c r="P60" i="9"/>
  <c r="P10" i="9"/>
  <c r="P18" i="9"/>
  <c r="P26" i="9"/>
  <c r="P40" i="9"/>
  <c r="O47" i="9"/>
  <c r="P48" i="9"/>
  <c r="R50" i="9"/>
  <c r="P58" i="9"/>
  <c r="R60" i="9"/>
  <c r="Q21" i="9"/>
  <c r="Q17" i="9"/>
  <c r="Q27" i="9"/>
  <c r="T34" i="9"/>
  <c r="P3" i="9"/>
  <c r="T4" i="9"/>
  <c r="R5" i="9"/>
  <c r="R6" i="9"/>
  <c r="P7" i="9"/>
  <c r="R12" i="9"/>
  <c r="R13" i="9"/>
  <c r="R14" i="9"/>
  <c r="P15" i="9"/>
  <c r="R21" i="9"/>
  <c r="R22" i="9"/>
  <c r="P23" i="9"/>
  <c r="R29" i="9"/>
  <c r="R30" i="9"/>
  <c r="O59" i="9"/>
  <c r="Q6" i="9"/>
  <c r="Q15" i="9"/>
  <c r="Q23" i="9"/>
  <c r="Q9" i="9"/>
  <c r="Q46" i="9"/>
  <c r="O6" i="9"/>
  <c r="T10" i="9"/>
  <c r="O14" i="9"/>
  <c r="T18" i="9"/>
  <c r="O22" i="9"/>
  <c r="T26" i="9"/>
  <c r="O30" i="9"/>
  <c r="T33" i="9"/>
  <c r="Q36" i="9"/>
  <c r="T38" i="9"/>
  <c r="T45" i="9"/>
  <c r="T47" i="9"/>
  <c r="R54" i="9"/>
  <c r="Q58" i="9"/>
  <c r="T60" i="9"/>
  <c r="Q7" i="9"/>
  <c r="Q13" i="9"/>
  <c r="Q11" i="9"/>
  <c r="Q19" i="9"/>
  <c r="Q25" i="9"/>
  <c r="R3" i="9"/>
  <c r="P6" i="9"/>
  <c r="T11" i="9"/>
  <c r="P14" i="9"/>
  <c r="T19" i="9"/>
  <c r="P22" i="9"/>
  <c r="T27" i="9"/>
  <c r="P30" i="9"/>
  <c r="R34" i="9"/>
  <c r="P35" i="9"/>
  <c r="T39" i="9"/>
  <c r="Q41" i="9"/>
  <c r="R46" i="9"/>
  <c r="Q49" i="9"/>
  <c r="R53" i="9"/>
  <c r="O54" i="9"/>
  <c r="O61" i="9" s="1"/>
  <c r="Q56" i="9"/>
  <c r="T58" i="9"/>
  <c r="Q34" i="9"/>
  <c r="O35" i="9"/>
  <c r="Q38" i="9"/>
  <c r="O39" i="9"/>
  <c r="P51" i="9"/>
  <c r="P55" i="9"/>
  <c r="P59" i="9"/>
  <c r="R11" i="9"/>
  <c r="R15" i="9"/>
  <c r="R19" i="9"/>
  <c r="R23" i="9"/>
  <c r="R27" i="9"/>
  <c r="R31" i="9"/>
  <c r="R35" i="9"/>
  <c r="R39" i="9"/>
  <c r="R43" i="9"/>
  <c r="R47" i="9"/>
  <c r="R51" i="9"/>
  <c r="R55" i="9"/>
  <c r="R59" i="9"/>
  <c r="R7" i="9"/>
  <c r="R4" i="9"/>
  <c r="R8" i="9"/>
  <c r="R20" i="9"/>
  <c r="R32" i="9"/>
  <c r="R36" i="9"/>
  <c r="R44" i="9"/>
  <c r="T12" i="9"/>
  <c r="T16" i="9"/>
  <c r="T24" i="9"/>
  <c r="T28" i="9"/>
  <c r="T40" i="9"/>
  <c r="T48" i="9"/>
  <c r="T52" i="9"/>
  <c r="T56" i="9"/>
  <c r="P59" i="7"/>
  <c r="P51" i="7"/>
  <c r="P43" i="7"/>
  <c r="P35" i="7"/>
  <c r="P27" i="7"/>
  <c r="P19" i="7"/>
  <c r="P11" i="7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3" i="6"/>
  <c r="P4" i="6"/>
  <c r="R61" i="10" l="1"/>
  <c r="P61" i="10"/>
  <c r="O61" i="10"/>
  <c r="P61" i="9"/>
  <c r="R61" i="9"/>
</calcChain>
</file>

<file path=xl/sharedStrings.xml><?xml version="1.0" encoding="utf-8"?>
<sst xmlns="http://schemas.openxmlformats.org/spreadsheetml/2006/main" count="221" uniqueCount="50">
  <si>
    <t>Year</t>
  </si>
  <si>
    <t>Fossil CO2 (Gt)</t>
  </si>
  <si>
    <t>Energy (EJ)</t>
  </si>
  <si>
    <t>GDP-PPP ($m)</t>
  </si>
  <si>
    <t>Population (people)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</si>
  <si>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</si>
  <si>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</si>
  <si>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</si>
  <si>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</si>
  <si>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</si>
  <si>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</si>
  <si>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</si>
  <si>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</si>
  <si>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</si>
  <si>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</si>
  <si>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</si>
  <si>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</si>
  <si>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</si>
  <si>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</si>
  <si>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</si>
  <si>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</si>
  <si>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</si>
  <si>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</si>
  <si>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</si>
  <si>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</si>
  <si>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</si>
  <si>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</si>
  <si>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</si>
  <si>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</si>
  <si>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GDP</t>
  </si>
  <si>
    <t>POP</t>
  </si>
  <si>
    <t>Regresyon</t>
  </si>
  <si>
    <t>RESIDUAL OUTPUT</t>
  </si>
  <si>
    <t>Observation</t>
  </si>
  <si>
    <t>Predicted Energy (EJ)</t>
  </si>
  <si>
    <t>Residuals</t>
  </si>
  <si>
    <t>GDP per Capita</t>
  </si>
  <si>
    <t>EJ per capita</t>
  </si>
  <si>
    <t>CO2 per EJ</t>
  </si>
  <si>
    <t>Emisyon</t>
  </si>
  <si>
    <t>Kişi başı Emisyon</t>
  </si>
  <si>
    <t>Emisyon Yoğunluğu (CO2/Enerji)</t>
  </si>
  <si>
    <t>Kişi başı GSYİH</t>
  </si>
  <si>
    <t>Emisyon Değişimi</t>
  </si>
  <si>
    <t>Fossil Emisyonlar</t>
  </si>
  <si>
    <t>Enerji (EJ)</t>
  </si>
  <si>
    <t>GSYİH SAP</t>
  </si>
  <si>
    <t>Nüfus</t>
  </si>
  <si>
    <t>GSYİH başına Enerji Tüketimi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</si>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</sst>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9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Çin - Emisyon</a:t>
            </a:r>
            <a:r>
              <a:rPr lang="en-GB" baseline="0"/>
              <a:t> Artışlarının Sebepleri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>
        <c:manualLayout>
          <c:layoutTarget val="inner"/>
          <c:xMode val="edge"/>
          <c:yMode val="edge"/>
          <c:x val="4.6229145300951076E-2"/>
          <c:y val="0.12488566265092312"/>
          <c:w val="0.93470983669752794"/>
          <c:h val="0.7765247123933257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Çin!$O$2</c:f>
              <c:strCache>
                <c:ptCount val="1"/>
                <c:pt idx="0">
                  <c:v>Kişi başı GSYİH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Çin!$M$3:$M$60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Çin!$O$3:$O$60</c:f>
              <c:numCache>
                <c:formatCode>0%</c:formatCode>
                <c:ptCount val="58"/>
                <c:pt idx="0">
                  <c:v>7.8050418012641121E-2</c:v>
                </c:pt>
                <c:pt idx="1">
                  <c:v>-8.0059590911119916E-2</c:v>
                </c:pt>
                <c:pt idx="2">
                  <c:v>-6.4798526131551348E-2</c:v>
                </c:pt>
                <c:pt idx="3">
                  <c:v>0.13867194135194771</c:v>
                </c:pt>
                <c:pt idx="4">
                  <c:v>0.16239162304451438</c:v>
                </c:pt>
                <c:pt idx="5">
                  <c:v>4.4410366575140969E-2</c:v>
                </c:pt>
                <c:pt idx="6">
                  <c:v>1.4732288428650708E-2</c:v>
                </c:pt>
                <c:pt idx="7">
                  <c:v>5.4733638561563769E-2</c:v>
                </c:pt>
                <c:pt idx="8">
                  <c:v>3.1971953614147175E-3</c:v>
                </c:pt>
                <c:pt idx="9">
                  <c:v>6.8328201372936048E-2</c:v>
                </c:pt>
                <c:pt idx="10">
                  <c:v>-3.0696303202742192E-2</c:v>
                </c:pt>
                <c:pt idx="11">
                  <c:v>6.0688525501699564E-2</c:v>
                </c:pt>
                <c:pt idx="12">
                  <c:v>0.10195341649226508</c:v>
                </c:pt>
                <c:pt idx="13">
                  <c:v>6.1304377482030326E-2</c:v>
                </c:pt>
                <c:pt idx="14">
                  <c:v>6.2878194636626805E-2</c:v>
                </c:pt>
                <c:pt idx="15">
                  <c:v>3.5425287584592624E-2</c:v>
                </c:pt>
                <c:pt idx="16">
                  <c:v>7.273778368267303E-2</c:v>
                </c:pt>
                <c:pt idx="17">
                  <c:v>9.0742885293416009E-2</c:v>
                </c:pt>
                <c:pt idx="18">
                  <c:v>0.13543887704361679</c:v>
                </c:pt>
                <c:pt idx="19">
                  <c:v>0.1171171978518486</c:v>
                </c:pt>
                <c:pt idx="20">
                  <c:v>7.1768894189151666E-2</c:v>
                </c:pt>
                <c:pt idx="21">
                  <c:v>9.7155957950272764E-2</c:v>
                </c:pt>
                <c:pt idx="22">
                  <c:v>9.3243746793269411E-2</c:v>
                </c:pt>
                <c:pt idx="23">
                  <c:v>2.5052224516197485E-2</c:v>
                </c:pt>
                <c:pt idx="24">
                  <c:v>2.1823048548676782E-2</c:v>
                </c:pt>
                <c:pt idx="25">
                  <c:v>7.6829748327182035E-2</c:v>
                </c:pt>
                <c:pt idx="26">
                  <c:v>0.12952356153132571</c:v>
                </c:pt>
                <c:pt idx="27">
                  <c:v>0.12736947164072987</c:v>
                </c:pt>
                <c:pt idx="28">
                  <c:v>0.1196630415858706</c:v>
                </c:pt>
                <c:pt idx="29">
                  <c:v>9.9649604164804506E-2</c:v>
                </c:pt>
                <c:pt idx="30">
                  <c:v>9.0140080845702686E-2</c:v>
                </c:pt>
                <c:pt idx="31">
                  <c:v>8.3979502122197625E-2</c:v>
                </c:pt>
                <c:pt idx="32">
                  <c:v>7.0646680552444163E-2</c:v>
                </c:pt>
                <c:pt idx="33">
                  <c:v>6.9243807436522031E-2</c:v>
                </c:pt>
                <c:pt idx="34">
                  <c:v>7.7462449784343468E-2</c:v>
                </c:pt>
                <c:pt idx="35">
                  <c:v>7.6002863488803918E-2</c:v>
                </c:pt>
                <c:pt idx="36">
                  <c:v>8.4361526232562101E-2</c:v>
                </c:pt>
                <c:pt idx="37">
                  <c:v>9.359547872051821E-2</c:v>
                </c:pt>
                <c:pt idx="38">
                  <c:v>9.4391721005070872E-2</c:v>
                </c:pt>
                <c:pt idx="39">
                  <c:v>0.10705602206509934</c:v>
                </c:pt>
                <c:pt idx="40">
                  <c:v>0.12017157196749673</c:v>
                </c:pt>
                <c:pt idx="41">
                  <c:v>0.13502442668140469</c:v>
                </c:pt>
                <c:pt idx="42">
                  <c:v>8.9372842179501699E-2</c:v>
                </c:pt>
                <c:pt idx="43">
                  <c:v>8.6668888121703258E-2</c:v>
                </c:pt>
                <c:pt idx="44">
                  <c:v>9.8918907000170586E-2</c:v>
                </c:pt>
                <c:pt idx="45">
                  <c:v>8.8320453726911108E-2</c:v>
                </c:pt>
                <c:pt idx="46">
                  <c:v>7.1166132948262684E-2</c:v>
                </c:pt>
                <c:pt idx="47">
                  <c:v>7.0190832192679409E-2</c:v>
                </c:pt>
                <c:pt idx="48">
                  <c:v>6.7208662786186979E-2</c:v>
                </c:pt>
                <c:pt idx="49">
                  <c:v>6.3865147969574876E-2</c:v>
                </c:pt>
                <c:pt idx="50">
                  <c:v>6.225746991811798E-2</c:v>
                </c:pt>
                <c:pt idx="51">
                  <c:v>6.3112294175309058E-2</c:v>
                </c:pt>
                <c:pt idx="52">
                  <c:v>6.2380066541926293E-2</c:v>
                </c:pt>
                <c:pt idx="53">
                  <c:v>5.7523142125713411E-2</c:v>
                </c:pt>
                <c:pt idx="54">
                  <c:v>2.0235873706417218E-2</c:v>
                </c:pt>
                <c:pt idx="55">
                  <c:v>8.0065067292747871E-2</c:v>
                </c:pt>
                <c:pt idx="56">
                  <c:v>4.3738711781191597E-2</c:v>
                </c:pt>
                <c:pt idx="57">
                  <c:v>5.0901391130735885E-2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7-F54B-9450-D4C1080DE16A}"/>
            </c:ext>
          </c:extLst>
        </c:ser>
        <c:ser>
          <c:idx val="2"/>
          <c:order val="1"/>
          <c:tx>
            <c:strRef>
              <c:f>Çin!$P$2</c:f>
              <c:strCache>
                <c:ptCount val="1"/>
                <c:pt idx="0">
                  <c:v>GSYİH başına Enerji Tüketimi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Çin!$M$3:$M$60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Çin!$P$3:$P$60</c:f>
              <c:numCache>
                <c:formatCode>0%</c:formatCode>
                <c:ptCount val="58"/>
                <c:pt idx="0">
                  <c:v>-1.7937881286213209E-2</c:v>
                </c:pt>
                <c:pt idx="1">
                  <c:v>-4.572228299724368E-2</c:v>
                </c:pt>
                <c:pt idx="2">
                  <c:v>5.3608882522969248E-2</c:v>
                </c:pt>
                <c:pt idx="3">
                  <c:v>4.0347897505043973E-2</c:v>
                </c:pt>
                <c:pt idx="4">
                  <c:v>7.2861850076775037E-2</c:v>
                </c:pt>
                <c:pt idx="5">
                  <c:v>0.10728953536330366</c:v>
                </c:pt>
                <c:pt idx="6">
                  <c:v>3.8376778895415908E-2</c:v>
                </c:pt>
                <c:pt idx="7">
                  <c:v>-2.0468711412824581E-2</c:v>
                </c:pt>
                <c:pt idx="8">
                  <c:v>7.8000909396838125E-3</c:v>
                </c:pt>
                <c:pt idx="9">
                  <c:v>3.0110936790025189E-2</c:v>
                </c:pt>
                <c:pt idx="10">
                  <c:v>6.9501372343724777E-2</c:v>
                </c:pt>
                <c:pt idx="11">
                  <c:v>1.3619116368791095E-2</c:v>
                </c:pt>
                <c:pt idx="12">
                  <c:v>-1.8210664794261477E-2</c:v>
                </c:pt>
                <c:pt idx="13">
                  <c:v>-4.2519169995164696E-2</c:v>
                </c:pt>
                <c:pt idx="14">
                  <c:v>-6.1810565785007543E-2</c:v>
                </c:pt>
                <c:pt idx="15">
                  <c:v>-6.1180821186272216E-2</c:v>
                </c:pt>
                <c:pt idx="16">
                  <c:v>-4.1711372777979872E-2</c:v>
                </c:pt>
                <c:pt idx="17">
                  <c:v>-3.9020943423950794E-2</c:v>
                </c:pt>
                <c:pt idx="18">
                  <c:v>-6.8399903565156017E-2</c:v>
                </c:pt>
                <c:pt idx="19">
                  <c:v>-4.6262125952146071E-2</c:v>
                </c:pt>
                <c:pt idx="20">
                  <c:v>-3.8303342694820164E-2</c:v>
                </c:pt>
                <c:pt idx="21">
                  <c:v>-3.4067015175560766E-2</c:v>
                </c:pt>
                <c:pt idx="22">
                  <c:v>-3.4032299457692261E-2</c:v>
                </c:pt>
                <c:pt idx="23">
                  <c:v>7.0926154401174113E-3</c:v>
                </c:pt>
                <c:pt idx="24">
                  <c:v>-2.5217373334295301E-2</c:v>
                </c:pt>
                <c:pt idx="25">
                  <c:v>-3.8728462756010051E-2</c:v>
                </c:pt>
                <c:pt idx="26">
                  <c:v>-7.8741966414561992E-2</c:v>
                </c:pt>
                <c:pt idx="27">
                  <c:v>-5.3463114857262739E-2</c:v>
                </c:pt>
                <c:pt idx="28">
                  <c:v>-6.0031697377607607E-2</c:v>
                </c:pt>
                <c:pt idx="29">
                  <c:v>-7.1473178671536242E-2</c:v>
                </c:pt>
                <c:pt idx="30">
                  <c:v>-4.1518440199401541E-2</c:v>
                </c:pt>
                <c:pt idx="31">
                  <c:v>-7.83714068134721E-2</c:v>
                </c:pt>
                <c:pt idx="32">
                  <c:v>-7.1112062164134904E-2</c:v>
                </c:pt>
                <c:pt idx="33">
                  <c:v>-3.8614157060443799E-2</c:v>
                </c:pt>
                <c:pt idx="34">
                  <c:v>-4.4723557863937113E-2</c:v>
                </c:pt>
                <c:pt idx="35">
                  <c:v>-2.4551562796557458E-2</c:v>
                </c:pt>
                <c:pt idx="36">
                  <c:v>-2.0973468022659203E-3</c:v>
                </c:pt>
                <c:pt idx="37">
                  <c:v>5.8556409313536673E-2</c:v>
                </c:pt>
                <c:pt idx="38">
                  <c:v>6.2606946202678815E-2</c:v>
                </c:pt>
                <c:pt idx="39">
                  <c:v>1.9836380212820082E-2</c:v>
                </c:pt>
                <c:pt idx="40">
                  <c:v>-2.7579784254197937E-2</c:v>
                </c:pt>
                <c:pt idx="41">
                  <c:v>-4.8568594522657715E-2</c:v>
                </c:pt>
                <c:pt idx="42">
                  <c:v>-5.2665386396373859E-2</c:v>
                </c:pt>
                <c:pt idx="43">
                  <c:v>-4.5919958615289302E-2</c:v>
                </c:pt>
                <c:pt idx="44">
                  <c:v>-3.3010063939683754E-2</c:v>
                </c:pt>
                <c:pt idx="45">
                  <c:v>-1.5523535302342184E-2</c:v>
                </c:pt>
                <c:pt idx="46">
                  <c:v>-3.4809090237489015E-2</c:v>
                </c:pt>
                <c:pt idx="47">
                  <c:v>-3.7125623604285729E-2</c:v>
                </c:pt>
                <c:pt idx="48">
                  <c:v>-4.5022761247322407E-2</c:v>
                </c:pt>
                <c:pt idx="49">
                  <c:v>-5.4835044789720011E-2</c:v>
                </c:pt>
                <c:pt idx="50">
                  <c:v>-6.0322682011949791E-2</c:v>
                </c:pt>
                <c:pt idx="51">
                  <c:v>-2.8602783419142686E-2</c:v>
                </c:pt>
                <c:pt idx="52">
                  <c:v>-1.8237016702218667E-2</c:v>
                </c:pt>
                <c:pt idx="53">
                  <c:v>-1.3935805328057826E-2</c:v>
                </c:pt>
                <c:pt idx="54">
                  <c:v>9.8201462000551132E-3</c:v>
                </c:pt>
                <c:pt idx="55">
                  <c:v>-2.2280880745914167E-2</c:v>
                </c:pt>
                <c:pt idx="56">
                  <c:v>-2.7276641290448933E-2</c:v>
                </c:pt>
                <c:pt idx="57">
                  <c:v>1.3947422798890718E-2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7-F54B-9450-D4C1080DE16A}"/>
            </c:ext>
          </c:extLst>
        </c:ser>
        <c:ser>
          <c:idx val="3"/>
          <c:order val="2"/>
          <c:tx>
            <c:strRef>
              <c:f>Çin!$Q$2</c:f>
              <c:strCache>
                <c:ptCount val="1"/>
                <c:pt idx="0">
                  <c:v>Emisyon Yoğunluğu (CO2/Enerji)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Çin!$M$3:$M$60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Çin!$Q$3:$Q$60</c:f>
              <c:numCache>
                <c:formatCode>0%</c:formatCode>
                <c:ptCount val="58"/>
                <c:pt idx="0">
                  <c:v>1.0710003487595543E-2</c:v>
                </c:pt>
                <c:pt idx="1">
                  <c:v>-6.8523538612943913E-2</c:v>
                </c:pt>
                <c:pt idx="2">
                  <c:v>6.5566635277254592E-2</c:v>
                </c:pt>
                <c:pt idx="3">
                  <c:v>8.058206825946046E-3</c:v>
                </c:pt>
                <c:pt idx="4">
                  <c:v>3.8782834934877775E-2</c:v>
                </c:pt>
                <c:pt idx="5">
                  <c:v>-5.0871008832975684E-2</c:v>
                </c:pt>
                <c:pt idx="6">
                  <c:v>-1.1814312972369345E-2</c:v>
                </c:pt>
                <c:pt idx="7">
                  <c:v>-1.3961688855101517E-2</c:v>
                </c:pt>
                <c:pt idx="8">
                  <c:v>-1.1337905193892883E-2</c:v>
                </c:pt>
                <c:pt idx="9">
                  <c:v>2.7771604590003829E-2</c:v>
                </c:pt>
                <c:pt idx="10">
                  <c:v>-1.5482279037695057E-2</c:v>
                </c:pt>
                <c:pt idx="11">
                  <c:v>2.6385155919748104E-3</c:v>
                </c:pt>
                <c:pt idx="12">
                  <c:v>1.5528041409222482E-2</c:v>
                </c:pt>
                <c:pt idx="13">
                  <c:v>-7.9127720332899942E-3</c:v>
                </c:pt>
                <c:pt idx="14">
                  <c:v>-3.1731139512774842E-2</c:v>
                </c:pt>
                <c:pt idx="15">
                  <c:v>1.157586790581977E-3</c:v>
                </c:pt>
                <c:pt idx="16">
                  <c:v>4.1538955966417657E-2</c:v>
                </c:pt>
                <c:pt idx="17">
                  <c:v>-9.3176544447853837E-3</c:v>
                </c:pt>
                <c:pt idx="18">
                  <c:v>1.4688101029701528E-2</c:v>
                </c:pt>
                <c:pt idx="19">
                  <c:v>1.1469415310196851E-3</c:v>
                </c:pt>
                <c:pt idx="20">
                  <c:v>5.1127787914571066E-3</c:v>
                </c:pt>
                <c:pt idx="21">
                  <c:v>-5.174279074253052E-3</c:v>
                </c:pt>
                <c:pt idx="22">
                  <c:v>1.0394207320918447E-4</c:v>
                </c:pt>
                <c:pt idx="23">
                  <c:v>-3.2297318136625064E-2</c:v>
                </c:pt>
                <c:pt idx="24">
                  <c:v>-4.3304561242298867E-3</c:v>
                </c:pt>
                <c:pt idx="25">
                  <c:v>-1.4438415428610352E-3</c:v>
                </c:pt>
                <c:pt idx="26">
                  <c:v>-4.2370227443397912E-3</c:v>
                </c:pt>
                <c:pt idx="27">
                  <c:v>-7.4759027890772822E-3</c:v>
                </c:pt>
                <c:pt idx="28">
                  <c:v>-1.7354501110244946E-4</c:v>
                </c:pt>
                <c:pt idx="29">
                  <c:v>5.1304373965586514E-2</c:v>
                </c:pt>
                <c:pt idx="30">
                  <c:v>-9.3079004223521888E-3</c:v>
                </c:pt>
                <c:pt idx="31">
                  <c:v>-4.7918674502485104E-3</c:v>
                </c:pt>
                <c:pt idx="32">
                  <c:v>-4.464386799529918E-2</c:v>
                </c:pt>
                <c:pt idx="33">
                  <c:v>2.1472855453381623E-2</c:v>
                </c:pt>
                <c:pt idx="34">
                  <c:v>-1.0160596637236341E-2</c:v>
                </c:pt>
                <c:pt idx="35">
                  <c:v>-3.3151897898802352E-2</c:v>
                </c:pt>
                <c:pt idx="36">
                  <c:v>1.0471957195068438E-2</c:v>
                </c:pt>
                <c:pt idx="37">
                  <c:v>1.2937133196578632E-2</c:v>
                </c:pt>
                <c:pt idx="38">
                  <c:v>-7.8934535409960205E-2</c:v>
                </c:pt>
                <c:pt idx="39">
                  <c:v>-7.5967012722231164E-3</c:v>
                </c:pt>
                <c:pt idx="40">
                  <c:v>7.2627665628510751E-3</c:v>
                </c:pt>
                <c:pt idx="41">
                  <c:v>-1.0579749387218285E-2</c:v>
                </c:pt>
                <c:pt idx="42">
                  <c:v>3.4087487646204284E-2</c:v>
                </c:pt>
                <c:pt idx="43">
                  <c:v>7.8390951506104312E-3</c:v>
                </c:pt>
                <c:pt idx="44">
                  <c:v>2.1132544417013177E-2</c:v>
                </c:pt>
                <c:pt idx="45">
                  <c:v>2.5278577691055792E-2</c:v>
                </c:pt>
                <c:pt idx="46">
                  <c:v>-1.4583936127080976E-2</c:v>
                </c:pt>
                <c:pt idx="47">
                  <c:v>-1.883998367442663E-2</c:v>
                </c:pt>
                <c:pt idx="48">
                  <c:v>-2.1916556230112461E-2</c:v>
                </c:pt>
                <c:pt idx="49">
                  <c:v>-2.4126707507503453E-2</c:v>
                </c:pt>
                <c:pt idx="50">
                  <c:v>-1.4190161266865342E-2</c:v>
                </c:pt>
                <c:pt idx="51">
                  <c:v>-1.3405793783120679E-2</c:v>
                </c:pt>
                <c:pt idx="52">
                  <c:v>-1.4680445501023875E-2</c:v>
                </c:pt>
                <c:pt idx="53">
                  <c:v>-9.0244383183279986E-3</c:v>
                </c:pt>
                <c:pt idx="54">
                  <c:v>-1.4124174094412245E-2</c:v>
                </c:pt>
                <c:pt idx="55">
                  <c:v>-6.6200060924083148E-3</c:v>
                </c:pt>
                <c:pt idx="56">
                  <c:v>-2.3413184898486317E-2</c:v>
                </c:pt>
                <c:pt idx="57">
                  <c:v>-1.5739085592831437E-2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7-F54B-9450-D4C1080DE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150764016"/>
        <c:axId val="1150548560"/>
      </c:barChart>
      <c:lineChart>
        <c:grouping val="standard"/>
        <c:varyColors val="0"/>
        <c:ser>
          <c:idx val="4"/>
          <c:order val="3"/>
          <c:tx>
            <c:strRef>
              <c:f>Çin!$R$2</c:f>
              <c:strCache>
                <c:ptCount val="1"/>
                <c:pt idx="0">
                  <c:v>Emisyon Değişimi</c:v>
                </c:pt>
              </c:strCache>
            </c:strRef>
          </c:tx>
          <c:spPr>
            <a:ln w="28575" cap="rnd">
              <a:noFill/>
              <a:round/>
            </a:ln>
            <a:effectLst>
              <a:outerShdw blurRad="50800" dist="50800" dir="5400000" algn="ctr" rotWithShape="0">
                <a:schemeClr val="tx1">
                  <a:lumMod val="95000"/>
                  <a:lumOff val="5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tx1">
                    <a:lumMod val="95000"/>
                    <a:lumOff val="5000"/>
                  </a:scheme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Çin!$M$3:$M$60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Çin!$R$3:$R$60</c:f>
              <c:numCache>
                <c:formatCode>0%</c:formatCode>
                <c:ptCount val="58"/>
                <c:pt idx="0">
                  <c:v>7.0051291921167991E-2</c:v>
                </c:pt>
                <c:pt idx="1">
                  <c:v>-0.18227671706687276</c:v>
                </c:pt>
                <c:pt idx="2">
                  <c:v>4.994178397052762E-2</c:v>
                </c:pt>
                <c:pt idx="3">
                  <c:v>0.19416083249135108</c:v>
                </c:pt>
                <c:pt idx="4">
                  <c:v>0.29545114324315347</c:v>
                </c:pt>
                <c:pt idx="5">
                  <c:v>9.7634145114737336E-2</c:v>
                </c:pt>
                <c:pt idx="6">
                  <c:v>4.1226005434320756E-2</c:v>
                </c:pt>
                <c:pt idx="7">
                  <c:v>1.8720156647574093E-2</c:v>
                </c:pt>
                <c:pt idx="8">
                  <c:v>-4.4064941707555594E-4</c:v>
                </c:pt>
                <c:pt idx="9">
                  <c:v>0.131059119752305</c:v>
                </c:pt>
                <c:pt idx="10">
                  <c:v>2.0621594435351609E-2</c:v>
                </c:pt>
                <c:pt idx="11">
                  <c:v>7.797092422190266E-2</c:v>
                </c:pt>
                <c:pt idx="12">
                  <c:v>9.8685684556025555E-2</c:v>
                </c:pt>
                <c:pt idx="13">
                  <c:v>8.1378066621091705E-3</c:v>
                </c:pt>
                <c:pt idx="14">
                  <c:v>-3.4460600286245091E-2</c:v>
                </c:pt>
                <c:pt idx="15">
                  <c:v>-2.6797618155394054E-2</c:v>
                </c:pt>
                <c:pt idx="16">
                  <c:v>7.0694149883498536E-2</c:v>
                </c:pt>
                <c:pt idx="17">
                  <c:v>3.8414479880949592E-2</c:v>
                </c:pt>
                <c:pt idx="18">
                  <c:v>7.3311672936825945E-2</c:v>
                </c:pt>
                <c:pt idx="19">
                  <c:v>6.6658975264102693E-2</c:v>
                </c:pt>
                <c:pt idx="20">
                  <c:v>3.5986388728406649E-2</c:v>
                </c:pt>
                <c:pt idx="21">
                  <c:v>5.4295536308856196E-2</c:v>
                </c:pt>
                <c:pt idx="22">
                  <c:v>5.6147915016665717E-2</c:v>
                </c:pt>
                <c:pt idx="23">
                  <c:v>-1.0187232830481951E-3</c:v>
                </c:pt>
                <c:pt idx="24">
                  <c:v>-8.2580187613850997E-3</c:v>
                </c:pt>
                <c:pt idx="25">
                  <c:v>3.3631229910414451E-2</c:v>
                </c:pt>
                <c:pt idx="26">
                  <c:v>3.6173682807386198E-2</c:v>
                </c:pt>
                <c:pt idx="27">
                  <c:v>5.9119276237518559E-2</c:v>
                </c:pt>
                <c:pt idx="28">
                  <c:v>5.2265121648791046E-2</c:v>
                </c:pt>
                <c:pt idx="29">
                  <c:v>7.3438695559471912E-2</c:v>
                </c:pt>
                <c:pt idx="30">
                  <c:v>3.515353386809017E-2</c:v>
                </c:pt>
                <c:pt idx="31">
                  <c:v>-5.7606990005454328E-3</c:v>
                </c:pt>
                <c:pt idx="32">
                  <c:v>-4.9888021056679333E-2</c:v>
                </c:pt>
                <c:pt idx="33">
                  <c:v>5.0029006695607281E-2</c:v>
                </c:pt>
                <c:pt idx="34">
                  <c:v>1.8816452586760901E-2</c:v>
                </c:pt>
                <c:pt idx="35">
                  <c:v>1.478956652978769E-2</c:v>
                </c:pt>
                <c:pt idx="36">
                  <c:v>9.3418815354070928E-2</c:v>
                </c:pt>
                <c:pt idx="37">
                  <c:v>0.1726089490824434</c:v>
                </c:pt>
                <c:pt idx="38">
                  <c:v>7.1114622594250942E-2</c:v>
                </c:pt>
                <c:pt idx="39">
                  <c:v>0.12043920890474391</c:v>
                </c:pt>
                <c:pt idx="40">
                  <c:v>9.7188649756595691E-2</c:v>
                </c:pt>
                <c:pt idx="41">
                  <c:v>6.8472836535923731E-2</c:v>
                </c:pt>
                <c:pt idx="42">
                  <c:v>6.7178908237380375E-2</c:v>
                </c:pt>
                <c:pt idx="43">
                  <c:v>4.4896429357111911E-2</c:v>
                </c:pt>
                <c:pt idx="44">
                  <c:v>8.5099885077825066E-2</c:v>
                </c:pt>
                <c:pt idx="45">
                  <c:v>9.8509994907566956E-2</c:v>
                </c:pt>
                <c:pt idx="46">
                  <c:v>1.8801777191316038E-2</c:v>
                </c:pt>
                <c:pt idx="47">
                  <c:v>1.1045493214336677E-2</c:v>
                </c:pt>
                <c:pt idx="48">
                  <c:v>-3.1764950916269852E-3</c:v>
                </c:pt>
                <c:pt idx="49">
                  <c:v>-1.8732026341454655E-2</c:v>
                </c:pt>
                <c:pt idx="50">
                  <c:v>-1.5985074190211335E-2</c:v>
                </c:pt>
                <c:pt idx="51">
                  <c:v>1.8860102275344737E-2</c:v>
                </c:pt>
                <c:pt idx="52">
                  <c:v>2.7693639246976209E-2</c:v>
                </c:pt>
                <c:pt idx="53">
                  <c:v>3.3375150208730719E-2</c:v>
                </c:pt>
                <c:pt idx="54">
                  <c:v>1.5703241847481175E-2</c:v>
                </c:pt>
                <c:pt idx="55">
                  <c:v>4.9009538133877095E-2</c:v>
                </c:pt>
                <c:pt idx="56">
                  <c:v>-8.5016560729866963E-3</c:v>
                </c:pt>
                <c:pt idx="57">
                  <c:v>4.8787836669760276E-2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7-F54B-9450-D4C1080DE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764016"/>
        <c:axId val="1150548560"/>
      </c:lineChart>
      <c:catAx>
        <c:axId val="11507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548560"/>
        <c:crossesAt val="-0.2"/>
        <c:auto val="1"/>
        <c:lblAlgn val="ctr"/>
        <c:lblOffset val="100"/>
        <c:noMultiLvlLbl val="0"/>
      </c:catAx>
      <c:valAx>
        <c:axId val="1150548560"/>
        <c:scaling>
          <c:orientation val="minMax"/>
          <c:max val="0.3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7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54399718206343"/>
          <c:y val="0.1298144785019168"/>
          <c:w val="0.80456002817936567"/>
          <c:h val="4.7534616159205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Hindistan - Emisyon</a:t>
            </a:r>
            <a:r>
              <a:rPr lang="en-GB" baseline="0"/>
              <a:t> Artışlarının Sebepleri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>
        <c:manualLayout>
          <c:layoutTarget val="inner"/>
          <c:xMode val="edge"/>
          <c:yMode val="edge"/>
          <c:x val="4.6229145300951076E-2"/>
          <c:y val="0.12488566265092312"/>
          <c:w val="0.93470983669752794"/>
          <c:h val="0.8497627195033123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Hindistan!$O$2</c:f>
              <c:strCache>
                <c:ptCount val="1"/>
                <c:pt idx="0">
                  <c:v>Kişi başı GSYİH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Hindistan!$M$3:$M$60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Hindistan!$O$3:$O$60</c:f>
              <c:numCache>
                <c:formatCode>0%</c:formatCode>
                <c:ptCount val="58"/>
                <c:pt idx="0">
                  <c:v>-2.1830018180363453E-2</c:v>
                </c:pt>
                <c:pt idx="1">
                  <c:v>5.5548581606756908E-2</c:v>
                </c:pt>
                <c:pt idx="2">
                  <c:v>1.1697298371468046E-2</c:v>
                </c:pt>
                <c:pt idx="3">
                  <c:v>4.2181309987849192E-2</c:v>
                </c:pt>
                <c:pt idx="4">
                  <c:v>2.8585582294149869E-2</c:v>
                </c:pt>
                <c:pt idx="5">
                  <c:v>-5.8570588681317037E-3</c:v>
                </c:pt>
                <c:pt idx="6">
                  <c:v>-2.7439200371085493E-2</c:v>
                </c:pt>
                <c:pt idx="7">
                  <c:v>9.96135554283617E-3</c:v>
                </c:pt>
                <c:pt idx="8">
                  <c:v>-1.074028881438327E-2</c:v>
                </c:pt>
                <c:pt idx="9">
                  <c:v>6.7337807854216614E-2</c:v>
                </c:pt>
                <c:pt idx="10">
                  <c:v>-5.5806211693359975E-3</c:v>
                </c:pt>
                <c:pt idx="11">
                  <c:v>4.9120957297608125E-2</c:v>
                </c:pt>
                <c:pt idx="12">
                  <c:v>3.398876544643703E-2</c:v>
                </c:pt>
                <c:pt idx="13">
                  <c:v>-7.3219910394020871E-2</c:v>
                </c:pt>
                <c:pt idx="14">
                  <c:v>4.3493740915184098E-2</c:v>
                </c:pt>
                <c:pt idx="15">
                  <c:v>3.6208627286040684E-2</c:v>
                </c:pt>
                <c:pt idx="16">
                  <c:v>1.1625921715499254E-2</c:v>
                </c:pt>
                <c:pt idx="17">
                  <c:v>4.8927329911340189E-2</c:v>
                </c:pt>
                <c:pt idx="18">
                  <c:v>1.4979079504445769E-2</c:v>
                </c:pt>
                <c:pt idx="19">
                  <c:v>2.9142065923100535E-2</c:v>
                </c:pt>
                <c:pt idx="20">
                  <c:v>2.4605052862439081E-2</c:v>
                </c:pt>
                <c:pt idx="21">
                  <c:v>1.6919620946654002E-2</c:v>
                </c:pt>
                <c:pt idx="22">
                  <c:v>7.2591660281170034E-2</c:v>
                </c:pt>
                <c:pt idx="23">
                  <c:v>3.6738625503115685E-2</c:v>
                </c:pt>
                <c:pt idx="24">
                  <c:v>3.2978540687325975E-2</c:v>
                </c:pt>
                <c:pt idx="25">
                  <c:v>-1.0451054719882058E-2</c:v>
                </c:pt>
                <c:pt idx="26">
                  <c:v>3.3168659361688224E-2</c:v>
                </c:pt>
                <c:pt idx="27">
                  <c:v>2.6274658668887341E-2</c:v>
                </c:pt>
                <c:pt idx="28">
                  <c:v>4.5251338084655535E-2</c:v>
                </c:pt>
                <c:pt idx="29">
                  <c:v>5.4529458640319772E-2</c:v>
                </c:pt>
                <c:pt idx="30">
                  <c:v>5.4711081008097961E-2</c:v>
                </c:pt>
                <c:pt idx="31">
                  <c:v>2.0718732780572902E-2</c:v>
                </c:pt>
                <c:pt idx="32">
                  <c:v>4.1989211608695953E-2</c:v>
                </c:pt>
                <c:pt idx="33">
                  <c:v>6.8513334052451302E-2</c:v>
                </c:pt>
                <c:pt idx="34">
                  <c:v>1.9659524387578564E-2</c:v>
                </c:pt>
                <c:pt idx="35">
                  <c:v>2.9453193578975023E-2</c:v>
                </c:pt>
                <c:pt idx="36">
                  <c:v>1.9759079853399752E-2</c:v>
                </c:pt>
                <c:pt idx="37">
                  <c:v>6.0165205641366182E-2</c:v>
                </c:pt>
                <c:pt idx="38">
                  <c:v>6.1326061659956022E-2</c:v>
                </c:pt>
                <c:pt idx="39">
                  <c:v>6.2060110317574413E-2</c:v>
                </c:pt>
                <c:pt idx="40">
                  <c:v>6.4260447151972766E-2</c:v>
                </c:pt>
                <c:pt idx="41">
                  <c:v>6.0936257796499804E-2</c:v>
                </c:pt>
                <c:pt idx="42">
                  <c:v>1.6307805894686833E-2</c:v>
                </c:pt>
                <c:pt idx="43">
                  <c:v>6.371709389392155E-2</c:v>
                </c:pt>
                <c:pt idx="44">
                  <c:v>7.0131745790153133E-2</c:v>
                </c:pt>
                <c:pt idx="45">
                  <c:v>3.8180731308995686E-2</c:v>
                </c:pt>
                <c:pt idx="46">
                  <c:v>4.0608235698983863E-2</c:v>
                </c:pt>
                <c:pt idx="47">
                  <c:v>5.0146118654130989E-2</c:v>
                </c:pt>
                <c:pt idx="48">
                  <c:v>6.0861802269295495E-2</c:v>
                </c:pt>
                <c:pt idx="49">
                  <c:v>6.7210676297407623E-2</c:v>
                </c:pt>
                <c:pt idx="50">
                  <c:v>6.980989701957041E-2</c:v>
                </c:pt>
                <c:pt idx="51">
                  <c:v>5.5683335127067135E-2</c:v>
                </c:pt>
                <c:pt idx="52">
                  <c:v>5.3806903647647841E-2</c:v>
                </c:pt>
                <c:pt idx="53">
                  <c:v>2.9802550286243124E-2</c:v>
                </c:pt>
                <c:pt idx="54">
                  <c:v>-8.1334874137783841E-2</c:v>
                </c:pt>
                <c:pt idx="55">
                  <c:v>8.0828880726729446E-2</c:v>
                </c:pt>
                <c:pt idx="56">
                  <c:v>7.4199616885152642E-2</c:v>
                </c:pt>
                <c:pt idx="57">
                  <c:v>6.0374364175783457E-2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9-0A41-8075-795CC01E9E3A}"/>
            </c:ext>
          </c:extLst>
        </c:ser>
        <c:ser>
          <c:idx val="2"/>
          <c:order val="1"/>
          <c:tx>
            <c:strRef>
              <c:f>Hindistan!$P$2</c:f>
              <c:strCache>
                <c:ptCount val="1"/>
                <c:pt idx="0">
                  <c:v>GSYİH başına Enerji Tüketimi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Hindistan!$M$3:$M$60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Hindistan!$P$3:$P$60</c:f>
              <c:numCache>
                <c:formatCode>0%</c:formatCode>
                <c:ptCount val="58"/>
                <c:pt idx="0">
                  <c:v>3.1182304933872196E-2</c:v>
                </c:pt>
                <c:pt idx="1">
                  <c:v>-4.3497036537614164E-2</c:v>
                </c:pt>
                <c:pt idx="2">
                  <c:v>3.414574193153852E-2</c:v>
                </c:pt>
                <c:pt idx="3">
                  <c:v>4.0548454365098463E-2</c:v>
                </c:pt>
                <c:pt idx="4">
                  <c:v>-6.9386136421983213E-2</c:v>
                </c:pt>
                <c:pt idx="5">
                  <c:v>2.3313270615668902E-2</c:v>
                </c:pt>
                <c:pt idx="6">
                  <c:v>5.8060877005895906E-2</c:v>
                </c:pt>
                <c:pt idx="7">
                  <c:v>-1.1675752311431919E-2</c:v>
                </c:pt>
                <c:pt idx="8">
                  <c:v>4.6962718025210348E-2</c:v>
                </c:pt>
                <c:pt idx="9">
                  <c:v>-1.4888463998227186E-2</c:v>
                </c:pt>
                <c:pt idx="10">
                  <c:v>3.1651437699613982E-2</c:v>
                </c:pt>
                <c:pt idx="11">
                  <c:v>-1.3803717556916784E-2</c:v>
                </c:pt>
                <c:pt idx="12">
                  <c:v>-1.6620998505060824E-2</c:v>
                </c:pt>
                <c:pt idx="13">
                  <c:v>0.11363072608262237</c:v>
                </c:pt>
                <c:pt idx="14">
                  <c:v>-3.488085955958975E-2</c:v>
                </c:pt>
                <c:pt idx="15">
                  <c:v>4.4507238989263342E-2</c:v>
                </c:pt>
                <c:pt idx="16">
                  <c:v>-4.3069660436683255E-2</c:v>
                </c:pt>
                <c:pt idx="17">
                  <c:v>-1.9799880679343573E-2</c:v>
                </c:pt>
                <c:pt idx="18">
                  <c:v>2.8918951647252777E-2</c:v>
                </c:pt>
                <c:pt idx="19">
                  <c:v>2.8367290902391318E-3</c:v>
                </c:pt>
                <c:pt idx="20">
                  <c:v>2.1479410861106274E-2</c:v>
                </c:pt>
                <c:pt idx="21">
                  <c:v>2.2706065602503323E-2</c:v>
                </c:pt>
                <c:pt idx="22">
                  <c:v>-7.1477691684456168E-3</c:v>
                </c:pt>
                <c:pt idx="23">
                  <c:v>3.0979908531214351E-2</c:v>
                </c:pt>
                <c:pt idx="24">
                  <c:v>1.7100957803079853E-2</c:v>
                </c:pt>
                <c:pt idx="25">
                  <c:v>4.4149127456127202E-2</c:v>
                </c:pt>
                <c:pt idx="26">
                  <c:v>-3.1181934274024936E-3</c:v>
                </c:pt>
                <c:pt idx="27">
                  <c:v>-2.1615411142871799E-2</c:v>
                </c:pt>
                <c:pt idx="28">
                  <c:v>-1.1948070860618443E-2</c:v>
                </c:pt>
                <c:pt idx="29">
                  <c:v>-9.5795918442365124E-4</c:v>
                </c:pt>
                <c:pt idx="30">
                  <c:v>-3.3007181512165307E-2</c:v>
                </c:pt>
                <c:pt idx="31">
                  <c:v>1.4214486278713467E-2</c:v>
                </c:pt>
                <c:pt idx="32">
                  <c:v>-1.0514698140745571E-3</c:v>
                </c:pt>
                <c:pt idx="33">
                  <c:v>-5.546961821624441E-2</c:v>
                </c:pt>
                <c:pt idx="34">
                  <c:v>1.1628497643195734E-2</c:v>
                </c:pt>
                <c:pt idx="35">
                  <c:v>-4.2057575331489128E-2</c:v>
                </c:pt>
                <c:pt idx="36">
                  <c:v>-3.1847411884360355E-3</c:v>
                </c:pt>
                <c:pt idx="37">
                  <c:v>-3.984579338944183E-2</c:v>
                </c:pt>
                <c:pt idx="38">
                  <c:v>6.0868940720992804E-3</c:v>
                </c:pt>
                <c:pt idx="39">
                  <c:v>-1.8970340605639735E-2</c:v>
                </c:pt>
                <c:pt idx="40">
                  <c:v>-2.5105523146506714E-2</c:v>
                </c:pt>
                <c:pt idx="41">
                  <c:v>8.0682953946586977E-3</c:v>
                </c:pt>
                <c:pt idx="42">
                  <c:v>2.6683129446478882E-2</c:v>
                </c:pt>
                <c:pt idx="43">
                  <c:v>-3.8399144231728854E-3</c:v>
                </c:pt>
                <c:pt idx="44">
                  <c:v>-3.8407670670172145E-2</c:v>
                </c:pt>
                <c:pt idx="45">
                  <c:v>2.0356864549362363E-3</c:v>
                </c:pt>
                <c:pt idx="46">
                  <c:v>-4.8775878779361292E-4</c:v>
                </c:pt>
                <c:pt idx="47">
                  <c:v>-2.8910091237166258E-2</c:v>
                </c:pt>
                <c:pt idx="48">
                  <c:v>-6.0533683840205965E-3</c:v>
                </c:pt>
                <c:pt idx="49">
                  <c:v>-4.1943239222468454E-2</c:v>
                </c:pt>
                <c:pt idx="50">
                  <c:v>-3.4878046832137688E-2</c:v>
                </c:pt>
                <c:pt idx="51">
                  <c:v>-2.7941481456540518E-2</c:v>
                </c:pt>
                <c:pt idx="52">
                  <c:v>-8.1330957134670978E-3</c:v>
                </c:pt>
                <c:pt idx="53">
                  <c:v>-1.4600926296792549E-2</c:v>
                </c:pt>
                <c:pt idx="54">
                  <c:v>2.160414711751657E-2</c:v>
                </c:pt>
                <c:pt idx="55">
                  <c:v>-3.4577545855484226E-3</c:v>
                </c:pt>
                <c:pt idx="56">
                  <c:v>-2.540825365737609E-2</c:v>
                </c:pt>
                <c:pt idx="57">
                  <c:v>3.5287213038284193E-3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89-0A41-8075-795CC01E9E3A}"/>
            </c:ext>
          </c:extLst>
        </c:ser>
        <c:ser>
          <c:idx val="3"/>
          <c:order val="2"/>
          <c:tx>
            <c:strRef>
              <c:f>Hindistan!$Q$2</c:f>
              <c:strCache>
                <c:ptCount val="1"/>
                <c:pt idx="0">
                  <c:v>Emisyon Yoğunluğu (CO2/Enerji)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Hindistan!$M$3:$M$60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Hindistan!$Q$3:$Q$60</c:f>
              <c:numCache>
                <c:formatCode>0%</c:formatCode>
                <c:ptCount val="58"/>
                <c:pt idx="0">
                  <c:v>6.097647430219455E-3</c:v>
                </c:pt>
                <c:pt idx="1">
                  <c:v>-2.9291736232955001E-2</c:v>
                </c:pt>
                <c:pt idx="2">
                  <c:v>2.0367716396126223E-2</c:v>
                </c:pt>
                <c:pt idx="3">
                  <c:v>-8.0630215919108905E-2</c:v>
                </c:pt>
                <c:pt idx="4">
                  <c:v>4.6684525589129278E-2</c:v>
                </c:pt>
                <c:pt idx="5">
                  <c:v>1.5603314316866568E-2</c:v>
                </c:pt>
                <c:pt idx="6">
                  <c:v>5.199424551264098E-3</c:v>
                </c:pt>
                <c:pt idx="7">
                  <c:v>8.7641913231466528E-3</c:v>
                </c:pt>
                <c:pt idx="8">
                  <c:v>-2.5536346512407881E-2</c:v>
                </c:pt>
                <c:pt idx="9">
                  <c:v>9.1057851591889172E-3</c:v>
                </c:pt>
                <c:pt idx="10">
                  <c:v>-3.6291929905939435E-3</c:v>
                </c:pt>
                <c:pt idx="11">
                  <c:v>3.1126451677865319E-4</c:v>
                </c:pt>
                <c:pt idx="12">
                  <c:v>-2.2492883128959251E-2</c:v>
                </c:pt>
                <c:pt idx="13">
                  <c:v>-5.1001926835939626E-3</c:v>
                </c:pt>
                <c:pt idx="14">
                  <c:v>2.49539966642216E-2</c:v>
                </c:pt>
                <c:pt idx="15">
                  <c:v>-2.4857391336814194E-2</c:v>
                </c:pt>
                <c:pt idx="16">
                  <c:v>4.3297923781935976E-2</c:v>
                </c:pt>
                <c:pt idx="17">
                  <c:v>2.926628893368366E-2</c:v>
                </c:pt>
                <c:pt idx="18">
                  <c:v>-3.8994705496880666E-2</c:v>
                </c:pt>
                <c:pt idx="19">
                  <c:v>4.1809671875196797E-2</c:v>
                </c:pt>
                <c:pt idx="20">
                  <c:v>1.8278342278998938E-3</c:v>
                </c:pt>
                <c:pt idx="21">
                  <c:v>4.5572398649729173E-3</c:v>
                </c:pt>
                <c:pt idx="22">
                  <c:v>-7.9142067028091789E-3</c:v>
                </c:pt>
                <c:pt idx="23">
                  <c:v>6.6618155656319455E-3</c:v>
                </c:pt>
                <c:pt idx="24">
                  <c:v>-4.0131503664153634E-3</c:v>
                </c:pt>
                <c:pt idx="25">
                  <c:v>8.9734802010794645E-3</c:v>
                </c:pt>
                <c:pt idx="26">
                  <c:v>1.2933961771186553E-2</c:v>
                </c:pt>
                <c:pt idx="27">
                  <c:v>8.2680402115724583E-3</c:v>
                </c:pt>
                <c:pt idx="28">
                  <c:v>4.1394120554905101E-4</c:v>
                </c:pt>
                <c:pt idx="29">
                  <c:v>-9.0601091038965409E-3</c:v>
                </c:pt>
                <c:pt idx="30">
                  <c:v>4.1401406042873568E-2</c:v>
                </c:pt>
                <c:pt idx="31">
                  <c:v>-1.2824659663343452E-2</c:v>
                </c:pt>
                <c:pt idx="32">
                  <c:v>-3.773585039393712E-2</c:v>
                </c:pt>
                <c:pt idx="33">
                  <c:v>6.7081973402347561E-2</c:v>
                </c:pt>
                <c:pt idx="34">
                  <c:v>-2.2612621385618925E-2</c:v>
                </c:pt>
                <c:pt idx="35">
                  <c:v>1.0080394075894894E-2</c:v>
                </c:pt>
                <c:pt idx="36">
                  <c:v>-3.0321966362276687E-3</c:v>
                </c:pt>
                <c:pt idx="37">
                  <c:v>-1.0983227911720572E-3</c:v>
                </c:pt>
                <c:pt idx="38">
                  <c:v>-2.2011744313950588E-2</c:v>
                </c:pt>
                <c:pt idx="39">
                  <c:v>-4.8820854423561322E-3</c:v>
                </c:pt>
                <c:pt idx="40">
                  <c:v>2.7023526232647033E-2</c:v>
                </c:pt>
                <c:pt idx="41">
                  <c:v>-7.2864629494512334E-3</c:v>
                </c:pt>
                <c:pt idx="42">
                  <c:v>1.0616302961004465E-2</c:v>
                </c:pt>
                <c:pt idx="43">
                  <c:v>7.4039272243069387E-3</c:v>
                </c:pt>
                <c:pt idx="44">
                  <c:v>-2.7913440397985267E-3</c:v>
                </c:pt>
                <c:pt idx="45">
                  <c:v>-2.3365610790796465E-3</c:v>
                </c:pt>
                <c:pt idx="46">
                  <c:v>3.5270356691646576E-2</c:v>
                </c:pt>
                <c:pt idx="47">
                  <c:v>2.8390740220229915E-3</c:v>
                </c:pt>
                <c:pt idx="48">
                  <c:v>8.6276903259072668E-3</c:v>
                </c:pt>
                <c:pt idx="49">
                  <c:v>5.1298742072938275E-3</c:v>
                </c:pt>
                <c:pt idx="50">
                  <c:v>8.7104175991497002E-3</c:v>
                </c:pt>
                <c:pt idx="51">
                  <c:v>-7.2801203782822954E-3</c:v>
                </c:pt>
                <c:pt idx="52">
                  <c:v>1.1288976436820253E-2</c:v>
                </c:pt>
                <c:pt idx="53">
                  <c:v>-1.7144702984937421E-2</c:v>
                </c:pt>
                <c:pt idx="54">
                  <c:v>-2.1896852863971361E-2</c:v>
                </c:pt>
                <c:pt idx="55">
                  <c:v>1.7158745243368578E-2</c:v>
                </c:pt>
                <c:pt idx="56">
                  <c:v>4.3968315586888629E-3</c:v>
                </c:pt>
                <c:pt idx="57">
                  <c:v>8.3252551743171477E-3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89-0A41-8075-795CC01E9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150764016"/>
        <c:axId val="1150548560"/>
      </c:barChart>
      <c:lineChart>
        <c:grouping val="standard"/>
        <c:varyColors val="0"/>
        <c:ser>
          <c:idx val="4"/>
          <c:order val="3"/>
          <c:tx>
            <c:strRef>
              <c:f>Hindistan!$R$2</c:f>
              <c:strCache>
                <c:ptCount val="1"/>
                <c:pt idx="0">
                  <c:v>Emisyon Değişimi</c:v>
                </c:pt>
              </c:strCache>
            </c:strRef>
          </c:tx>
          <c:spPr>
            <a:ln w="28575" cap="rnd">
              <a:noFill/>
              <a:round/>
            </a:ln>
            <a:effectLst>
              <a:outerShdw blurRad="50800" dist="50800" dir="5400000" algn="ctr" rotWithShape="0">
                <a:schemeClr val="tx1">
                  <a:lumMod val="95000"/>
                  <a:lumOff val="5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tx1">
                    <a:lumMod val="95000"/>
                    <a:lumOff val="5000"/>
                  </a:scheme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Hindistan!$M$3:$M$60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Hindistan!$R$3:$R$60</c:f>
              <c:numCache>
                <c:formatCode>0%</c:formatCode>
                <c:ptCount val="58"/>
                <c:pt idx="0">
                  <c:v>1.4822100116093972E-2</c:v>
                </c:pt>
                <c:pt idx="1">
                  <c:v>-1.9938625872408133E-2</c:v>
                </c:pt>
                <c:pt idx="2">
                  <c:v>6.7552022803562428E-2</c:v>
                </c:pt>
                <c:pt idx="3">
                  <c:v>-2.9984922726890018E-3</c:v>
                </c:pt>
                <c:pt idx="4">
                  <c:v>1.9031777345486223E-3</c:v>
                </c:pt>
                <c:pt idx="5">
                  <c:v>3.3193223035821839E-2</c:v>
                </c:pt>
                <c:pt idx="6">
                  <c:v>3.4378888813260566E-2</c:v>
                </c:pt>
                <c:pt idx="7">
                  <c:v>6.9174436024224129E-3</c:v>
                </c:pt>
                <c:pt idx="8">
                  <c:v>9.2695813978582731E-3</c:v>
                </c:pt>
                <c:pt idx="9">
                  <c:v>6.1021035879760488E-2</c:v>
                </c:pt>
                <c:pt idx="10">
                  <c:v>2.2171013873161449E-2</c:v>
                </c:pt>
                <c:pt idx="11">
                  <c:v>3.4961234386897688E-2</c:v>
                </c:pt>
                <c:pt idx="12">
                  <c:v>-6.0679877173519525E-3</c:v>
                </c:pt>
                <c:pt idx="13">
                  <c:v>2.682692224091765E-2</c:v>
                </c:pt>
                <c:pt idx="14">
                  <c:v>3.2226847078752341E-2</c:v>
                </c:pt>
                <c:pt idx="15">
                  <c:v>5.5423576261210084E-2</c:v>
                </c:pt>
                <c:pt idx="16">
                  <c:v>9.9703316263726194E-3</c:v>
                </c:pt>
                <c:pt idx="17">
                  <c:v>5.824908334425527E-2</c:v>
                </c:pt>
                <c:pt idx="18">
                  <c:v>3.6078224357825039E-3</c:v>
                </c:pt>
                <c:pt idx="19">
                  <c:v>7.5211614289227402E-2</c:v>
                </c:pt>
                <c:pt idx="20">
                  <c:v>4.8526000765422683E-2</c:v>
                </c:pt>
                <c:pt idx="21">
                  <c:v>4.4749438987135681E-2</c:v>
                </c:pt>
                <c:pt idx="22">
                  <c:v>5.6496985928985444E-2</c:v>
                </c:pt>
                <c:pt idx="23">
                  <c:v>7.597721944878133E-2</c:v>
                </c:pt>
                <c:pt idx="24">
                  <c:v>4.642707292410253E-2</c:v>
                </c:pt>
                <c:pt idx="25">
                  <c:v>4.2508396570803075E-2</c:v>
                </c:pt>
                <c:pt idx="26">
                  <c:v>4.3268335275701286E-2</c:v>
                </c:pt>
                <c:pt idx="27">
                  <c:v>1.2393177303223313E-2</c:v>
                </c:pt>
                <c:pt idx="28">
                  <c:v>3.3190104026180167E-2</c:v>
                </c:pt>
                <c:pt idx="29">
                  <c:v>4.3974262999224134E-2</c:v>
                </c:pt>
                <c:pt idx="30">
                  <c:v>6.2123253828598957E-2</c:v>
                </c:pt>
                <c:pt idx="31">
                  <c:v>2.1951281952333757E-2</c:v>
                </c:pt>
                <c:pt idx="32">
                  <c:v>1.614586564790077E-3</c:v>
                </c:pt>
                <c:pt idx="33">
                  <c:v>7.6945340053986344E-2</c:v>
                </c:pt>
                <c:pt idx="34">
                  <c:v>8.191337694125389E-3</c:v>
                </c:pt>
                <c:pt idx="35">
                  <c:v>-3.9022616050914394E-3</c:v>
                </c:pt>
                <c:pt idx="36">
                  <c:v>1.3429148628055776E-2</c:v>
                </c:pt>
                <c:pt idx="37">
                  <c:v>1.680407487651836E-2</c:v>
                </c:pt>
                <c:pt idx="38">
                  <c:v>4.4282403254981118E-2</c:v>
                </c:pt>
                <c:pt idx="39">
                  <c:v>3.6825762587581856E-2</c:v>
                </c:pt>
                <c:pt idx="40">
                  <c:v>6.5579665368176165E-2</c:v>
                </c:pt>
                <c:pt idx="41">
                  <c:v>6.1703360447582734E-2</c:v>
                </c:pt>
                <c:pt idx="42">
                  <c:v>5.4503406005062871E-2</c:v>
                </c:pt>
                <c:pt idx="43">
                  <c:v>6.7477953280950631E-2</c:v>
                </c:pt>
                <c:pt idx="44">
                  <c:v>2.615810003226593E-2</c:v>
                </c:pt>
                <c:pt idx="45">
                  <c:v>3.786343095906286E-2</c:v>
                </c:pt>
                <c:pt idx="46">
                  <c:v>7.6785391509519352E-2</c:v>
                </c:pt>
                <c:pt idx="47">
                  <c:v>2.2681547339716834E-2</c:v>
                </c:pt>
                <c:pt idx="48">
                  <c:v>6.3537396892078268E-2</c:v>
                </c:pt>
                <c:pt idx="49">
                  <c:v>2.7693435294612989E-2</c:v>
                </c:pt>
                <c:pt idx="50">
                  <c:v>4.1490497520656477E-2</c:v>
                </c:pt>
                <c:pt idx="51">
                  <c:v>1.8715221338504895E-2</c:v>
                </c:pt>
                <c:pt idx="52">
                  <c:v>5.7035837970552894E-2</c:v>
                </c:pt>
                <c:pt idx="53">
                  <c:v>-2.6313907348203269E-3</c:v>
                </c:pt>
                <c:pt idx="54">
                  <c:v>-8.2038359024082186E-2</c:v>
                </c:pt>
                <c:pt idx="55">
                  <c:v>9.5573180757718923E-2</c:v>
                </c:pt>
                <c:pt idx="56">
                  <c:v>5.1509150234583023E-2</c:v>
                </c:pt>
                <c:pt idx="57">
                  <c:v>7.2975168100247956E-2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89-0A41-8075-795CC01E9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764016"/>
        <c:axId val="1150548560"/>
      </c:lineChart>
      <c:catAx>
        <c:axId val="11507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548560"/>
        <c:crossesAt val="-0.12"/>
        <c:auto val="1"/>
        <c:lblAlgn val="ctr"/>
        <c:lblOffset val="100"/>
        <c:noMultiLvlLbl val="0"/>
      </c:catAx>
      <c:valAx>
        <c:axId val="1150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7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54399718206343"/>
          <c:y val="0.1298144785019168"/>
          <c:w val="0.80456002817936567"/>
          <c:h val="4.7534616159205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62897025107649"/>
          <c:y val="6.0684629954242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'60_KayaFigures_TUR_growth_d (2)'!$O$2</c:f>
              <c:strCache>
                <c:ptCount val="1"/>
                <c:pt idx="0">
                  <c:v>Energy (EJ)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'60_KayaFigures_TUR_growth_d (2)'!$O$3:$O$60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E-3640-BCC9-9FB8AA523EA0}"/>
            </c:ext>
          </c:extLst>
        </c:ser>
        <c:ser>
          <c:idx val="1"/>
          <c:order val="1"/>
          <c:tx>
            <c:strRef>
              <c:f>'60_KayaFigures_TUR_growth_d (2)'!$P$2</c:f>
              <c:strCache>
                <c:ptCount val="1"/>
                <c:pt idx="0">
                  <c:v>Regresyon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'60_KayaFigures_TUR_growth_d (2)'!$P$3:$P$60</c:f>
              <c:numCache>
                <c:formatCode>0%</c:formatCode>
                <c:ptCount val="58"/>
                <c:pt idx="0">
                  <c:v>0.11760471600456078</c:v>
                </c:pt>
                <c:pt idx="1">
                  <c:v>7.1509010675256168E-2</c:v>
                </c:pt>
                <c:pt idx="2">
                  <c:v>8.5749353707147591E-2</c:v>
                </c:pt>
                <c:pt idx="3">
                  <c:v>6.4222867277787046E-2</c:v>
                </c:pt>
                <c:pt idx="4">
                  <c:v>5.6415033229859801E-2</c:v>
                </c:pt>
                <c:pt idx="5">
                  <c:v>7.2810986113009526E-2</c:v>
                </c:pt>
                <c:pt idx="6">
                  <c:v>8.6090128974508726E-2</c:v>
                </c:pt>
                <c:pt idx="7">
                  <c:v>5.5246336162683603E-2</c:v>
                </c:pt>
                <c:pt idx="8">
                  <c:v>7.1507845655507912E-2</c:v>
                </c:pt>
                <c:pt idx="9">
                  <c:v>8.156304118276507E-2</c:v>
                </c:pt>
                <c:pt idx="10">
                  <c:v>0.1057448081769309</c:v>
                </c:pt>
                <c:pt idx="11">
                  <c:v>5.5258121085382333E-2</c:v>
                </c:pt>
                <c:pt idx="12">
                  <c:v>4.1383206365008758E-2</c:v>
                </c:pt>
                <c:pt idx="13">
                  <c:v>2.4722793624392336E-2</c:v>
                </c:pt>
                <c:pt idx="14">
                  <c:v>1.0937551651207567E-2</c:v>
                </c:pt>
                <c:pt idx="15">
                  <c:v>6.370782476894718E-2</c:v>
                </c:pt>
                <c:pt idx="16">
                  <c:v>5.5975099127645186E-2</c:v>
                </c:pt>
                <c:pt idx="17">
                  <c:v>6.8942313390857352E-2</c:v>
                </c:pt>
                <c:pt idx="18">
                  <c:v>8.1117953940178705E-2</c:v>
                </c:pt>
                <c:pt idx="19">
                  <c:v>6.1927012644618598E-2</c:v>
                </c:pt>
                <c:pt idx="20">
                  <c:v>8.1052861402815229E-2</c:v>
                </c:pt>
                <c:pt idx="21">
                  <c:v>9.7970594905966255E-2</c:v>
                </c:pt>
                <c:pt idx="22">
                  <c:v>4.3289802421063374E-2</c:v>
                </c:pt>
                <c:pt idx="23">
                  <c:v>2.911285087770844E-2</c:v>
                </c:pt>
                <c:pt idx="24">
                  <c:v>9.4461769607020962E-2</c:v>
                </c:pt>
                <c:pt idx="25">
                  <c:v>3.2219296819254103E-2</c:v>
                </c:pt>
                <c:pt idx="26">
                  <c:v>6.851417502162846E-2</c:v>
                </c:pt>
                <c:pt idx="27">
                  <c:v>8.3526198040913213E-2</c:v>
                </c:pt>
                <c:pt idx="28">
                  <c:v>-1.5570409374785498E-2</c:v>
                </c:pt>
                <c:pt idx="29">
                  <c:v>7.6464066184653595E-2</c:v>
                </c:pt>
                <c:pt idx="30">
                  <c:v>7.4539496500337032E-2</c:v>
                </c:pt>
                <c:pt idx="31">
                  <c:v>7.7900174328562291E-2</c:v>
                </c:pt>
                <c:pt idx="32">
                  <c:v>4.4514887701158662E-2</c:v>
                </c:pt>
                <c:pt idx="33">
                  <c:v>-2.9863286005094615E-3</c:v>
                </c:pt>
                <c:pt idx="34">
                  <c:v>7.1270216602803568E-2</c:v>
                </c:pt>
                <c:pt idx="35">
                  <c:v>-2.154349580983957E-2</c:v>
                </c:pt>
                <c:pt idx="36">
                  <c:v>6.6873653322015142E-2</c:v>
                </c:pt>
                <c:pt idx="37">
                  <c:v>6.0776889694541689E-2</c:v>
                </c:pt>
                <c:pt idx="38">
                  <c:v>9.0970859353340677E-2</c:v>
                </c:pt>
                <c:pt idx="39">
                  <c:v>8.4848239379558515E-2</c:v>
                </c:pt>
                <c:pt idx="40">
                  <c:v>6.9114012907178224E-2</c:v>
                </c:pt>
                <c:pt idx="41">
                  <c:v>5.4311200001123036E-2</c:v>
                </c:pt>
                <c:pt idx="42">
                  <c:v>2.2725615176238809E-2</c:v>
                </c:pt>
                <c:pt idx="43">
                  <c:v>-1.7865802433912583E-2</c:v>
                </c:pt>
                <c:pt idx="44">
                  <c:v>8.0500785967968766E-2</c:v>
                </c:pt>
                <c:pt idx="45">
                  <c:v>0.10079323883988657</c:v>
                </c:pt>
                <c:pt idx="46">
                  <c:v>5.5780185092484641E-2</c:v>
                </c:pt>
                <c:pt idx="47">
                  <c:v>8.62294649927621E-2</c:v>
                </c:pt>
                <c:pt idx="48">
                  <c:v>6.4062893313107189E-2</c:v>
                </c:pt>
                <c:pt idx="49">
                  <c:v>7.189417041052984E-2</c:v>
                </c:pt>
                <c:pt idx="50">
                  <c:v>4.8286402444438575E-2</c:v>
                </c:pt>
                <c:pt idx="51">
                  <c:v>7.3408048084317085E-2</c:v>
                </c:pt>
                <c:pt idx="52">
                  <c:v>3.4027662250532303E-2</c:v>
                </c:pt>
                <c:pt idx="53">
                  <c:v>1.7778081098910294E-2</c:v>
                </c:pt>
                <c:pt idx="54">
                  <c:v>2.4019527021010571E-2</c:v>
                </c:pt>
                <c:pt idx="55">
                  <c:v>9.1243415889318044E-2</c:v>
                </c:pt>
                <c:pt idx="56">
                  <c:v>2.904854492917942E-2</c:v>
                </c:pt>
                <c:pt idx="57">
                  <c:v>3.0036784247950338E-2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E-3640-BCC9-9FB8AA523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444912"/>
        <c:axId val="1104384992"/>
      </c:lineChart>
      <c:catAx>
        <c:axId val="143644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04384992"/>
        <c:crosses val="autoZero"/>
        <c:auto val="1"/>
        <c:lblAlgn val="ctr"/>
        <c:lblOffset val="100"/>
        <c:noMultiLvlLbl val="0"/>
      </c:catAx>
      <c:valAx>
        <c:axId val="1104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3644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Energy (EJ)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GDP-PPP ($m)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'60_KayaFigures_TUR_growth_d (2)'!$T$4</c:f>
              <c:strCache>
                <c:ptCount val="1"/>
                <c:pt idx="0">
                  <c:v>GDP-PPP ($m)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'60_KayaFigures_TUR_growth_d (2)'!$S$5:$S$60</c:f>
              <c:numCache>
                <c:formatCode>0%</c:formatCode>
                <c:ptCount val="56"/>
                <c:pt idx="0">
                  <c:v>9.9223039343772593E-2</c:v>
                </c:pt>
                <c:pt idx="1">
                  <c:v>7.1481810350050232E-2</c:v>
                </c:pt>
                <c:pt idx="2">
                  <c:v>8.351675967650822E-2</c:v>
                </c:pt>
                <c:pt idx="3">
                  <c:v>9.5382791166011519E-2</c:v>
                </c:pt>
                <c:pt idx="4">
                  <c:v>0.11508514987541833</c:v>
                </c:pt>
                <c:pt idx="5">
                  <c:v>0.11684819516210609</c:v>
                </c:pt>
                <c:pt idx="6">
                  <c:v>8.6342466057268474E-2</c:v>
                </c:pt>
                <c:pt idx="7">
                  <c:v>6.8335519476966519E-2</c:v>
                </c:pt>
                <c:pt idx="8">
                  <c:v>7.412034971685906E-2</c:v>
                </c:pt>
                <c:pt idx="9">
                  <c:v>0.10029073967342161</c:v>
                </c:pt>
                <c:pt idx="10">
                  <c:v>5.7617878409435073E-2</c:v>
                </c:pt>
                <c:pt idx="11">
                  <c:v>9.8782623470846289E-3</c:v>
                </c:pt>
                <c:pt idx="12">
                  <c:v>-2.4618269809346598E-2</c:v>
                </c:pt>
                <c:pt idx="13">
                  <c:v>1.1102919047083937E-2</c:v>
                </c:pt>
                <c:pt idx="14">
                  <c:v>4.7952895584527568E-2</c:v>
                </c:pt>
                <c:pt idx="15">
                  <c:v>6.110718582797673E-2</c:v>
                </c:pt>
                <c:pt idx="16">
                  <c:v>6.2400907629656256E-2</c:v>
                </c:pt>
                <c:pt idx="17">
                  <c:v>7.0611122434045326E-2</c:v>
                </c:pt>
                <c:pt idx="18">
                  <c:v>8.8092217662704295E-2</c:v>
                </c:pt>
                <c:pt idx="19">
                  <c:v>0.10615838654429448</c:v>
                </c:pt>
                <c:pt idx="20">
                  <c:v>5.8742063858574389E-2</c:v>
                </c:pt>
                <c:pt idx="21">
                  <c:v>6.1653750360040095E-2</c:v>
                </c:pt>
                <c:pt idx="22">
                  <c:v>5.8712581839559484E-2</c:v>
                </c:pt>
                <c:pt idx="23">
                  <c:v>8.2665940146295622E-2</c:v>
                </c:pt>
                <c:pt idx="24">
                  <c:v>6.0865478381700124E-2</c:v>
                </c:pt>
                <c:pt idx="25">
                  <c:v>4.1206670908639831E-2</c:v>
                </c:pt>
                <c:pt idx="26">
                  <c:v>1.9932648997659935E-2</c:v>
                </c:pt>
                <c:pt idx="27">
                  <c:v>3.4843084865054906E-2</c:v>
                </c:pt>
                <c:pt idx="28">
                  <c:v>5.4091715230741598E-2</c:v>
                </c:pt>
                <c:pt idx="29">
                  <c:v>8.1856024826982177E-2</c:v>
                </c:pt>
                <c:pt idx="30">
                  <c:v>5.4468468255362001E-2</c:v>
                </c:pt>
                <c:pt idx="31">
                  <c:v>1.4236915155449189E-2</c:v>
                </c:pt>
                <c:pt idx="32">
                  <c:v>2.8714907597008493E-2</c:v>
                </c:pt>
                <c:pt idx="33">
                  <c:v>4.9616338475922577E-3</c:v>
                </c:pt>
                <c:pt idx="34">
                  <c:v>2.3503664980226564E-2</c:v>
                </c:pt>
                <c:pt idx="35">
                  <c:v>1.1635587591980615E-2</c:v>
                </c:pt>
                <c:pt idx="36">
                  <c:v>4.6613532104026488E-2</c:v>
                </c:pt>
                <c:pt idx="37">
                  <c:v>6.2057542306659906E-2</c:v>
                </c:pt>
                <c:pt idx="38">
                  <c:v>6.0662096968784551E-2</c:v>
                </c:pt>
                <c:pt idx="39">
                  <c:v>8.637392556001533E-2</c:v>
                </c:pt>
                <c:pt idx="40">
                  <c:v>5.5735179084713149E-2</c:v>
                </c:pt>
                <c:pt idx="41">
                  <c:v>3.9928994801361473E-2</c:v>
                </c:pt>
                <c:pt idx="42">
                  <c:v>2.7193523765208041E-3</c:v>
                </c:pt>
                <c:pt idx="43">
                  <c:v>3.3248675254106318E-2</c:v>
                </c:pt>
                <c:pt idx="44">
                  <c:v>4.0727010737076484E-2</c:v>
                </c:pt>
                <c:pt idx="45">
                  <c:v>3.2743899220457694E-2</c:v>
                </c:pt>
                <c:pt idx="46">
                  <c:v>2.1500945934393483E-2</c:v>
                </c:pt>
                <c:pt idx="47">
                  <c:v>2.694882413293483E-2</c:v>
                </c:pt>
                <c:pt idx="48">
                  <c:v>5.3365091240605476E-2</c:v>
                </c:pt>
                <c:pt idx="49">
                  <c:v>5.7829741898205445E-2</c:v>
                </c:pt>
                <c:pt idx="50">
                  <c:v>3.1850257007188389E-2</c:v>
                </c:pt>
                <c:pt idx="51">
                  <c:v>-1.647836545481618E-3</c:v>
                </c:pt>
                <c:pt idx="52">
                  <c:v>-1.366343223843669E-2</c:v>
                </c:pt>
                <c:pt idx="53">
                  <c:v>2.5285483843097589E-2</c:v>
                </c:pt>
                <c:pt idx="54">
                  <c:v>2.9243310261372574E-2</c:v>
                </c:pt>
                <c:pt idx="55">
                  <c:v>1.678614688514209E-2</c:v>
                </c:pt>
              </c:numCache>
            </c:numRef>
          </c:xVal>
          <c:yVal>
            <c:numRef>
              <c:f>'60_KayaFigures_TUR_growth_d (2)'!$T$5:$T$60</c:f>
              <c:numCache>
                <c:formatCode>0%</c:formatCode>
                <c:ptCount val="56"/>
                <c:pt idx="0">
                  <c:v>0.11559667017226645</c:v>
                </c:pt>
                <c:pt idx="1">
                  <c:v>9.7028266901899876E-2</c:v>
                </c:pt>
                <c:pt idx="2">
                  <c:v>0.10640691455648683</c:v>
                </c:pt>
                <c:pt idx="3">
                  <c:v>8.7168518594188685E-2</c:v>
                </c:pt>
                <c:pt idx="4">
                  <c:v>9.5672487004398718E-2</c:v>
                </c:pt>
                <c:pt idx="5">
                  <c:v>0.11918901181828027</c:v>
                </c:pt>
                <c:pt idx="6">
                  <c:v>9.0113557711165873E-2</c:v>
                </c:pt>
                <c:pt idx="7">
                  <c:v>8.9194081575521292E-2</c:v>
                </c:pt>
                <c:pt idx="8">
                  <c:v>8.6865744808755599E-2</c:v>
                </c:pt>
                <c:pt idx="9">
                  <c:v>0.11178253576063242</c:v>
                </c:pt>
                <c:pt idx="10">
                  <c:v>9.3216729911167695E-2</c:v>
                </c:pt>
                <c:pt idx="11">
                  <c:v>3.1712085452623939E-2</c:v>
                </c:pt>
                <c:pt idx="12">
                  <c:v>1.3228804588607498E-2</c:v>
                </c:pt>
                <c:pt idx="13">
                  <c:v>-3.369087175633223E-3</c:v>
                </c:pt>
                <c:pt idx="14">
                  <c:v>4.6469612291814975E-2</c:v>
                </c:pt>
                <c:pt idx="15">
                  <c:v>4.4619001905943145E-2</c:v>
                </c:pt>
                <c:pt idx="16">
                  <c:v>5.9266754127258237E-2</c:v>
                </c:pt>
                <c:pt idx="17">
                  <c:v>5.5295262520284938E-2</c:v>
                </c:pt>
                <c:pt idx="18">
                  <c:v>7.398884097253651E-2</c:v>
                </c:pt>
                <c:pt idx="19">
                  <c:v>0.1029959769965491</c:v>
                </c:pt>
                <c:pt idx="20">
                  <c:v>0.10975789105785605</c:v>
                </c:pt>
                <c:pt idx="21">
                  <c:v>7.3700544546895855E-2</c:v>
                </c:pt>
                <c:pt idx="22">
                  <c:v>5.5177601435430268E-2</c:v>
                </c:pt>
                <c:pt idx="23">
                  <c:v>2.8982368194147495E-2</c:v>
                </c:pt>
                <c:pt idx="24">
                  <c:v>5.2407781230678317E-2</c:v>
                </c:pt>
                <c:pt idx="25">
                  <c:v>5.3269783458962015E-2</c:v>
                </c:pt>
                <c:pt idx="26">
                  <c:v>3.5704093785461501E-2</c:v>
                </c:pt>
                <c:pt idx="27">
                  <c:v>5.8174371565091386E-2</c:v>
                </c:pt>
                <c:pt idx="28">
                  <c:v>5.9466377660995086E-2</c:v>
                </c:pt>
                <c:pt idx="29">
                  <c:v>8.5348780093779331E-2</c:v>
                </c:pt>
                <c:pt idx="30">
                  <c:v>5.4023362273642794E-2</c:v>
                </c:pt>
                <c:pt idx="31">
                  <c:v>1.4996975092599377E-2</c:v>
                </c:pt>
                <c:pt idx="32">
                  <c:v>2.2167210776447122E-2</c:v>
                </c:pt>
                <c:pt idx="33">
                  <c:v>-1.674839814240725E-2</c:v>
                </c:pt>
                <c:pt idx="34">
                  <c:v>2.3734641623926023E-2</c:v>
                </c:pt>
                <c:pt idx="35">
                  <c:v>2.0714499724812058E-2</c:v>
                </c:pt>
                <c:pt idx="36">
                  <c:v>7.484986573693253E-2</c:v>
                </c:pt>
                <c:pt idx="37">
                  <c:v>5.072553229769531E-2</c:v>
                </c:pt>
                <c:pt idx="38">
                  <c:v>6.7691214283995757E-2</c:v>
                </c:pt>
                <c:pt idx="39">
                  <c:v>6.4791179974056146E-2</c:v>
                </c:pt>
                <c:pt idx="40">
                  <c:v>5.8008063220291582E-2</c:v>
                </c:pt>
                <c:pt idx="41">
                  <c:v>2.610330466060155E-2</c:v>
                </c:pt>
                <c:pt idx="42">
                  <c:v>2.2277600085739795E-2</c:v>
                </c:pt>
                <c:pt idx="43">
                  <c:v>4.3742736116554624E-2</c:v>
                </c:pt>
                <c:pt idx="44">
                  <c:v>6.0139510763546289E-2</c:v>
                </c:pt>
                <c:pt idx="45">
                  <c:v>4.1174959459646186E-2</c:v>
                </c:pt>
                <c:pt idx="46">
                  <c:v>2.8822110104205618E-2</c:v>
                </c:pt>
                <c:pt idx="47">
                  <c:v>3.8741533529474993E-2</c:v>
                </c:pt>
                <c:pt idx="48">
                  <c:v>5.7645766229000639E-2</c:v>
                </c:pt>
                <c:pt idx="49">
                  <c:v>7.1276689076988989E-2</c:v>
                </c:pt>
                <c:pt idx="50">
                  <c:v>4.0510702503097663E-2</c:v>
                </c:pt>
                <c:pt idx="51">
                  <c:v>3.5110918666853307E-2</c:v>
                </c:pt>
                <c:pt idx="52">
                  <c:v>6.589352084055311E-3</c:v>
                </c:pt>
                <c:pt idx="53">
                  <c:v>3.0162149206855005E-2</c:v>
                </c:pt>
                <c:pt idx="54">
                  <c:v>2.231646873428883E-2</c:v>
                </c:pt>
                <c:pt idx="55">
                  <c:v>2.2720868605131044E-2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A-5542-BBD0-BDCA6D197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94720"/>
        <c:axId val="884671088"/>
      </c:scatterChart>
      <c:valAx>
        <c:axId val="158669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(EJ)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84671088"/>
        <c:crosses val="autoZero"/>
        <c:crossBetween val="midCat"/>
      </c:valAx>
      <c:valAx>
        <c:axId val="8846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GDP-PPP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8669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Fossil CO2 (Gt)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Energy (EJ)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'60_KayaFigures_TUR_growth_d (2)'!$I$2</c:f>
              <c:strCache>
                <c:ptCount val="1"/>
                <c:pt idx="0">
                  <c:v>Energy (EJ)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'60_KayaFigures_TUR_growth_d (2)'!$H$3:$H$60</c:f>
              <c:numCache>
                <c:formatCode>0%</c:formatCode>
                <c:ptCount val="58"/>
                <c:pt idx="0">
                  <c:v>0.15182978101122369</c:v>
                </c:pt>
                <c:pt idx="1">
                  <c:v>6.262299244588343E-2</c:v>
                </c:pt>
                <c:pt idx="2">
                  <c:v>8.3216344574210677E-2</c:v>
                </c:pt>
                <c:pt idx="3">
                  <c:v>6.8606094030056575E-2</c:v>
                </c:pt>
                <c:pt idx="4">
                  <c:v>9.8727840425257396E-2</c:v>
                </c:pt>
                <c:pt idx="5">
                  <c:v>0.1188144390427206</c:v>
                </c:pt>
                <c:pt idx="6">
                  <c:v>0.12771317015827699</c:v>
                </c:pt>
                <c:pt idx="7">
                  <c:v>0.10401697628532069</c:v>
                </c:pt>
                <c:pt idx="8">
                  <c:v>2.7297251728207739E-2</c:v>
                </c:pt>
                <c:pt idx="9">
                  <c:v>7.369233041737111E-2</c:v>
                </c:pt>
                <c:pt idx="10">
                  <c:v>0.12137146700499835</c:v>
                </c:pt>
                <c:pt idx="11">
                  <c:v>0.10580842159789539</c:v>
                </c:pt>
                <c:pt idx="12">
                  <c:v>-5.4326253374588518E-2</c:v>
                </c:pt>
                <c:pt idx="13">
                  <c:v>-2.1847381182052983E-2</c:v>
                </c:pt>
                <c:pt idx="14">
                  <c:v>2.3188251286017092E-3</c:v>
                </c:pt>
                <c:pt idx="15">
                  <c:v>5.2837313194703084E-2</c:v>
                </c:pt>
                <c:pt idx="16">
                  <c:v>8.8702548430277917E-2</c:v>
                </c:pt>
                <c:pt idx="17">
                  <c:v>4.1781695858949197E-2</c:v>
                </c:pt>
                <c:pt idx="18">
                  <c:v>5.6718478599741662E-2</c:v>
                </c:pt>
                <c:pt idx="19">
                  <c:v>0.11333319284344512</c:v>
                </c:pt>
                <c:pt idx="20">
                  <c:v>9.422498154492609E-2</c:v>
                </c:pt>
                <c:pt idx="21">
                  <c:v>0.11091698524451221</c:v>
                </c:pt>
                <c:pt idx="22">
                  <c:v>-2.8915775213715134E-2</c:v>
                </c:pt>
                <c:pt idx="23">
                  <c:v>0.10296004104932321</c:v>
                </c:pt>
                <c:pt idx="24">
                  <c:v>0.10209347968307037</c:v>
                </c:pt>
                <c:pt idx="25">
                  <c:v>4.2944299706493272E-2</c:v>
                </c:pt>
                <c:pt idx="26">
                  <c:v>3.7558655755536741E-2</c:v>
                </c:pt>
                <c:pt idx="27">
                  <c:v>4.311705726388948E-2</c:v>
                </c:pt>
                <c:pt idx="28">
                  <c:v>-2.087776602644642E-2</c:v>
                </c:pt>
                <c:pt idx="29">
                  <c:v>8.2289963357721652E-2</c:v>
                </c:pt>
                <c:pt idx="30">
                  <c:v>0.10086294836094956</c:v>
                </c:pt>
                <c:pt idx="31">
                  <c:v>6.2415162762275322E-2</c:v>
                </c:pt>
                <c:pt idx="32">
                  <c:v>1.2729364286112599E-4</c:v>
                </c:pt>
                <c:pt idx="33">
                  <c:v>-1.9831710938788882E-2</c:v>
                </c:pt>
                <c:pt idx="34">
                  <c:v>0.10584914008695323</c:v>
                </c:pt>
                <c:pt idx="35">
                  <c:v>-7.1132527605387574E-2</c:v>
                </c:pt>
                <c:pt idx="36">
                  <c:v>3.5794382459114038E-2</c:v>
                </c:pt>
                <c:pt idx="37">
                  <c:v>7.0244907922215383E-2</c:v>
                </c:pt>
                <c:pt idx="38">
                  <c:v>3.3801305930750036E-2</c:v>
                </c:pt>
                <c:pt idx="39">
                  <c:v>8.2126413067014292E-2</c:v>
                </c:pt>
                <c:pt idx="40">
                  <c:v>6.6058571908589325E-2</c:v>
                </c:pt>
                <c:pt idx="41">
                  <c:v>0.11093679170444237</c:v>
                </c:pt>
                <c:pt idx="42">
                  <c:v>-9.7898263588922507E-3</c:v>
                </c:pt>
                <c:pt idx="43">
                  <c:v>1.8640019058534296E-2</c:v>
                </c:pt>
                <c:pt idx="44">
                  <c:v>-6.9213557007963278E-4</c:v>
                </c:pt>
                <c:pt idx="45">
                  <c:v>8.1798142273864283E-2</c:v>
                </c:pt>
                <c:pt idx="46">
                  <c:v>4.1075025507444796E-2</c:v>
                </c:pt>
                <c:pt idx="47">
                  <c:v>-2.4641470119936004E-2</c:v>
                </c:pt>
                <c:pt idx="48">
                  <c:v>4.8069282415671655E-2</c:v>
                </c:pt>
                <c:pt idx="49">
                  <c:v>5.7418660103068841E-2</c:v>
                </c:pt>
                <c:pt idx="50">
                  <c:v>5.4607331203075926E-2</c:v>
                </c:pt>
                <c:pt idx="51">
                  <c:v>6.1463234388471566E-2</c:v>
                </c:pt>
                <c:pt idx="52">
                  <c:v>-2.0519794569982319E-2</c:v>
                </c:pt>
                <c:pt idx="53">
                  <c:v>-4.5886949454934101E-2</c:v>
                </c:pt>
                <c:pt idx="54">
                  <c:v>2.5416447309606349E-2</c:v>
                </c:pt>
                <c:pt idx="55">
                  <c:v>9.6326953674620519E-2</c:v>
                </c:pt>
                <c:pt idx="56">
                  <c:v>-3.4013470200109142E-2</c:v>
                </c:pt>
                <c:pt idx="57">
                  <c:v>-1.1955042819085104E-2</c:v>
                </c:pt>
              </c:numCache>
            </c:numRef>
          </c:xVal>
          <c:yVal>
            <c:numRef>
              <c:f>'60_KayaFigures_TUR_growth_d (2)'!$I$3:$I$60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F5-B846-9CE0-D2C7102F3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14784"/>
        <c:axId val="885227424"/>
      </c:scatterChart>
      <c:valAx>
        <c:axId val="15946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Fossil CO2 (Gt)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85227424"/>
        <c:crosses val="autoZero"/>
        <c:crossBetween val="midCat"/>
      </c:valAx>
      <c:valAx>
        <c:axId val="8852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(EJ)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9461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Türkiye - Emisyon</a:t>
            </a:r>
            <a:r>
              <a:rPr lang="en-GB" baseline="0"/>
              <a:t> Artışlarının Sebepleri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'Türkiye - anagrafik'!$O$2</c:f>
              <c:strCache>
                <c:ptCount val="1"/>
                <c:pt idx="0">
                  <c:v>Kişi başı GSYİH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'Türkiye - anagrafik'!$M$3:$M$60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'Türkiye - anagrafik'!$O$3:$O$60</c:f>
              <c:numCache>
                <c:formatCode>0%</c:formatCode>
                <c:ptCount val="58"/>
                <c:pt idx="0">
                  <c:v>8.4534792057748165E-2</c:v>
                </c:pt>
                <c:pt idx="1">
                  <c:v>2.0252692523194726E-2</c:v>
                </c:pt>
                <c:pt idx="2">
                  <c:v>4.0755109104228637E-2</c:v>
                </c:pt>
                <c:pt idx="3">
                  <c:v>1.5694476127176005E-2</c:v>
                </c:pt>
                <c:pt idx="4">
                  <c:v>8.5461508482578274E-3</c:v>
                </c:pt>
                <c:pt idx="5">
                  <c:v>3.1900978426717908E-2</c:v>
                </c:pt>
                <c:pt idx="6">
                  <c:v>5.0339169087208591E-2</c:v>
                </c:pt>
                <c:pt idx="7">
                  <c:v>9.8029813593598636E-3</c:v>
                </c:pt>
                <c:pt idx="8">
                  <c:v>3.3249490137619686E-2</c:v>
                </c:pt>
                <c:pt idx="9">
                  <c:v>4.984566913455768E-2</c:v>
                </c:pt>
                <c:pt idx="10">
                  <c:v>8.2063551173012117E-2</c:v>
                </c:pt>
                <c:pt idx="11">
                  <c:v>1.1944354532392509E-2</c:v>
                </c:pt>
                <c:pt idx="12">
                  <c:v>-6.7127948803168414E-3</c:v>
                </c:pt>
                <c:pt idx="13">
                  <c:v>-2.684533727568883E-2</c:v>
                </c:pt>
                <c:pt idx="14">
                  <c:v>-4.4407098858690097E-2</c:v>
                </c:pt>
                <c:pt idx="15">
                  <c:v>2.7739770419730636E-2</c:v>
                </c:pt>
                <c:pt idx="16">
                  <c:v>1.3808774444231897E-2</c:v>
                </c:pt>
                <c:pt idx="17">
                  <c:v>2.5663183690753044E-2</c:v>
                </c:pt>
                <c:pt idx="18">
                  <c:v>4.3153451734027737E-2</c:v>
                </c:pt>
                <c:pt idx="19">
                  <c:v>1.9757312203104727E-2</c:v>
                </c:pt>
                <c:pt idx="20">
                  <c:v>4.7817947826576113E-2</c:v>
                </c:pt>
                <c:pt idx="21">
                  <c:v>7.2918923997310925E-2</c:v>
                </c:pt>
                <c:pt idx="22">
                  <c:v>1.16584689649879E-3</c:v>
                </c:pt>
                <c:pt idx="23">
                  <c:v>-1.6842553871660781E-2</c:v>
                </c:pt>
                <c:pt idx="24">
                  <c:v>7.2061060368013186E-2</c:v>
                </c:pt>
                <c:pt idx="25">
                  <c:v>-8.924395146777564E-3</c:v>
                </c:pt>
                <c:pt idx="26">
                  <c:v>4.1378793570899353E-2</c:v>
                </c:pt>
                <c:pt idx="27">
                  <c:v>6.1677073488698886E-2</c:v>
                </c:pt>
                <c:pt idx="28">
                  <c:v>-7.1001485763970584E-2</c:v>
                </c:pt>
                <c:pt idx="29">
                  <c:v>5.3923711826360243E-2</c:v>
                </c:pt>
                <c:pt idx="30">
                  <c:v>5.2513588649679921E-2</c:v>
                </c:pt>
                <c:pt idx="31">
                  <c:v>5.8027227094514799E-2</c:v>
                </c:pt>
                <c:pt idx="32">
                  <c:v>1.4939000468989105E-2</c:v>
                </c:pt>
                <c:pt idx="33">
                  <c:v>-4.7075255522674109E-2</c:v>
                </c:pt>
                <c:pt idx="34">
                  <c:v>5.3855672569306678E-2</c:v>
                </c:pt>
                <c:pt idx="35">
                  <c:v>-7.1382512902146811E-2</c:v>
                </c:pt>
                <c:pt idx="36">
                  <c:v>4.9690624826115748E-2</c:v>
                </c:pt>
                <c:pt idx="37">
                  <c:v>4.3734342619832667E-2</c:v>
                </c:pt>
                <c:pt idx="38">
                  <c:v>8.3093996498533551E-2</c:v>
                </c:pt>
                <c:pt idx="39">
                  <c:v>7.5333993819377332E-2</c:v>
                </c:pt>
                <c:pt idx="40">
                  <c:v>5.5702632944022001E-2</c:v>
                </c:pt>
                <c:pt idx="41">
                  <c:v>3.7503265619239112E-2</c:v>
                </c:pt>
                <c:pt idx="42">
                  <c:v>-3.8911330036776048E-3</c:v>
                </c:pt>
                <c:pt idx="43">
                  <c:v>-6.0156219281193191E-2</c:v>
                </c:pt>
                <c:pt idx="44">
                  <c:v>6.9906412330800416E-2</c:v>
                </c:pt>
                <c:pt idx="45">
                  <c:v>9.7331474959130526E-2</c:v>
                </c:pt>
                <c:pt idx="46">
                  <c:v>3.2522685929353479E-2</c:v>
                </c:pt>
                <c:pt idx="47">
                  <c:v>6.6459725413450466E-2</c:v>
                </c:pt>
                <c:pt idx="48">
                  <c:v>2.8762342239474048E-2</c:v>
                </c:pt>
                <c:pt idx="49">
                  <c:v>4.0411402317570788E-2</c:v>
                </c:pt>
                <c:pt idx="50">
                  <c:v>1.5718379605020649E-2</c:v>
                </c:pt>
                <c:pt idx="51">
                  <c:v>6.1001968262034634E-2</c:v>
                </c:pt>
                <c:pt idx="52">
                  <c:v>2.0851577317051229E-2</c:v>
                </c:pt>
                <c:pt idx="53">
                  <c:v>7.6998003931394443E-4</c:v>
                </c:pt>
                <c:pt idx="54">
                  <c:v>1.0026012918844085E-2</c:v>
                </c:pt>
                <c:pt idx="55">
                  <c:v>0.10148337926619644</c:v>
                </c:pt>
                <c:pt idx="56">
                  <c:v>2.0151390829383775E-2</c:v>
                </c:pt>
                <c:pt idx="57">
                  <c:v>2.469318915754215E-2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8-C34B-8E48-76BE6E97F877}"/>
            </c:ext>
          </c:extLst>
        </c:ser>
        <c:ser>
          <c:idx val="2"/>
          <c:order val="1"/>
          <c:tx>
            <c:strRef>
              <c:f>'Türkiye - anagrafik'!$P$2</c:f>
              <c:strCache>
                <c:ptCount val="1"/>
                <c:pt idx="0">
                  <c:v>GSYİH başına Enerji Tüketimi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'Türkiye - anagrafik'!$M$3:$M$60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'Türkiye - anagrafik'!$P$3:$P$60</c:f>
              <c:numCache>
                <c:formatCode>0%</c:formatCode>
                <c:ptCount val="58"/>
                <c:pt idx="0">
                  <c:v>3.1769766245375974E-2</c:v>
                </c:pt>
                <c:pt idx="1">
                  <c:v>-1.2173736495481813E-2</c:v>
                </c:pt>
                <c:pt idx="2">
                  <c:v>9.0818904354027508E-2</c:v>
                </c:pt>
                <c:pt idx="3">
                  <c:v>4.8945979022966268E-2</c:v>
                </c:pt>
                <c:pt idx="4">
                  <c:v>2.9424647289936212E-2</c:v>
                </c:pt>
                <c:pt idx="5">
                  <c:v>4.8651554895170479E-2</c:v>
                </c:pt>
                <c:pt idx="6">
                  <c:v>4.0033910979797582E-2</c:v>
                </c:pt>
                <c:pt idx="7">
                  <c:v>9.7463924842694061E-2</c:v>
                </c:pt>
                <c:pt idx="8">
                  <c:v>-3.4214867910840829E-2</c:v>
                </c:pt>
                <c:pt idx="9">
                  <c:v>3.9914004960242222E-2</c:v>
                </c:pt>
                <c:pt idx="10">
                  <c:v>1.9595128113897298E-2</c:v>
                </c:pt>
                <c:pt idx="11">
                  <c:v>5.8522652641630035E-2</c:v>
                </c:pt>
                <c:pt idx="12">
                  <c:v>4.31172537686626E-2</c:v>
                </c:pt>
                <c:pt idx="13">
                  <c:v>-5.2319977157688324E-2</c:v>
                </c:pt>
                <c:pt idx="14">
                  <c:v>6.5165243213404889E-2</c:v>
                </c:pt>
                <c:pt idx="15">
                  <c:v>-3.7703653548649907E-2</c:v>
                </c:pt>
                <c:pt idx="16">
                  <c:v>5.3735140573482942E-2</c:v>
                </c:pt>
                <c:pt idx="17">
                  <c:v>-1.5365353345115906E-2</c:v>
                </c:pt>
                <c:pt idx="18">
                  <c:v>-1.3266767501214694E-2</c:v>
                </c:pt>
                <c:pt idx="19">
                  <c:v>3.5444218318593679E-2</c:v>
                </c:pt>
                <c:pt idx="20">
                  <c:v>1.8211949174563369E-2</c:v>
                </c:pt>
                <c:pt idx="21">
                  <c:v>4.1228987537728745E-2</c:v>
                </c:pt>
                <c:pt idx="22">
                  <c:v>7.6816872765467226E-2</c:v>
                </c:pt>
                <c:pt idx="23">
                  <c:v>-2.0993174560316796E-2</c:v>
                </c:pt>
                <c:pt idx="24">
                  <c:v>-7.4503134581984654E-3</c:v>
                </c:pt>
                <c:pt idx="25">
                  <c:v>1.1690010122973105E-2</c:v>
                </c:pt>
                <c:pt idx="26">
                  <c:v>-7.6390362464967554E-3</c:v>
                </c:pt>
                <c:pt idx="27">
                  <c:v>6.0893137917483742E-3</c:v>
                </c:pt>
                <c:pt idx="28">
                  <c:v>2.4245811780654325E-2</c:v>
                </c:pt>
                <c:pt idx="29">
                  <c:v>4.4075716734191861E-2</c:v>
                </c:pt>
                <c:pt idx="30">
                  <c:v>1.9458883926981807E-2</c:v>
                </c:pt>
                <c:pt idx="31">
                  <c:v>-2.7224695368675E-2</c:v>
                </c:pt>
                <c:pt idx="32">
                  <c:v>-5.5653318220523218E-3</c:v>
                </c:pt>
                <c:pt idx="33">
                  <c:v>6.6445833029731283E-3</c:v>
                </c:pt>
                <c:pt idx="34">
                  <c:v>-1.6908400515051047E-3</c:v>
                </c:pt>
                <c:pt idx="35">
                  <c:v>-3.6143802216583643E-2</c:v>
                </c:pt>
                <c:pt idx="36">
                  <c:v>2.8904303685924893E-2</c:v>
                </c:pt>
                <c:pt idx="37">
                  <c:v>7.8651360121262393E-4</c:v>
                </c:pt>
                <c:pt idx="38">
                  <c:v>-2.4699331478520214E-2</c:v>
                </c:pt>
                <c:pt idx="39">
                  <c:v>-6.1518888624186863E-2</c:v>
                </c:pt>
                <c:pt idx="40">
                  <c:v>3.7290150552588885E-2</c:v>
                </c:pt>
                <c:pt idx="41">
                  <c:v>1.1143305920025659E-2</c:v>
                </c:pt>
                <c:pt idx="42">
                  <c:v>-5.581907944926412E-3</c:v>
                </c:pt>
                <c:pt idx="43">
                  <c:v>6.501393339878514E-2</c:v>
                </c:pt>
                <c:pt idx="44">
                  <c:v>-3.0995717592933736E-2</c:v>
                </c:pt>
                <c:pt idx="45">
                  <c:v>-4.0542095207919182E-2</c:v>
                </c:pt>
                <c:pt idx="46">
                  <c:v>1.4268809445070918E-2</c:v>
                </c:pt>
                <c:pt idx="47">
                  <c:v>-8.3963546458000193E-2</c:v>
                </c:pt>
                <c:pt idx="48">
                  <c:v>-1.861778411168058E-2</c:v>
                </c:pt>
                <c:pt idx="49">
                  <c:v>2.9929351491129852E-2</c:v>
                </c:pt>
                <c:pt idx="50">
                  <c:v>1.6696642737902945E-2</c:v>
                </c:pt>
                <c:pt idx="51">
                  <c:v>-3.9696970008354926E-3</c:v>
                </c:pt>
                <c:pt idx="52">
                  <c:v>-2.8647871821406601E-2</c:v>
                </c:pt>
                <c:pt idx="53">
                  <c:v>2.5163277377433291E-2</c:v>
                </c:pt>
                <c:pt idx="54">
                  <c:v>-3.2170742646095096E-2</c:v>
                </c:pt>
                <c:pt idx="55">
                  <c:v>-3.5000855302933176E-2</c:v>
                </c:pt>
                <c:pt idx="56">
                  <c:v>-1.578882489212341E-2</c:v>
                </c:pt>
                <c:pt idx="57">
                  <c:v>-4.2697217768898343E-2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D8-C34B-8E48-76BE6E97F877}"/>
            </c:ext>
          </c:extLst>
        </c:ser>
        <c:ser>
          <c:idx val="3"/>
          <c:order val="2"/>
          <c:tx>
            <c:strRef>
              <c:f>'Türkiye - anagrafik'!$Q$2</c:f>
              <c:strCache>
                <c:ptCount val="1"/>
                <c:pt idx="0">
                  <c:v>Emisyon Yoğunluğu (CO2/Enerji)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'Türkiye - anagrafik'!$M$3:$M$60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'Türkiye - anagrafik'!$Q$3:$Q$60</c:f>
              <c:numCache>
                <c:formatCode>0%</c:formatCode>
                <c:ptCount val="58"/>
                <c:pt idx="0">
                  <c:v>3.8080443043235768E-3</c:v>
                </c:pt>
                <c:pt idx="1">
                  <c:v>2.7110401095374437E-2</c:v>
                </c:pt>
                <c:pt idx="2">
                  <c:v>-7.0004637829605199E-2</c:v>
                </c:pt>
                <c:pt idx="3">
                  <c:v>-2.1203381762288975E-2</c:v>
                </c:pt>
                <c:pt idx="4">
                  <c:v>3.3891291721343197E-2</c:v>
                </c:pt>
                <c:pt idx="5">
                  <c:v>1.0636532921906472E-2</c:v>
                </c:pt>
                <c:pt idx="6">
                  <c:v>9.3498456276068787E-3</c:v>
                </c:pt>
                <c:pt idx="7">
                  <c:v>-2.5804991053189896E-2</c:v>
                </c:pt>
                <c:pt idx="8">
                  <c:v>7.3388314156968004E-3</c:v>
                </c:pt>
                <c:pt idx="9">
                  <c:v>-3.662254658956543E-2</c:v>
                </c:pt>
                <c:pt idx="10">
                  <c:v>-4.3544245317739261E-3</c:v>
                </c:pt>
                <c:pt idx="11">
                  <c:v>1.0273532742566927E-2</c:v>
                </c:pt>
                <c:pt idx="12">
                  <c:v>-0.10685315801838369</c:v>
                </c:pt>
                <c:pt idx="13">
                  <c:v>3.8641195471298184E-2</c:v>
                </c:pt>
                <c:pt idx="14">
                  <c:v>-3.5409721294251795E-2</c:v>
                </c:pt>
                <c:pt idx="15">
                  <c:v>4.3428327741788841E-2</c:v>
                </c:pt>
                <c:pt idx="16">
                  <c:v>-2.3599546191064302E-3</c:v>
                </c:pt>
                <c:pt idx="17">
                  <c:v>7.9530624099537484E-3</c:v>
                </c:pt>
                <c:pt idx="18">
                  <c:v>3.5688381146519177E-3</c:v>
                </c:pt>
                <c:pt idx="19">
                  <c:v>3.1472024732890569E-2</c:v>
                </c:pt>
                <c:pt idx="20">
                  <c:v>4.2055365517250642E-3</c:v>
                </c:pt>
                <c:pt idx="21">
                  <c:v>-2.5496064282218622E-2</c:v>
                </c:pt>
                <c:pt idx="22">
                  <c:v>-0.11691452096701604</c:v>
                </c:pt>
                <c:pt idx="23">
                  <c:v>0.12378328357798196</c:v>
                </c:pt>
                <c:pt idx="24">
                  <c:v>1.6303995746442368E-2</c:v>
                </c:pt>
                <c:pt idx="25">
                  <c:v>2.1429438676393575E-2</c:v>
                </c:pt>
                <c:pt idx="26">
                  <c:v>-1.3489935254937802E-2</c:v>
                </c:pt>
                <c:pt idx="27">
                  <c:v>-4.0370002106383973E-2</c:v>
                </c:pt>
                <c:pt idx="28">
                  <c:v>1.1107180525892435E-2</c:v>
                </c:pt>
                <c:pt idx="29">
                  <c:v>-3.2942209205830797E-2</c:v>
                </c:pt>
                <c:pt idx="30">
                  <c:v>9.1556868811650816E-3</c:v>
                </c:pt>
                <c:pt idx="31">
                  <c:v>1.5680046353739208E-2</c:v>
                </c:pt>
                <c:pt idx="32">
                  <c:v>-2.4438543619815567E-2</c:v>
                </c:pt>
                <c:pt idx="33">
                  <c:v>6.5436845541684274E-3</c:v>
                </c:pt>
                <c:pt idx="34">
                  <c:v>3.5900645386708341E-2</c:v>
                </c:pt>
                <c:pt idx="35">
                  <c:v>2.2492619428529759E-2</c:v>
                </c:pt>
                <c:pt idx="36">
                  <c:v>-5.4280823958144153E-2</c:v>
                </c:pt>
                <c:pt idx="37">
                  <c:v>1.1130285919157767E-2</c:v>
                </c:pt>
                <c:pt idx="38">
                  <c:v>-3.4588900173994075E-2</c:v>
                </c:pt>
                <c:pt idx="39">
                  <c:v>5.7929250322800607E-2</c:v>
                </c:pt>
                <c:pt idx="40">
                  <c:v>-3.903362218127604E-2</c:v>
                </c:pt>
                <c:pt idx="41">
                  <c:v>4.5941566285046198E-2</c:v>
                </c:pt>
                <c:pt idx="42">
                  <c:v>-1.2281685038359025E-2</c:v>
                </c:pt>
                <c:pt idx="43">
                  <c:v>4.9261215547418136E-3</c:v>
                </c:pt>
                <c:pt idx="44">
                  <c:v>-4.8879046980273566E-2</c:v>
                </c:pt>
                <c:pt idx="45">
                  <c:v>1.3946608104076663E-2</c:v>
                </c:pt>
                <c:pt idx="46">
                  <c:v>-2.0475360612005056E-2</c:v>
                </c:pt>
                <c:pt idx="47">
                  <c:v>-1.8526527792898539E-2</c:v>
                </c:pt>
                <c:pt idx="48">
                  <c:v>1.7681611271925579E-2</c:v>
                </c:pt>
                <c:pt idx="49">
                  <c:v>-3.2195459313774766E-2</c:v>
                </c:pt>
                <c:pt idx="50">
                  <c:v>3.9267700479890255E-3</c:v>
                </c:pt>
                <c:pt idx="51">
                  <c:v>-8.6754295436790585E-3</c:v>
                </c:pt>
                <c:pt idx="52">
                  <c:v>-2.0810914175166118E-2</c:v>
                </c:pt>
                <c:pt idx="53">
                  <c:v>-7.7512565106747644E-2</c:v>
                </c:pt>
                <c:pt idx="54">
                  <c:v>4.0833510293303288E-2</c:v>
                </c:pt>
                <c:pt idx="55">
                  <c:v>2.3632945358874169E-2</c:v>
                </c:pt>
                <c:pt idx="56">
                  <c:v>-4.4283537880560719E-2</c:v>
                </c:pt>
                <c:pt idx="57">
                  <c:v>1.6666501204474216E-3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D8-C34B-8E48-76BE6E97F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150764016"/>
        <c:axId val="1150548560"/>
      </c:barChart>
      <c:lineChart>
        <c:grouping val="standard"/>
        <c:varyColors val="0"/>
        <c:ser>
          <c:idx val="4"/>
          <c:order val="3"/>
          <c:tx>
            <c:strRef>
              <c:f>'Türkiye - anagrafik'!$R$2</c:f>
              <c:strCache>
                <c:ptCount val="1"/>
                <c:pt idx="0">
                  <c:v>Emisyon Değişimi</c:v>
                </c:pt>
              </c:strCache>
            </c:strRef>
          </c:tx>
          <c:spPr>
            <a:ln w="28575" cap="rnd">
              <a:noFill/>
              <a:round/>
            </a:ln>
            <a:effectLst>
              <a:outerShdw blurRad="50800" dist="50800" dir="5400000" algn="ctr" rotWithShape="0">
                <a:schemeClr val="tx1">
                  <a:lumMod val="95000"/>
                  <a:lumOff val="5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tx1">
                    <a:lumMod val="95000"/>
                    <a:lumOff val="5000"/>
                  </a:scheme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'Türkiye - anagrafik'!$M$3:$M$60</c:f>
              <c:numCache>
                <c:formatCode>General</c:formatCode>
                <c:ptCount val="58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  <c:pt idx="55">
                  <c:v>2021</c:v>
                </c:pt>
                <c:pt idx="56">
                  <c:v>2022</c:v>
                </c:pt>
                <c:pt idx="57">
                  <c:v>2023</c:v>
                </c:pt>
              </c:numCache>
            </c:numRef>
          </c:cat>
          <c:val>
            <c:numRef>
              <c:f>'Türkiye - anagrafik'!$R$3:$R$60</c:f>
              <c:numCache>
                <c:formatCode>0%</c:formatCode>
                <c:ptCount val="58"/>
                <c:pt idx="0">
                  <c:v>0.12325137317794388</c:v>
                </c:pt>
                <c:pt idx="1">
                  <c:v>3.515514582439816E-2</c:v>
                </c:pt>
                <c:pt idx="2">
                  <c:v>5.5800808253338108E-2</c:v>
                </c:pt>
                <c:pt idx="3">
                  <c:v>4.2818370593721511E-2</c:v>
                </c:pt>
                <c:pt idx="4">
                  <c:v>7.3408959288060904E-2</c:v>
                </c:pt>
                <c:pt idx="5">
                  <c:v>9.361440636117746E-2</c:v>
                </c:pt>
                <c:pt idx="6">
                  <c:v>0.10260201635522392</c:v>
                </c:pt>
                <c:pt idx="7">
                  <c:v>7.9624675588230609E-2</c:v>
                </c:pt>
                <c:pt idx="8">
                  <c:v>5.2203931324543706E-3</c:v>
                </c:pt>
                <c:pt idx="9">
                  <c:v>5.1766577912134348E-2</c:v>
                </c:pt>
                <c:pt idx="10">
                  <c:v>9.8462633392823129E-2</c:v>
                </c:pt>
                <c:pt idx="11">
                  <c:v>8.2170681690078462E-2</c:v>
                </c:pt>
                <c:pt idx="12">
                  <c:v>-7.4597140521105998E-2</c:v>
                </c:pt>
                <c:pt idx="13">
                  <c:v>-4.2124340526681903E-2</c:v>
                </c:pt>
                <c:pt idx="14">
                  <c:v>-1.8177947813103668E-2</c:v>
                </c:pt>
                <c:pt idx="15">
                  <c:v>3.1940417853525194E-2</c:v>
                </c:pt>
                <c:pt idx="16">
                  <c:v>6.5764825135162797E-2</c:v>
                </c:pt>
                <c:pt idx="17">
                  <c:v>1.7935332075177834E-2</c:v>
                </c:pt>
                <c:pt idx="18">
                  <c:v>3.2987633090117097E-2</c:v>
                </c:pt>
                <c:pt idx="19">
                  <c:v>8.9133180983330895E-2</c:v>
                </c:pt>
                <c:pt idx="20">
                  <c:v>7.1387645158958346E-2</c:v>
                </c:pt>
                <c:pt idx="21">
                  <c:v>8.8671247481706406E-2</c:v>
                </c:pt>
                <c:pt idx="22">
                  <c:v>-4.7970027385487501E-2</c:v>
                </c:pt>
                <c:pt idx="23">
                  <c:v>8.1661470246803924E-2</c:v>
                </c:pt>
                <c:pt idx="24">
                  <c:v>8.1422525262898837E-2</c:v>
                </c:pt>
                <c:pt idx="25">
                  <c:v>2.4147757306119955E-2</c:v>
                </c:pt>
                <c:pt idx="26">
                  <c:v>1.9482844912713126E-2</c:v>
                </c:pt>
                <c:pt idx="27">
                  <c:v>2.5021065226788819E-2</c:v>
                </c:pt>
                <c:pt idx="28">
                  <c:v>-3.7908426714266086E-2</c:v>
                </c:pt>
                <c:pt idx="29">
                  <c:v>6.4127333311465362E-2</c:v>
                </c:pt>
                <c:pt idx="30">
                  <c:v>8.2818328498907245E-2</c:v>
                </c:pt>
                <c:pt idx="31">
                  <c:v>4.5361018701141287E-2</c:v>
                </c:pt>
                <c:pt idx="32">
                  <c:v>-1.5375062445078358E-2</c:v>
                </c:pt>
                <c:pt idx="33">
                  <c:v>-3.4466395522479876E-2</c:v>
                </c:pt>
                <c:pt idx="34">
                  <c:v>8.9843898569756053E-2</c:v>
                </c:pt>
                <c:pt idx="35">
                  <c:v>-8.4814176991665047E-2</c:v>
                </c:pt>
                <c:pt idx="36">
                  <c:v>2.1406217908648051E-2</c:v>
                </c:pt>
                <c:pt idx="37">
                  <c:v>5.618145251035811E-2</c:v>
                </c:pt>
                <c:pt idx="38">
                  <c:v>1.9804580531902038E-2</c:v>
                </c:pt>
                <c:pt idx="39">
                  <c:v>6.7641719629119246E-2</c:v>
                </c:pt>
                <c:pt idx="40">
                  <c:v>5.2325396645587663E-2</c:v>
                </c:pt>
                <c:pt idx="41">
                  <c:v>9.726014733360544E-2</c:v>
                </c:pt>
                <c:pt idx="42">
                  <c:v>-2.1616927892987747E-2</c:v>
                </c:pt>
                <c:pt idx="43">
                  <c:v>5.87750690455624E-3</c:v>
                </c:pt>
                <c:pt idx="44">
                  <c:v>-1.3931158242694419E-2</c:v>
                </c:pt>
                <c:pt idx="45">
                  <c:v>6.7526951533279922E-2</c:v>
                </c:pt>
                <c:pt idx="46">
                  <c:v>2.581262023320785E-2</c:v>
                </c:pt>
                <c:pt idx="47">
                  <c:v>-4.1182876429001869E-2</c:v>
                </c:pt>
                <c:pt idx="48">
                  <c:v>2.7460582109611886E-2</c:v>
                </c:pt>
                <c:pt idx="49">
                  <c:v>3.7051188690223391E-2</c:v>
                </c:pt>
                <c:pt idx="50">
                  <c:v>3.6732553456338302E-2</c:v>
                </c:pt>
                <c:pt idx="51">
                  <c:v>4.762200377223258E-2</c:v>
                </c:pt>
                <c:pt idx="52">
                  <c:v>-2.9029882509405081E-2</c:v>
                </c:pt>
                <c:pt idx="53">
                  <c:v>-5.357158759574443E-2</c:v>
                </c:pt>
                <c:pt idx="54">
                  <c:v>1.7448818620179773E-2</c:v>
                </c:pt>
                <c:pt idx="55">
                  <c:v>8.805069776311969E-2</c:v>
                </c:pt>
                <c:pt idx="56">
                  <c:v>-4.041823902767272E-2</c:v>
                </c:pt>
                <c:pt idx="57">
                  <c:v>-1.7423472582243527E-2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D8-C34B-8E48-76BE6E97F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764016"/>
        <c:axId val="1150548560"/>
      </c:lineChart>
      <c:catAx>
        <c:axId val="11507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548560"/>
        <c:crossesAt val="-0.12"/>
        <c:auto val="1"/>
        <c:lblAlgn val="ctr"/>
        <c:lblOffset val="100"/>
        <c:noMultiLvlLbl val="0"/>
      </c:catAx>
      <c:valAx>
        <c:axId val="1150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7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519467752007687"/>
          <c:y val="9.2962330780250554E-2"/>
          <c:w val="0.66480536148842162"/>
          <c:h val="4.6659583639950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Türkiye Temel</a:t>
            </a:r>
            <a:r>
              <a:rPr lang="en-GB" baseline="0"/>
              <a:t> Göstergeler (1965=1)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TemelGostergeler!$H$1</c:f>
              <c:strCache>
                <c:ptCount val="1"/>
                <c:pt idx="0">
                  <c:v>Fossil Emisyonlar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3E-5641-8D22-7BC575A63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TemelGostergeler!$G$2:$G$60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TemelGostergeler!$H$2:$H$60</c:f>
              <c:numCache>
                <c:formatCode>0</c:formatCode>
                <c:ptCount val="59"/>
                <c:pt idx="0" formatCode="General">
                  <c:v>1</c:v>
                </c:pt>
                <c:pt idx="1">
                  <c:v>1.1518297810112237</c:v>
                </c:pt>
                <c:pt idx="2">
                  <c:v>1.2239608086864331</c:v>
                </c:pt>
                <c:pt idx="3">
                  <c:v>1.3258143530874127</c:v>
                </c:pt>
                <c:pt idx="4">
                  <c:v>1.4167732972617266</c:v>
                </c:pt>
                <c:pt idx="5">
                  <c:v>1.556648265272548</c:v>
                </c:pt>
                <c:pt idx="6">
                  <c:v>1.7416005556977301</c:v>
                </c:pt>
                <c:pt idx="7">
                  <c:v>1.9640258838153042</c:v>
                </c:pt>
                <c:pt idx="8">
                  <c:v>2.1683179175958767</c:v>
                </c:pt>
                <c:pt idx="9">
                  <c:v>2.227507037619274</c:v>
                </c:pt>
                <c:pt idx="10">
                  <c:v>2.3916572222425332</c:v>
                </c:pt>
                <c:pt idx="11">
                  <c:v>2.6819361678792091</c:v>
                </c:pt>
                <c:pt idx="12">
                  <c:v>2.9657076006288166</c:v>
                </c:pt>
                <c:pt idx="13">
                  <c:v>2.8045918180821126</c:v>
                </c:pt>
                <c:pt idx="14">
                  <c:v>2.7433188315724055</c:v>
                </c:pt>
                <c:pt idx="15">
                  <c:v>2.7496801082148217</c:v>
                </c:pt>
                <c:pt idx="16">
                  <c:v>2.8949658172778134</c:v>
                </c:pt>
                <c:pt idx="17">
                  <c:v>3.1517566628888978</c:v>
                </c:pt>
                <c:pt idx="18">
                  <c:v>3.2834424011991383</c:v>
                </c:pt>
                <c:pt idx="19">
                  <c:v>3.4696742587650364</c:v>
                </c:pt>
                <c:pt idx="20">
                  <c:v>3.8629035206375919</c:v>
                </c:pt>
                <c:pt idx="21">
                  <c:v>4.226885533579499</c:v>
                </c:pt>
                <c:pt idx="22">
                  <c:v>4.6957189339377789</c:v>
                </c:pt>
                <c:pt idx="23">
                  <c:v>4.5599385807772483</c:v>
                </c:pt>
                <c:pt idx="24">
                  <c:v>5.0294300442364666</c:v>
                </c:pt>
                <c:pt idx="25">
                  <c:v>5.5429020582751471</c:v>
                </c:pt>
                <c:pt idx="26">
                  <c:v>5.7809381055094544</c:v>
                </c:pt>
                <c:pt idx="27">
                  <c:v>5.9980623697583484</c:v>
                </c:pt>
                <c:pt idx="28">
                  <c:v>6.2566811684276002</c:v>
                </c:pt>
                <c:pt idx="29">
                  <c:v>6.1260556428910951</c:v>
                </c:pt>
                <c:pt idx="30">
                  <c:v>6.6301685372719676</c:v>
                </c:pt>
                <c:pt idx="31">
                  <c:v>7.298906884071223</c:v>
                </c:pt>
                <c:pt idx="32">
                  <c:v>7.7544693452272213</c:v>
                </c:pt>
                <c:pt idx="33">
                  <c:v>7.7554564398786301</c:v>
                </c:pt>
                <c:pt idx="34">
                  <c:v>7.6016524695645877</c:v>
                </c:pt>
                <c:pt idx="35">
                  <c:v>8.4062808467078636</c:v>
                </c:pt>
                <c:pt idx="36">
                  <c:v>7.8083208423207759</c:v>
                </c:pt>
                <c:pt idx="37">
                  <c:v>8.0878148649142769</c:v>
                </c:pt>
                <c:pt idx="38">
                  <c:v>8.6559426753921045</c:v>
                </c:pt>
                <c:pt idx="39">
                  <c:v>8.9485248418820689</c:v>
                </c:pt>
                <c:pt idx="40">
                  <c:v>9.683435089386915</c:v>
                </c:pt>
                <c:pt idx="41">
                  <c:v>10.323108982561338</c:v>
                </c:pt>
                <c:pt idx="42">
                  <c:v>11.468321573502005</c:v>
                </c:pt>
                <c:pt idx="43">
                  <c:v>11.356048696669482</c:v>
                </c:pt>
                <c:pt idx="44">
                  <c:v>11.567725660805046</c:v>
                </c:pt>
                <c:pt idx="45">
                  <c:v>11.55971922641028</c:v>
                </c:pt>
                <c:pt idx="46">
                  <c:v>12.505282784338114</c:v>
                </c:pt>
                <c:pt idx="47">
                  <c:v>13.01893759368261</c:v>
                </c:pt>
                <c:pt idx="48">
                  <c:v>12.698131831974569</c:v>
                </c:pt>
                <c:pt idx="49">
                  <c:v>13.308521917157183</c:v>
                </c:pt>
                <c:pt idx="50">
                  <c:v>14.072679413592676</c:v>
                </c:pt>
                <c:pt idx="51">
                  <c:v>14.841150879245438</c:v>
                </c:pt>
                <c:pt idx="52">
                  <c:v>15.75333601433117</c:v>
                </c:pt>
                <c:pt idx="53">
                  <c:v>15.430080795525191</c:v>
                </c:pt>
                <c:pt idx="54">
                  <c:v>14.722041457975378</c:v>
                </c:pt>
                <c:pt idx="55">
                  <c:v>15.096223448981849</c:v>
                </c:pt>
                <c:pt idx="56">
                  <c:v>16.550396665813643</c:v>
                </c:pt>
                <c:pt idx="57">
                  <c:v>15.987460242021005</c:v>
                </c:pt>
                <c:pt idx="58">
                  <c:v>15.796329470259224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E-5641-8D22-7BC575A63F7B}"/>
            </c:ext>
          </c:extLst>
        </c:ser>
        <c:ser>
          <c:idx val="1"/>
          <c:order val="1"/>
          <c:tx>
            <c:strRef>
              <c:f>TemelGostergeler!$I$1</c:f>
              <c:strCache>
                <c:ptCount val="1"/>
                <c:pt idx="0">
                  <c:v>Enerji (EJ)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13E-5641-8D22-7BC575A63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TemelGostergeler!$G$2:$G$60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TemelGostergeler!$I$2:$I$60</c:f>
              <c:numCache>
                <c:formatCode>0</c:formatCode>
                <c:ptCount val="59"/>
                <c:pt idx="0" formatCode="General">
                  <c:v>1</c:v>
                </c:pt>
                <c:pt idx="1">
                  <c:v>1.1474602017256044</c:v>
                </c:pt>
                <c:pt idx="2">
                  <c:v>1.1871339166362862</c:v>
                </c:pt>
                <c:pt idx="3">
                  <c:v>1.3827196500182282</c:v>
                </c:pt>
                <c:pt idx="4">
                  <c:v>1.5095910803256776</c:v>
                </c:pt>
                <c:pt idx="5">
                  <c:v>1.6042593267711753</c:v>
                </c:pt>
                <c:pt idx="6">
                  <c:v>1.7759782476607122</c:v>
                </c:pt>
                <c:pt idx="7">
                  <c:v>1.9842417061611375</c:v>
                </c:pt>
                <c:pt idx="8">
                  <c:v>2.2486632640661082</c:v>
                </c:pt>
                <c:pt idx="9">
                  <c:v>2.2932160651354971</c:v>
                </c:pt>
                <c:pt idx="10">
                  <c:v>2.5558087252400057</c:v>
                </c:pt>
                <c:pt idx="11">
                  <c:v>2.878545388261029</c:v>
                </c:pt>
                <c:pt idx="12">
                  <c:v>3.1507503949447093</c:v>
                </c:pt>
                <c:pt idx="13">
                  <c:v>3.3360493377081064</c:v>
                </c:pt>
                <c:pt idx="14">
                  <c:v>3.1417638838254964</c:v>
                </c:pt>
                <c:pt idx="15">
                  <c:v>3.2646494106209758</c:v>
                </c:pt>
                <c:pt idx="16">
                  <c:v>3.2940879815287412</c:v>
                </c:pt>
                <c:pt idx="17">
                  <c:v>3.594765463604328</c:v>
                </c:pt>
                <c:pt idx="18">
                  <c:v>3.7154119577105376</c:v>
                </c:pt>
                <c:pt idx="19">
                  <c:v>3.9121825252157021</c:v>
                </c:pt>
                <c:pt idx="20">
                  <c:v>4.2226667881881177</c:v>
                </c:pt>
                <c:pt idx="21">
                  <c:v>4.6011969862680786</c:v>
                </c:pt>
                <c:pt idx="22">
                  <c:v>5.2452819297606057</c:v>
                </c:pt>
                <c:pt idx="23">
                  <c:v>5.7679699842022156</c:v>
                </c:pt>
                <c:pt idx="24">
                  <c:v>5.6610918702150963</c:v>
                </c:pt>
                <c:pt idx="25">
                  <c:v>6.1389628144367512</c:v>
                </c:pt>
                <c:pt idx="26">
                  <c:v>6.2682707497873418</c:v>
                </c:pt>
                <c:pt idx="27">
                  <c:v>6.5926327621825278</c:v>
                </c:pt>
                <c:pt idx="28">
                  <c:v>7.1661866569449542</c:v>
                </c:pt>
                <c:pt idx="29">
                  <c:v>6.9394944707740942</c:v>
                </c:pt>
                <c:pt idx="30">
                  <c:v>7.7663871673350373</c:v>
                </c:pt>
                <c:pt idx="31">
                  <c:v>8.4721594361404815</c:v>
                </c:pt>
                <c:pt idx="32">
                  <c:v>8.861994166970474</c:v>
                </c:pt>
                <c:pt idx="33">
                  <c:v>9.0851500789889457</c:v>
                </c:pt>
                <c:pt idx="34">
                  <c:v>8.8470834852351476</c:v>
                </c:pt>
                <c:pt idx="35">
                  <c:v>9.4444768501640581</c:v>
                </c:pt>
                <c:pt idx="36">
                  <c:v>8.5796876898772663</c:v>
                </c:pt>
                <c:pt idx="37">
                  <c:v>9.3968617085915689</c:v>
                </c:pt>
                <c:pt idx="38">
                  <c:v>9.9462389111678231</c:v>
                </c:pt>
                <c:pt idx="39">
                  <c:v>10.650835459958685</c:v>
                </c:pt>
                <c:pt idx="40">
                  <c:v>10.89444343176571</c:v>
                </c:pt>
                <c:pt idx="41">
                  <c:v>12.085870093571518</c:v>
                </c:pt>
                <c:pt idx="42">
                  <c:v>12.83689087373922</c:v>
                </c:pt>
                <c:pt idx="43">
                  <c:v>12.869276339773974</c:v>
                </c:pt>
                <c:pt idx="44">
                  <c:v>13.044899137197721</c:v>
                </c:pt>
                <c:pt idx="45">
                  <c:v>13.705796573095157</c:v>
                </c:pt>
                <c:pt idx="46">
                  <c:v>14.622964515737035</c:v>
                </c:pt>
                <c:pt idx="47">
                  <c:v>15.541827682585984</c:v>
                </c:pt>
                <c:pt idx="48">
                  <c:v>15.444996354356551</c:v>
                </c:pt>
                <c:pt idx="49">
                  <c:v>15.906179365658048</c:v>
                </c:pt>
                <c:pt idx="50">
                  <c:v>17.379016283874112</c:v>
                </c:pt>
                <c:pt idx="51">
                  <c:v>18.256349495685999</c:v>
                </c:pt>
                <c:pt idx="52">
                  <c:v>19.54803135253373</c:v>
                </c:pt>
                <c:pt idx="53">
                  <c:v>19.553843115809951</c:v>
                </c:pt>
                <c:pt idx="54">
                  <c:v>20.224207072548317</c:v>
                </c:pt>
                <c:pt idx="55">
                  <c:v>19.924641511726829</c:v>
                </c:pt>
                <c:pt idx="56">
                  <c:v>21.339603840077782</c:v>
                </c:pt>
                <c:pt idx="57">
                  <c:v>21.5689178515008</c:v>
                </c:pt>
                <c:pt idx="58">
                  <c:v>21.275601531170263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E-5641-8D22-7BC575A63F7B}"/>
            </c:ext>
          </c:extLst>
        </c:ser>
        <c:ser>
          <c:idx val="2"/>
          <c:order val="2"/>
          <c:tx>
            <c:strRef>
              <c:f>TemelGostergeler!$J$1</c:f>
              <c:strCache>
                <c:ptCount val="1"/>
                <c:pt idx="0">
                  <c:v>GSYİH SAP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3E-5641-8D22-7BC575A63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TemelGostergeler!$G$2:$G$60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TemelGostergeler!$J$2:$J$60</c:f>
              <c:numCache>
                <c:formatCode>0</c:formatCode>
                <c:ptCount val="59"/>
                <c:pt idx="0" formatCode="General">
                  <c:v>1</c:v>
                </c:pt>
                <c:pt idx="1">
                  <c:v>1.1121281503539571</c:v>
                </c:pt>
                <c:pt idx="2">
                  <c:v>1.1647597290368374</c:v>
                </c:pt>
                <c:pt idx="3">
                  <c:v>1.2437070969645183</c:v>
                </c:pt>
                <c:pt idx="4">
                  <c:v>1.2944645946927078</c:v>
                </c:pt>
                <c:pt idx="5">
                  <c:v>1.3363212234988311</c:v>
                </c:pt>
                <c:pt idx="6">
                  <c:v>1.4107261935567021</c:v>
                </c:pt>
                <c:pt idx="7">
                  <c:v>1.5154868128401631</c:v>
                </c:pt>
                <c:pt idx="8">
                  <c:v>1.5649186260274563</c:v>
                </c:pt>
                <c:pt idx="9">
                  <c:v>1.6524631935883229</c:v>
                </c:pt>
                <c:pt idx="10">
                  <c:v>1.7709966542885156</c:v>
                </c:pt>
                <c:pt idx="11">
                  <c:v>1.9562967001615366</c:v>
                </c:pt>
                <c:pt idx="12">
                  <c:v>2.0229049801180841</c:v>
                </c:pt>
                <c:pt idx="13">
                  <c:v>2.0533397762500609</c:v>
                </c:pt>
                <c:pt idx="14">
                  <c:v>2.0405167891313072</c:v>
                </c:pt>
                <c:pt idx="15">
                  <c:v>1.9906100488433454</c:v>
                </c:pt>
                <c:pt idx="16">
                  <c:v>2.0872573561410945</c:v>
                </c:pt>
                <c:pt idx="17">
                  <c:v>2.1616227527457719</c:v>
                </c:pt>
                <c:pt idx="18">
                  <c:v>2.2690350448018646</c:v>
                </c:pt>
                <c:pt idx="19">
                  <c:v>2.4213277686283434</c:v>
                </c:pt>
                <c:pt idx="20">
                  <c:v>2.5240303855997146</c:v>
                </c:pt>
                <c:pt idx="21">
                  <c:v>2.7010983876756165</c:v>
                </c:pt>
                <c:pt idx="22">
                  <c:v>2.9572780711904292</c:v>
                </c:pt>
                <c:pt idx="23">
                  <c:v>3.019982779448918</c:v>
                </c:pt>
                <c:pt idx="24">
                  <c:v>3.0275823031167213</c:v>
                </c:pt>
                <c:pt idx="25">
                  <c:v>3.3077943525757778</c:v>
                </c:pt>
                <c:pt idx="26">
                  <c:v>3.3384416046341681</c:v>
                </c:pt>
                <c:pt idx="27">
                  <c:v>3.5382233905168277</c:v>
                </c:pt>
                <c:pt idx="28">
                  <c:v>3.8227680244886235</c:v>
                </c:pt>
                <c:pt idx="29">
                  <c:v>3.6142106890497265</c:v>
                </c:pt>
                <c:pt idx="30">
                  <c:v>3.8741164784012172</c:v>
                </c:pt>
                <c:pt idx="31">
                  <c:v>4.1455107168607528</c:v>
                </c:pt>
                <c:pt idx="32">
                  <c:v>4.4576179657953565</c:v>
                </c:pt>
                <c:pt idx="33">
                  <c:v>4.5954414247583504</c:v>
                </c:pt>
                <c:pt idx="34">
                  <c:v>4.4454844294589915</c:v>
                </c:pt>
                <c:pt idx="35">
                  <c:v>4.7537005243409585</c:v>
                </c:pt>
                <c:pt idx="36">
                  <c:v>4.480362431895939</c:v>
                </c:pt>
                <c:pt idx="37">
                  <c:v>4.7692437512940069</c:v>
                </c:pt>
                <c:pt idx="38">
                  <c:v>5.0441050935945677</c:v>
                </c:pt>
                <c:pt idx="39">
                  <c:v>5.5382224174498225</c:v>
                </c:pt>
                <c:pt idx="40">
                  <c:v>6.0362362595478265</c:v>
                </c:pt>
                <c:pt idx="41">
                  <c:v>6.4556332437687756</c:v>
                </c:pt>
                <c:pt idx="42">
                  <c:v>6.7812236148953149</c:v>
                </c:pt>
                <c:pt idx="43">
                  <c:v>6.836492250872813</c:v>
                </c:pt>
                <c:pt idx="44">
                  <c:v>6.5067577082678447</c:v>
                </c:pt>
                <c:pt idx="45">
                  <c:v>7.05508897035073</c:v>
                </c:pt>
                <c:pt idx="46">
                  <c:v>7.845266739806311</c:v>
                </c:pt>
                <c:pt idx="47">
                  <c:v>8.220936756694325</c:v>
                </c:pt>
                <c:pt idx="48">
                  <c:v>8.9185504048128852</c:v>
                </c:pt>
                <c:pt idx="49">
                  <c:v>9.3591014047535097</c:v>
                </c:pt>
                <c:pt idx="50">
                  <c:v>9.9285546908884381</c:v>
                </c:pt>
                <c:pt idx="51">
                  <c:v>10.258488927253209</c:v>
                </c:pt>
                <c:pt idx="52">
                  <c:v>11.028080516177598</c:v>
                </c:pt>
                <c:pt idx="53">
                  <c:v>11.356704659252406</c:v>
                </c:pt>
                <c:pt idx="54">
                  <c:v>11.45773221182489</c:v>
                </c:pt>
                <c:pt idx="55">
                  <c:v>11.663232525015431</c:v>
                </c:pt>
                <c:pt idx="56">
                  <c:v>12.944576370558455</c:v>
                </c:pt>
                <c:pt idx="57">
                  <c:v>13.293567770033878</c:v>
                </c:pt>
                <c:pt idx="58">
                  <c:v>13.697639254305777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E-5641-8D22-7BC575A63F7B}"/>
            </c:ext>
          </c:extLst>
        </c:ser>
        <c:ser>
          <c:idx val="3"/>
          <c:order val="3"/>
          <c:tx>
            <c:strRef>
              <c:f>TemelGostergeler!$K$1</c:f>
              <c:strCache>
                <c:ptCount val="1"/>
                <c:pt idx="0">
                  <c:v>Nüfus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3E-5641-8D22-7BC575A63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TemelGostergeler!$G$2:$G$60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TemelGostergeler!$K$2:$K$60</c:f>
              <c:numCache>
                <c:formatCode>0</c:formatCode>
                <c:ptCount val="59"/>
                <c:pt idx="0" formatCode="General">
                  <c:v>1</c:v>
                </c:pt>
                <c:pt idx="1">
                  <c:v>1.0254425754694827</c:v>
                </c:pt>
                <c:pt idx="2">
                  <c:v>1.0526526989913094</c:v>
                </c:pt>
                <c:pt idx="3">
                  <c:v>1.0799864896806761</c:v>
                </c:pt>
                <c:pt idx="4">
                  <c:v>1.1066933388273854</c:v>
                </c:pt>
                <c:pt idx="5">
                  <c:v>1.1327973105323375</c:v>
                </c:pt>
                <c:pt idx="6">
                  <c:v>1.1589002304289058</c:v>
                </c:pt>
                <c:pt idx="7">
                  <c:v>1.1852935450583237</c:v>
                </c:pt>
                <c:pt idx="8">
                  <c:v>1.2120732558403413</c:v>
                </c:pt>
                <c:pt idx="9">
                  <c:v>1.2386930598750527</c:v>
                </c:pt>
                <c:pt idx="10">
                  <c:v>1.2645155931549075</c:v>
                </c:pt>
                <c:pt idx="11">
                  <c:v>1.2908875210138564</c:v>
                </c:pt>
                <c:pt idx="12">
                  <c:v>1.3190842407996088</c:v>
                </c:pt>
                <c:pt idx="13">
                  <c:v>1.3479786920195409</c:v>
                </c:pt>
                <c:pt idx="14">
                  <c:v>1.3765136160101301</c:v>
                </c:pt>
                <c:pt idx="15">
                  <c:v>1.4052500728616355</c:v>
                </c:pt>
                <c:pt idx="16">
                  <c:v>1.433706525572203</c:v>
                </c:pt>
                <c:pt idx="17">
                  <c:v>1.4645632050144104</c:v>
                </c:pt>
                <c:pt idx="18">
                  <c:v>1.4988723657937124</c:v>
                </c:pt>
                <c:pt idx="19">
                  <c:v>1.5333059905650877</c:v>
                </c:pt>
                <c:pt idx="20">
                  <c:v>1.5673753071599212</c:v>
                </c:pt>
                <c:pt idx="21">
                  <c:v>1.6007849486602768</c:v>
                </c:pt>
                <c:pt idx="22">
                  <c:v>1.6334951375854612</c:v>
                </c:pt>
                <c:pt idx="23">
                  <c:v>1.6661884657035246</c:v>
                </c:pt>
                <c:pt idx="24">
                  <c:v>1.6989967277922451</c:v>
                </c:pt>
                <c:pt idx="25">
                  <c:v>1.7314723634478606</c:v>
                </c:pt>
                <c:pt idx="26">
                  <c:v>1.763250682018054</c:v>
                </c:pt>
                <c:pt idx="27">
                  <c:v>1.7945137738451333</c:v>
                </c:pt>
                <c:pt idx="28">
                  <c:v>1.8261945929654544</c:v>
                </c:pt>
                <c:pt idx="29">
                  <c:v>1.8585213499253024</c:v>
                </c:pt>
                <c:pt idx="30">
                  <c:v>1.8902427752238311</c:v>
                </c:pt>
                <c:pt idx="31">
                  <c:v>1.9217427151751343</c:v>
                </c:pt>
                <c:pt idx="32">
                  <c:v>1.9530942545253895</c:v>
                </c:pt>
                <c:pt idx="33">
                  <c:v>1.9838446057018977</c:v>
                </c:pt>
                <c:pt idx="34">
                  <c:v>2.0139139268864406</c:v>
                </c:pt>
                <c:pt idx="35">
                  <c:v>2.0434898861930577</c:v>
                </c:pt>
                <c:pt idx="36">
                  <c:v>2.0740392144763509</c:v>
                </c:pt>
                <c:pt idx="37">
                  <c:v>2.1032554234427558</c:v>
                </c:pt>
                <c:pt idx="38">
                  <c:v>2.1312610647054662</c:v>
                </c:pt>
                <c:pt idx="39">
                  <c:v>2.1605124295702725</c:v>
                </c:pt>
                <c:pt idx="40">
                  <c:v>2.1898240981157451</c:v>
                </c:pt>
                <c:pt idx="41">
                  <c:v>2.2184019868851599</c:v>
                </c:pt>
                <c:pt idx="42">
                  <c:v>2.2460529456116887</c:v>
                </c:pt>
                <c:pt idx="43">
                  <c:v>2.2732041678640273</c:v>
                </c:pt>
                <c:pt idx="44">
                  <c:v>2.3020464430135306</c:v>
                </c:pt>
                <c:pt idx="45">
                  <c:v>2.3329538642420071</c:v>
                </c:pt>
                <c:pt idx="46">
                  <c:v>2.3641418633250852</c:v>
                </c:pt>
                <c:pt idx="47">
                  <c:v>2.3993164074203346</c:v>
                </c:pt>
                <c:pt idx="48">
                  <c:v>2.4407091470611695</c:v>
                </c:pt>
                <c:pt idx="49">
                  <c:v>2.4896646439647729</c:v>
                </c:pt>
                <c:pt idx="50">
                  <c:v>2.5385611439799445</c:v>
                </c:pt>
                <c:pt idx="51">
                  <c:v>2.5823296319027618</c:v>
                </c:pt>
                <c:pt idx="52">
                  <c:v>2.6164474910481528</c:v>
                </c:pt>
                <c:pt idx="53">
                  <c:v>2.6393793999057054</c:v>
                </c:pt>
                <c:pt idx="54">
                  <c:v>2.6608101550888259</c:v>
                </c:pt>
                <c:pt idx="55">
                  <c:v>2.6816469253919788</c:v>
                </c:pt>
                <c:pt idx="56">
                  <c:v>2.7020448684882528</c:v>
                </c:pt>
                <c:pt idx="57">
                  <c:v>2.7200797806220929</c:v>
                </c:pt>
                <c:pt idx="58">
                  <c:v>2.7352181080861229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3E-5641-8D22-7BC575A63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976048"/>
        <c:axId val="1151133488"/>
      </c:lineChart>
      <c:catAx>
        <c:axId val="11509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1133488"/>
        <c:crosses val="autoZero"/>
        <c:auto val="1"/>
        <c:lblAlgn val="ctr"/>
        <c:lblOffset val="100"/>
        <c:noMultiLvlLbl val="0"/>
      </c:catAx>
      <c:valAx>
        <c:axId val="11511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509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49232737582828"/>
          <c:y val="0.14279692425381507"/>
          <c:w val="0.54183891514884563"/>
          <c:h val="6.4215202457936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GDP-PPP ($m)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'60_KayaFigures_TUR_growth_data'!$J$3:$J$60</c:f>
              <c:numCache>
                <c:formatCode>0%</c:formatCode>
                <c:ptCount val="58"/>
                <c:pt idx="0">
                  <c:v>0.11212815035395707</c:v>
                </c:pt>
                <c:pt idx="1">
                  <c:v>4.732510247684063E-2</c:v>
                </c:pt>
                <c:pt idx="2">
                  <c:v>6.777996007207765E-2</c:v>
                </c:pt>
                <c:pt idx="3">
                  <c:v>4.0811456211894193E-2</c:v>
                </c:pt>
                <c:pt idx="4">
                  <c:v>3.2335089717969057E-2</c:v>
                </c:pt>
                <c:pt idx="5">
                  <c:v>5.5678955590527712E-2</c:v>
                </c:pt>
                <c:pt idx="6">
                  <c:v>7.4260065320925106E-2</c:v>
                </c:pt>
                <c:pt idx="7">
                  <c:v>3.2617778504224315E-2</c:v>
                </c:pt>
                <c:pt idx="8">
                  <c:v>5.5941929570547888E-2</c:v>
                </c:pt>
                <c:pt idx="9">
                  <c:v>7.1731377231342153E-2</c:v>
                </c:pt>
                <c:pt idx="10">
                  <c:v>0.10463037602262659</c:v>
                </c:pt>
                <c:pt idx="11">
                  <c:v>3.4048148192985073E-2</c:v>
                </c:pt>
                <c:pt idx="12">
                  <c:v>1.5045094273385073E-2</c:v>
                </c:pt>
                <c:pt idx="13">
                  <c:v>-6.2449416638545863E-3</c:v>
                </c:pt>
                <c:pt idx="14">
                  <c:v>-2.4457892507323331E-2</c:v>
                </c:pt>
                <c:pt idx="15">
                  <c:v>4.8551602235659796E-2</c:v>
                </c:pt>
                <c:pt idx="16">
                  <c:v>3.5628283395854776E-2</c:v>
                </c:pt>
                <c:pt idx="17">
                  <c:v>4.9690581725999161E-2</c:v>
                </c:pt>
                <c:pt idx="18">
                  <c:v>6.7117836798231245E-2</c:v>
                </c:pt>
                <c:pt idx="19">
                  <c:v>4.2415825854733802E-2</c:v>
                </c:pt>
                <c:pt idx="20">
                  <c:v>7.0152880522407202E-2</c:v>
                </c:pt>
                <c:pt idx="21">
                  <c:v>9.4842781249173225E-2</c:v>
                </c:pt>
                <c:pt idx="22">
                  <c:v>2.1203521193814412E-2</c:v>
                </c:pt>
                <c:pt idx="23">
                  <c:v>2.5164129145101022E-3</c:v>
                </c:pt>
                <c:pt idx="24">
                  <c:v>9.2553074170962812E-2</c:v>
                </c:pt>
                <c:pt idx="25">
                  <c:v>9.2651624592459125E-3</c:v>
                </c:pt>
                <c:pt idx="26">
                  <c:v>5.9842827744938987E-2</c:v>
                </c:pt>
                <c:pt idx="27">
                  <c:v>8.0420200356606797E-2</c:v>
                </c:pt>
                <c:pt idx="28">
                  <c:v>-5.4556628626921788E-2</c:v>
                </c:pt>
                <c:pt idx="29">
                  <c:v>7.1912185456965316E-2</c:v>
                </c:pt>
                <c:pt idx="30">
                  <c:v>7.0053195347274499E-2</c:v>
                </c:pt>
                <c:pt idx="31">
                  <c:v>7.528800918670675E-2</c:v>
                </c:pt>
                <c:pt idx="32">
                  <c:v>3.0918634127140132E-2</c:v>
                </c:pt>
                <c:pt idx="33">
                  <c:v>-3.2631684628043001E-2</c:v>
                </c:pt>
                <c:pt idx="34">
                  <c:v>6.9332397801127099E-2</c:v>
                </c:pt>
                <c:pt idx="35">
                  <c:v>-5.750006569522248E-2</c:v>
                </c:pt>
                <c:pt idx="36">
                  <c:v>6.447722115994603E-2</c:v>
                </c:pt>
                <c:pt idx="37">
                  <c:v>5.7632060056897805E-2</c:v>
                </c:pt>
                <c:pt idx="38">
                  <c:v>9.7959363392869481E-2</c:v>
                </c:pt>
                <c:pt idx="39">
                  <c:v>8.9923048328442556E-2</c:v>
                </c:pt>
                <c:pt idx="40">
                  <c:v>6.9479882196056719E-2</c:v>
                </c:pt>
                <c:pt idx="41">
                  <c:v>5.0435078764861752E-2</c:v>
                </c:pt>
                <c:pt idx="42">
                  <c:v>8.1502453120847473E-3</c:v>
                </c:pt>
                <c:pt idx="43">
                  <c:v>-4.8231538997630219E-2</c:v>
                </c:pt>
                <c:pt idx="44">
                  <c:v>8.4271043531580325E-2</c:v>
                </c:pt>
                <c:pt idx="45">
                  <c:v>0.11200110626192394</c:v>
                </c:pt>
                <c:pt idx="46">
                  <c:v>4.7884925949285062E-2</c:v>
                </c:pt>
                <c:pt idx="47">
                  <c:v>8.4858169909954873E-2</c:v>
                </c:pt>
                <c:pt idx="48">
                  <c:v>4.9397153118390325E-2</c:v>
                </c:pt>
                <c:pt idx="49">
                  <c:v>6.0844867632879884E-2</c:v>
                </c:pt>
                <c:pt idx="50">
                  <c:v>3.3230842417331319E-2</c:v>
                </c:pt>
                <c:pt idx="51">
                  <c:v>7.5019975591127608E-2</c:v>
                </c:pt>
                <c:pt idx="52">
                  <c:v>2.9798852356285987E-2</c:v>
                </c:pt>
                <c:pt idx="53">
                  <c:v>8.8958510064074403E-3</c:v>
                </c:pt>
                <c:pt idx="54">
                  <c:v>1.7935513711732076E-2</c:v>
                </c:pt>
                <c:pt idx="55">
                  <c:v>0.10986181084830315</c:v>
                </c:pt>
                <c:pt idx="56">
                  <c:v>2.6960434199235772E-2</c:v>
                </c:pt>
                <c:pt idx="57">
                  <c:v>3.0396014919542358E-2</c:v>
                </c:pt>
              </c:numCache>
            </c:numRef>
          </c:xVal>
          <c:yVal>
            <c:numRef>
              <c:f>'reg-level'!$C$26:$C$83</c:f>
              <c:numCache>
                <c:formatCode>General</c:formatCode>
                <c:ptCount val="58"/>
                <c:pt idx="0">
                  <c:v>2.9855485721043587E-2</c:v>
                </c:pt>
                <c:pt idx="1">
                  <c:v>-3.693376802107208E-2</c:v>
                </c:pt>
                <c:pt idx="2">
                  <c:v>7.9005212429863303E-2</c:v>
                </c:pt>
                <c:pt idx="3">
                  <c:v>2.75321246367176E-2</c:v>
                </c:pt>
                <c:pt idx="4">
                  <c:v>6.2961523880851744E-3</c:v>
                </c:pt>
                <c:pt idx="5">
                  <c:v>3.4228392137106919E-2</c:v>
                </c:pt>
                <c:pt idx="6">
                  <c:v>3.1176768170625993E-2</c:v>
                </c:pt>
                <c:pt idx="7">
                  <c:v>7.8014423896906049E-2</c:v>
                </c:pt>
                <c:pt idx="8">
                  <c:v>-5.1694829726734656E-2</c:v>
                </c:pt>
                <c:pt idx="9">
                  <c:v>3.2945427555435905E-2</c:v>
                </c:pt>
                <c:pt idx="10">
                  <c:v>2.053094158236167E-2</c:v>
                </c:pt>
                <c:pt idx="11">
                  <c:v>3.9305267699021394E-2</c:v>
                </c:pt>
                <c:pt idx="12">
                  <c:v>1.7427844824798026E-2</c:v>
                </c:pt>
                <c:pt idx="13">
                  <c:v>-8.2960977240731038E-2</c:v>
                </c:pt>
                <c:pt idx="14">
                  <c:v>2.8175994541146842E-2</c:v>
                </c:pt>
                <c:pt idx="15">
                  <c:v>-5.4690448871862557E-2</c:v>
                </c:pt>
                <c:pt idx="16">
                  <c:v>3.5302815658360701E-2</c:v>
                </c:pt>
                <c:pt idx="17">
                  <c:v>-3.5380598356118426E-2</c:v>
                </c:pt>
                <c:pt idx="18">
                  <c:v>-2.8157321379148809E-2</c:v>
                </c:pt>
                <c:pt idx="19">
                  <c:v>1.7436427320467393E-2</c:v>
                </c:pt>
                <c:pt idx="20">
                  <c:v>8.589588988678426E-3</c:v>
                </c:pt>
                <c:pt idx="21">
                  <c:v>4.2011445727101374E-2</c:v>
                </c:pt>
                <c:pt idx="22">
                  <c:v>5.6359379727943491E-2</c:v>
                </c:pt>
                <c:pt idx="23">
                  <c:v>-4.7642440019095358E-2</c:v>
                </c:pt>
                <c:pt idx="24">
                  <c:v>-1.0048558308350108E-2</c:v>
                </c:pt>
                <c:pt idx="25">
                  <c:v>-1.1155814394095562E-2</c:v>
                </c:pt>
                <c:pt idx="26">
                  <c:v>-1.676752505342291E-2</c:v>
                </c:pt>
                <c:pt idx="27">
                  <c:v>3.4730199426087349E-3</c:v>
                </c:pt>
                <c:pt idx="28">
                  <c:v>-1.606317722055749E-2</c:v>
                </c:pt>
                <c:pt idx="29">
                  <c:v>4.2693417122441596E-2</c:v>
                </c:pt>
                <c:pt idx="30">
                  <c:v>1.6335739770896029E-2</c:v>
                </c:pt>
                <c:pt idx="31">
                  <c:v>-3.1886553625552552E-2</c:v>
                </c:pt>
                <c:pt idx="32">
                  <c:v>-1.933365785447308E-2</c:v>
                </c:pt>
                <c:pt idx="33">
                  <c:v>-2.3217596671387727E-2</c:v>
                </c:pt>
                <c:pt idx="34">
                  <c:v>-3.7458888482505975E-3</c:v>
                </c:pt>
                <c:pt idx="35">
                  <c:v>-7.0022101100037967E-2</c:v>
                </c:pt>
                <c:pt idx="36">
                  <c:v>2.8371540705087489E-2</c:v>
                </c:pt>
                <c:pt idx="37">
                  <c:v>-2.3129876373306074E-3</c:v>
                </c:pt>
                <c:pt idx="38">
                  <c:v>-2.0130358226856798E-2</c:v>
                </c:pt>
                <c:pt idx="39">
                  <c:v>-6.197604567016754E-2</c:v>
                </c:pt>
                <c:pt idx="40">
                  <c:v>4.0246935108934179E-2</c:v>
                </c:pt>
                <c:pt idx="41">
                  <c:v>7.8291981955420226E-3</c:v>
                </c:pt>
                <c:pt idx="42">
                  <c:v>-2.0202771728141534E-2</c:v>
                </c:pt>
                <c:pt idx="43">
                  <c:v>3.1512474770954896E-2</c:v>
                </c:pt>
                <c:pt idx="44">
                  <c:v>-2.9837501495888971E-2</c:v>
                </c:pt>
                <c:pt idx="45">
                  <c:v>-3.3874987299344808E-2</c:v>
                </c:pt>
                <c:pt idx="46">
                  <c:v>7.0568111855326687E-3</c:v>
                </c:pt>
                <c:pt idx="47">
                  <c:v>-9.245983443238262E-2</c:v>
                </c:pt>
                <c:pt idx="48">
                  <c:v>-3.4203189838887121E-2</c:v>
                </c:pt>
                <c:pt idx="49">
                  <c:v>2.07010961432956E-2</c:v>
                </c:pt>
                <c:pt idx="50">
                  <c:v>2.1959262145178418E-3</c:v>
                </c:pt>
                <c:pt idx="51">
                  <c:v>-2.6555760661319538E-3</c:v>
                </c:pt>
                <c:pt idx="52">
                  <c:v>-3.3730355418380847E-2</c:v>
                </c:pt>
                <c:pt idx="53">
                  <c:v>1.6504896051313032E-2</c:v>
                </c:pt>
                <c:pt idx="54">
                  <c:v>-3.8831754751219416E-2</c:v>
                </c:pt>
                <c:pt idx="55">
                  <c:v>-2.0227717688767508E-2</c:v>
                </c:pt>
                <c:pt idx="56">
                  <c:v>-1.8302609196654617E-2</c:v>
                </c:pt>
                <c:pt idx="57">
                  <c:v>-4.3635812365632548E-2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5-664A-9F60-CC4808BAB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90576"/>
        <c:axId val="1586892304"/>
      </c:scatterChart>
      <c:valAx>
        <c:axId val="158689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GDP-PPP ($m)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86892304"/>
        <c:crosses val="autoZero"/>
        <c:crossBetween val="midCat"/>
      </c:valAx>
      <c:valAx>
        <c:axId val="1586892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6890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Population (people)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'reg-level'!$K$3:$K$60</c:f>
              <c:numCache>
                <c:formatCode>General</c:formatCode>
                <c:ptCount val="58"/>
              </c:numCache>
            </c:numRef>
          </c:xVal>
          <c:yVal>
            <c:numRef>
              <c:f>'reg-level'!$C$26:$C$83</c:f>
              <c:numCache>
                <c:formatCode>General</c:formatCode>
                <c:ptCount val="58"/>
                <c:pt idx="0">
                  <c:v>2.9855485721043587E-2</c:v>
                </c:pt>
                <c:pt idx="1">
                  <c:v>-3.693376802107208E-2</c:v>
                </c:pt>
                <c:pt idx="2">
                  <c:v>7.9005212429863303E-2</c:v>
                </c:pt>
                <c:pt idx="3">
                  <c:v>2.75321246367176E-2</c:v>
                </c:pt>
                <c:pt idx="4">
                  <c:v>6.2961523880851744E-3</c:v>
                </c:pt>
                <c:pt idx="5">
                  <c:v>3.4228392137106919E-2</c:v>
                </c:pt>
                <c:pt idx="6">
                  <c:v>3.1176768170625993E-2</c:v>
                </c:pt>
                <c:pt idx="7">
                  <c:v>7.8014423896906049E-2</c:v>
                </c:pt>
                <c:pt idx="8">
                  <c:v>-5.1694829726734656E-2</c:v>
                </c:pt>
                <c:pt idx="9">
                  <c:v>3.2945427555435905E-2</c:v>
                </c:pt>
                <c:pt idx="10">
                  <c:v>2.053094158236167E-2</c:v>
                </c:pt>
                <c:pt idx="11">
                  <c:v>3.9305267699021394E-2</c:v>
                </c:pt>
                <c:pt idx="12">
                  <c:v>1.7427844824798026E-2</c:v>
                </c:pt>
                <c:pt idx="13">
                  <c:v>-8.2960977240731038E-2</c:v>
                </c:pt>
                <c:pt idx="14">
                  <c:v>2.8175994541146842E-2</c:v>
                </c:pt>
                <c:pt idx="15">
                  <c:v>-5.4690448871862557E-2</c:v>
                </c:pt>
                <c:pt idx="16">
                  <c:v>3.5302815658360701E-2</c:v>
                </c:pt>
                <c:pt idx="17">
                  <c:v>-3.5380598356118426E-2</c:v>
                </c:pt>
                <c:pt idx="18">
                  <c:v>-2.8157321379148809E-2</c:v>
                </c:pt>
                <c:pt idx="19">
                  <c:v>1.7436427320467393E-2</c:v>
                </c:pt>
                <c:pt idx="20">
                  <c:v>8.589588988678426E-3</c:v>
                </c:pt>
                <c:pt idx="21">
                  <c:v>4.2011445727101374E-2</c:v>
                </c:pt>
                <c:pt idx="22">
                  <c:v>5.6359379727943491E-2</c:v>
                </c:pt>
                <c:pt idx="23">
                  <c:v>-4.7642440019095358E-2</c:v>
                </c:pt>
                <c:pt idx="24">
                  <c:v>-1.0048558308350108E-2</c:v>
                </c:pt>
                <c:pt idx="25">
                  <c:v>-1.1155814394095562E-2</c:v>
                </c:pt>
                <c:pt idx="26">
                  <c:v>-1.676752505342291E-2</c:v>
                </c:pt>
                <c:pt idx="27">
                  <c:v>3.4730199426087349E-3</c:v>
                </c:pt>
                <c:pt idx="28">
                  <c:v>-1.606317722055749E-2</c:v>
                </c:pt>
                <c:pt idx="29">
                  <c:v>4.2693417122441596E-2</c:v>
                </c:pt>
                <c:pt idx="30">
                  <c:v>1.6335739770896029E-2</c:v>
                </c:pt>
                <c:pt idx="31">
                  <c:v>-3.1886553625552552E-2</c:v>
                </c:pt>
                <c:pt idx="32">
                  <c:v>-1.933365785447308E-2</c:v>
                </c:pt>
                <c:pt idx="33">
                  <c:v>-2.3217596671387727E-2</c:v>
                </c:pt>
                <c:pt idx="34">
                  <c:v>-3.7458888482505975E-3</c:v>
                </c:pt>
                <c:pt idx="35">
                  <c:v>-7.0022101100037967E-2</c:v>
                </c:pt>
                <c:pt idx="36">
                  <c:v>2.8371540705087489E-2</c:v>
                </c:pt>
                <c:pt idx="37">
                  <c:v>-2.3129876373306074E-3</c:v>
                </c:pt>
                <c:pt idx="38">
                  <c:v>-2.0130358226856798E-2</c:v>
                </c:pt>
                <c:pt idx="39">
                  <c:v>-6.197604567016754E-2</c:v>
                </c:pt>
                <c:pt idx="40">
                  <c:v>4.0246935108934179E-2</c:v>
                </c:pt>
                <c:pt idx="41">
                  <c:v>7.8291981955420226E-3</c:v>
                </c:pt>
                <c:pt idx="42">
                  <c:v>-2.0202771728141534E-2</c:v>
                </c:pt>
                <c:pt idx="43">
                  <c:v>3.1512474770954896E-2</c:v>
                </c:pt>
                <c:pt idx="44">
                  <c:v>-2.9837501495888971E-2</c:v>
                </c:pt>
                <c:pt idx="45">
                  <c:v>-3.3874987299344808E-2</c:v>
                </c:pt>
                <c:pt idx="46">
                  <c:v>7.0568111855326687E-3</c:v>
                </c:pt>
                <c:pt idx="47">
                  <c:v>-9.245983443238262E-2</c:v>
                </c:pt>
                <c:pt idx="48">
                  <c:v>-3.4203189838887121E-2</c:v>
                </c:pt>
                <c:pt idx="49">
                  <c:v>2.07010961432956E-2</c:v>
                </c:pt>
                <c:pt idx="50">
                  <c:v>2.1959262145178418E-3</c:v>
                </c:pt>
                <c:pt idx="51">
                  <c:v>-2.6555760661319538E-3</c:v>
                </c:pt>
                <c:pt idx="52">
                  <c:v>-3.3730355418380847E-2</c:v>
                </c:pt>
                <c:pt idx="53">
                  <c:v>1.6504896051313032E-2</c:v>
                </c:pt>
                <c:pt idx="54">
                  <c:v>-3.8831754751219416E-2</c:v>
                </c:pt>
                <c:pt idx="55">
                  <c:v>-2.0227717688767508E-2</c:v>
                </c:pt>
                <c:pt idx="56">
                  <c:v>-1.8302609196654617E-2</c:v>
                </c:pt>
                <c:pt idx="57">
                  <c:v>-4.3635812365632548E-2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D9-4747-AE96-E03152DB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003264"/>
        <c:axId val="1693044640"/>
      </c:scatterChart>
      <c:valAx>
        <c:axId val="169300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(people)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044640"/>
        <c:crosses val="autoZero"/>
        <c:crossBetween val="midCat"/>
      </c:valAx>
      <c:valAx>
        <c:axId val="1693044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0032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GDP-PPP ($m)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Energy (EJ)</c:v>
          </c:tx>
          <c:spPr>
            <a:ln w="38100">
              <a:noFill/>
            </a:ln>
          </c:spPr>
          <c:xVal>
            <c:numRef>
              <c:f>'60_KayaFigures_TUR_growth_data'!$J$3:$J$60</c:f>
              <c:numCache>
                <c:formatCode>0%</c:formatCode>
                <c:ptCount val="58"/>
                <c:pt idx="0">
                  <c:v>0.11212815035395707</c:v>
                </c:pt>
                <c:pt idx="1">
                  <c:v>4.732510247684063E-2</c:v>
                </c:pt>
                <c:pt idx="2">
                  <c:v>6.777996007207765E-2</c:v>
                </c:pt>
                <c:pt idx="3">
                  <c:v>4.0811456211894193E-2</c:v>
                </c:pt>
                <c:pt idx="4">
                  <c:v>3.2335089717969057E-2</c:v>
                </c:pt>
                <c:pt idx="5">
                  <c:v>5.5678955590527712E-2</c:v>
                </c:pt>
                <c:pt idx="6">
                  <c:v>7.4260065320925106E-2</c:v>
                </c:pt>
                <c:pt idx="7">
                  <c:v>3.2617778504224315E-2</c:v>
                </c:pt>
                <c:pt idx="8">
                  <c:v>5.5941929570547888E-2</c:v>
                </c:pt>
                <c:pt idx="9">
                  <c:v>7.1731377231342153E-2</c:v>
                </c:pt>
                <c:pt idx="10">
                  <c:v>0.10463037602262659</c:v>
                </c:pt>
                <c:pt idx="11">
                  <c:v>3.4048148192985073E-2</c:v>
                </c:pt>
                <c:pt idx="12">
                  <c:v>1.5045094273385073E-2</c:v>
                </c:pt>
                <c:pt idx="13">
                  <c:v>-6.2449416638545863E-3</c:v>
                </c:pt>
                <c:pt idx="14">
                  <c:v>-2.4457892507323331E-2</c:v>
                </c:pt>
                <c:pt idx="15">
                  <c:v>4.8551602235659796E-2</c:v>
                </c:pt>
                <c:pt idx="16">
                  <c:v>3.5628283395854776E-2</c:v>
                </c:pt>
                <c:pt idx="17">
                  <c:v>4.9690581725999161E-2</c:v>
                </c:pt>
                <c:pt idx="18">
                  <c:v>6.7117836798231245E-2</c:v>
                </c:pt>
                <c:pt idx="19">
                  <c:v>4.2415825854733802E-2</c:v>
                </c:pt>
                <c:pt idx="20">
                  <c:v>7.0152880522407202E-2</c:v>
                </c:pt>
                <c:pt idx="21">
                  <c:v>9.4842781249173225E-2</c:v>
                </c:pt>
                <c:pt idx="22">
                  <c:v>2.1203521193814412E-2</c:v>
                </c:pt>
                <c:pt idx="23">
                  <c:v>2.5164129145101022E-3</c:v>
                </c:pt>
                <c:pt idx="24">
                  <c:v>9.2553074170962812E-2</c:v>
                </c:pt>
                <c:pt idx="25">
                  <c:v>9.2651624592459125E-3</c:v>
                </c:pt>
                <c:pt idx="26">
                  <c:v>5.9842827744938987E-2</c:v>
                </c:pt>
                <c:pt idx="27">
                  <c:v>8.0420200356606797E-2</c:v>
                </c:pt>
                <c:pt idx="28">
                  <c:v>-5.4556628626921788E-2</c:v>
                </c:pt>
                <c:pt idx="29">
                  <c:v>7.1912185456965316E-2</c:v>
                </c:pt>
                <c:pt idx="30">
                  <c:v>7.0053195347274499E-2</c:v>
                </c:pt>
                <c:pt idx="31">
                  <c:v>7.528800918670675E-2</c:v>
                </c:pt>
                <c:pt idx="32">
                  <c:v>3.0918634127140132E-2</c:v>
                </c:pt>
                <c:pt idx="33">
                  <c:v>-3.2631684628043001E-2</c:v>
                </c:pt>
                <c:pt idx="34">
                  <c:v>6.9332397801127099E-2</c:v>
                </c:pt>
                <c:pt idx="35">
                  <c:v>-5.750006569522248E-2</c:v>
                </c:pt>
                <c:pt idx="36">
                  <c:v>6.447722115994603E-2</c:v>
                </c:pt>
                <c:pt idx="37">
                  <c:v>5.7632060056897805E-2</c:v>
                </c:pt>
                <c:pt idx="38">
                  <c:v>9.7959363392869481E-2</c:v>
                </c:pt>
                <c:pt idx="39">
                  <c:v>8.9923048328442556E-2</c:v>
                </c:pt>
                <c:pt idx="40">
                  <c:v>6.9479882196056719E-2</c:v>
                </c:pt>
                <c:pt idx="41">
                  <c:v>5.0435078764861752E-2</c:v>
                </c:pt>
                <c:pt idx="42">
                  <c:v>8.1502453120847473E-3</c:v>
                </c:pt>
                <c:pt idx="43">
                  <c:v>-4.8231538997630219E-2</c:v>
                </c:pt>
                <c:pt idx="44">
                  <c:v>8.4271043531580325E-2</c:v>
                </c:pt>
                <c:pt idx="45">
                  <c:v>0.11200110626192394</c:v>
                </c:pt>
                <c:pt idx="46">
                  <c:v>4.7884925949285062E-2</c:v>
                </c:pt>
                <c:pt idx="47">
                  <c:v>8.4858169909954873E-2</c:v>
                </c:pt>
                <c:pt idx="48">
                  <c:v>4.9397153118390325E-2</c:v>
                </c:pt>
                <c:pt idx="49">
                  <c:v>6.0844867632879884E-2</c:v>
                </c:pt>
                <c:pt idx="50">
                  <c:v>3.3230842417331319E-2</c:v>
                </c:pt>
                <c:pt idx="51">
                  <c:v>7.5019975591127608E-2</c:v>
                </c:pt>
                <c:pt idx="52">
                  <c:v>2.9798852356285987E-2</c:v>
                </c:pt>
                <c:pt idx="53">
                  <c:v>8.8958510064074403E-3</c:v>
                </c:pt>
                <c:pt idx="54">
                  <c:v>1.7935513711732076E-2</c:v>
                </c:pt>
                <c:pt idx="55">
                  <c:v>0.10986181084830315</c:v>
                </c:pt>
                <c:pt idx="56">
                  <c:v>2.6960434199235772E-2</c:v>
                </c:pt>
                <c:pt idx="57">
                  <c:v>3.0396014919542358E-2</c:v>
                </c:pt>
              </c:numCache>
            </c:numRef>
          </c:xVal>
          <c:yVal>
            <c:numRef>
              <c:f>'60_KayaFigures_TUR_growth_data'!$I$3:$I$60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E-304B-AA05-8B86A754F19E}"/>
            </c:ext>
          </c:extLst>
        </c:ser>
        <c:ser>
          <c:idx val="1"/>
          <c:order val="1"/>
          <c:tx>
            <c:v>Predicted Energy (EJ)</c:v>
          </c:tx>
          <c:spPr>
            <a:ln w="38100">
              <a:noFill/>
            </a:ln>
          </c:spPr>
          <c:xVal>
            <c:numRef>
              <c:f>'60_KayaFigures_TUR_growth_data'!$J$3:$J$60</c:f>
              <c:numCache>
                <c:formatCode>0%</c:formatCode>
                <c:ptCount val="58"/>
                <c:pt idx="0">
                  <c:v>0.11212815035395707</c:v>
                </c:pt>
                <c:pt idx="1">
                  <c:v>4.732510247684063E-2</c:v>
                </c:pt>
                <c:pt idx="2">
                  <c:v>6.777996007207765E-2</c:v>
                </c:pt>
                <c:pt idx="3">
                  <c:v>4.0811456211894193E-2</c:v>
                </c:pt>
                <c:pt idx="4">
                  <c:v>3.2335089717969057E-2</c:v>
                </c:pt>
                <c:pt idx="5">
                  <c:v>5.5678955590527712E-2</c:v>
                </c:pt>
                <c:pt idx="6">
                  <c:v>7.4260065320925106E-2</c:v>
                </c:pt>
                <c:pt idx="7">
                  <c:v>3.2617778504224315E-2</c:v>
                </c:pt>
                <c:pt idx="8">
                  <c:v>5.5941929570547888E-2</c:v>
                </c:pt>
                <c:pt idx="9">
                  <c:v>7.1731377231342153E-2</c:v>
                </c:pt>
                <c:pt idx="10">
                  <c:v>0.10463037602262659</c:v>
                </c:pt>
                <c:pt idx="11">
                  <c:v>3.4048148192985073E-2</c:v>
                </c:pt>
                <c:pt idx="12">
                  <c:v>1.5045094273385073E-2</c:v>
                </c:pt>
                <c:pt idx="13">
                  <c:v>-6.2449416638545863E-3</c:v>
                </c:pt>
                <c:pt idx="14">
                  <c:v>-2.4457892507323331E-2</c:v>
                </c:pt>
                <c:pt idx="15">
                  <c:v>4.8551602235659796E-2</c:v>
                </c:pt>
                <c:pt idx="16">
                  <c:v>3.5628283395854776E-2</c:v>
                </c:pt>
                <c:pt idx="17">
                  <c:v>4.9690581725999161E-2</c:v>
                </c:pt>
                <c:pt idx="18">
                  <c:v>6.7117836798231245E-2</c:v>
                </c:pt>
                <c:pt idx="19">
                  <c:v>4.2415825854733802E-2</c:v>
                </c:pt>
                <c:pt idx="20">
                  <c:v>7.0152880522407202E-2</c:v>
                </c:pt>
                <c:pt idx="21">
                  <c:v>9.4842781249173225E-2</c:v>
                </c:pt>
                <c:pt idx="22">
                  <c:v>2.1203521193814412E-2</c:v>
                </c:pt>
                <c:pt idx="23">
                  <c:v>2.5164129145101022E-3</c:v>
                </c:pt>
                <c:pt idx="24">
                  <c:v>9.2553074170962812E-2</c:v>
                </c:pt>
                <c:pt idx="25">
                  <c:v>9.2651624592459125E-3</c:v>
                </c:pt>
                <c:pt idx="26">
                  <c:v>5.9842827744938987E-2</c:v>
                </c:pt>
                <c:pt idx="27">
                  <c:v>8.0420200356606797E-2</c:v>
                </c:pt>
                <c:pt idx="28">
                  <c:v>-5.4556628626921788E-2</c:v>
                </c:pt>
                <c:pt idx="29">
                  <c:v>7.1912185456965316E-2</c:v>
                </c:pt>
                <c:pt idx="30">
                  <c:v>7.0053195347274499E-2</c:v>
                </c:pt>
                <c:pt idx="31">
                  <c:v>7.528800918670675E-2</c:v>
                </c:pt>
                <c:pt idx="32">
                  <c:v>3.0918634127140132E-2</c:v>
                </c:pt>
                <c:pt idx="33">
                  <c:v>-3.2631684628043001E-2</c:v>
                </c:pt>
                <c:pt idx="34">
                  <c:v>6.9332397801127099E-2</c:v>
                </c:pt>
                <c:pt idx="35">
                  <c:v>-5.750006569522248E-2</c:v>
                </c:pt>
                <c:pt idx="36">
                  <c:v>6.447722115994603E-2</c:v>
                </c:pt>
                <c:pt idx="37">
                  <c:v>5.7632060056897805E-2</c:v>
                </c:pt>
                <c:pt idx="38">
                  <c:v>9.7959363392869481E-2</c:v>
                </c:pt>
                <c:pt idx="39">
                  <c:v>8.9923048328442556E-2</c:v>
                </c:pt>
                <c:pt idx="40">
                  <c:v>6.9479882196056719E-2</c:v>
                </c:pt>
                <c:pt idx="41">
                  <c:v>5.0435078764861752E-2</c:v>
                </c:pt>
                <c:pt idx="42">
                  <c:v>8.1502453120847473E-3</c:v>
                </c:pt>
                <c:pt idx="43">
                  <c:v>-4.8231538997630219E-2</c:v>
                </c:pt>
                <c:pt idx="44">
                  <c:v>8.4271043531580325E-2</c:v>
                </c:pt>
                <c:pt idx="45">
                  <c:v>0.11200110626192394</c:v>
                </c:pt>
                <c:pt idx="46">
                  <c:v>4.7884925949285062E-2</c:v>
                </c:pt>
                <c:pt idx="47">
                  <c:v>8.4858169909954873E-2</c:v>
                </c:pt>
                <c:pt idx="48">
                  <c:v>4.9397153118390325E-2</c:v>
                </c:pt>
                <c:pt idx="49">
                  <c:v>6.0844867632879884E-2</c:v>
                </c:pt>
                <c:pt idx="50">
                  <c:v>3.3230842417331319E-2</c:v>
                </c:pt>
                <c:pt idx="51">
                  <c:v>7.5019975591127608E-2</c:v>
                </c:pt>
                <c:pt idx="52">
                  <c:v>2.9798852356285987E-2</c:v>
                </c:pt>
                <c:pt idx="53">
                  <c:v>8.8958510064074403E-3</c:v>
                </c:pt>
                <c:pt idx="54">
                  <c:v>1.7935513711732076E-2</c:v>
                </c:pt>
                <c:pt idx="55">
                  <c:v>0.10986181084830315</c:v>
                </c:pt>
                <c:pt idx="56">
                  <c:v>2.6960434199235772E-2</c:v>
                </c:pt>
                <c:pt idx="57">
                  <c:v>3.0396014919542358E-2</c:v>
                </c:pt>
              </c:numCache>
            </c:numRef>
          </c:xVal>
          <c:yVal>
            <c:numRef>
              <c:f>'reg-level'!$B$26:$B$83</c:f>
              <c:numCache>
                <c:formatCode>General</c:formatCode>
                <c:ptCount val="58"/>
                <c:pt idx="0">
                  <c:v>0.11760471600456078</c:v>
                </c:pt>
                <c:pt idx="1">
                  <c:v>7.1509010675256182E-2</c:v>
                </c:pt>
                <c:pt idx="2">
                  <c:v>8.5749353707147591E-2</c:v>
                </c:pt>
                <c:pt idx="3">
                  <c:v>6.4222867277787046E-2</c:v>
                </c:pt>
                <c:pt idx="4">
                  <c:v>5.6415033229859801E-2</c:v>
                </c:pt>
                <c:pt idx="5">
                  <c:v>7.2810986113009526E-2</c:v>
                </c:pt>
                <c:pt idx="6">
                  <c:v>8.6090128974508726E-2</c:v>
                </c:pt>
                <c:pt idx="7">
                  <c:v>5.5246336162683603E-2</c:v>
                </c:pt>
                <c:pt idx="8">
                  <c:v>7.1507845655507926E-2</c:v>
                </c:pt>
                <c:pt idx="9">
                  <c:v>8.156304118276507E-2</c:v>
                </c:pt>
                <c:pt idx="10">
                  <c:v>0.1057448081769309</c:v>
                </c:pt>
                <c:pt idx="11">
                  <c:v>5.525812108538234E-2</c:v>
                </c:pt>
                <c:pt idx="12">
                  <c:v>4.1383206365008758E-2</c:v>
                </c:pt>
                <c:pt idx="13">
                  <c:v>2.4722793624392336E-2</c:v>
                </c:pt>
                <c:pt idx="14">
                  <c:v>1.0937551651207567E-2</c:v>
                </c:pt>
                <c:pt idx="15">
                  <c:v>6.370782476894718E-2</c:v>
                </c:pt>
                <c:pt idx="16">
                  <c:v>5.5975099127645186E-2</c:v>
                </c:pt>
                <c:pt idx="17">
                  <c:v>6.8942313390857352E-2</c:v>
                </c:pt>
                <c:pt idx="18">
                  <c:v>8.1117953940178705E-2</c:v>
                </c:pt>
                <c:pt idx="19">
                  <c:v>6.1927012644618598E-2</c:v>
                </c:pt>
                <c:pt idx="20">
                  <c:v>8.1052861402815229E-2</c:v>
                </c:pt>
                <c:pt idx="21">
                  <c:v>9.7970594905966255E-2</c:v>
                </c:pt>
                <c:pt idx="22">
                  <c:v>4.3289802421063374E-2</c:v>
                </c:pt>
                <c:pt idx="23">
                  <c:v>2.911285087770844E-2</c:v>
                </c:pt>
                <c:pt idx="24">
                  <c:v>9.4461769607020962E-2</c:v>
                </c:pt>
                <c:pt idx="25">
                  <c:v>3.2219296819254103E-2</c:v>
                </c:pt>
                <c:pt idx="26">
                  <c:v>6.851417502162846E-2</c:v>
                </c:pt>
                <c:pt idx="27">
                  <c:v>8.3526198040913213E-2</c:v>
                </c:pt>
                <c:pt idx="28">
                  <c:v>-1.5570409374785498E-2</c:v>
                </c:pt>
                <c:pt idx="29">
                  <c:v>7.6464066184653595E-2</c:v>
                </c:pt>
                <c:pt idx="30">
                  <c:v>7.4539496500337032E-2</c:v>
                </c:pt>
                <c:pt idx="31">
                  <c:v>7.7900174328562291E-2</c:v>
                </c:pt>
                <c:pt idx="32">
                  <c:v>4.4514887701158662E-2</c:v>
                </c:pt>
                <c:pt idx="33">
                  <c:v>-2.9863286005094628E-3</c:v>
                </c:pt>
                <c:pt idx="34">
                  <c:v>7.1270216602803568E-2</c:v>
                </c:pt>
                <c:pt idx="35">
                  <c:v>-2.154349580983957E-2</c:v>
                </c:pt>
                <c:pt idx="36">
                  <c:v>6.6873653322015142E-2</c:v>
                </c:pt>
                <c:pt idx="37">
                  <c:v>6.0776889694541689E-2</c:v>
                </c:pt>
                <c:pt idx="38">
                  <c:v>9.0970859353340677E-2</c:v>
                </c:pt>
                <c:pt idx="39">
                  <c:v>8.4848239379558515E-2</c:v>
                </c:pt>
                <c:pt idx="40">
                  <c:v>6.9114012907178224E-2</c:v>
                </c:pt>
                <c:pt idx="41">
                  <c:v>5.4311200001123036E-2</c:v>
                </c:pt>
                <c:pt idx="42">
                  <c:v>2.2725615176238813E-2</c:v>
                </c:pt>
                <c:pt idx="43">
                  <c:v>-1.7865802433912583E-2</c:v>
                </c:pt>
                <c:pt idx="44">
                  <c:v>8.0500785967968766E-2</c:v>
                </c:pt>
                <c:pt idx="45">
                  <c:v>0.10079323883988657</c:v>
                </c:pt>
                <c:pt idx="46">
                  <c:v>5.5780185092484641E-2</c:v>
                </c:pt>
                <c:pt idx="47">
                  <c:v>8.62294649927621E-2</c:v>
                </c:pt>
                <c:pt idx="48">
                  <c:v>6.4062893313107189E-2</c:v>
                </c:pt>
                <c:pt idx="49">
                  <c:v>7.189417041052984E-2</c:v>
                </c:pt>
                <c:pt idx="50">
                  <c:v>4.8286402444438568E-2</c:v>
                </c:pt>
                <c:pt idx="51">
                  <c:v>7.3408048084317085E-2</c:v>
                </c:pt>
                <c:pt idx="52">
                  <c:v>3.4027662250532303E-2</c:v>
                </c:pt>
                <c:pt idx="53">
                  <c:v>1.7778081098910294E-2</c:v>
                </c:pt>
                <c:pt idx="54">
                  <c:v>2.4019527021010571E-2</c:v>
                </c:pt>
                <c:pt idx="55">
                  <c:v>9.1243415889318044E-2</c:v>
                </c:pt>
                <c:pt idx="56">
                  <c:v>2.904854492917942E-2</c:v>
                </c:pt>
                <c:pt idx="57">
                  <c:v>3.0036784247950338E-2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BE-304B-AA05-8B86A754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01744"/>
        <c:axId val="1586903456"/>
      </c:scatterChart>
      <c:valAx>
        <c:axId val="158690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GDP-PPP ($m)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86903456"/>
        <c:crosses val="autoZero"/>
        <c:crossBetween val="midCat"/>
      </c:valAx>
      <c:valAx>
        <c:axId val="158690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Energy (EJ)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869017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Population (people) Line Fit  Plot</a:t>
            </a:r>
          </a:p>
        </c:rich>
      </c:tx>
      <c:layout>
        <c:manualLayout>
          <c:xMode val="edge"/>
          <c:yMode val="edge"/>
          <c:x val="0.10366020593579649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Energy (EJ)</c:v>
          </c:tx>
          <c:spPr>
            <a:ln w="38100">
              <a:noFill/>
            </a:ln>
          </c:spPr>
          <c:xVal>
            <c:numRef>
              <c:f>'reg-level'!$K$3:$K$60</c:f>
              <c:numCache>
                <c:formatCode>General</c:formatCode>
                <c:ptCount val="58"/>
              </c:numCache>
            </c:numRef>
          </c:xVal>
          <c:yVal>
            <c:numRef>
              <c:f>'60_KayaFigures_TUR_growth_data'!$I$3:$I$60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18-6B4F-9945-81681D4EE0EE}"/>
            </c:ext>
          </c:extLst>
        </c:ser>
        <c:ser>
          <c:idx val="1"/>
          <c:order val="1"/>
          <c:tx>
            <c:v>Predicted Energy (EJ)</c:v>
          </c:tx>
          <c:spPr>
            <a:ln w="38100">
              <a:noFill/>
            </a:ln>
          </c:spPr>
          <c:xVal>
            <c:numRef>
              <c:f>'reg-level'!$K$3:$K$60</c:f>
              <c:numCache>
                <c:formatCode>General</c:formatCode>
                <c:ptCount val="58"/>
              </c:numCache>
            </c:numRef>
          </c:xVal>
          <c:yVal>
            <c:numRef>
              <c:f>'reg-level'!$B$26:$B$83</c:f>
              <c:numCache>
                <c:formatCode>General</c:formatCode>
                <c:ptCount val="58"/>
                <c:pt idx="0">
                  <c:v>0.11760471600456078</c:v>
                </c:pt>
                <c:pt idx="1">
                  <c:v>7.1509010675256182E-2</c:v>
                </c:pt>
                <c:pt idx="2">
                  <c:v>8.5749353707147591E-2</c:v>
                </c:pt>
                <c:pt idx="3">
                  <c:v>6.4222867277787046E-2</c:v>
                </c:pt>
                <c:pt idx="4">
                  <c:v>5.6415033229859801E-2</c:v>
                </c:pt>
                <c:pt idx="5">
                  <c:v>7.2810986113009526E-2</c:v>
                </c:pt>
                <c:pt idx="6">
                  <c:v>8.6090128974508726E-2</c:v>
                </c:pt>
                <c:pt idx="7">
                  <c:v>5.5246336162683603E-2</c:v>
                </c:pt>
                <c:pt idx="8">
                  <c:v>7.1507845655507926E-2</c:v>
                </c:pt>
                <c:pt idx="9">
                  <c:v>8.156304118276507E-2</c:v>
                </c:pt>
                <c:pt idx="10">
                  <c:v>0.1057448081769309</c:v>
                </c:pt>
                <c:pt idx="11">
                  <c:v>5.525812108538234E-2</c:v>
                </c:pt>
                <c:pt idx="12">
                  <c:v>4.1383206365008758E-2</c:v>
                </c:pt>
                <c:pt idx="13">
                  <c:v>2.4722793624392336E-2</c:v>
                </c:pt>
                <c:pt idx="14">
                  <c:v>1.0937551651207567E-2</c:v>
                </c:pt>
                <c:pt idx="15">
                  <c:v>6.370782476894718E-2</c:v>
                </c:pt>
                <c:pt idx="16">
                  <c:v>5.5975099127645186E-2</c:v>
                </c:pt>
                <c:pt idx="17">
                  <c:v>6.8942313390857352E-2</c:v>
                </c:pt>
                <c:pt idx="18">
                  <c:v>8.1117953940178705E-2</c:v>
                </c:pt>
                <c:pt idx="19">
                  <c:v>6.1927012644618598E-2</c:v>
                </c:pt>
                <c:pt idx="20">
                  <c:v>8.1052861402815229E-2</c:v>
                </c:pt>
                <c:pt idx="21">
                  <c:v>9.7970594905966255E-2</c:v>
                </c:pt>
                <c:pt idx="22">
                  <c:v>4.3289802421063374E-2</c:v>
                </c:pt>
                <c:pt idx="23">
                  <c:v>2.911285087770844E-2</c:v>
                </c:pt>
                <c:pt idx="24">
                  <c:v>9.4461769607020962E-2</c:v>
                </c:pt>
                <c:pt idx="25">
                  <c:v>3.2219296819254103E-2</c:v>
                </c:pt>
                <c:pt idx="26">
                  <c:v>6.851417502162846E-2</c:v>
                </c:pt>
                <c:pt idx="27">
                  <c:v>8.3526198040913213E-2</c:v>
                </c:pt>
                <c:pt idx="28">
                  <c:v>-1.5570409374785498E-2</c:v>
                </c:pt>
                <c:pt idx="29">
                  <c:v>7.6464066184653595E-2</c:v>
                </c:pt>
                <c:pt idx="30">
                  <c:v>7.4539496500337032E-2</c:v>
                </c:pt>
                <c:pt idx="31">
                  <c:v>7.7900174328562291E-2</c:v>
                </c:pt>
                <c:pt idx="32">
                  <c:v>4.4514887701158662E-2</c:v>
                </c:pt>
                <c:pt idx="33">
                  <c:v>-2.9863286005094628E-3</c:v>
                </c:pt>
                <c:pt idx="34">
                  <c:v>7.1270216602803568E-2</c:v>
                </c:pt>
                <c:pt idx="35">
                  <c:v>-2.154349580983957E-2</c:v>
                </c:pt>
                <c:pt idx="36">
                  <c:v>6.6873653322015142E-2</c:v>
                </c:pt>
                <c:pt idx="37">
                  <c:v>6.0776889694541689E-2</c:v>
                </c:pt>
                <c:pt idx="38">
                  <c:v>9.0970859353340677E-2</c:v>
                </c:pt>
                <c:pt idx="39">
                  <c:v>8.4848239379558515E-2</c:v>
                </c:pt>
                <c:pt idx="40">
                  <c:v>6.9114012907178224E-2</c:v>
                </c:pt>
                <c:pt idx="41">
                  <c:v>5.4311200001123036E-2</c:v>
                </c:pt>
                <c:pt idx="42">
                  <c:v>2.2725615176238813E-2</c:v>
                </c:pt>
                <c:pt idx="43">
                  <c:v>-1.7865802433912583E-2</c:v>
                </c:pt>
                <c:pt idx="44">
                  <c:v>8.0500785967968766E-2</c:v>
                </c:pt>
                <c:pt idx="45">
                  <c:v>0.10079323883988657</c:v>
                </c:pt>
                <c:pt idx="46">
                  <c:v>5.5780185092484641E-2</c:v>
                </c:pt>
                <c:pt idx="47">
                  <c:v>8.62294649927621E-2</c:v>
                </c:pt>
                <c:pt idx="48">
                  <c:v>6.4062893313107189E-2</c:v>
                </c:pt>
                <c:pt idx="49">
                  <c:v>7.189417041052984E-2</c:v>
                </c:pt>
                <c:pt idx="50">
                  <c:v>4.8286402444438568E-2</c:v>
                </c:pt>
                <c:pt idx="51">
                  <c:v>7.3408048084317085E-2</c:v>
                </c:pt>
                <c:pt idx="52">
                  <c:v>3.4027662250532303E-2</c:v>
                </c:pt>
                <c:pt idx="53">
                  <c:v>1.7778081098910294E-2</c:v>
                </c:pt>
                <c:pt idx="54">
                  <c:v>2.4019527021010571E-2</c:v>
                </c:pt>
                <c:pt idx="55">
                  <c:v>9.1243415889318044E-2</c:v>
                </c:pt>
                <c:pt idx="56">
                  <c:v>2.904854492917942E-2</c:v>
                </c:pt>
                <c:pt idx="57">
                  <c:v>3.0036784247950338E-2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18-6B4F-9945-81681D4EE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974256"/>
        <c:axId val="1692866080"/>
      </c:scatterChart>
      <c:valAx>
        <c:axId val="169297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(people)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2866080"/>
        <c:crosses val="autoZero"/>
        <c:crossBetween val="midCat"/>
      </c:valAx>
      <c:valAx>
        <c:axId val="169286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Energy (EJ)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92974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62897025107649"/>
          <c:y val="6.0684629954242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'60_KayaFigures_TUR_growth_data'!$O$2</c:f>
              <c:strCache>
                <c:ptCount val="1"/>
                <c:pt idx="0">
                  <c:v>Energy (EJ)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'60_KayaFigures_TUR_growth_data'!$O$3:$O$60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D-1743-A46D-B30231602FE2}"/>
            </c:ext>
          </c:extLst>
        </c:ser>
        <c:ser>
          <c:idx val="1"/>
          <c:order val="1"/>
          <c:tx>
            <c:strRef>
              <c:f>'60_KayaFigures_TUR_growth_data'!$P$2</c:f>
              <c:strCache>
                <c:ptCount val="1"/>
                <c:pt idx="0">
                  <c:v>Regresyon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'60_KayaFigures_TUR_growth_data'!$P$3:$P$60</c:f>
              <c:numCache>
                <c:formatCode>0%</c:formatCode>
                <c:ptCount val="58"/>
                <c:pt idx="0">
                  <c:v>0.11760471600456078</c:v>
                </c:pt>
                <c:pt idx="1">
                  <c:v>7.1509010675256168E-2</c:v>
                </c:pt>
                <c:pt idx="2">
                  <c:v>8.5749353707147591E-2</c:v>
                </c:pt>
                <c:pt idx="3">
                  <c:v>6.4222867277787046E-2</c:v>
                </c:pt>
                <c:pt idx="4">
                  <c:v>5.6415033229859801E-2</c:v>
                </c:pt>
                <c:pt idx="5">
                  <c:v>7.2810986113009526E-2</c:v>
                </c:pt>
                <c:pt idx="6">
                  <c:v>8.6090128974508726E-2</c:v>
                </c:pt>
                <c:pt idx="7">
                  <c:v>5.5246336162683603E-2</c:v>
                </c:pt>
                <c:pt idx="8">
                  <c:v>7.1507845655507912E-2</c:v>
                </c:pt>
                <c:pt idx="9">
                  <c:v>8.156304118276507E-2</c:v>
                </c:pt>
                <c:pt idx="10">
                  <c:v>0.1057448081769309</c:v>
                </c:pt>
                <c:pt idx="11">
                  <c:v>5.5258121085382333E-2</c:v>
                </c:pt>
                <c:pt idx="12">
                  <c:v>4.1383206365008758E-2</c:v>
                </c:pt>
                <c:pt idx="13">
                  <c:v>2.4722793624392336E-2</c:v>
                </c:pt>
                <c:pt idx="14">
                  <c:v>1.0937551651207567E-2</c:v>
                </c:pt>
                <c:pt idx="15">
                  <c:v>6.370782476894718E-2</c:v>
                </c:pt>
                <c:pt idx="16">
                  <c:v>5.5975099127645186E-2</c:v>
                </c:pt>
                <c:pt idx="17">
                  <c:v>6.8942313390857352E-2</c:v>
                </c:pt>
                <c:pt idx="18">
                  <c:v>8.1117953940178705E-2</c:v>
                </c:pt>
                <c:pt idx="19">
                  <c:v>6.1927012644618598E-2</c:v>
                </c:pt>
                <c:pt idx="20">
                  <c:v>8.1052861402815229E-2</c:v>
                </c:pt>
                <c:pt idx="21">
                  <c:v>9.7970594905966255E-2</c:v>
                </c:pt>
                <c:pt idx="22">
                  <c:v>4.3289802421063374E-2</c:v>
                </c:pt>
                <c:pt idx="23">
                  <c:v>2.911285087770844E-2</c:v>
                </c:pt>
                <c:pt idx="24">
                  <c:v>9.4461769607020962E-2</c:v>
                </c:pt>
                <c:pt idx="25">
                  <c:v>3.2219296819254103E-2</c:v>
                </c:pt>
                <c:pt idx="26">
                  <c:v>6.851417502162846E-2</c:v>
                </c:pt>
                <c:pt idx="27">
                  <c:v>8.3526198040913213E-2</c:v>
                </c:pt>
                <c:pt idx="28">
                  <c:v>-1.5570409374785498E-2</c:v>
                </c:pt>
                <c:pt idx="29">
                  <c:v>7.6464066184653595E-2</c:v>
                </c:pt>
                <c:pt idx="30">
                  <c:v>7.4539496500337032E-2</c:v>
                </c:pt>
                <c:pt idx="31">
                  <c:v>7.7900174328562291E-2</c:v>
                </c:pt>
                <c:pt idx="32">
                  <c:v>4.4514887701158662E-2</c:v>
                </c:pt>
                <c:pt idx="33">
                  <c:v>-2.9863286005094615E-3</c:v>
                </c:pt>
                <c:pt idx="34">
                  <c:v>7.1270216602803568E-2</c:v>
                </c:pt>
                <c:pt idx="35">
                  <c:v>-2.154349580983957E-2</c:v>
                </c:pt>
                <c:pt idx="36">
                  <c:v>6.6873653322015142E-2</c:v>
                </c:pt>
                <c:pt idx="37">
                  <c:v>6.0776889694541689E-2</c:v>
                </c:pt>
                <c:pt idx="38">
                  <c:v>9.0970859353340677E-2</c:v>
                </c:pt>
                <c:pt idx="39">
                  <c:v>8.4848239379558515E-2</c:v>
                </c:pt>
                <c:pt idx="40">
                  <c:v>6.9114012907178224E-2</c:v>
                </c:pt>
                <c:pt idx="41">
                  <c:v>5.4311200001123036E-2</c:v>
                </c:pt>
                <c:pt idx="42">
                  <c:v>2.2725615176238809E-2</c:v>
                </c:pt>
                <c:pt idx="43">
                  <c:v>-1.7865802433912583E-2</c:v>
                </c:pt>
                <c:pt idx="44">
                  <c:v>8.0500785967968766E-2</c:v>
                </c:pt>
                <c:pt idx="45">
                  <c:v>0.10079323883988657</c:v>
                </c:pt>
                <c:pt idx="46">
                  <c:v>5.5780185092484641E-2</c:v>
                </c:pt>
                <c:pt idx="47">
                  <c:v>8.62294649927621E-2</c:v>
                </c:pt>
                <c:pt idx="48">
                  <c:v>6.4062893313107189E-2</c:v>
                </c:pt>
                <c:pt idx="49">
                  <c:v>7.189417041052984E-2</c:v>
                </c:pt>
                <c:pt idx="50">
                  <c:v>4.8286402444438575E-2</c:v>
                </c:pt>
                <c:pt idx="51">
                  <c:v>7.3408048084317085E-2</c:v>
                </c:pt>
                <c:pt idx="52">
                  <c:v>3.4027662250532303E-2</c:v>
                </c:pt>
                <c:pt idx="53">
                  <c:v>1.7778081098910294E-2</c:v>
                </c:pt>
                <c:pt idx="54">
                  <c:v>2.4019527021010571E-2</c:v>
                </c:pt>
                <c:pt idx="55">
                  <c:v>9.1243415889318044E-2</c:v>
                </c:pt>
                <c:pt idx="56">
                  <c:v>2.904854492917942E-2</c:v>
                </c:pt>
                <c:pt idx="57">
                  <c:v>3.0036784247950338E-2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D-1743-A46D-B30231602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444912"/>
        <c:axId val="1104384992"/>
      </c:lineChart>
      <c:catAx>
        <c:axId val="143644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04384992"/>
        <c:crosses val="autoZero"/>
        <c:auto val="1"/>
        <c:lblAlgn val="ctr"/>
        <c:lblOffset val="100"/>
        <c:noMultiLvlLbl val="0"/>
      </c:catAx>
      <c:valAx>
        <c:axId val="1104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3644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Energy (EJ)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GDP-PPP ($m)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'60_KayaFigures_TUR_growth_data'!$T$4</c:f>
              <c:strCache>
                <c:ptCount val="1"/>
                <c:pt idx="0">
                  <c:v>GDP-PPP ($m)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'60_KayaFigures_TUR_growth_data'!$S$5:$S$60</c:f>
              <c:numCache>
                <c:formatCode>0%</c:formatCode>
                <c:ptCount val="56"/>
                <c:pt idx="0">
                  <c:v>9.9223039343772593E-2</c:v>
                </c:pt>
                <c:pt idx="1">
                  <c:v>7.1481810350050232E-2</c:v>
                </c:pt>
                <c:pt idx="2">
                  <c:v>8.351675967650822E-2</c:v>
                </c:pt>
                <c:pt idx="3">
                  <c:v>9.5382791166011519E-2</c:v>
                </c:pt>
                <c:pt idx="4">
                  <c:v>0.11508514987541833</c:v>
                </c:pt>
                <c:pt idx="5">
                  <c:v>0.11684819516210609</c:v>
                </c:pt>
                <c:pt idx="6">
                  <c:v>8.6342466057268474E-2</c:v>
                </c:pt>
                <c:pt idx="7">
                  <c:v>6.8335519476966519E-2</c:v>
                </c:pt>
                <c:pt idx="8">
                  <c:v>7.412034971685906E-2</c:v>
                </c:pt>
                <c:pt idx="9">
                  <c:v>0.10029073967342161</c:v>
                </c:pt>
                <c:pt idx="10">
                  <c:v>5.7617878409435073E-2</c:v>
                </c:pt>
                <c:pt idx="11">
                  <c:v>9.8782623470846289E-3</c:v>
                </c:pt>
                <c:pt idx="12">
                  <c:v>-2.4618269809346598E-2</c:v>
                </c:pt>
                <c:pt idx="13">
                  <c:v>1.1102919047083937E-2</c:v>
                </c:pt>
                <c:pt idx="14">
                  <c:v>4.7952895584527568E-2</c:v>
                </c:pt>
                <c:pt idx="15">
                  <c:v>6.110718582797673E-2</c:v>
                </c:pt>
                <c:pt idx="16">
                  <c:v>6.2400907629656256E-2</c:v>
                </c:pt>
                <c:pt idx="17">
                  <c:v>7.0611122434045326E-2</c:v>
                </c:pt>
                <c:pt idx="18">
                  <c:v>8.8092217662704295E-2</c:v>
                </c:pt>
                <c:pt idx="19">
                  <c:v>0.10615838654429448</c:v>
                </c:pt>
                <c:pt idx="20">
                  <c:v>5.8742063858574389E-2</c:v>
                </c:pt>
                <c:pt idx="21">
                  <c:v>6.1653750360040095E-2</c:v>
                </c:pt>
                <c:pt idx="22">
                  <c:v>5.8712581839559484E-2</c:v>
                </c:pt>
                <c:pt idx="23">
                  <c:v>8.2665940146295622E-2</c:v>
                </c:pt>
                <c:pt idx="24">
                  <c:v>6.0865478381700124E-2</c:v>
                </c:pt>
                <c:pt idx="25">
                  <c:v>4.1206670908639831E-2</c:v>
                </c:pt>
                <c:pt idx="26">
                  <c:v>1.9932648997659935E-2</c:v>
                </c:pt>
                <c:pt idx="27">
                  <c:v>3.4843084865054906E-2</c:v>
                </c:pt>
                <c:pt idx="28">
                  <c:v>5.4091715230741598E-2</c:v>
                </c:pt>
                <c:pt idx="29">
                  <c:v>8.1856024826982177E-2</c:v>
                </c:pt>
                <c:pt idx="30">
                  <c:v>5.4468468255362001E-2</c:v>
                </c:pt>
                <c:pt idx="31">
                  <c:v>1.4236915155449189E-2</c:v>
                </c:pt>
                <c:pt idx="32">
                  <c:v>2.8714907597008493E-2</c:v>
                </c:pt>
                <c:pt idx="33">
                  <c:v>4.9616338475922577E-3</c:v>
                </c:pt>
                <c:pt idx="34">
                  <c:v>2.3503664980226564E-2</c:v>
                </c:pt>
                <c:pt idx="35">
                  <c:v>1.1635587591980615E-2</c:v>
                </c:pt>
                <c:pt idx="36">
                  <c:v>4.6613532104026488E-2</c:v>
                </c:pt>
                <c:pt idx="37">
                  <c:v>6.2057542306659906E-2</c:v>
                </c:pt>
                <c:pt idx="38">
                  <c:v>6.0662096968784551E-2</c:v>
                </c:pt>
                <c:pt idx="39">
                  <c:v>8.637392556001533E-2</c:v>
                </c:pt>
                <c:pt idx="40">
                  <c:v>5.5735179084713149E-2</c:v>
                </c:pt>
                <c:pt idx="41">
                  <c:v>3.9928994801361473E-2</c:v>
                </c:pt>
                <c:pt idx="42">
                  <c:v>2.7193523765208041E-3</c:v>
                </c:pt>
                <c:pt idx="43">
                  <c:v>3.3248675254106318E-2</c:v>
                </c:pt>
                <c:pt idx="44">
                  <c:v>4.0727010737076484E-2</c:v>
                </c:pt>
                <c:pt idx="45">
                  <c:v>3.2743899220457694E-2</c:v>
                </c:pt>
                <c:pt idx="46">
                  <c:v>2.1500945934393483E-2</c:v>
                </c:pt>
                <c:pt idx="47">
                  <c:v>2.694882413293483E-2</c:v>
                </c:pt>
                <c:pt idx="48">
                  <c:v>5.3365091240605476E-2</c:v>
                </c:pt>
                <c:pt idx="49">
                  <c:v>5.7829741898205445E-2</c:v>
                </c:pt>
                <c:pt idx="50">
                  <c:v>3.1850257007188389E-2</c:v>
                </c:pt>
                <c:pt idx="51">
                  <c:v>-1.647836545481618E-3</c:v>
                </c:pt>
                <c:pt idx="52">
                  <c:v>-1.366343223843669E-2</c:v>
                </c:pt>
                <c:pt idx="53">
                  <c:v>2.5285483843097589E-2</c:v>
                </c:pt>
                <c:pt idx="54">
                  <c:v>2.9243310261372574E-2</c:v>
                </c:pt>
                <c:pt idx="55">
                  <c:v>1.678614688514209E-2</c:v>
                </c:pt>
              </c:numCache>
            </c:numRef>
          </c:xVal>
          <c:yVal>
            <c:numRef>
              <c:f>'60_KayaFigures_TUR_growth_data'!$T$5:$T$60</c:f>
              <c:numCache>
                <c:formatCode>0%</c:formatCode>
                <c:ptCount val="56"/>
                <c:pt idx="0">
                  <c:v>0.11559667017226645</c:v>
                </c:pt>
                <c:pt idx="1">
                  <c:v>9.7028266901899876E-2</c:v>
                </c:pt>
                <c:pt idx="2">
                  <c:v>0.10640691455648683</c:v>
                </c:pt>
                <c:pt idx="3">
                  <c:v>8.7168518594188685E-2</c:v>
                </c:pt>
                <c:pt idx="4">
                  <c:v>9.5672487004398718E-2</c:v>
                </c:pt>
                <c:pt idx="5">
                  <c:v>0.11918901181828027</c:v>
                </c:pt>
                <c:pt idx="6">
                  <c:v>9.0113557711165873E-2</c:v>
                </c:pt>
                <c:pt idx="7">
                  <c:v>8.9194081575521292E-2</c:v>
                </c:pt>
                <c:pt idx="8">
                  <c:v>8.6865744808755599E-2</c:v>
                </c:pt>
                <c:pt idx="9">
                  <c:v>0.11178253576063242</c:v>
                </c:pt>
                <c:pt idx="10">
                  <c:v>9.3216729911167695E-2</c:v>
                </c:pt>
                <c:pt idx="11">
                  <c:v>3.1712085452623939E-2</c:v>
                </c:pt>
                <c:pt idx="12">
                  <c:v>1.3228804588607498E-2</c:v>
                </c:pt>
                <c:pt idx="13">
                  <c:v>-3.369087175633223E-3</c:v>
                </c:pt>
                <c:pt idx="14">
                  <c:v>4.6469612291814975E-2</c:v>
                </c:pt>
                <c:pt idx="15">
                  <c:v>4.4619001905943145E-2</c:v>
                </c:pt>
                <c:pt idx="16">
                  <c:v>5.9266754127258237E-2</c:v>
                </c:pt>
                <c:pt idx="17">
                  <c:v>5.5295262520284938E-2</c:v>
                </c:pt>
                <c:pt idx="18">
                  <c:v>7.398884097253651E-2</c:v>
                </c:pt>
                <c:pt idx="19">
                  <c:v>0.1029959769965491</c:v>
                </c:pt>
                <c:pt idx="20">
                  <c:v>0.10975789105785605</c:v>
                </c:pt>
                <c:pt idx="21">
                  <c:v>7.3700544546895855E-2</c:v>
                </c:pt>
                <c:pt idx="22">
                  <c:v>5.5177601435430268E-2</c:v>
                </c:pt>
                <c:pt idx="23">
                  <c:v>2.8982368194147495E-2</c:v>
                </c:pt>
                <c:pt idx="24">
                  <c:v>5.2407781230678317E-2</c:v>
                </c:pt>
                <c:pt idx="25">
                  <c:v>5.3269783458962015E-2</c:v>
                </c:pt>
                <c:pt idx="26">
                  <c:v>3.5704093785461501E-2</c:v>
                </c:pt>
                <c:pt idx="27">
                  <c:v>5.8174371565091386E-2</c:v>
                </c:pt>
                <c:pt idx="28">
                  <c:v>5.9466377660995086E-2</c:v>
                </c:pt>
                <c:pt idx="29">
                  <c:v>8.5348780093779331E-2</c:v>
                </c:pt>
                <c:pt idx="30">
                  <c:v>5.4023362273642794E-2</c:v>
                </c:pt>
                <c:pt idx="31">
                  <c:v>1.4996975092599377E-2</c:v>
                </c:pt>
                <c:pt idx="32">
                  <c:v>2.2167210776447122E-2</c:v>
                </c:pt>
                <c:pt idx="33">
                  <c:v>-1.674839814240725E-2</c:v>
                </c:pt>
                <c:pt idx="34">
                  <c:v>2.3734641623926023E-2</c:v>
                </c:pt>
                <c:pt idx="35">
                  <c:v>2.0714499724812058E-2</c:v>
                </c:pt>
                <c:pt idx="36">
                  <c:v>7.484986573693253E-2</c:v>
                </c:pt>
                <c:pt idx="37">
                  <c:v>5.072553229769531E-2</c:v>
                </c:pt>
                <c:pt idx="38">
                  <c:v>6.7691214283995757E-2</c:v>
                </c:pt>
                <c:pt idx="39">
                  <c:v>6.4791179974056146E-2</c:v>
                </c:pt>
                <c:pt idx="40">
                  <c:v>5.8008063220291582E-2</c:v>
                </c:pt>
                <c:pt idx="41">
                  <c:v>2.610330466060155E-2</c:v>
                </c:pt>
                <c:pt idx="42">
                  <c:v>2.2277600085739795E-2</c:v>
                </c:pt>
                <c:pt idx="43">
                  <c:v>4.3742736116554624E-2</c:v>
                </c:pt>
                <c:pt idx="44">
                  <c:v>6.0139510763546289E-2</c:v>
                </c:pt>
                <c:pt idx="45">
                  <c:v>4.1174959459646186E-2</c:v>
                </c:pt>
                <c:pt idx="46">
                  <c:v>2.8822110104205618E-2</c:v>
                </c:pt>
                <c:pt idx="47">
                  <c:v>3.8741533529474993E-2</c:v>
                </c:pt>
                <c:pt idx="48">
                  <c:v>5.7645766229000639E-2</c:v>
                </c:pt>
                <c:pt idx="49">
                  <c:v>7.1276689076988989E-2</c:v>
                </c:pt>
                <c:pt idx="50">
                  <c:v>4.0510702503097663E-2</c:v>
                </c:pt>
                <c:pt idx="51">
                  <c:v>3.5110918666853307E-2</c:v>
                </c:pt>
                <c:pt idx="52">
                  <c:v>6.589352084055311E-3</c:v>
                </c:pt>
                <c:pt idx="53">
                  <c:v>3.0162149206855005E-2</c:v>
                </c:pt>
                <c:pt idx="54">
                  <c:v>2.231646873428883E-2</c:v>
                </c:pt>
                <c:pt idx="55">
                  <c:v>2.2720868605131044E-2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8-2F48-B581-B9752639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94720"/>
        <c:axId val="884671088"/>
      </c:scatterChart>
      <c:valAx>
        <c:axId val="158669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(EJ)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84671088"/>
        <c:crosses val="autoZero"/>
        <c:crossBetween val="midCat"/>
      </c:valAx>
      <c:valAx>
        <c:axId val="8846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GDP-PPP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8669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Fossil CO2 (Gt)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Energy (EJ)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'60_KayaFigures_TUR_growth_data'!$I$2</c:f>
              <c:strCache>
                <c:ptCount val="1"/>
                <c:pt idx="0">
                  <c:v>Energy (EJ)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'60_KayaFigures_TUR_growth_data'!$H$3:$H$60</c:f>
              <c:numCache>
                <c:formatCode>0%</c:formatCode>
                <c:ptCount val="58"/>
                <c:pt idx="0">
                  <c:v>0.15182978101122369</c:v>
                </c:pt>
                <c:pt idx="1">
                  <c:v>6.262299244588343E-2</c:v>
                </c:pt>
                <c:pt idx="2">
                  <c:v>8.3216344574210677E-2</c:v>
                </c:pt>
                <c:pt idx="3">
                  <c:v>6.8606094030056575E-2</c:v>
                </c:pt>
                <c:pt idx="4">
                  <c:v>9.8727840425257396E-2</c:v>
                </c:pt>
                <c:pt idx="5">
                  <c:v>0.1188144390427206</c:v>
                </c:pt>
                <c:pt idx="6">
                  <c:v>0.12771317015827699</c:v>
                </c:pt>
                <c:pt idx="7">
                  <c:v>0.10401697628532069</c:v>
                </c:pt>
                <c:pt idx="8">
                  <c:v>2.7297251728207739E-2</c:v>
                </c:pt>
                <c:pt idx="9">
                  <c:v>7.369233041737111E-2</c:v>
                </c:pt>
                <c:pt idx="10">
                  <c:v>0.12137146700499835</c:v>
                </c:pt>
                <c:pt idx="11">
                  <c:v>0.10580842159789539</c:v>
                </c:pt>
                <c:pt idx="12">
                  <c:v>-5.4326253374588518E-2</c:v>
                </c:pt>
                <c:pt idx="13">
                  <c:v>-2.1847381182052983E-2</c:v>
                </c:pt>
                <c:pt idx="14">
                  <c:v>2.3188251286017092E-3</c:v>
                </c:pt>
                <c:pt idx="15">
                  <c:v>5.2837313194703084E-2</c:v>
                </c:pt>
                <c:pt idx="16">
                  <c:v>8.8702548430277917E-2</c:v>
                </c:pt>
                <c:pt idx="17">
                  <c:v>4.1781695858949197E-2</c:v>
                </c:pt>
                <c:pt idx="18">
                  <c:v>5.6718478599741662E-2</c:v>
                </c:pt>
                <c:pt idx="19">
                  <c:v>0.11333319284344512</c:v>
                </c:pt>
                <c:pt idx="20">
                  <c:v>9.422498154492609E-2</c:v>
                </c:pt>
                <c:pt idx="21">
                  <c:v>0.11091698524451221</c:v>
                </c:pt>
                <c:pt idx="22">
                  <c:v>-2.8915775213715134E-2</c:v>
                </c:pt>
                <c:pt idx="23">
                  <c:v>0.10296004104932321</c:v>
                </c:pt>
                <c:pt idx="24">
                  <c:v>0.10209347968307037</c:v>
                </c:pt>
                <c:pt idx="25">
                  <c:v>4.2944299706493272E-2</c:v>
                </c:pt>
                <c:pt idx="26">
                  <c:v>3.7558655755536741E-2</c:v>
                </c:pt>
                <c:pt idx="27">
                  <c:v>4.311705726388948E-2</c:v>
                </c:pt>
                <c:pt idx="28">
                  <c:v>-2.087776602644642E-2</c:v>
                </c:pt>
                <c:pt idx="29">
                  <c:v>8.2289963357721652E-2</c:v>
                </c:pt>
                <c:pt idx="30">
                  <c:v>0.10086294836094956</c:v>
                </c:pt>
                <c:pt idx="31">
                  <c:v>6.2415162762275322E-2</c:v>
                </c:pt>
                <c:pt idx="32">
                  <c:v>1.2729364286112599E-4</c:v>
                </c:pt>
                <c:pt idx="33">
                  <c:v>-1.9831710938788882E-2</c:v>
                </c:pt>
                <c:pt idx="34">
                  <c:v>0.10584914008695323</c:v>
                </c:pt>
                <c:pt idx="35">
                  <c:v>-7.1132527605387574E-2</c:v>
                </c:pt>
                <c:pt idx="36">
                  <c:v>3.5794382459114038E-2</c:v>
                </c:pt>
                <c:pt idx="37">
                  <c:v>7.0244907922215383E-2</c:v>
                </c:pt>
                <c:pt idx="38">
                  <c:v>3.3801305930750036E-2</c:v>
                </c:pt>
                <c:pt idx="39">
                  <c:v>8.2126413067014292E-2</c:v>
                </c:pt>
                <c:pt idx="40">
                  <c:v>6.6058571908589325E-2</c:v>
                </c:pt>
                <c:pt idx="41">
                  <c:v>0.11093679170444237</c:v>
                </c:pt>
                <c:pt idx="42">
                  <c:v>-9.7898263588922507E-3</c:v>
                </c:pt>
                <c:pt idx="43">
                  <c:v>1.8640019058534296E-2</c:v>
                </c:pt>
                <c:pt idx="44">
                  <c:v>-6.9213557007963278E-4</c:v>
                </c:pt>
                <c:pt idx="45">
                  <c:v>8.1798142273864283E-2</c:v>
                </c:pt>
                <c:pt idx="46">
                  <c:v>4.1075025507444796E-2</c:v>
                </c:pt>
                <c:pt idx="47">
                  <c:v>-2.4641470119936004E-2</c:v>
                </c:pt>
                <c:pt idx="48">
                  <c:v>4.8069282415671655E-2</c:v>
                </c:pt>
                <c:pt idx="49">
                  <c:v>5.7418660103068841E-2</c:v>
                </c:pt>
                <c:pt idx="50">
                  <c:v>5.4607331203075926E-2</c:v>
                </c:pt>
                <c:pt idx="51">
                  <c:v>6.1463234388471566E-2</c:v>
                </c:pt>
                <c:pt idx="52">
                  <c:v>-2.0519794569982319E-2</c:v>
                </c:pt>
                <c:pt idx="53">
                  <c:v>-4.5886949454934101E-2</c:v>
                </c:pt>
                <c:pt idx="54">
                  <c:v>2.5416447309606349E-2</c:v>
                </c:pt>
                <c:pt idx="55">
                  <c:v>9.6326953674620519E-2</c:v>
                </c:pt>
                <c:pt idx="56">
                  <c:v>-3.4013470200109142E-2</c:v>
                </c:pt>
                <c:pt idx="57">
                  <c:v>-1.1955042819085104E-2</c:v>
                </c:pt>
              </c:numCache>
            </c:numRef>
          </c:xVal>
          <c:yVal>
            <c:numRef>
              <c:f>'60_KayaFigures_TUR_growth_data'!$I$3:$I$60</c:f>
              <c:numCache>
                <c:formatCode>0%</c:formatCode>
                <c:ptCount val="58"/>
                <c:pt idx="0">
                  <c:v>0.14746020172560437</c:v>
                </c:pt>
                <c:pt idx="1">
                  <c:v>3.4575242654184102E-2</c:v>
                </c:pt>
                <c:pt idx="2">
                  <c:v>0.16475456613701089</c:v>
                </c:pt>
                <c:pt idx="3">
                  <c:v>9.1754991914504647E-2</c:v>
                </c:pt>
                <c:pt idx="4">
                  <c:v>6.2711185617944976E-2</c:v>
                </c:pt>
                <c:pt idx="5">
                  <c:v>0.10703937825011645</c:v>
                </c:pt>
                <c:pt idx="6">
                  <c:v>0.11726689714513472</c:v>
                </c:pt>
                <c:pt idx="7">
                  <c:v>0.13326076005958964</c:v>
                </c:pt>
                <c:pt idx="8">
                  <c:v>1.981301592877327E-2</c:v>
                </c:pt>
                <c:pt idx="9">
                  <c:v>0.11450846873820097</c:v>
                </c:pt>
                <c:pt idx="10">
                  <c:v>0.12627574975929257</c:v>
                </c:pt>
                <c:pt idx="11">
                  <c:v>9.4563388784403735E-2</c:v>
                </c:pt>
                <c:pt idx="12">
                  <c:v>5.8811051189806784E-2</c:v>
                </c:pt>
                <c:pt idx="13">
                  <c:v>-5.8238183616338701E-2</c:v>
                </c:pt>
                <c:pt idx="14">
                  <c:v>3.9113546192354409E-2</c:v>
                </c:pt>
                <c:pt idx="15">
                  <c:v>9.0173758970846229E-3</c:v>
                </c:pt>
                <c:pt idx="16">
                  <c:v>9.1277914786005887E-2</c:v>
                </c:pt>
                <c:pt idx="17">
                  <c:v>3.3561715034738926E-2</c:v>
                </c:pt>
                <c:pt idx="18">
                  <c:v>5.2960632561029897E-2</c:v>
                </c:pt>
                <c:pt idx="19">
                  <c:v>7.9363439965085991E-2</c:v>
                </c:pt>
                <c:pt idx="20">
                  <c:v>8.9642450391493655E-2</c:v>
                </c:pt>
                <c:pt idx="21">
                  <c:v>0.13998204063306763</c:v>
                </c:pt>
                <c:pt idx="22">
                  <c:v>9.9649182149006865E-2</c:v>
                </c:pt>
                <c:pt idx="23">
                  <c:v>-1.8529589141386915E-2</c:v>
                </c:pt>
                <c:pt idx="24">
                  <c:v>8.4413211298670854E-2</c:v>
                </c:pt>
                <c:pt idx="25">
                  <c:v>2.1063482425158542E-2</c:v>
                </c:pt>
                <c:pt idx="26">
                  <c:v>5.1746649968205549E-2</c:v>
                </c:pt>
                <c:pt idx="27">
                  <c:v>8.6999217983521948E-2</c:v>
                </c:pt>
                <c:pt idx="28">
                  <c:v>-3.1633586595342988E-2</c:v>
                </c:pt>
                <c:pt idx="29">
                  <c:v>0.11915748330709519</c:v>
                </c:pt>
                <c:pt idx="30">
                  <c:v>9.0875236271233062E-2</c:v>
                </c:pt>
                <c:pt idx="31">
                  <c:v>4.6013620703009739E-2</c:v>
                </c:pt>
                <c:pt idx="32">
                  <c:v>2.5181229846685582E-2</c:v>
                </c:pt>
                <c:pt idx="33">
                  <c:v>-2.6203925271897188E-2</c:v>
                </c:pt>
                <c:pt idx="34">
                  <c:v>6.7524327754552971E-2</c:v>
                </c:pt>
                <c:pt idx="35">
                  <c:v>-9.1565596909877534E-2</c:v>
                </c:pt>
                <c:pt idx="36">
                  <c:v>9.5245194027102631E-2</c:v>
                </c:pt>
                <c:pt idx="37">
                  <c:v>5.8463902057211081E-2</c:v>
                </c:pt>
                <c:pt idx="38">
                  <c:v>7.0840501126483879E-2</c:v>
                </c:pt>
                <c:pt idx="39">
                  <c:v>2.2872193709390976E-2</c:v>
                </c:pt>
                <c:pt idx="40">
                  <c:v>0.1093609480161124</c:v>
                </c:pt>
                <c:pt idx="41">
                  <c:v>6.2140398196665059E-2</c:v>
                </c:pt>
                <c:pt idx="42">
                  <c:v>2.5228434480972783E-3</c:v>
                </c:pt>
                <c:pt idx="43">
                  <c:v>1.3646672337042309E-2</c:v>
                </c:pt>
                <c:pt idx="44">
                  <c:v>5.0663284472079795E-2</c:v>
                </c:pt>
                <c:pt idx="45">
                  <c:v>6.6918251540541762E-2</c:v>
                </c:pt>
                <c:pt idx="46">
                  <c:v>6.283699627801731E-2</c:v>
                </c:pt>
                <c:pt idx="47">
                  <c:v>-6.23036943962052E-3</c:v>
                </c:pt>
                <c:pt idx="48">
                  <c:v>2.9859703474220067E-2</c:v>
                </c:pt>
                <c:pt idx="49">
                  <c:v>9.2595266553825439E-2</c:v>
                </c:pt>
                <c:pt idx="50">
                  <c:v>5.048232865895641E-2</c:v>
                </c:pt>
                <c:pt idx="51">
                  <c:v>7.0752472018185131E-2</c:v>
                </c:pt>
                <c:pt idx="52">
                  <c:v>2.9730683215145604E-4</c:v>
                </c:pt>
                <c:pt idx="53">
                  <c:v>3.4282977150223326E-2</c:v>
                </c:pt>
                <c:pt idx="54">
                  <c:v>-1.4812227730208849E-2</c:v>
                </c:pt>
                <c:pt idx="55">
                  <c:v>7.1015698200550537E-2</c:v>
                </c:pt>
                <c:pt idx="56">
                  <c:v>1.0745935732524803E-2</c:v>
                </c:pt>
                <c:pt idx="57">
                  <c:v>-1.359902811768221E-2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F-054F-85FB-6C14859B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14784"/>
        <c:axId val="885227424"/>
      </c:scatterChart>
      <c:valAx>
        <c:axId val="15946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Fossil CO2 (Gt)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85227424"/>
        <c:crosses val="autoZero"/>
        <c:crossBetween val="midCat"/>
      </c:valAx>
      <c:valAx>
        <c:axId val="8852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(EJ)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9461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692629</xdr:colOff>
      <xdr:row>9</xdr:row>
      <xdr:rowOff>48724</xdr:rowOff>
    </xdr:from>
    <xdr:to>
      <xdr:col>19</xdr:col>
      <xdr:colOff>476210</xdr:colOff>
      <xdr:row>31</xdr:row>
      <xdr:rowOff>97406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36243-1949-154A-9C4B-6E9828CAE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692629</xdr:colOff>
      <xdr:row>9</xdr:row>
      <xdr:rowOff>48724</xdr:rowOff>
    </xdr:from>
    <xdr:to>
      <xdr:col>19</xdr:col>
      <xdr:colOff>476210</xdr:colOff>
      <xdr:row>31</xdr:row>
      <xdr:rowOff>97406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C4E14-30EA-DF48-B21C-A0A88ABDE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736600</xdr:colOff>
      <xdr:row>19</xdr:row>
      <xdr:rowOff>165100</xdr:rowOff>
    </xdr:from>
    <xdr:to>
      <xdr:col>27</xdr:col>
      <xdr:colOff>355600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3D04D-A27A-5B49-B7D5-06EFA9E0E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1181100</xdr:colOff>
      <xdr:row>11</xdr:row>
      <xdr:rowOff>25400</xdr:rowOff>
    </xdr:from>
    <xdr:to>
      <xdr:col>17</xdr:col>
      <xdr:colOff>127000</xdr:colOff>
      <xdr:row>29</xdr:row>
      <xdr:rowOff>12700</xdr:rowOff>
    </xdr:to>
    <xdr:graphicFrame macro="">
      <xdr:nvGraphicFramePr>
        <xdr:cNvPr id="3" name="Chart 2" descr="Chart type: Scatter. Field: Energy (EJ) and Field: GDP-PPP ($m) appear highly correlated.&#10;&#10;Description automatically generated">
          <a:extLst>
            <a:ext uri="{FF2B5EF4-FFF2-40B4-BE49-F238E27FC236}">
              <a16:creationId xmlns:a16="http://schemas.microsoft.com/office/drawing/2014/main" id="{AE3B65B8-FB56-FF43-8A26-97EECA3CB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1625600</xdr:colOff>
      <xdr:row>33</xdr:row>
      <xdr:rowOff>177800</xdr:rowOff>
    </xdr:from>
    <xdr:to>
      <xdr:col>15</xdr:col>
      <xdr:colOff>88900</xdr:colOff>
      <xdr:row>47</xdr:row>
      <xdr:rowOff>76200</xdr:rowOff>
    </xdr:to>
    <xdr:graphicFrame macro="">
      <xdr:nvGraphicFramePr>
        <xdr:cNvPr id="4" name="Chart 3" descr="Chart type: Scatter. Field: Fossil CO2 (Gt) and Field: Energy (EJ) appear highly correlated.&#10;&#10;Description automatically generated">
          <a:extLst>
            <a:ext uri="{FF2B5EF4-FFF2-40B4-BE49-F238E27FC236}">
              <a16:creationId xmlns:a16="http://schemas.microsoft.com/office/drawing/2014/main" id="{26B4DA31-02E6-364F-B4C8-FFB7B6E12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692628</xdr:colOff>
      <xdr:row>9</xdr:row>
      <xdr:rowOff>48724</xdr:rowOff>
    </xdr:from>
    <xdr:to>
      <xdr:col>20</xdr:col>
      <xdr:colOff>428432</xdr:colOff>
      <xdr:row>31</xdr:row>
      <xdr:rowOff>97406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65433E-B1F0-AA8F-B858-E39E42C5B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936116</xdr:colOff>
      <xdr:row>9</xdr:row>
      <xdr:rowOff>102699</xdr:rowOff>
    </xdr:from>
    <xdr:to>
      <xdr:col>11</xdr:col>
      <xdr:colOff>325967</xdr:colOff>
      <xdr:row>25</xdr:row>
      <xdr:rowOff>178898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FFE31-9803-A91E-9EE0-DBA051CFA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DC2DD-556E-29E0-2342-59F297A72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596900</xdr:colOff>
      <xdr:row>8</xdr:row>
      <xdr:rowOff>76200</xdr:rowOff>
    </xdr:from>
    <xdr:to>
      <xdr:col>21</xdr:col>
      <xdr:colOff>596900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2EBA35-9C1A-EF6B-5129-6DAA9059D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419100</xdr:colOff>
      <xdr:row>17</xdr:row>
      <xdr:rowOff>38100</xdr:rowOff>
    </xdr:from>
    <xdr:to>
      <xdr:col>17</xdr:col>
      <xdr:colOff>419100</xdr:colOff>
      <xdr:row>27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D35042-50C0-F742-F60A-441433F4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533400</xdr:colOff>
      <xdr:row>28</xdr:row>
      <xdr:rowOff>139700</xdr:rowOff>
    </xdr:from>
    <xdr:to>
      <xdr:col>18</xdr:col>
      <xdr:colOff>533400</xdr:colOff>
      <xdr:row>38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F01D7-ABFC-AF0E-3764-B6DE0A9CC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736600</xdr:colOff>
      <xdr:row>19</xdr:row>
      <xdr:rowOff>165100</xdr:rowOff>
    </xdr:from>
    <xdr:to>
      <xdr:col>27</xdr:col>
      <xdr:colOff>355600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149B4-22CB-B848-6C04-8043199DD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1181100</xdr:colOff>
      <xdr:row>11</xdr:row>
      <xdr:rowOff>25400</xdr:rowOff>
    </xdr:from>
    <xdr:to>
      <xdr:col>17</xdr:col>
      <xdr:colOff>127000</xdr:colOff>
      <xdr:row>29</xdr:row>
      <xdr:rowOff>12700</xdr:rowOff>
    </xdr:to>
    <xdr:graphicFrame macro="">
      <xdr:nvGraphicFramePr>
        <xdr:cNvPr id="3" name="Chart 2" descr="Chart type: Scatter. Field: Energy (EJ) and Field: GDP-PPP ($m) appear highly correlated.&#10;&#10;Description automatically generated">
          <a:extLst>
            <a:ext uri="{FF2B5EF4-FFF2-40B4-BE49-F238E27FC236}">
              <a16:creationId xmlns:a16="http://schemas.microsoft.com/office/drawing/2014/main" id="{D5826768-8009-1023-736E-BCD45DDD8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1625600</xdr:colOff>
      <xdr:row>33</xdr:row>
      <xdr:rowOff>177800</xdr:rowOff>
    </xdr:from>
    <xdr:to>
      <xdr:col>15</xdr:col>
      <xdr:colOff>88900</xdr:colOff>
      <xdr:row>47</xdr:row>
      <xdr:rowOff>76200</xdr:rowOff>
    </xdr:to>
    <xdr:graphicFrame macro="">
      <xdr:nvGraphicFramePr>
        <xdr:cNvPr id="4" name="Chart 3" descr="Chart type: Scatter. Field: Fossil CO2 (Gt) and Field: Energy (EJ) appear highly correlated.&#10;&#10;Description automatically generated">
          <a:extLst>
            <a:ext uri="{FF2B5EF4-FFF2-40B4-BE49-F238E27FC236}">
              <a16:creationId xmlns:a16="http://schemas.microsoft.com/office/drawing/2014/main" id="{B88C0FBD-B8A2-A5D0-08D2-823AB933F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B5C4-C207-724B-BD33-124E8A126F94}">
  <dimension ref="A1:V61"/>
  <sheetViews>
    <sheetView tabSelected="1" topLeftCell="J8" zoomScale="213" workbookViewId="0">
      <selection activeCell="T19" sqref="T19"/>
    </sheetView>
  </sheetViews>
  <sheetFormatPr baseColWidth="10" defaultRowHeight="16" x14ac:dyDescent="0.2"/>
  <cols>
    <col min="8" max="8" width="15.33203125" customWidth="1"/>
    <col min="10" max="10" width="12.1640625" bestFit="1" customWidth="1"/>
    <col min="12" max="12" width="12.1640625" bestFit="1" customWidth="1"/>
    <col min="14" max="14" width="15.33203125" customWidth="1"/>
    <col min="16" max="16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0</v>
      </c>
      <c r="H1" t="s">
        <v>4</v>
      </c>
      <c r="I1" t="s">
        <v>36</v>
      </c>
      <c r="J1" t="s">
        <v>37</v>
      </c>
      <c r="K1" t="s">
        <v>38</v>
      </c>
      <c r="L1" t="s">
        <v>40</v>
      </c>
      <c r="M1" t="s">
        <v>0</v>
      </c>
      <c r="S1" t="s">
        <v>0</v>
      </c>
    </row>
    <row r="2" spans="1:20" x14ac:dyDescent="0.2">
      <c r="A2">
        <v>1965</v>
      </c>
      <c r="B2">
        <v>0.50028600000000001</v>
      </c>
      <c r="C2">
        <v>5.5302990000000003</v>
      </c>
      <c r="D2">
        <v>260763.46144000001</v>
      </c>
      <c r="E2">
        <v>723846349</v>
      </c>
      <c r="F2">
        <f>1000000000*B2/E2</f>
        <v>0.69114944171667014</v>
      </c>
      <c r="G2">
        <v>1965</v>
      </c>
      <c r="H2">
        <v>31374536</v>
      </c>
      <c r="I2">
        <f>1000000*D2/E2</f>
        <v>360.24698031598416</v>
      </c>
      <c r="J2">
        <f>1000000000*C2/D2</f>
        <v>21208.105497067449</v>
      </c>
      <c r="K2">
        <f>B2/C2</f>
        <v>9.0462739898873462E-2</v>
      </c>
      <c r="N2" t="s">
        <v>4</v>
      </c>
      <c r="O2" t="s">
        <v>42</v>
      </c>
      <c r="P2" t="s">
        <v>48</v>
      </c>
      <c r="Q2" t="s">
        <v>41</v>
      </c>
      <c r="R2" t="s">
        <v>43</v>
      </c>
    </row>
    <row r="3" spans="1:20" x14ac:dyDescent="0.2">
      <c r="A3">
        <v>1966</v>
      </c>
      <c r="B3">
        <v>0.54945900000000003</v>
      </c>
      <c r="C3">
        <v>6.0095090000000004</v>
      </c>
      <c r="D3">
        <v>288534.77009000001</v>
      </c>
      <c r="E3">
        <v>742948541</v>
      </c>
      <c r="F3">
        <f t="shared" ref="F3:F60" si="0">1000000000*B3/E3</f>
        <v>0.73956535301951687</v>
      </c>
      <c r="G3">
        <v>1966</v>
      </c>
      <c r="H3">
        <v>32172785</v>
      </c>
      <c r="I3">
        <f t="shared" ref="I3:I60" si="1">1000000*D3/E3</f>
        <v>388.36440771743838</v>
      </c>
      <c r="J3">
        <f t="shared" ref="J3:J60" si="2">1000000000*C3/D3</f>
        <v>20827.677018355567</v>
      </c>
      <c r="K3">
        <f t="shared" ref="K3:K60" si="3">B3/C3</f>
        <v>9.1431596158687845E-2</v>
      </c>
      <c r="M3">
        <v>1966</v>
      </c>
      <c r="N3" s="1">
        <f>H3/H2-1</f>
        <v>2.5442575469482698E-2</v>
      </c>
      <c r="O3" s="1">
        <f t="shared" ref="O3:Q18" si="4">I3/I2-1</f>
        <v>7.8050418012641121E-2</v>
      </c>
      <c r="P3" s="1">
        <f t="shared" si="4"/>
        <v>-1.7937881286213209E-2</v>
      </c>
      <c r="Q3" s="1">
        <f t="shared" si="4"/>
        <v>1.0710003487595543E-2</v>
      </c>
      <c r="R3" s="1">
        <f>F3/F2-1</f>
        <v>7.0051291921167991E-2</v>
      </c>
      <c r="S3">
        <v>1966</v>
      </c>
      <c r="T3" s="1"/>
    </row>
    <row r="4" spans="1:20" x14ac:dyDescent="0.2">
      <c r="A4">
        <v>1967</v>
      </c>
      <c r="B4">
        <v>0.46022600000000002</v>
      </c>
      <c r="C4">
        <v>5.4038459999999997</v>
      </c>
      <c r="D4">
        <v>271886.31384000002</v>
      </c>
      <c r="E4">
        <v>761006260</v>
      </c>
      <c r="F4">
        <f t="shared" si="0"/>
        <v>0.60475980841471655</v>
      </c>
      <c r="G4">
        <v>1967</v>
      </c>
      <c r="H4">
        <v>33026490</v>
      </c>
      <c r="I4">
        <f t="shared" si="1"/>
        <v>357.27211211114087</v>
      </c>
      <c r="J4">
        <f t="shared" si="2"/>
        <v>19875.388075547125</v>
      </c>
      <c r="K4">
        <f t="shared" si="3"/>
        <v>8.5166379648864907E-2</v>
      </c>
      <c r="M4">
        <v>1967</v>
      </c>
      <c r="N4" s="1">
        <f t="shared" ref="N4:Q60" si="5">H4/H3-1</f>
        <v>2.6535004663102768E-2</v>
      </c>
      <c r="O4" s="1">
        <f t="shared" si="4"/>
        <v>-8.0059590911119916E-2</v>
      </c>
      <c r="P4" s="1">
        <f t="shared" si="4"/>
        <v>-4.572228299724368E-2</v>
      </c>
      <c r="Q4" s="1">
        <f t="shared" si="4"/>
        <v>-6.8523538612943913E-2</v>
      </c>
      <c r="R4" s="1">
        <f t="shared" ref="R4:R60" si="6">F4/F3-1</f>
        <v>-0.18227671706687276</v>
      </c>
      <c r="S4">
        <v>1967</v>
      </c>
      <c r="T4" s="1">
        <f t="shared" ref="T4:T60" si="7">F4/F3-1</f>
        <v>-0.18227671706687276</v>
      </c>
    </row>
    <row r="5" spans="1:20" x14ac:dyDescent="0.2">
      <c r="A5">
        <v>1968</v>
      </c>
      <c r="B5">
        <v>0.49550699999999998</v>
      </c>
      <c r="C5">
        <v>5.4601050000000004</v>
      </c>
      <c r="D5">
        <v>260738.97500000001</v>
      </c>
      <c r="E5">
        <v>780371956</v>
      </c>
      <c r="F5">
        <f t="shared" si="0"/>
        <v>0.634962592120622</v>
      </c>
      <c r="G5">
        <v>1968</v>
      </c>
      <c r="H5">
        <v>33884075</v>
      </c>
      <c r="I5">
        <f t="shared" si="1"/>
        <v>334.12140581843255</v>
      </c>
      <c r="J5">
        <f t="shared" si="2"/>
        <v>20940.885419987557</v>
      </c>
      <c r="K5">
        <f t="shared" si="3"/>
        <v>9.0750452601186235E-2</v>
      </c>
      <c r="M5">
        <v>1968</v>
      </c>
      <c r="N5" s="1">
        <f t="shared" si="5"/>
        <v>2.5966580160350139E-2</v>
      </c>
      <c r="O5" s="1">
        <f t="shared" si="4"/>
        <v>-6.4798526131551348E-2</v>
      </c>
      <c r="P5" s="1">
        <f t="shared" si="4"/>
        <v>5.3608882522969248E-2</v>
      </c>
      <c r="Q5" s="1">
        <f t="shared" si="4"/>
        <v>6.5566635277254592E-2</v>
      </c>
      <c r="R5" s="1">
        <f t="shared" si="6"/>
        <v>4.994178397052762E-2</v>
      </c>
      <c r="S5">
        <v>1968</v>
      </c>
      <c r="T5" s="1">
        <f t="shared" si="7"/>
        <v>4.994178397052762E-2</v>
      </c>
    </row>
    <row r="6" spans="1:20" x14ac:dyDescent="0.2">
      <c r="A6">
        <v>1969</v>
      </c>
      <c r="B6">
        <v>0.60768299999999997</v>
      </c>
      <c r="C6">
        <v>6.6426699999999999</v>
      </c>
      <c r="D6">
        <v>304908.15734999999</v>
      </c>
      <c r="E6">
        <v>801430976</v>
      </c>
      <c r="F6">
        <f t="shared" si="0"/>
        <v>0.75824745760762813</v>
      </c>
      <c r="G6">
        <v>1969</v>
      </c>
      <c r="H6">
        <v>34721990</v>
      </c>
      <c r="I6">
        <f t="shared" si="1"/>
        <v>380.45466981051652</v>
      </c>
      <c r="J6">
        <f t="shared" si="2"/>
        <v>21785.806118578086</v>
      </c>
      <c r="K6">
        <f t="shared" si="3"/>
        <v>9.14817385177948E-2</v>
      </c>
      <c r="M6">
        <v>1969</v>
      </c>
      <c r="N6" s="1">
        <f t="shared" si="5"/>
        <v>2.4728873371930638E-2</v>
      </c>
      <c r="O6" s="1">
        <f t="shared" si="4"/>
        <v>0.13867194135194771</v>
      </c>
      <c r="P6" s="1">
        <f t="shared" si="4"/>
        <v>4.0347897505043973E-2</v>
      </c>
      <c r="Q6" s="1">
        <f t="shared" si="4"/>
        <v>8.058206825946046E-3</v>
      </c>
      <c r="R6" s="1">
        <f t="shared" si="6"/>
        <v>0.19416083249135108</v>
      </c>
      <c r="S6">
        <v>1969</v>
      </c>
      <c r="T6" s="1">
        <f t="shared" si="7"/>
        <v>0.19416083249135108</v>
      </c>
    </row>
    <row r="7" spans="1:20" x14ac:dyDescent="0.2">
      <c r="A7">
        <v>1970</v>
      </c>
      <c r="B7">
        <v>0.80795300000000003</v>
      </c>
      <c r="C7">
        <v>8.5021140000000006</v>
      </c>
      <c r="D7">
        <v>363755.43170999998</v>
      </c>
      <c r="E7">
        <v>822534450</v>
      </c>
      <c r="F7">
        <f t="shared" si="0"/>
        <v>0.98227253581901641</v>
      </c>
      <c r="G7">
        <v>1970</v>
      </c>
      <c r="H7">
        <v>35540990</v>
      </c>
      <c r="I7">
        <f t="shared" si="1"/>
        <v>442.23732113591109</v>
      </c>
      <c r="J7">
        <f t="shared" si="2"/>
        <v>23373.160257791609</v>
      </c>
      <c r="K7">
        <f t="shared" si="3"/>
        <v>9.5029659682286077E-2</v>
      </c>
      <c r="M7">
        <v>1970</v>
      </c>
      <c r="N7" s="1">
        <f t="shared" si="5"/>
        <v>2.3587357752248739E-2</v>
      </c>
      <c r="O7" s="1">
        <f t="shared" si="4"/>
        <v>0.16239162304451438</v>
      </c>
      <c r="P7" s="1">
        <f t="shared" si="4"/>
        <v>7.2861850076775037E-2</v>
      </c>
      <c r="Q7" s="1">
        <f t="shared" si="4"/>
        <v>3.8782834934877775E-2</v>
      </c>
      <c r="R7" s="1">
        <f t="shared" si="6"/>
        <v>0.29545114324315347</v>
      </c>
      <c r="S7">
        <v>1970</v>
      </c>
      <c r="T7" s="1">
        <f t="shared" si="7"/>
        <v>0.29545114324315347</v>
      </c>
    </row>
    <row r="8" spans="1:20" x14ac:dyDescent="0.2">
      <c r="A8">
        <v>1971</v>
      </c>
      <c r="B8">
        <v>0.90920999999999996</v>
      </c>
      <c r="C8">
        <v>10.080446999999999</v>
      </c>
      <c r="D8">
        <v>389494.34642999998</v>
      </c>
      <c r="E8">
        <v>843285424</v>
      </c>
      <c r="F8">
        <f t="shared" si="0"/>
        <v>1.0781758751233912</v>
      </c>
      <c r="G8">
        <v>1971</v>
      </c>
      <c r="H8">
        <v>36359957</v>
      </c>
      <c r="I8">
        <f t="shared" si="1"/>
        <v>461.87724268076522</v>
      </c>
      <c r="J8">
        <f t="shared" si="2"/>
        <v>25880.855761822106</v>
      </c>
      <c r="K8">
        <f t="shared" si="3"/>
        <v>9.0195405025193826E-2</v>
      </c>
      <c r="M8">
        <v>1971</v>
      </c>
      <c r="N8" s="1">
        <f t="shared" si="5"/>
        <v>2.3042886537488094E-2</v>
      </c>
      <c r="O8" s="1">
        <f t="shared" si="4"/>
        <v>4.4410366575140969E-2</v>
      </c>
      <c r="P8" s="1">
        <f t="shared" si="4"/>
        <v>0.10728953536330366</v>
      </c>
      <c r="Q8" s="1">
        <f t="shared" si="4"/>
        <v>-5.0871008832975684E-2</v>
      </c>
      <c r="R8" s="1">
        <f t="shared" si="6"/>
        <v>9.7634145114737336E-2</v>
      </c>
      <c r="S8">
        <v>1971</v>
      </c>
      <c r="T8" s="1">
        <f t="shared" si="7"/>
        <v>9.7634145114737336E-2</v>
      </c>
    </row>
    <row r="9" spans="1:20" x14ac:dyDescent="0.2">
      <c r="A9">
        <v>1972</v>
      </c>
      <c r="B9">
        <v>0.96864600000000001</v>
      </c>
      <c r="C9">
        <v>10.867812000000001</v>
      </c>
      <c r="D9">
        <v>404397.55128999997</v>
      </c>
      <c r="E9">
        <v>862840403</v>
      </c>
      <c r="F9">
        <f t="shared" si="0"/>
        <v>1.1226247596103818</v>
      </c>
      <c r="G9">
        <v>1972</v>
      </c>
      <c r="H9">
        <v>37188035</v>
      </c>
      <c r="I9">
        <f t="shared" si="1"/>
        <v>468.6817514385682</v>
      </c>
      <c r="J9">
        <f t="shared" si="2"/>
        <v>26874.079641017703</v>
      </c>
      <c r="K9">
        <f t="shared" si="3"/>
        <v>8.9129808281556575E-2</v>
      </c>
      <c r="M9">
        <v>1972</v>
      </c>
      <c r="N9" s="1">
        <f t="shared" si="5"/>
        <v>2.2774449375724037E-2</v>
      </c>
      <c r="O9" s="1">
        <f t="shared" si="4"/>
        <v>1.4732288428650708E-2</v>
      </c>
      <c r="P9" s="1">
        <f t="shared" si="4"/>
        <v>3.8376778895415908E-2</v>
      </c>
      <c r="Q9" s="1">
        <f t="shared" si="4"/>
        <v>-1.1814312972369345E-2</v>
      </c>
      <c r="R9" s="1">
        <f t="shared" si="6"/>
        <v>4.1226005434320756E-2</v>
      </c>
      <c r="S9">
        <v>1972</v>
      </c>
      <c r="T9" s="1">
        <f t="shared" si="7"/>
        <v>4.1226005434320756E-2</v>
      </c>
    </row>
    <row r="10" spans="1:20" x14ac:dyDescent="0.2">
      <c r="A10">
        <v>1973</v>
      </c>
      <c r="B10">
        <v>1.0082930000000001</v>
      </c>
      <c r="C10">
        <v>11.472815000000001</v>
      </c>
      <c r="D10">
        <v>435830.95993000001</v>
      </c>
      <c r="E10">
        <v>881652080</v>
      </c>
      <c r="F10">
        <f t="shared" si="0"/>
        <v>1.1436404709667334</v>
      </c>
      <c r="G10">
        <v>1973</v>
      </c>
      <c r="H10">
        <v>38028236</v>
      </c>
      <c r="I10">
        <f t="shared" si="1"/>
        <v>494.33440902220747</v>
      </c>
      <c r="J10">
        <f t="shared" si="2"/>
        <v>26324.001860360448</v>
      </c>
      <c r="K10">
        <f t="shared" si="3"/>
        <v>8.788540563061463E-2</v>
      </c>
      <c r="M10">
        <v>1973</v>
      </c>
      <c r="N10" s="1">
        <f t="shared" si="5"/>
        <v>2.2593315296169925E-2</v>
      </c>
      <c r="O10" s="1">
        <f t="shared" si="4"/>
        <v>5.4733638561563769E-2</v>
      </c>
      <c r="P10" s="1">
        <f t="shared" si="4"/>
        <v>-2.0468711412824581E-2</v>
      </c>
      <c r="Q10" s="1">
        <f t="shared" si="4"/>
        <v>-1.3961688855101517E-2</v>
      </c>
      <c r="R10" s="1">
        <f t="shared" si="6"/>
        <v>1.8720156647574093E-2</v>
      </c>
      <c r="S10">
        <v>1973</v>
      </c>
      <c r="T10" s="1">
        <f t="shared" si="7"/>
        <v>1.8720156647574093E-2</v>
      </c>
    </row>
    <row r="11" spans="1:20" x14ac:dyDescent="0.2">
      <c r="A11">
        <v>1974</v>
      </c>
      <c r="B11">
        <v>1.0281</v>
      </c>
      <c r="C11">
        <v>11.832342000000001</v>
      </c>
      <c r="D11">
        <v>446009.80669</v>
      </c>
      <c r="E11">
        <v>899367640</v>
      </c>
      <c r="F11">
        <f t="shared" si="0"/>
        <v>1.1431365264598579</v>
      </c>
      <c r="G11">
        <v>1974</v>
      </c>
      <c r="H11">
        <v>38863420</v>
      </c>
      <c r="I11">
        <f t="shared" si="1"/>
        <v>495.91489270172093</v>
      </c>
      <c r="J11">
        <f t="shared" si="2"/>
        <v>26529.331468767665</v>
      </c>
      <c r="K11">
        <f t="shared" si="3"/>
        <v>8.6888969233647903E-2</v>
      </c>
      <c r="M11">
        <v>1974</v>
      </c>
      <c r="N11" s="1">
        <f t="shared" si="5"/>
        <v>2.1962207239904608E-2</v>
      </c>
      <c r="O11" s="1">
        <f t="shared" si="4"/>
        <v>3.1971953614147175E-3</v>
      </c>
      <c r="P11" s="1">
        <f t="shared" si="4"/>
        <v>7.8000909396838125E-3</v>
      </c>
      <c r="Q11" s="1">
        <f t="shared" si="4"/>
        <v>-1.1337905193892883E-2</v>
      </c>
      <c r="R11" s="1">
        <f t="shared" si="6"/>
        <v>-4.4064941707555594E-4</v>
      </c>
      <c r="S11">
        <v>1974</v>
      </c>
      <c r="T11" s="1">
        <f t="shared" si="7"/>
        <v>-4.4064941707555594E-4</v>
      </c>
    </row>
    <row r="12" spans="1:20" x14ac:dyDescent="0.2">
      <c r="A12">
        <v>1975</v>
      </c>
      <c r="B12">
        <v>1.1832149999999999</v>
      </c>
      <c r="C12">
        <v>13.249589</v>
      </c>
      <c r="D12">
        <v>484832.92217999999</v>
      </c>
      <c r="E12">
        <v>915124661</v>
      </c>
      <c r="F12">
        <f t="shared" si="0"/>
        <v>1.2929549933743945</v>
      </c>
      <c r="G12">
        <v>1975</v>
      </c>
      <c r="H12">
        <v>39673590</v>
      </c>
      <c r="I12">
        <f t="shared" si="1"/>
        <v>529.79986535408204</v>
      </c>
      <c r="J12">
        <f t="shared" si="2"/>
        <v>27328.154491705354</v>
      </c>
      <c r="K12">
        <f t="shared" si="3"/>
        <v>8.9302015330437787E-2</v>
      </c>
      <c r="M12">
        <v>1975</v>
      </c>
      <c r="N12" s="1">
        <f t="shared" si="5"/>
        <v>2.0846595590403583E-2</v>
      </c>
      <c r="O12" s="1">
        <f t="shared" si="4"/>
        <v>6.8328201372936048E-2</v>
      </c>
      <c r="P12" s="1">
        <f t="shared" si="4"/>
        <v>3.0110936790025189E-2</v>
      </c>
      <c r="Q12" s="1">
        <f t="shared" si="4"/>
        <v>2.7771604590003829E-2</v>
      </c>
      <c r="R12" s="1">
        <f t="shared" si="6"/>
        <v>0.131059119752305</v>
      </c>
      <c r="S12">
        <v>1975</v>
      </c>
      <c r="T12" s="1">
        <f t="shared" si="7"/>
        <v>0.131059119752305</v>
      </c>
    </row>
    <row r="13" spans="1:20" x14ac:dyDescent="0.2">
      <c r="A13">
        <v>1976</v>
      </c>
      <c r="B13">
        <v>1.226421</v>
      </c>
      <c r="C13">
        <v>13.949376000000001</v>
      </c>
      <c r="D13">
        <v>477268.89419000002</v>
      </c>
      <c r="E13">
        <v>929375924</v>
      </c>
      <c r="F13">
        <f t="shared" si="0"/>
        <v>1.319617786870924</v>
      </c>
      <c r="G13">
        <v>1976</v>
      </c>
      <c r="H13">
        <v>40500997</v>
      </c>
      <c r="I13">
        <f t="shared" si="1"/>
        <v>513.53696805040113</v>
      </c>
      <c r="J13">
        <f t="shared" si="2"/>
        <v>29227.498732500204</v>
      </c>
      <c r="K13">
        <f t="shared" si="3"/>
        <v>8.791941661046343E-2</v>
      </c>
      <c r="M13">
        <v>1976</v>
      </c>
      <c r="N13" s="1">
        <f t="shared" si="5"/>
        <v>2.0855359951040375E-2</v>
      </c>
      <c r="O13" s="1">
        <f t="shared" si="4"/>
        <v>-3.0696303202742192E-2</v>
      </c>
      <c r="P13" s="1">
        <f t="shared" si="4"/>
        <v>6.9501372343724777E-2</v>
      </c>
      <c r="Q13" s="1">
        <f t="shared" si="4"/>
        <v>-1.5482279037695057E-2</v>
      </c>
      <c r="R13" s="1">
        <f t="shared" si="6"/>
        <v>2.0621594435351609E-2</v>
      </c>
      <c r="S13">
        <v>1976</v>
      </c>
      <c r="T13" s="1">
        <f t="shared" si="7"/>
        <v>2.0621594435351609E-2</v>
      </c>
    </row>
    <row r="14" spans="1:20" x14ac:dyDescent="0.2">
      <c r="A14">
        <v>1977</v>
      </c>
      <c r="B14">
        <v>1.3408310000000001</v>
      </c>
      <c r="C14">
        <v>15.210547999999999</v>
      </c>
      <c r="D14">
        <v>513426.66249999998</v>
      </c>
      <c r="E14">
        <v>942581333</v>
      </c>
      <c r="F14">
        <f t="shared" si="0"/>
        <v>1.4225096053329118</v>
      </c>
      <c r="G14">
        <v>1977</v>
      </c>
      <c r="H14">
        <v>41385656</v>
      </c>
      <c r="I14">
        <f t="shared" si="1"/>
        <v>544.70276943199337</v>
      </c>
      <c r="J14">
        <f t="shared" si="2"/>
        <v>29625.551438906819</v>
      </c>
      <c r="K14">
        <f t="shared" si="3"/>
        <v>8.8151393362027472E-2</v>
      </c>
      <c r="M14">
        <v>1977</v>
      </c>
      <c r="N14" s="1">
        <f t="shared" si="5"/>
        <v>2.1842894386032041E-2</v>
      </c>
      <c r="O14" s="1">
        <f t="shared" si="4"/>
        <v>6.0688525501699564E-2</v>
      </c>
      <c r="P14" s="1">
        <f t="shared" si="4"/>
        <v>1.3619116368791095E-2</v>
      </c>
      <c r="Q14" s="1">
        <f t="shared" si="4"/>
        <v>2.6385155919748104E-3</v>
      </c>
      <c r="R14" s="1">
        <f t="shared" si="6"/>
        <v>7.797092422190266E-2</v>
      </c>
      <c r="S14">
        <v>1977</v>
      </c>
      <c r="T14" s="1">
        <f t="shared" si="7"/>
        <v>7.797092422190266E-2</v>
      </c>
    </row>
    <row r="15" spans="1:20" x14ac:dyDescent="0.2">
      <c r="A15">
        <v>1978</v>
      </c>
      <c r="B15">
        <v>1.4927779999999999</v>
      </c>
      <c r="C15">
        <v>16.675318000000001</v>
      </c>
      <c r="D15">
        <v>573309.80799</v>
      </c>
      <c r="E15">
        <v>955138943</v>
      </c>
      <c r="F15">
        <f t="shared" si="0"/>
        <v>1.562890939522712</v>
      </c>
      <c r="G15">
        <v>1978</v>
      </c>
      <c r="H15">
        <v>42292206</v>
      </c>
      <c r="I15">
        <f t="shared" si="1"/>
        <v>600.23707774838363</v>
      </c>
      <c r="J15">
        <f t="shared" si="2"/>
        <v>29086.050452307736</v>
      </c>
      <c r="K15">
        <f t="shared" si="3"/>
        <v>8.9520211848433701E-2</v>
      </c>
      <c r="M15">
        <v>1978</v>
      </c>
      <c r="N15" s="1">
        <f t="shared" si="5"/>
        <v>2.1904932472255556E-2</v>
      </c>
      <c r="O15" s="1">
        <f t="shared" si="4"/>
        <v>0.10195341649226508</v>
      </c>
      <c r="P15" s="1">
        <f t="shared" si="4"/>
        <v>-1.8210664794261477E-2</v>
      </c>
      <c r="Q15" s="1">
        <f t="shared" si="4"/>
        <v>1.5528041409222482E-2</v>
      </c>
      <c r="R15" s="1">
        <f t="shared" si="6"/>
        <v>9.8685684556025555E-2</v>
      </c>
      <c r="S15">
        <v>1978</v>
      </c>
      <c r="T15" s="1">
        <f t="shared" si="7"/>
        <v>9.8685684556025555E-2</v>
      </c>
    </row>
    <row r="16" spans="1:20" x14ac:dyDescent="0.2">
      <c r="A16">
        <v>1979</v>
      </c>
      <c r="B16">
        <v>1.5256609999999999</v>
      </c>
      <c r="C16">
        <v>17.178573</v>
      </c>
      <c r="D16">
        <v>616839.59600999998</v>
      </c>
      <c r="E16">
        <v>968298969</v>
      </c>
      <c r="F16">
        <f t="shared" si="0"/>
        <v>1.5756094438225101</v>
      </c>
      <c r="G16">
        <v>1979</v>
      </c>
      <c r="H16">
        <v>43187476</v>
      </c>
      <c r="I16">
        <f t="shared" si="1"/>
        <v>637.03423814138137</v>
      </c>
      <c r="J16">
        <f t="shared" si="2"/>
        <v>27849.335728638125</v>
      </c>
      <c r="K16">
        <f t="shared" si="3"/>
        <v>8.8811858819705214E-2</v>
      </c>
      <c r="M16">
        <v>1979</v>
      </c>
      <c r="N16" s="1">
        <f t="shared" si="5"/>
        <v>2.1168675854837282E-2</v>
      </c>
      <c r="O16" s="1">
        <f t="shared" si="4"/>
        <v>6.1304377482030326E-2</v>
      </c>
      <c r="P16" s="1">
        <f t="shared" si="4"/>
        <v>-4.2519169995164696E-2</v>
      </c>
      <c r="Q16" s="1">
        <f t="shared" si="4"/>
        <v>-7.9127720332899942E-3</v>
      </c>
      <c r="R16" s="1">
        <f t="shared" si="6"/>
        <v>8.1378066621091705E-3</v>
      </c>
      <c r="S16">
        <v>1979</v>
      </c>
      <c r="T16" s="1">
        <f t="shared" si="7"/>
        <v>8.1378066621091705E-3</v>
      </c>
    </row>
    <row r="17" spans="1:22" x14ac:dyDescent="0.2">
      <c r="A17">
        <v>1980</v>
      </c>
      <c r="B17">
        <v>1.494496</v>
      </c>
      <c r="C17">
        <v>17.379121999999999</v>
      </c>
      <c r="D17">
        <v>665154.37746999995</v>
      </c>
      <c r="E17">
        <v>982372466</v>
      </c>
      <c r="F17">
        <f t="shared" si="0"/>
        <v>1.5213129965717096</v>
      </c>
      <c r="G17">
        <v>1980</v>
      </c>
      <c r="H17">
        <v>44089069</v>
      </c>
      <c r="I17">
        <f t="shared" si="1"/>
        <v>677.08980095743038</v>
      </c>
      <c r="J17">
        <f t="shared" si="2"/>
        <v>26127.952530514376</v>
      </c>
      <c r="K17">
        <f t="shared" si="3"/>
        <v>8.599375733710829E-2</v>
      </c>
      <c r="M17">
        <v>1980</v>
      </c>
      <c r="N17" s="1">
        <f t="shared" si="5"/>
        <v>2.0876260515895861E-2</v>
      </c>
      <c r="O17" s="1">
        <f t="shared" si="4"/>
        <v>6.2878194636626805E-2</v>
      </c>
      <c r="P17" s="1">
        <f t="shared" si="4"/>
        <v>-6.1810565785007543E-2</v>
      </c>
      <c r="Q17" s="1">
        <f t="shared" si="4"/>
        <v>-3.1731139512774842E-2</v>
      </c>
      <c r="R17" s="1">
        <f t="shared" si="6"/>
        <v>-3.4460600286245091E-2</v>
      </c>
      <c r="S17">
        <v>1980</v>
      </c>
      <c r="T17" s="1">
        <f t="shared" si="7"/>
        <v>-3.4460600286245091E-2</v>
      </c>
    </row>
    <row r="18" spans="1:22" x14ac:dyDescent="0.2">
      <c r="A18">
        <v>1981</v>
      </c>
      <c r="B18">
        <v>1.476488</v>
      </c>
      <c r="C18">
        <v>17.149858999999999</v>
      </c>
      <c r="D18">
        <v>699154.60476999998</v>
      </c>
      <c r="E18">
        <v>997259502</v>
      </c>
      <c r="F18">
        <f t="shared" si="0"/>
        <v>1.4805454317947426</v>
      </c>
      <c r="G18">
        <v>1981</v>
      </c>
      <c r="H18">
        <v>44981877</v>
      </c>
      <c r="I18">
        <f t="shared" si="1"/>
        <v>701.075901876942</v>
      </c>
      <c r="J18">
        <f t="shared" si="2"/>
        <v>24529.422938781569</v>
      </c>
      <c r="K18">
        <f t="shared" si="3"/>
        <v>8.6093302574674235E-2</v>
      </c>
      <c r="M18">
        <v>1981</v>
      </c>
      <c r="N18" s="1">
        <f t="shared" si="5"/>
        <v>2.0250098726285248E-2</v>
      </c>
      <c r="O18" s="1">
        <f t="shared" si="4"/>
        <v>3.5425287584592624E-2</v>
      </c>
      <c r="P18" s="1">
        <f t="shared" si="4"/>
        <v>-6.1180821186272216E-2</v>
      </c>
      <c r="Q18" s="1">
        <f t="shared" si="4"/>
        <v>1.157586790581977E-3</v>
      </c>
      <c r="R18" s="1">
        <f t="shared" si="6"/>
        <v>-2.6797618155394054E-2</v>
      </c>
      <c r="S18">
        <v>1981</v>
      </c>
      <c r="T18" s="1">
        <f t="shared" si="7"/>
        <v>-2.6797618155394054E-2</v>
      </c>
    </row>
    <row r="19" spans="1:22" x14ac:dyDescent="0.2">
      <c r="A19">
        <v>1982</v>
      </c>
      <c r="B19">
        <v>1.6065849999999999</v>
      </c>
      <c r="C19">
        <v>17.916733000000001</v>
      </c>
      <c r="D19">
        <v>762210.90203999996</v>
      </c>
      <c r="E19">
        <v>1013483166</v>
      </c>
      <c r="F19">
        <f t="shared" si="0"/>
        <v>1.5852113324593691</v>
      </c>
      <c r="G19">
        <v>1982</v>
      </c>
      <c r="H19">
        <v>45949991</v>
      </c>
      <c r="I19">
        <f t="shared" si="1"/>
        <v>752.07060917280194</v>
      </c>
      <c r="J19">
        <f t="shared" si="2"/>
        <v>23506.267034553319</v>
      </c>
      <c r="K19">
        <f t="shared" si="3"/>
        <v>8.9669528479327104E-2</v>
      </c>
      <c r="M19">
        <v>1982</v>
      </c>
      <c r="N19" s="1">
        <f t="shared" si="5"/>
        <v>2.1522312196976534E-2</v>
      </c>
      <c r="O19" s="1">
        <f t="shared" si="5"/>
        <v>7.273778368267303E-2</v>
      </c>
      <c r="P19" s="1">
        <f t="shared" si="5"/>
        <v>-4.1711372777979872E-2</v>
      </c>
      <c r="Q19" s="1">
        <f t="shared" si="5"/>
        <v>4.1538955966417657E-2</v>
      </c>
      <c r="R19" s="1">
        <f t="shared" si="6"/>
        <v>7.0694149883498536E-2</v>
      </c>
      <c r="S19">
        <v>1982</v>
      </c>
      <c r="T19" s="1">
        <f t="shared" si="7"/>
        <v>7.0694149883498536E-2</v>
      </c>
    </row>
    <row r="20" spans="1:22" x14ac:dyDescent="0.2">
      <c r="A20">
        <v>1983</v>
      </c>
      <c r="B20">
        <v>1.6942170000000001</v>
      </c>
      <c r="C20">
        <v>19.071714</v>
      </c>
      <c r="D20">
        <v>844290.95588000002</v>
      </c>
      <c r="E20">
        <v>1029226907</v>
      </c>
      <c r="F20">
        <f t="shared" si="0"/>
        <v>1.6461064012971827</v>
      </c>
      <c r="G20">
        <v>1983</v>
      </c>
      <c r="H20">
        <v>47026425</v>
      </c>
      <c r="I20">
        <f t="shared" si="1"/>
        <v>820.31566619351895</v>
      </c>
      <c r="J20">
        <f t="shared" si="2"/>
        <v>22589.030318489735</v>
      </c>
      <c r="K20">
        <f t="shared" si="3"/>
        <v>8.8834018798729888E-2</v>
      </c>
      <c r="M20">
        <v>1983</v>
      </c>
      <c r="N20" s="1">
        <f t="shared" si="5"/>
        <v>2.3426206982282149E-2</v>
      </c>
      <c r="O20" s="1">
        <f t="shared" si="5"/>
        <v>9.0742885293416009E-2</v>
      </c>
      <c r="P20" s="1">
        <f t="shared" si="5"/>
        <v>-3.9020943423950794E-2</v>
      </c>
      <c r="Q20" s="1">
        <f t="shared" si="5"/>
        <v>-9.3176544447853837E-3</v>
      </c>
      <c r="R20" s="1">
        <f t="shared" si="6"/>
        <v>3.8414479880949592E-2</v>
      </c>
      <c r="S20">
        <v>1983</v>
      </c>
      <c r="T20" s="1">
        <f t="shared" si="7"/>
        <v>3.8414479880949592E-2</v>
      </c>
    </row>
    <row r="21" spans="1:22" x14ac:dyDescent="0.2">
      <c r="A21">
        <v>1984</v>
      </c>
      <c r="B21">
        <v>1.8448279999999999</v>
      </c>
      <c r="C21">
        <v>20.466519999999999</v>
      </c>
      <c r="D21">
        <v>972561.09143000003</v>
      </c>
      <c r="E21">
        <v>1044172197</v>
      </c>
      <c r="F21">
        <f t="shared" si="0"/>
        <v>1.7667852154082972</v>
      </c>
      <c r="G21">
        <v>1984</v>
      </c>
      <c r="H21">
        <v>48106764</v>
      </c>
      <c r="I21">
        <f t="shared" si="1"/>
        <v>931.41829884405547</v>
      </c>
      <c r="J21">
        <f t="shared" si="2"/>
        <v>21043.942823074653</v>
      </c>
      <c r="K21">
        <f t="shared" si="3"/>
        <v>9.0138821841720035E-2</v>
      </c>
      <c r="M21">
        <v>1984</v>
      </c>
      <c r="N21" s="1">
        <f t="shared" si="5"/>
        <v>2.2973019956333163E-2</v>
      </c>
      <c r="O21" s="1">
        <f t="shared" si="5"/>
        <v>0.13543887704361679</v>
      </c>
      <c r="P21" s="1">
        <f t="shared" si="5"/>
        <v>-6.8399903565156017E-2</v>
      </c>
      <c r="Q21" s="1">
        <f t="shared" si="5"/>
        <v>1.4688101029701528E-2</v>
      </c>
      <c r="R21" s="1">
        <f t="shared" si="6"/>
        <v>7.3311672936825945E-2</v>
      </c>
      <c r="S21">
        <v>1984</v>
      </c>
      <c r="T21" s="1">
        <f t="shared" si="7"/>
        <v>7.3311672936825945E-2</v>
      </c>
    </row>
    <row r="22" spans="1:22" x14ac:dyDescent="0.2">
      <c r="A22">
        <v>1985</v>
      </c>
      <c r="B22">
        <v>1.9980830000000001</v>
      </c>
      <c r="C22">
        <v>22.141335999999999</v>
      </c>
      <c r="D22">
        <v>1103183.3030000001</v>
      </c>
      <c r="E22">
        <v>1060239979</v>
      </c>
      <c r="F22">
        <f t="shared" si="0"/>
        <v>1.8845573073791815</v>
      </c>
      <c r="G22">
        <v>1985</v>
      </c>
      <c r="H22">
        <v>49175673</v>
      </c>
      <c r="I22">
        <f t="shared" si="1"/>
        <v>1040.503400032607</v>
      </c>
      <c r="J22">
        <f t="shared" si="2"/>
        <v>20070.405289663813</v>
      </c>
      <c r="K22">
        <f t="shared" si="3"/>
        <v>9.0242205800047479E-2</v>
      </c>
      <c r="M22">
        <v>1985</v>
      </c>
      <c r="N22" s="1">
        <f t="shared" si="5"/>
        <v>2.2219515742110563E-2</v>
      </c>
      <c r="O22" s="1">
        <f t="shared" si="5"/>
        <v>0.1171171978518486</v>
      </c>
      <c r="P22" s="1">
        <f t="shared" si="5"/>
        <v>-4.6262125952146071E-2</v>
      </c>
      <c r="Q22" s="1">
        <f t="shared" si="5"/>
        <v>1.1469415310196851E-3</v>
      </c>
      <c r="R22" s="1">
        <f t="shared" si="6"/>
        <v>6.6658975264102693E-2</v>
      </c>
      <c r="S22">
        <v>1985</v>
      </c>
      <c r="T22" s="1">
        <f t="shared" si="7"/>
        <v>6.6658975264102693E-2</v>
      </c>
    </row>
    <row r="23" spans="1:22" x14ac:dyDescent="0.2">
      <c r="A23">
        <v>1986</v>
      </c>
      <c r="B23">
        <v>2.1042130000000001</v>
      </c>
      <c r="C23">
        <v>23.198782999999999</v>
      </c>
      <c r="D23">
        <v>1201907.2464000001</v>
      </c>
      <c r="E23">
        <v>1077770523</v>
      </c>
      <c r="F23">
        <f t="shared" si="0"/>
        <v>1.9523757192234881</v>
      </c>
      <c r="G23">
        <v>1986</v>
      </c>
      <c r="H23">
        <v>50223885</v>
      </c>
      <c r="I23">
        <f t="shared" si="1"/>
        <v>1115.1791784529998</v>
      </c>
      <c r="J23">
        <f t="shared" si="2"/>
        <v>19301.641677829888</v>
      </c>
      <c r="K23">
        <f t="shared" si="3"/>
        <v>9.0703594235956267E-2</v>
      </c>
      <c r="M23">
        <v>1986</v>
      </c>
      <c r="N23" s="1">
        <f t="shared" si="5"/>
        <v>2.1315661506045913E-2</v>
      </c>
      <c r="O23" s="1">
        <f t="shared" si="5"/>
        <v>7.1768894189151666E-2</v>
      </c>
      <c r="P23" s="1">
        <f t="shared" si="5"/>
        <v>-3.8303342694820164E-2</v>
      </c>
      <c r="Q23" s="1">
        <f t="shared" si="5"/>
        <v>5.1127787914571066E-3</v>
      </c>
      <c r="R23" s="1">
        <f t="shared" si="6"/>
        <v>3.5986388728406649E-2</v>
      </c>
      <c r="S23">
        <v>1986</v>
      </c>
      <c r="T23" s="1">
        <f t="shared" si="7"/>
        <v>3.5986388728406649E-2</v>
      </c>
    </row>
    <row r="24" spans="1:22" x14ac:dyDescent="0.2">
      <c r="A24">
        <v>1987</v>
      </c>
      <c r="B24">
        <v>2.2577389999999999</v>
      </c>
      <c r="C24">
        <v>25.020859999999999</v>
      </c>
      <c r="D24">
        <v>1342026.1775</v>
      </c>
      <c r="E24">
        <v>1096851843</v>
      </c>
      <c r="F24">
        <f t="shared" si="0"/>
        <v>2.0583810059751162</v>
      </c>
      <c r="G24">
        <v>1987</v>
      </c>
      <c r="H24">
        <v>51250152</v>
      </c>
      <c r="I24">
        <f t="shared" si="1"/>
        <v>1223.5254798217993</v>
      </c>
      <c r="J24">
        <f t="shared" si="2"/>
        <v>18644.09235787802</v>
      </c>
      <c r="K24">
        <f t="shared" si="3"/>
        <v>9.0234268526341616E-2</v>
      </c>
      <c r="M24">
        <v>1987</v>
      </c>
      <c r="N24" s="1">
        <f t="shared" si="5"/>
        <v>2.0433843379499717E-2</v>
      </c>
      <c r="O24" s="1">
        <f t="shared" si="5"/>
        <v>9.7155957950272764E-2</v>
      </c>
      <c r="P24" s="1">
        <f t="shared" si="5"/>
        <v>-3.4067015175560766E-2</v>
      </c>
      <c r="Q24" s="1">
        <f t="shared" si="5"/>
        <v>-5.174279074253052E-3</v>
      </c>
      <c r="R24" s="1">
        <f t="shared" si="6"/>
        <v>5.4295536308856196E-2</v>
      </c>
      <c r="S24">
        <v>1987</v>
      </c>
      <c r="T24" s="1">
        <f t="shared" si="7"/>
        <v>5.4295536308856196E-2</v>
      </c>
    </row>
    <row r="25" spans="1:22" x14ac:dyDescent="0.2">
      <c r="A25">
        <v>1988</v>
      </c>
      <c r="B25">
        <v>2.425894</v>
      </c>
      <c r="C25">
        <v>26.881603999999999</v>
      </c>
      <c r="D25">
        <v>1492627.121</v>
      </c>
      <c r="E25">
        <v>1115889802</v>
      </c>
      <c r="F25">
        <f t="shared" si="0"/>
        <v>2.1739548077705257</v>
      </c>
      <c r="G25">
        <v>1988</v>
      </c>
      <c r="H25">
        <v>52275890</v>
      </c>
      <c r="I25">
        <f t="shared" si="1"/>
        <v>1337.6115798574167</v>
      </c>
      <c r="J25">
        <f t="shared" si="2"/>
        <v>18009.591023637844</v>
      </c>
      <c r="K25">
        <f t="shared" si="3"/>
        <v>9.0243647663286755E-2</v>
      </c>
      <c r="M25">
        <v>1988</v>
      </c>
      <c r="N25" s="1">
        <f t="shared" si="5"/>
        <v>2.0014340640394535E-2</v>
      </c>
      <c r="O25" s="1">
        <f t="shared" si="5"/>
        <v>9.3243746793269411E-2</v>
      </c>
      <c r="P25" s="1">
        <f t="shared" si="5"/>
        <v>-3.4032299457692261E-2</v>
      </c>
      <c r="Q25" s="1">
        <f t="shared" si="5"/>
        <v>1.0394207320918447E-4</v>
      </c>
      <c r="R25" s="1">
        <f t="shared" si="6"/>
        <v>5.6147915016665717E-2</v>
      </c>
      <c r="S25">
        <v>1988</v>
      </c>
      <c r="T25" s="1">
        <f t="shared" si="7"/>
        <v>5.6147915016665717E-2</v>
      </c>
    </row>
    <row r="26" spans="1:22" x14ac:dyDescent="0.2">
      <c r="A26">
        <v>1989</v>
      </c>
      <c r="B26">
        <v>2.463654</v>
      </c>
      <c r="C26">
        <v>28.211172000000001</v>
      </c>
      <c r="D26">
        <v>1555420.6724</v>
      </c>
      <c r="E26">
        <v>1134414723</v>
      </c>
      <c r="F26">
        <f t="shared" si="0"/>
        <v>2.1717401493915554</v>
      </c>
      <c r="G26">
        <v>1989</v>
      </c>
      <c r="H26">
        <v>53305234</v>
      </c>
      <c r="I26">
        <f t="shared" si="1"/>
        <v>1371.1217254714702</v>
      </c>
      <c r="J26">
        <f t="shared" si="2"/>
        <v>18137.326127002296</v>
      </c>
      <c r="K26">
        <f t="shared" si="3"/>
        <v>8.7329019864896079E-2</v>
      </c>
      <c r="M26">
        <v>1989</v>
      </c>
      <c r="N26" s="1">
        <f t="shared" si="5"/>
        <v>1.9690606893541185E-2</v>
      </c>
      <c r="O26" s="1">
        <f t="shared" si="5"/>
        <v>2.5052224516197485E-2</v>
      </c>
      <c r="P26" s="1">
        <f t="shared" si="5"/>
        <v>7.0926154401174113E-3</v>
      </c>
      <c r="Q26" s="1">
        <f t="shared" si="5"/>
        <v>-3.2297318136625064E-2</v>
      </c>
      <c r="R26" s="1">
        <f t="shared" si="6"/>
        <v>-1.0187232830481951E-3</v>
      </c>
      <c r="S26">
        <v>1989</v>
      </c>
      <c r="T26" s="1">
        <f t="shared" si="7"/>
        <v>-1.0187232830481951E-3</v>
      </c>
    </row>
    <row r="27" spans="1:22" x14ac:dyDescent="0.2">
      <c r="A27">
        <v>1990</v>
      </c>
      <c r="B27">
        <v>2.484855</v>
      </c>
      <c r="C27">
        <v>28.577698000000002</v>
      </c>
      <c r="D27">
        <v>1616390.1679</v>
      </c>
      <c r="E27">
        <v>1153704252</v>
      </c>
      <c r="F27">
        <f t="shared" si="0"/>
        <v>2.1538058784930265</v>
      </c>
      <c r="G27">
        <v>1990</v>
      </c>
      <c r="H27">
        <v>54324142</v>
      </c>
      <c r="I27">
        <f t="shared" si="1"/>
        <v>1401.0437814525797</v>
      </c>
      <c r="J27">
        <f t="shared" si="2"/>
        <v>17679.95040277181</v>
      </c>
      <c r="K27">
        <f t="shared" si="3"/>
        <v>8.6950845375999147E-2</v>
      </c>
      <c r="M27">
        <v>1990</v>
      </c>
      <c r="N27" s="1">
        <f t="shared" si="5"/>
        <v>1.9114595763710662E-2</v>
      </c>
      <c r="O27" s="1">
        <f t="shared" si="5"/>
        <v>2.1823048548676782E-2</v>
      </c>
      <c r="P27" s="1">
        <f t="shared" si="5"/>
        <v>-2.5217373334295301E-2</v>
      </c>
      <c r="Q27" s="1">
        <f t="shared" si="5"/>
        <v>-4.3304561242298867E-3</v>
      </c>
      <c r="R27" s="1">
        <f t="shared" si="6"/>
        <v>-8.2580187613850997E-3</v>
      </c>
      <c r="S27">
        <v>1990</v>
      </c>
      <c r="T27" s="1">
        <f t="shared" si="7"/>
        <v>-8.2580187613850997E-3</v>
      </c>
    </row>
    <row r="28" spans="1:22" x14ac:dyDescent="0.2">
      <c r="A28">
        <v>1991</v>
      </c>
      <c r="B28">
        <v>2.606096</v>
      </c>
      <c r="C28">
        <v>30.015398000000001</v>
      </c>
      <c r="D28">
        <v>1766106.8736</v>
      </c>
      <c r="E28">
        <v>1170626171</v>
      </c>
      <c r="F28">
        <f t="shared" si="0"/>
        <v>2.2262410191750277</v>
      </c>
      <c r="G28">
        <v>1991</v>
      </c>
      <c r="H28">
        <v>55321172</v>
      </c>
      <c r="I28">
        <f t="shared" si="1"/>
        <v>1508.6856225769448</v>
      </c>
      <c r="J28">
        <f t="shared" si="2"/>
        <v>16995.233102069957</v>
      </c>
      <c r="K28">
        <f t="shared" si="3"/>
        <v>8.6825302133258397E-2</v>
      </c>
      <c r="M28">
        <v>1991</v>
      </c>
      <c r="N28" s="1">
        <f t="shared" si="5"/>
        <v>1.8353350155074777E-2</v>
      </c>
      <c r="O28" s="1">
        <f t="shared" si="5"/>
        <v>7.6829748327182035E-2</v>
      </c>
      <c r="P28" s="1">
        <f t="shared" si="5"/>
        <v>-3.8728462756010051E-2</v>
      </c>
      <c r="Q28" s="1">
        <f t="shared" si="5"/>
        <v>-1.4438415428610352E-3</v>
      </c>
      <c r="R28" s="1">
        <f t="shared" si="6"/>
        <v>3.3631229910414451E-2</v>
      </c>
      <c r="S28">
        <v>1991</v>
      </c>
      <c r="T28" s="1">
        <f t="shared" si="7"/>
        <v>3.3631229910414451E-2</v>
      </c>
    </row>
    <row r="29" spans="1:22" x14ac:dyDescent="0.2">
      <c r="A29">
        <v>1992</v>
      </c>
      <c r="B29">
        <v>2.730788</v>
      </c>
      <c r="C29">
        <v>31.585350999999999</v>
      </c>
      <c r="D29">
        <v>2017331.6107999999</v>
      </c>
      <c r="E29">
        <v>1183813389</v>
      </c>
      <c r="F29">
        <f t="shared" si="0"/>
        <v>2.3067723556554571</v>
      </c>
      <c r="G29">
        <v>1992</v>
      </c>
      <c r="H29">
        <v>56302037</v>
      </c>
      <c r="I29">
        <f t="shared" si="1"/>
        <v>1704.0959576442162</v>
      </c>
      <c r="J29">
        <f t="shared" si="2"/>
        <v>15656.995027939112</v>
      </c>
      <c r="K29">
        <f t="shared" si="3"/>
        <v>8.6457421353335603E-2</v>
      </c>
      <c r="M29">
        <v>1992</v>
      </c>
      <c r="N29" s="1">
        <f t="shared" si="5"/>
        <v>1.7730372740476286E-2</v>
      </c>
      <c r="O29" s="1">
        <f t="shared" si="5"/>
        <v>0.12952356153132571</v>
      </c>
      <c r="P29" s="1">
        <f t="shared" si="5"/>
        <v>-7.8741966414561992E-2</v>
      </c>
      <c r="Q29" s="1">
        <f t="shared" si="5"/>
        <v>-4.2370227443397912E-3</v>
      </c>
      <c r="R29" s="1">
        <f t="shared" si="6"/>
        <v>3.6173682807386198E-2</v>
      </c>
      <c r="S29">
        <v>1992</v>
      </c>
      <c r="T29" s="1">
        <f t="shared" si="7"/>
        <v>3.6173682807386198E-2</v>
      </c>
    </row>
    <row r="30" spans="1:22" x14ac:dyDescent="0.2">
      <c r="A30">
        <v>1993</v>
      </c>
      <c r="B30">
        <v>2.9216510000000002</v>
      </c>
      <c r="C30">
        <v>34.047482000000002</v>
      </c>
      <c r="D30">
        <v>2297412.8341000001</v>
      </c>
      <c r="E30">
        <v>1195855558</v>
      </c>
      <c r="F30">
        <f t="shared" si="0"/>
        <v>2.4431470677665237</v>
      </c>
      <c r="G30">
        <v>1993</v>
      </c>
      <c r="H30">
        <v>57296008</v>
      </c>
      <c r="I30">
        <f t="shared" si="1"/>
        <v>1921.1457593944635</v>
      </c>
      <c r="J30">
        <f t="shared" si="2"/>
        <v>14819.923304440812</v>
      </c>
      <c r="K30">
        <f t="shared" si="3"/>
        <v>8.581107407590377E-2</v>
      </c>
      <c r="M30">
        <v>1993</v>
      </c>
      <c r="N30" s="1">
        <f t="shared" si="5"/>
        <v>1.7654263557107086E-2</v>
      </c>
      <c r="O30" s="1">
        <f t="shared" si="5"/>
        <v>0.12736947164072987</v>
      </c>
      <c r="P30" s="1">
        <f t="shared" si="5"/>
        <v>-5.3463114857262739E-2</v>
      </c>
      <c r="Q30" s="1">
        <f t="shared" si="5"/>
        <v>-7.4759027890772822E-3</v>
      </c>
      <c r="R30" s="1">
        <f t="shared" si="6"/>
        <v>5.9119276237518559E-2</v>
      </c>
      <c r="S30">
        <v>1993</v>
      </c>
      <c r="T30" s="1">
        <f t="shared" si="7"/>
        <v>5.9119276237518559E-2</v>
      </c>
    </row>
    <row r="31" spans="1:22" x14ac:dyDescent="0.2">
      <c r="A31">
        <v>1994</v>
      </c>
      <c r="B31">
        <v>3.103739</v>
      </c>
      <c r="C31">
        <v>36.175724000000002</v>
      </c>
      <c r="D31">
        <v>2596916.9846999999</v>
      </c>
      <c r="E31">
        <v>1207286675</v>
      </c>
      <c r="F31">
        <f t="shared" si="0"/>
        <v>2.570838446469228</v>
      </c>
      <c r="G31">
        <v>1994</v>
      </c>
      <c r="H31">
        <v>58310245</v>
      </c>
      <c r="I31">
        <f t="shared" si="1"/>
        <v>2151.0359042934024</v>
      </c>
      <c r="J31">
        <f t="shared" si="2"/>
        <v>13930.258153469267</v>
      </c>
      <c r="K31">
        <f t="shared" si="3"/>
        <v>8.5796181992100554E-2</v>
      </c>
      <c r="M31">
        <v>1994</v>
      </c>
      <c r="N31" s="1">
        <f t="shared" si="5"/>
        <v>1.7701704453825018E-2</v>
      </c>
      <c r="O31" s="1">
        <f t="shared" si="5"/>
        <v>0.1196630415858706</v>
      </c>
      <c r="P31" s="1">
        <f t="shared" si="5"/>
        <v>-6.0031697377607607E-2</v>
      </c>
      <c r="Q31" s="1">
        <f t="shared" si="5"/>
        <v>-1.7354501110244946E-4</v>
      </c>
      <c r="R31" s="1">
        <f t="shared" si="6"/>
        <v>5.2265121648791046E-2</v>
      </c>
      <c r="S31">
        <v>1994</v>
      </c>
      <c r="T31" s="1">
        <f t="shared" si="7"/>
        <v>5.2265121648791046E-2</v>
      </c>
      <c r="V31" t="s">
        <v>49</v>
      </c>
    </row>
    <row r="32" spans="1:22" x14ac:dyDescent="0.2">
      <c r="A32">
        <v>1995</v>
      </c>
      <c r="B32">
        <v>3.361637</v>
      </c>
      <c r="C32">
        <v>37.269570000000002</v>
      </c>
      <c r="D32">
        <v>2881381.5041</v>
      </c>
      <c r="E32">
        <v>1218144426</v>
      </c>
      <c r="F32">
        <f t="shared" si="0"/>
        <v>2.7596374684720675</v>
      </c>
      <c r="G32">
        <v>1995</v>
      </c>
      <c r="H32">
        <v>59305490</v>
      </c>
      <c r="I32">
        <f t="shared" si="1"/>
        <v>2365.3857807005224</v>
      </c>
      <c r="J32">
        <f t="shared" si="2"/>
        <v>12934.618323525734</v>
      </c>
      <c r="K32">
        <f t="shared" si="3"/>
        <v>9.0197901397842797E-2</v>
      </c>
      <c r="M32">
        <v>1995</v>
      </c>
      <c r="N32" s="1">
        <f t="shared" si="5"/>
        <v>1.7068098410493837E-2</v>
      </c>
      <c r="O32" s="1">
        <f t="shared" si="5"/>
        <v>9.9649604164804506E-2</v>
      </c>
      <c r="P32" s="1">
        <f t="shared" si="5"/>
        <v>-7.1473178671536242E-2</v>
      </c>
      <c r="Q32" s="1">
        <f t="shared" si="5"/>
        <v>5.1304373965586514E-2</v>
      </c>
      <c r="R32" s="1">
        <f t="shared" si="6"/>
        <v>7.3438695559471912E-2</v>
      </c>
      <c r="S32">
        <v>1995</v>
      </c>
      <c r="T32" s="1">
        <f t="shared" si="7"/>
        <v>7.3438695559471912E-2</v>
      </c>
    </row>
    <row r="33" spans="1:20" x14ac:dyDescent="0.2">
      <c r="A33">
        <v>1996</v>
      </c>
      <c r="B33">
        <v>3.5088180000000002</v>
      </c>
      <c r="C33">
        <v>39.266818000000001</v>
      </c>
      <c r="D33">
        <v>3167293.6461999998</v>
      </c>
      <c r="E33">
        <v>1228298836</v>
      </c>
      <c r="F33">
        <f t="shared" si="0"/>
        <v>2.8566484776836507</v>
      </c>
      <c r="G33">
        <v>1996</v>
      </c>
      <c r="H33">
        <v>60293786</v>
      </c>
      <c r="I33">
        <f t="shared" si="1"/>
        <v>2578.6018462041429</v>
      </c>
      <c r="J33">
        <f t="shared" si="2"/>
        <v>12397.593146158348</v>
      </c>
      <c r="K33">
        <f t="shared" si="3"/>
        <v>8.9358348313326535E-2</v>
      </c>
      <c r="M33">
        <v>1996</v>
      </c>
      <c r="N33" s="1">
        <f t="shared" si="5"/>
        <v>1.6664494298925803E-2</v>
      </c>
      <c r="O33" s="1">
        <f t="shared" si="5"/>
        <v>9.0140080845702686E-2</v>
      </c>
      <c r="P33" s="1">
        <f t="shared" si="5"/>
        <v>-4.1518440199401541E-2</v>
      </c>
      <c r="Q33" s="1">
        <f t="shared" si="5"/>
        <v>-9.3079004223521888E-3</v>
      </c>
      <c r="R33" s="1">
        <f t="shared" si="6"/>
        <v>3.515353386809017E-2</v>
      </c>
      <c r="S33">
        <v>1996</v>
      </c>
      <c r="T33" s="1">
        <f t="shared" si="7"/>
        <v>3.515353386809017E-2</v>
      </c>
    </row>
    <row r="34" spans="1:20" x14ac:dyDescent="0.2">
      <c r="A34">
        <v>1997</v>
      </c>
      <c r="B34">
        <v>3.5155940000000001</v>
      </c>
      <c r="C34">
        <v>39.532080000000001</v>
      </c>
      <c r="D34">
        <v>3459842.6302999998</v>
      </c>
      <c r="E34">
        <v>1237801448</v>
      </c>
      <c r="F34">
        <f t="shared" si="0"/>
        <v>2.8401921856533487</v>
      </c>
      <c r="G34">
        <v>1997</v>
      </c>
      <c r="H34">
        <v>61277426</v>
      </c>
      <c r="I34">
        <f t="shared" si="1"/>
        <v>2795.1515454197465</v>
      </c>
      <c r="J34">
        <f t="shared" si="2"/>
        <v>11425.976330192858</v>
      </c>
      <c r="K34">
        <f t="shared" si="3"/>
        <v>8.893015495263594E-2</v>
      </c>
      <c r="M34">
        <v>1997</v>
      </c>
      <c r="N34" s="1">
        <f t="shared" si="5"/>
        <v>1.6314119003905336E-2</v>
      </c>
      <c r="O34" s="1">
        <f t="shared" si="5"/>
        <v>8.3979502122197625E-2</v>
      </c>
      <c r="P34" s="1">
        <f t="shared" si="5"/>
        <v>-7.83714068134721E-2</v>
      </c>
      <c r="Q34" s="1">
        <f t="shared" si="5"/>
        <v>-4.7918674502485104E-3</v>
      </c>
      <c r="R34" s="1">
        <f t="shared" si="6"/>
        <v>-5.7606990005454328E-3</v>
      </c>
      <c r="S34">
        <v>1997</v>
      </c>
      <c r="T34" s="1">
        <f t="shared" si="7"/>
        <v>-5.7606990005454328E-3</v>
      </c>
    </row>
    <row r="35" spans="1:20" x14ac:dyDescent="0.2">
      <c r="A35">
        <v>1998</v>
      </c>
      <c r="B35">
        <v>3.3645879999999999</v>
      </c>
      <c r="C35">
        <v>39.602038999999998</v>
      </c>
      <c r="D35">
        <v>3731306.3201000001</v>
      </c>
      <c r="E35">
        <v>1246836105</v>
      </c>
      <c r="F35">
        <f t="shared" si="0"/>
        <v>2.6985006180904585</v>
      </c>
      <c r="G35">
        <v>1998</v>
      </c>
      <c r="H35">
        <v>62242204</v>
      </c>
      <c r="I35">
        <f t="shared" si="1"/>
        <v>2992.6197237446859</v>
      </c>
      <c r="J35">
        <f t="shared" si="2"/>
        <v>10613.45159111425</v>
      </c>
      <c r="K35">
        <f t="shared" si="3"/>
        <v>8.4959968854128959E-2</v>
      </c>
      <c r="M35">
        <v>1998</v>
      </c>
      <c r="N35" s="1">
        <f t="shared" si="5"/>
        <v>1.5744427646161352E-2</v>
      </c>
      <c r="O35" s="1">
        <f t="shared" si="5"/>
        <v>7.0646680552444163E-2</v>
      </c>
      <c r="P35" s="1">
        <f t="shared" si="5"/>
        <v>-7.1112062164134904E-2</v>
      </c>
      <c r="Q35" s="1">
        <f t="shared" si="5"/>
        <v>-4.464386799529918E-2</v>
      </c>
      <c r="R35" s="1">
        <f t="shared" si="6"/>
        <v>-4.9888021056679333E-2</v>
      </c>
      <c r="S35">
        <v>1998</v>
      </c>
      <c r="T35" s="1">
        <f t="shared" si="7"/>
        <v>-4.9888021056679333E-2</v>
      </c>
    </row>
    <row r="36" spans="1:20" x14ac:dyDescent="0.2">
      <c r="A36">
        <v>1999</v>
      </c>
      <c r="B36">
        <v>3.5572750000000002</v>
      </c>
      <c r="C36">
        <v>40.989843999999998</v>
      </c>
      <c r="D36">
        <v>4017185.6209999998</v>
      </c>
      <c r="E36">
        <v>1255433236</v>
      </c>
      <c r="F36">
        <f t="shared" si="0"/>
        <v>2.8335039235810067</v>
      </c>
      <c r="G36">
        <v>1999</v>
      </c>
      <c r="H36">
        <v>63185615</v>
      </c>
      <c r="I36">
        <f t="shared" si="1"/>
        <v>3199.8401076264004</v>
      </c>
      <c r="J36">
        <f t="shared" si="2"/>
        <v>10203.622104421547</v>
      </c>
      <c r="K36">
        <f t="shared" si="3"/>
        <v>8.6784301984657475E-2</v>
      </c>
      <c r="M36">
        <v>1999</v>
      </c>
      <c r="N36" s="1">
        <f t="shared" si="5"/>
        <v>1.5157095015465805E-2</v>
      </c>
      <c r="O36" s="1">
        <f t="shared" si="5"/>
        <v>6.9243807436522031E-2</v>
      </c>
      <c r="P36" s="1">
        <f t="shared" si="5"/>
        <v>-3.8614157060443799E-2</v>
      </c>
      <c r="Q36" s="1">
        <f t="shared" si="5"/>
        <v>2.1472855453381623E-2</v>
      </c>
      <c r="R36" s="1">
        <f t="shared" si="6"/>
        <v>5.0029006695607281E-2</v>
      </c>
      <c r="S36">
        <v>1999</v>
      </c>
      <c r="T36" s="1">
        <f t="shared" si="7"/>
        <v>5.0029006695607281E-2</v>
      </c>
    </row>
    <row r="37" spans="1:20" x14ac:dyDescent="0.2">
      <c r="A37">
        <v>2000</v>
      </c>
      <c r="B37">
        <v>3.6492270000000002</v>
      </c>
      <c r="C37">
        <v>42.481023</v>
      </c>
      <c r="D37">
        <v>4358243.9183999998</v>
      </c>
      <c r="E37">
        <v>1264099069</v>
      </c>
      <c r="F37">
        <f t="shared" si="0"/>
        <v>2.8868204158134696</v>
      </c>
      <c r="G37">
        <v>2000</v>
      </c>
      <c r="H37">
        <v>64113547</v>
      </c>
      <c r="I37">
        <f t="shared" si="1"/>
        <v>3447.7075612813383</v>
      </c>
      <c r="J37">
        <f t="shared" si="2"/>
        <v>9747.2798208127024</v>
      </c>
      <c r="K37">
        <f t="shared" si="3"/>
        <v>8.5902521697747258E-2</v>
      </c>
      <c r="M37">
        <v>2000</v>
      </c>
      <c r="N37" s="1">
        <f t="shared" si="5"/>
        <v>1.4685811003026572E-2</v>
      </c>
      <c r="O37" s="1">
        <f t="shared" si="5"/>
        <v>7.7462449784343468E-2</v>
      </c>
      <c r="P37" s="1">
        <f t="shared" si="5"/>
        <v>-4.4723557863937113E-2</v>
      </c>
      <c r="Q37" s="1">
        <f t="shared" si="5"/>
        <v>-1.0160596637236341E-2</v>
      </c>
      <c r="R37" s="1">
        <f t="shared" si="6"/>
        <v>1.8816452586760901E-2</v>
      </c>
      <c r="S37">
        <v>2000</v>
      </c>
      <c r="T37" s="1">
        <f t="shared" si="7"/>
        <v>1.8816452586760901E-2</v>
      </c>
    </row>
    <row r="38" spans="1:20" x14ac:dyDescent="0.2">
      <c r="A38">
        <v>2001</v>
      </c>
      <c r="B38">
        <v>3.72851</v>
      </c>
      <c r="C38">
        <v>44.892226999999998</v>
      </c>
      <c r="D38">
        <v>4721537.0203999998</v>
      </c>
      <c r="E38">
        <v>1272739582</v>
      </c>
      <c r="F38">
        <f t="shared" si="0"/>
        <v>2.9295152384126921</v>
      </c>
      <c r="G38">
        <v>2001</v>
      </c>
      <c r="H38">
        <v>65072018</v>
      </c>
      <c r="I38">
        <f t="shared" si="1"/>
        <v>3709.7432084107209</v>
      </c>
      <c r="J38">
        <f t="shared" si="2"/>
        <v>9507.9688681964017</v>
      </c>
      <c r="K38">
        <f t="shared" si="3"/>
        <v>8.3054690069173889E-2</v>
      </c>
      <c r="M38">
        <v>2001</v>
      </c>
      <c r="N38" s="1">
        <f t="shared" si="5"/>
        <v>1.4949586239551005E-2</v>
      </c>
      <c r="O38" s="1">
        <f t="shared" si="5"/>
        <v>7.6002863488803918E-2</v>
      </c>
      <c r="P38" s="1">
        <f t="shared" si="5"/>
        <v>-2.4551562796557458E-2</v>
      </c>
      <c r="Q38" s="1">
        <f t="shared" si="5"/>
        <v>-3.3151897898802352E-2</v>
      </c>
      <c r="R38" s="1">
        <f t="shared" si="6"/>
        <v>1.478956652978769E-2</v>
      </c>
      <c r="S38">
        <v>2001</v>
      </c>
      <c r="T38" s="1">
        <f t="shared" si="7"/>
        <v>1.478956652978769E-2</v>
      </c>
    </row>
    <row r="39" spans="1:20" x14ac:dyDescent="0.2">
      <c r="A39">
        <v>2002</v>
      </c>
      <c r="B39">
        <v>4.103046</v>
      </c>
      <c r="C39">
        <v>48.889766000000002</v>
      </c>
      <c r="D39">
        <v>5152785.0990000004</v>
      </c>
      <c r="E39">
        <v>1280926120</v>
      </c>
      <c r="F39">
        <f t="shared" si="0"/>
        <v>3.2031870815469046</v>
      </c>
      <c r="G39">
        <v>2002</v>
      </c>
      <c r="H39">
        <v>65988663</v>
      </c>
      <c r="I39">
        <f t="shared" si="1"/>
        <v>4022.7028074031309</v>
      </c>
      <c r="J39">
        <f t="shared" si="2"/>
        <v>9488.0273600946457</v>
      </c>
      <c r="K39">
        <f t="shared" si="3"/>
        <v>8.3924435228427963E-2</v>
      </c>
      <c r="M39">
        <v>2002</v>
      </c>
      <c r="N39" s="1">
        <f t="shared" si="5"/>
        <v>1.408662322413301E-2</v>
      </c>
      <c r="O39" s="1">
        <f t="shared" si="5"/>
        <v>8.4361526232562101E-2</v>
      </c>
      <c r="P39" s="1">
        <f t="shared" si="5"/>
        <v>-2.0973468022659203E-3</v>
      </c>
      <c r="Q39" s="1">
        <f t="shared" si="5"/>
        <v>1.0471957195068438E-2</v>
      </c>
      <c r="R39" s="1">
        <f t="shared" si="6"/>
        <v>9.3418815354070928E-2</v>
      </c>
      <c r="S39">
        <v>2002</v>
      </c>
      <c r="T39" s="1">
        <f t="shared" si="7"/>
        <v>9.3418815354070928E-2</v>
      </c>
    </row>
    <row r="40" spans="1:20" x14ac:dyDescent="0.2">
      <c r="A40">
        <v>2003</v>
      </c>
      <c r="B40">
        <v>4.841119</v>
      </c>
      <c r="C40">
        <v>56.947522999999997</v>
      </c>
      <c r="D40">
        <v>5670024.0924000004</v>
      </c>
      <c r="E40">
        <v>1288873367</v>
      </c>
      <c r="F40">
        <f t="shared" si="0"/>
        <v>3.7560858374071748</v>
      </c>
      <c r="G40">
        <v>2003</v>
      </c>
      <c r="H40">
        <v>66867327</v>
      </c>
      <c r="I40">
        <f t="shared" si="1"/>
        <v>4399.2096024123994</v>
      </c>
      <c r="J40">
        <f t="shared" si="2"/>
        <v>10043.612173770382</v>
      </c>
      <c r="K40">
        <f t="shared" si="3"/>
        <v>8.5010176825425762E-2</v>
      </c>
      <c r="M40">
        <v>2003</v>
      </c>
      <c r="N40" s="1">
        <f t="shared" si="5"/>
        <v>1.3315378127906508E-2</v>
      </c>
      <c r="O40" s="1">
        <f t="shared" si="5"/>
        <v>9.359547872051821E-2</v>
      </c>
      <c r="P40" s="1">
        <f t="shared" si="5"/>
        <v>5.8556409313536673E-2</v>
      </c>
      <c r="Q40" s="1">
        <f t="shared" si="5"/>
        <v>1.2937133196578632E-2</v>
      </c>
      <c r="R40" s="1">
        <f t="shared" si="6"/>
        <v>0.1726089490824434</v>
      </c>
      <c r="S40">
        <v>2003</v>
      </c>
      <c r="T40" s="1">
        <f t="shared" si="7"/>
        <v>0.1726089490824434</v>
      </c>
    </row>
    <row r="41" spans="1:20" x14ac:dyDescent="0.2">
      <c r="A41">
        <v>2004</v>
      </c>
      <c r="B41">
        <v>5.2173509999999998</v>
      </c>
      <c r="C41">
        <v>66.632887999999994</v>
      </c>
      <c r="D41">
        <v>6243470.3251999998</v>
      </c>
      <c r="E41">
        <v>1296816711</v>
      </c>
      <c r="F41">
        <f t="shared" si="0"/>
        <v>4.023198464165997</v>
      </c>
      <c r="G41">
        <v>2004</v>
      </c>
      <c r="H41">
        <v>67785075</v>
      </c>
      <c r="I41">
        <f t="shared" si="1"/>
        <v>4814.458567846139</v>
      </c>
      <c r="J41">
        <f t="shared" si="2"/>
        <v>10672.412060814193</v>
      </c>
      <c r="K41">
        <f t="shared" si="3"/>
        <v>7.8299938012592218E-2</v>
      </c>
      <c r="M41">
        <v>2004</v>
      </c>
      <c r="N41" s="1">
        <f t="shared" si="5"/>
        <v>1.3724909326792822E-2</v>
      </c>
      <c r="O41" s="1">
        <f t="shared" si="5"/>
        <v>9.4391721005070872E-2</v>
      </c>
      <c r="P41" s="1">
        <f t="shared" si="5"/>
        <v>6.2606946202678815E-2</v>
      </c>
      <c r="Q41" s="1">
        <f t="shared" si="5"/>
        <v>-7.8934535409960205E-2</v>
      </c>
      <c r="R41" s="1">
        <f t="shared" si="6"/>
        <v>7.1114622594250942E-2</v>
      </c>
      <c r="S41">
        <v>2004</v>
      </c>
      <c r="T41" s="1">
        <f t="shared" si="7"/>
        <v>7.1114622594250942E-2</v>
      </c>
    </row>
    <row r="42" spans="1:20" x14ac:dyDescent="0.2">
      <c r="A42">
        <v>2005</v>
      </c>
      <c r="B42">
        <v>5.8821060000000003</v>
      </c>
      <c r="C42">
        <v>75.697794999999999</v>
      </c>
      <c r="D42">
        <v>6954888.0519000003</v>
      </c>
      <c r="E42">
        <v>1304887562</v>
      </c>
      <c r="F42">
        <f t="shared" si="0"/>
        <v>4.5077493044569303</v>
      </c>
      <c r="G42">
        <v>2005</v>
      </c>
      <c r="H42">
        <v>68704715</v>
      </c>
      <c r="I42">
        <f t="shared" si="1"/>
        <v>5329.8753505169816</v>
      </c>
      <c r="J42">
        <f t="shared" si="2"/>
        <v>10884.114084240389</v>
      </c>
      <c r="K42">
        <f t="shared" si="3"/>
        <v>7.7705116773876967E-2</v>
      </c>
      <c r="M42">
        <v>2005</v>
      </c>
      <c r="N42" s="1">
        <f t="shared" si="5"/>
        <v>1.3566998339973768E-2</v>
      </c>
      <c r="O42" s="1">
        <f t="shared" si="5"/>
        <v>0.10705602206509934</v>
      </c>
      <c r="P42" s="1">
        <f t="shared" si="5"/>
        <v>1.9836380212820082E-2</v>
      </c>
      <c r="Q42" s="1">
        <f t="shared" si="5"/>
        <v>-7.5967012722231164E-3</v>
      </c>
      <c r="R42" s="1">
        <f t="shared" si="6"/>
        <v>0.12043920890474391</v>
      </c>
      <c r="S42">
        <v>2005</v>
      </c>
      <c r="T42" s="1">
        <f t="shared" si="7"/>
        <v>0.12043920890474391</v>
      </c>
    </row>
    <row r="43" spans="1:20" x14ac:dyDescent="0.2">
      <c r="A43">
        <v>2006</v>
      </c>
      <c r="B43">
        <v>6.4943309999999999</v>
      </c>
      <c r="C43">
        <v>82.973999000000006</v>
      </c>
      <c r="D43">
        <v>7839619.0152000003</v>
      </c>
      <c r="E43">
        <v>1313086567</v>
      </c>
      <c r="F43">
        <f t="shared" si="0"/>
        <v>4.9458513727983329</v>
      </c>
      <c r="G43">
        <v>2006</v>
      </c>
      <c r="H43">
        <v>69601333</v>
      </c>
      <c r="I43">
        <f t="shared" si="1"/>
        <v>5970.3748497794204</v>
      </c>
      <c r="J43">
        <f t="shared" si="2"/>
        <v>10583.932565998963</v>
      </c>
      <c r="K43">
        <f t="shared" si="3"/>
        <v>7.826947089774472E-2</v>
      </c>
      <c r="M43">
        <v>2006</v>
      </c>
      <c r="N43" s="1">
        <f t="shared" si="5"/>
        <v>1.3050312485831661E-2</v>
      </c>
      <c r="O43" s="1">
        <f t="shared" si="5"/>
        <v>0.12017157196749673</v>
      </c>
      <c r="P43" s="1">
        <f t="shared" si="5"/>
        <v>-2.7579784254197937E-2</v>
      </c>
      <c r="Q43" s="1">
        <f t="shared" si="5"/>
        <v>7.2627665628510751E-3</v>
      </c>
      <c r="R43" s="1">
        <f t="shared" si="6"/>
        <v>9.7188649756595691E-2</v>
      </c>
      <c r="S43">
        <v>2006</v>
      </c>
      <c r="T43" s="1">
        <f t="shared" si="7"/>
        <v>9.7188649756595691E-2</v>
      </c>
    </row>
    <row r="44" spans="1:20" x14ac:dyDescent="0.2">
      <c r="A44">
        <v>2007</v>
      </c>
      <c r="B44">
        <v>6.9835469999999997</v>
      </c>
      <c r="C44">
        <v>90.178471000000002</v>
      </c>
      <c r="D44">
        <v>8955262.4987000003</v>
      </c>
      <c r="E44">
        <v>1321513224</v>
      </c>
      <c r="F44">
        <f t="shared" si="0"/>
        <v>5.2845078453789274</v>
      </c>
      <c r="G44">
        <v>2007</v>
      </c>
      <c r="H44">
        <v>70468869</v>
      </c>
      <c r="I44">
        <f t="shared" si="1"/>
        <v>6776.5212909439642</v>
      </c>
      <c r="J44">
        <f t="shared" si="2"/>
        <v>10069.885836745807</v>
      </c>
      <c r="K44">
        <f t="shared" si="3"/>
        <v>7.7441399510976408E-2</v>
      </c>
      <c r="M44">
        <v>2007</v>
      </c>
      <c r="N44" s="1">
        <f t="shared" si="5"/>
        <v>1.2464358980021295E-2</v>
      </c>
      <c r="O44" s="1">
        <f t="shared" si="5"/>
        <v>0.13502442668140469</v>
      </c>
      <c r="P44" s="1">
        <f t="shared" si="5"/>
        <v>-4.8568594522657715E-2</v>
      </c>
      <c r="Q44" s="1">
        <f t="shared" si="5"/>
        <v>-1.0579749387218285E-2</v>
      </c>
      <c r="R44" s="1">
        <f t="shared" si="6"/>
        <v>6.8472836535923731E-2</v>
      </c>
      <c r="S44">
        <v>2007</v>
      </c>
      <c r="T44" s="1">
        <f t="shared" si="7"/>
        <v>6.8472836535923731E-2</v>
      </c>
    </row>
    <row r="45" spans="1:20" x14ac:dyDescent="0.2">
      <c r="A45">
        <v>2008</v>
      </c>
      <c r="B45">
        <v>7.5014979999999998</v>
      </c>
      <c r="C45">
        <v>93.673666999999995</v>
      </c>
      <c r="D45">
        <v>9819504.3971999995</v>
      </c>
      <c r="E45">
        <v>1330167148</v>
      </c>
      <c r="F45">
        <f t="shared" si="0"/>
        <v>5.6395153130033551</v>
      </c>
      <c r="G45">
        <v>2008</v>
      </c>
      <c r="H45">
        <v>71320726</v>
      </c>
      <c r="I45">
        <f t="shared" si="1"/>
        <v>7382.1582588055317</v>
      </c>
      <c r="J45">
        <f t="shared" si="2"/>
        <v>9539.5514081862166</v>
      </c>
      <c r="K45">
        <f t="shared" si="3"/>
        <v>8.0081182260111586E-2</v>
      </c>
      <c r="M45">
        <v>2008</v>
      </c>
      <c r="N45" s="1">
        <f t="shared" si="5"/>
        <v>1.2088415950027631E-2</v>
      </c>
      <c r="O45" s="1">
        <f t="shared" si="5"/>
        <v>8.9372842179501699E-2</v>
      </c>
      <c r="P45" s="1">
        <f t="shared" si="5"/>
        <v>-5.2665386396373859E-2</v>
      </c>
      <c r="Q45" s="1">
        <f t="shared" si="5"/>
        <v>3.4087487646204284E-2</v>
      </c>
      <c r="R45" s="1">
        <f t="shared" si="6"/>
        <v>6.7178908237380375E-2</v>
      </c>
      <c r="S45">
        <v>2008</v>
      </c>
      <c r="T45" s="1">
        <f t="shared" si="7"/>
        <v>6.7178908237380375E-2</v>
      </c>
    </row>
    <row r="46" spans="1:20" x14ac:dyDescent="0.2">
      <c r="A46">
        <v>2009</v>
      </c>
      <c r="B46">
        <v>7.8910780000000003</v>
      </c>
      <c r="C46">
        <v>97.772036</v>
      </c>
      <c r="D46">
        <v>10742414.244000001</v>
      </c>
      <c r="E46">
        <v>1339125595</v>
      </c>
      <c r="F46">
        <f t="shared" si="0"/>
        <v>5.8927094138619616</v>
      </c>
      <c r="G46">
        <v>2009</v>
      </c>
      <c r="H46">
        <v>72225639</v>
      </c>
      <c r="I46">
        <f t="shared" si="1"/>
        <v>8021.9617070346567</v>
      </c>
      <c r="J46">
        <f t="shared" si="2"/>
        <v>9101.4956023138802</v>
      </c>
      <c r="K46">
        <f t="shared" si="3"/>
        <v>8.070894626762197E-2</v>
      </c>
      <c r="M46">
        <v>2009</v>
      </c>
      <c r="N46" s="1">
        <f t="shared" si="5"/>
        <v>1.268793870662499E-2</v>
      </c>
      <c r="O46" s="1">
        <f t="shared" si="5"/>
        <v>8.6668888121703258E-2</v>
      </c>
      <c r="P46" s="1">
        <f t="shared" si="5"/>
        <v>-4.5919958615289302E-2</v>
      </c>
      <c r="Q46" s="1">
        <f t="shared" si="5"/>
        <v>7.8390951506104312E-3</v>
      </c>
      <c r="R46" s="1">
        <f t="shared" si="6"/>
        <v>4.4896429357111911E-2</v>
      </c>
      <c r="S46">
        <v>2009</v>
      </c>
      <c r="T46" s="1">
        <f t="shared" si="7"/>
        <v>4.4896429357111911E-2</v>
      </c>
    </row>
    <row r="47" spans="1:20" x14ac:dyDescent="0.2">
      <c r="A47">
        <v>2010</v>
      </c>
      <c r="B47">
        <v>8.6205759999999998</v>
      </c>
      <c r="C47">
        <v>104.600194</v>
      </c>
      <c r="D47">
        <v>11884961.309</v>
      </c>
      <c r="E47">
        <v>1348191368</v>
      </c>
      <c r="F47">
        <f t="shared" si="0"/>
        <v>6.3941783077786329</v>
      </c>
      <c r="G47">
        <v>2010</v>
      </c>
      <c r="H47">
        <v>73195345</v>
      </c>
      <c r="I47">
        <f t="shared" si="1"/>
        <v>8815.4853910917482</v>
      </c>
      <c r="J47">
        <f t="shared" si="2"/>
        <v>8801.0546505347484</v>
      </c>
      <c r="K47">
        <f t="shared" si="3"/>
        <v>8.2414531659472823E-2</v>
      </c>
      <c r="M47">
        <v>2010</v>
      </c>
      <c r="N47" s="1">
        <f t="shared" si="5"/>
        <v>1.3426063284812217E-2</v>
      </c>
      <c r="O47" s="1">
        <f t="shared" si="5"/>
        <v>9.8918907000170586E-2</v>
      </c>
      <c r="P47" s="1">
        <f t="shared" si="5"/>
        <v>-3.3010063939683754E-2</v>
      </c>
      <c r="Q47" s="1">
        <f t="shared" si="5"/>
        <v>2.1132544417013177E-2</v>
      </c>
      <c r="R47" s="1">
        <f t="shared" si="6"/>
        <v>8.5099885077825066E-2</v>
      </c>
      <c r="S47">
        <v>2010</v>
      </c>
      <c r="T47" s="1">
        <f t="shared" si="7"/>
        <v>8.5099885077825066E-2</v>
      </c>
    </row>
    <row r="48" spans="1:20" x14ac:dyDescent="0.2">
      <c r="A48">
        <v>2011</v>
      </c>
      <c r="B48">
        <v>9.5323320000000002</v>
      </c>
      <c r="C48">
        <v>112.811528</v>
      </c>
      <c r="D48">
        <v>13020073.195</v>
      </c>
      <c r="E48">
        <v>1357095481</v>
      </c>
      <c r="F48">
        <f t="shared" si="0"/>
        <v>7.0240687803159814</v>
      </c>
      <c r="G48">
        <v>2011</v>
      </c>
      <c r="H48">
        <v>74173854</v>
      </c>
      <c r="I48">
        <f t="shared" si="1"/>
        <v>9594.0730606559282</v>
      </c>
      <c r="J48">
        <f t="shared" si="2"/>
        <v>8664.4311679693292</v>
      </c>
      <c r="K48">
        <f t="shared" si="3"/>
        <v>8.449785380089879E-2</v>
      </c>
      <c r="M48">
        <v>2011</v>
      </c>
      <c r="N48" s="1">
        <f t="shared" si="5"/>
        <v>1.3368459428670043E-2</v>
      </c>
      <c r="O48" s="1">
        <f t="shared" si="5"/>
        <v>8.8320453726911108E-2</v>
      </c>
      <c r="P48" s="1">
        <f t="shared" si="5"/>
        <v>-1.5523535302342184E-2</v>
      </c>
      <c r="Q48" s="1">
        <f t="shared" si="5"/>
        <v>2.5278577691055792E-2</v>
      </c>
      <c r="R48" s="1">
        <f t="shared" si="6"/>
        <v>9.8509994907566956E-2</v>
      </c>
      <c r="S48">
        <v>2011</v>
      </c>
      <c r="T48" s="1">
        <f t="shared" si="7"/>
        <v>9.8509994907566956E-2</v>
      </c>
    </row>
    <row r="49" spans="1:20" x14ac:dyDescent="0.2">
      <c r="A49">
        <v>2012</v>
      </c>
      <c r="B49">
        <v>9.7792919999999999</v>
      </c>
      <c r="C49">
        <v>117.447046</v>
      </c>
      <c r="D49">
        <v>14043935.267000001</v>
      </c>
      <c r="E49">
        <v>1366560818</v>
      </c>
      <c r="F49">
        <f t="shared" si="0"/>
        <v>7.156133756499961</v>
      </c>
      <c r="G49">
        <v>2012</v>
      </c>
      <c r="H49">
        <v>75277439</v>
      </c>
      <c r="I49">
        <f t="shared" si="1"/>
        <v>10276.846139605914</v>
      </c>
      <c r="J49">
        <f t="shared" si="2"/>
        <v>8362.8302015869722</v>
      </c>
      <c r="K49">
        <f t="shared" si="3"/>
        <v>8.3265542498191056E-2</v>
      </c>
      <c r="M49">
        <v>2012</v>
      </c>
      <c r="N49" s="1">
        <f t="shared" si="5"/>
        <v>1.4878355923099162E-2</v>
      </c>
      <c r="O49" s="1">
        <f t="shared" si="5"/>
        <v>7.1166132948262684E-2</v>
      </c>
      <c r="P49" s="1">
        <f t="shared" si="5"/>
        <v>-3.4809090237489015E-2</v>
      </c>
      <c r="Q49" s="1">
        <f t="shared" si="5"/>
        <v>-1.4583936127080976E-2</v>
      </c>
      <c r="R49" s="1">
        <f t="shared" si="6"/>
        <v>1.8801777191316038E-2</v>
      </c>
      <c r="S49">
        <v>2012</v>
      </c>
      <c r="T49" s="1">
        <f t="shared" si="7"/>
        <v>1.8801777191316038E-2</v>
      </c>
    </row>
    <row r="50" spans="1:20" x14ac:dyDescent="0.2">
      <c r="A50">
        <v>2013</v>
      </c>
      <c r="B50">
        <v>9.9563290000000002</v>
      </c>
      <c r="C50">
        <v>121.86923400000001</v>
      </c>
      <c r="D50">
        <v>15134607.861</v>
      </c>
      <c r="E50">
        <v>1376100308</v>
      </c>
      <c r="F50">
        <f t="shared" si="0"/>
        <v>7.2351767833482672</v>
      </c>
      <c r="G50">
        <v>2013</v>
      </c>
      <c r="H50">
        <v>76576117</v>
      </c>
      <c r="I50">
        <f t="shared" si="1"/>
        <v>10998.186522460977</v>
      </c>
      <c r="J50">
        <f t="shared" si="2"/>
        <v>8052.354915256301</v>
      </c>
      <c r="K50">
        <f t="shared" si="3"/>
        <v>8.1696821036882861E-2</v>
      </c>
      <c r="M50">
        <v>2013</v>
      </c>
      <c r="N50" s="1">
        <f t="shared" si="5"/>
        <v>1.725188870997596E-2</v>
      </c>
      <c r="O50" s="1">
        <f t="shared" si="5"/>
        <v>7.0190832192679409E-2</v>
      </c>
      <c r="P50" s="1">
        <f t="shared" si="5"/>
        <v>-3.7125623604285729E-2</v>
      </c>
      <c r="Q50" s="1">
        <f t="shared" si="5"/>
        <v>-1.883998367442663E-2</v>
      </c>
      <c r="R50" s="1">
        <f t="shared" si="6"/>
        <v>1.1045493214336677E-2</v>
      </c>
      <c r="S50">
        <v>2013</v>
      </c>
      <c r="T50" s="1">
        <f t="shared" si="7"/>
        <v>1.1045493214336677E-2</v>
      </c>
    </row>
    <row r="51" spans="1:20" x14ac:dyDescent="0.2">
      <c r="A51">
        <v>2014</v>
      </c>
      <c r="B51">
        <v>9.9902569999999997</v>
      </c>
      <c r="C51">
        <v>125.024635</v>
      </c>
      <c r="D51">
        <v>16258469.707</v>
      </c>
      <c r="E51">
        <v>1385189668</v>
      </c>
      <c r="F51">
        <f t="shared" si="0"/>
        <v>7.2121942798089078</v>
      </c>
      <c r="G51">
        <v>2014</v>
      </c>
      <c r="H51">
        <v>78112073</v>
      </c>
      <c r="I51">
        <f t="shared" si="1"/>
        <v>11737.359931708645</v>
      </c>
      <c r="J51">
        <f t="shared" si="2"/>
        <v>7689.8156624280136</v>
      </c>
      <c r="K51">
        <f t="shared" si="3"/>
        <v>7.9906308064806586E-2</v>
      </c>
      <c r="M51">
        <v>2014</v>
      </c>
      <c r="N51" s="1">
        <f t="shared" si="5"/>
        <v>2.0057898731010271E-2</v>
      </c>
      <c r="O51" s="1">
        <f t="shared" si="5"/>
        <v>6.7208662786186979E-2</v>
      </c>
      <c r="P51" s="1">
        <f t="shared" si="5"/>
        <v>-4.5022761247322407E-2</v>
      </c>
      <c r="Q51" s="1">
        <f t="shared" si="5"/>
        <v>-2.1916556230112461E-2</v>
      </c>
      <c r="R51" s="1">
        <f t="shared" si="6"/>
        <v>-3.1764950916269852E-3</v>
      </c>
      <c r="S51">
        <v>2014</v>
      </c>
      <c r="T51" s="1">
        <f t="shared" si="7"/>
        <v>-3.1764950916269852E-3</v>
      </c>
    </row>
    <row r="52" spans="1:20" x14ac:dyDescent="0.2">
      <c r="A52">
        <v>2015</v>
      </c>
      <c r="B52">
        <v>9.8634570000000004</v>
      </c>
      <c r="C52">
        <v>126.489553</v>
      </c>
      <c r="D52">
        <v>17403280.423999999</v>
      </c>
      <c r="E52">
        <v>1393715448</v>
      </c>
      <c r="F52">
        <f t="shared" si="0"/>
        <v>7.077095266579839</v>
      </c>
      <c r="G52">
        <v>2015</v>
      </c>
      <c r="H52">
        <v>79646178</v>
      </c>
      <c r="I52">
        <f t="shared" si="1"/>
        <v>12486.968160519376</v>
      </c>
      <c r="J52">
        <f t="shared" si="2"/>
        <v>7268.1442761540829</v>
      </c>
      <c r="K52">
        <f t="shared" si="3"/>
        <v>7.7978431942122534E-2</v>
      </c>
      <c r="M52">
        <v>2015</v>
      </c>
      <c r="N52" s="1">
        <f t="shared" si="5"/>
        <v>1.9639793710250153E-2</v>
      </c>
      <c r="O52" s="1">
        <f t="shared" si="5"/>
        <v>6.3865147969574876E-2</v>
      </c>
      <c r="P52" s="1">
        <f t="shared" si="5"/>
        <v>-5.4835044789720011E-2</v>
      </c>
      <c r="Q52" s="1">
        <f t="shared" si="5"/>
        <v>-2.4126707507503453E-2</v>
      </c>
      <c r="R52" s="1">
        <f t="shared" si="6"/>
        <v>-1.8732026341454655E-2</v>
      </c>
      <c r="S52">
        <v>2015</v>
      </c>
      <c r="T52" s="1">
        <f t="shared" si="7"/>
        <v>-1.8732026341454655E-2</v>
      </c>
    </row>
    <row r="53" spans="1:20" x14ac:dyDescent="0.2">
      <c r="A53">
        <v>2016</v>
      </c>
      <c r="B53">
        <v>9.7627140000000008</v>
      </c>
      <c r="C53">
        <v>126.99976599999999</v>
      </c>
      <c r="D53">
        <v>18595190.725000001</v>
      </c>
      <c r="E53">
        <v>1401889681</v>
      </c>
      <c r="F53">
        <f t="shared" si="0"/>
        <v>6.9639673736923671</v>
      </c>
      <c r="G53">
        <v>2016</v>
      </c>
      <c r="H53">
        <v>81019394</v>
      </c>
      <c r="I53">
        <f t="shared" si="1"/>
        <v>13264.375205141409</v>
      </c>
      <c r="J53">
        <f t="shared" si="2"/>
        <v>6829.7103201666669</v>
      </c>
      <c r="K53">
        <f t="shared" si="3"/>
        <v>7.6871905417526532E-2</v>
      </c>
      <c r="M53">
        <v>2016</v>
      </c>
      <c r="N53" s="1">
        <f t="shared" si="5"/>
        <v>1.7241455076475898E-2</v>
      </c>
      <c r="O53" s="1">
        <f t="shared" si="5"/>
        <v>6.225746991811798E-2</v>
      </c>
      <c r="P53" s="1">
        <f t="shared" si="5"/>
        <v>-6.0322682011949791E-2</v>
      </c>
      <c r="Q53" s="1">
        <f t="shared" si="5"/>
        <v>-1.4190161266865342E-2</v>
      </c>
      <c r="R53" s="1">
        <f t="shared" si="6"/>
        <v>-1.5985074190211335E-2</v>
      </c>
      <c r="S53">
        <v>2016</v>
      </c>
      <c r="T53" s="1">
        <f t="shared" si="7"/>
        <v>-1.5985074190211335E-2</v>
      </c>
    </row>
    <row r="54" spans="1:20" x14ac:dyDescent="0.2">
      <c r="A54">
        <v>2017</v>
      </c>
      <c r="B54">
        <v>10.006342999999999</v>
      </c>
      <c r="C54">
        <v>131.937782</v>
      </c>
      <c r="D54">
        <v>19887035.114</v>
      </c>
      <c r="E54">
        <v>1410275957</v>
      </c>
      <c r="F54">
        <f t="shared" si="0"/>
        <v>7.0953085106023686</v>
      </c>
      <c r="G54">
        <v>2017</v>
      </c>
      <c r="H54">
        <v>82089826</v>
      </c>
      <c r="I54">
        <f t="shared" si="1"/>
        <v>14101.52035513997</v>
      </c>
      <c r="J54">
        <f t="shared" si="2"/>
        <v>6634.3615950634558</v>
      </c>
      <c r="K54">
        <f t="shared" si="3"/>
        <v>7.5841376505783611E-2</v>
      </c>
      <c r="M54">
        <v>2017</v>
      </c>
      <c r="N54" s="1">
        <f t="shared" si="5"/>
        <v>1.3212046488523477E-2</v>
      </c>
      <c r="O54" s="1">
        <f t="shared" si="5"/>
        <v>6.3112294175309058E-2</v>
      </c>
      <c r="P54" s="1">
        <f t="shared" si="5"/>
        <v>-2.8602783419142686E-2</v>
      </c>
      <c r="Q54" s="1">
        <f t="shared" si="5"/>
        <v>-1.3405793783120679E-2</v>
      </c>
      <c r="R54" s="1">
        <f t="shared" si="6"/>
        <v>1.8860102275344737E-2</v>
      </c>
      <c r="S54">
        <v>2017</v>
      </c>
      <c r="T54" s="1">
        <f t="shared" si="7"/>
        <v>1.8860102275344737E-2</v>
      </c>
    </row>
    <row r="55" spans="1:20" x14ac:dyDescent="0.2">
      <c r="A55">
        <v>2018</v>
      </c>
      <c r="B55">
        <v>10.332992000000001</v>
      </c>
      <c r="C55">
        <v>138.274719</v>
      </c>
      <c r="D55">
        <v>21229364.458999999</v>
      </c>
      <c r="E55">
        <v>1417069468</v>
      </c>
      <c r="F55">
        <f t="shared" si="0"/>
        <v>7.2918034248409906</v>
      </c>
      <c r="G55">
        <v>2018</v>
      </c>
      <c r="H55">
        <v>82809304</v>
      </c>
      <c r="I55">
        <f t="shared" si="1"/>
        <v>14981.174133235929</v>
      </c>
      <c r="J55">
        <f t="shared" si="2"/>
        <v>6513.3706318457253</v>
      </c>
      <c r="K55">
        <f t="shared" si="3"/>
        <v>7.4727991311267825E-2</v>
      </c>
      <c r="M55">
        <v>2018</v>
      </c>
      <c r="N55" s="1">
        <f t="shared" si="5"/>
        <v>8.7645209529376711E-3</v>
      </c>
      <c r="O55" s="1">
        <f t="shared" si="5"/>
        <v>6.2380066541926293E-2</v>
      </c>
      <c r="P55" s="1">
        <f t="shared" si="5"/>
        <v>-1.8237016702218667E-2</v>
      </c>
      <c r="Q55" s="1">
        <f t="shared" si="5"/>
        <v>-1.4680445501023875E-2</v>
      </c>
      <c r="R55" s="1">
        <f t="shared" si="6"/>
        <v>2.7693639246976209E-2</v>
      </c>
      <c r="S55">
        <v>2018</v>
      </c>
      <c r="T55" s="1">
        <f t="shared" si="7"/>
        <v>2.7693639246976209E-2</v>
      </c>
    </row>
    <row r="56" spans="1:20" x14ac:dyDescent="0.2">
      <c r="A56">
        <v>2019</v>
      </c>
      <c r="B56">
        <v>10.713984999999999</v>
      </c>
      <c r="C56">
        <v>144.67876100000001</v>
      </c>
      <c r="D56">
        <v>22526504.173999999</v>
      </c>
      <c r="E56">
        <v>1421864031</v>
      </c>
      <c r="F56">
        <f t="shared" si="0"/>
        <v>7.5351684594375961</v>
      </c>
      <c r="G56">
        <v>2019</v>
      </c>
      <c r="H56">
        <v>83481684</v>
      </c>
      <c r="I56">
        <f t="shared" si="1"/>
        <v>15842.938342112122</v>
      </c>
      <c r="J56">
        <f t="shared" si="2"/>
        <v>6422.6015666908343</v>
      </c>
      <c r="K56">
        <f t="shared" si="3"/>
        <v>7.4053613163026735E-2</v>
      </c>
      <c r="M56">
        <v>2019</v>
      </c>
      <c r="N56" s="1">
        <f t="shared" si="5"/>
        <v>8.1196190225194531E-3</v>
      </c>
      <c r="O56" s="1">
        <f t="shared" si="5"/>
        <v>5.7523142125713411E-2</v>
      </c>
      <c r="P56" s="1">
        <f t="shared" si="5"/>
        <v>-1.3935805328057826E-2</v>
      </c>
      <c r="Q56" s="1">
        <f t="shared" si="5"/>
        <v>-9.0244383183279986E-3</v>
      </c>
      <c r="R56" s="1">
        <f t="shared" si="6"/>
        <v>3.3375150208730719E-2</v>
      </c>
      <c r="S56">
        <v>2019</v>
      </c>
      <c r="T56" s="1">
        <f t="shared" si="7"/>
        <v>3.3375150208730719E-2</v>
      </c>
    </row>
    <row r="57" spans="1:20" x14ac:dyDescent="0.2">
      <c r="A57">
        <v>2020</v>
      </c>
      <c r="B57">
        <v>10.905692999999999</v>
      </c>
      <c r="C57">
        <v>149.37736599999999</v>
      </c>
      <c r="D57">
        <v>23031901.022</v>
      </c>
      <c r="E57">
        <v>1424929781</v>
      </c>
      <c r="F57">
        <f t="shared" si="0"/>
        <v>7.6534950321176565</v>
      </c>
      <c r="G57">
        <v>2020</v>
      </c>
      <c r="H57">
        <v>84135428</v>
      </c>
      <c r="I57">
        <f t="shared" si="1"/>
        <v>16163.534041541658</v>
      </c>
      <c r="J57">
        <f t="shared" si="2"/>
        <v>6485.6724530604406</v>
      </c>
      <c r="K57">
        <f t="shared" si="3"/>
        <v>7.3007667038391885E-2</v>
      </c>
      <c r="M57">
        <v>2020</v>
      </c>
      <c r="N57" s="1">
        <f t="shared" si="5"/>
        <v>7.8309872139139536E-3</v>
      </c>
      <c r="O57" s="1">
        <f t="shared" si="5"/>
        <v>2.0235873706417218E-2</v>
      </c>
      <c r="P57" s="1">
        <f t="shared" si="5"/>
        <v>9.8201462000551132E-3</v>
      </c>
      <c r="Q57" s="1">
        <f t="shared" si="5"/>
        <v>-1.4124174094412245E-2</v>
      </c>
      <c r="R57" s="1">
        <f t="shared" si="6"/>
        <v>1.5703241847481175E-2</v>
      </c>
      <c r="S57">
        <v>2020</v>
      </c>
      <c r="T57" s="1">
        <f t="shared" si="7"/>
        <v>1.5703241847481175E-2</v>
      </c>
    </row>
    <row r="58" spans="1:20" x14ac:dyDescent="0.2">
      <c r="A58">
        <v>2021</v>
      </c>
      <c r="B58">
        <v>11.447913</v>
      </c>
      <c r="C58">
        <v>157.84922</v>
      </c>
      <c r="D58">
        <v>24892775.403000001</v>
      </c>
      <c r="E58">
        <v>1425893465</v>
      </c>
      <c r="F58">
        <f t="shared" si="0"/>
        <v>8.0285892887516663</v>
      </c>
      <c r="G58">
        <v>2021</v>
      </c>
      <c r="H58">
        <v>84775404</v>
      </c>
      <c r="I58">
        <f t="shared" si="1"/>
        <v>17457.668482266312</v>
      </c>
      <c r="J58">
        <f t="shared" si="2"/>
        <v>6341.1659585767402</v>
      </c>
      <c r="K58">
        <f t="shared" si="3"/>
        <v>7.2524355837805213E-2</v>
      </c>
      <c r="M58">
        <v>2021</v>
      </c>
      <c r="N58" s="1">
        <f t="shared" si="5"/>
        <v>7.6064984182406814E-3</v>
      </c>
      <c r="O58" s="1">
        <f t="shared" si="5"/>
        <v>8.0065067292747871E-2</v>
      </c>
      <c r="P58" s="1">
        <f t="shared" si="5"/>
        <v>-2.2280880745914167E-2</v>
      </c>
      <c r="Q58" s="1">
        <f t="shared" si="5"/>
        <v>-6.6200060924083148E-3</v>
      </c>
      <c r="R58" s="1">
        <f t="shared" si="6"/>
        <v>4.9009538133877095E-2</v>
      </c>
      <c r="S58">
        <v>2021</v>
      </c>
      <c r="T58" s="1">
        <f t="shared" si="7"/>
        <v>4.9009538133877095E-2</v>
      </c>
    </row>
    <row r="59" spans="1:20" x14ac:dyDescent="0.2">
      <c r="A59">
        <v>2022</v>
      </c>
      <c r="B59">
        <v>11.350538</v>
      </c>
      <c r="C59">
        <v>160.258735</v>
      </c>
      <c r="D59">
        <v>25981441.671999998</v>
      </c>
      <c r="E59">
        <v>1425887337</v>
      </c>
      <c r="F59">
        <f t="shared" si="0"/>
        <v>7.9603329838674348</v>
      </c>
      <c r="G59">
        <v>2022</v>
      </c>
      <c r="H59">
        <v>85341241</v>
      </c>
      <c r="I59">
        <f t="shared" si="1"/>
        <v>18221.244412383752</v>
      </c>
      <c r="J59">
        <f t="shared" si="2"/>
        <v>6168.2002493614364</v>
      </c>
      <c r="K59">
        <f t="shared" si="3"/>
        <v>7.0826329684931064E-2</v>
      </c>
      <c r="M59">
        <v>2022</v>
      </c>
      <c r="N59" s="1">
        <f t="shared" si="5"/>
        <v>6.6745420641109998E-3</v>
      </c>
      <c r="O59" s="1">
        <f t="shared" si="5"/>
        <v>4.3738711781191597E-2</v>
      </c>
      <c r="P59" s="1">
        <f t="shared" si="5"/>
        <v>-2.7276641290448933E-2</v>
      </c>
      <c r="Q59" s="1">
        <f t="shared" si="5"/>
        <v>-2.3413184898486317E-2</v>
      </c>
      <c r="R59" s="1">
        <f t="shared" si="6"/>
        <v>-8.5016560729866963E-3</v>
      </c>
      <c r="S59">
        <v>2022</v>
      </c>
      <c r="T59" s="1">
        <f t="shared" si="7"/>
        <v>-8.5016560729866963E-3</v>
      </c>
    </row>
    <row r="60" spans="1:20" x14ac:dyDescent="0.2">
      <c r="A60">
        <v>2023</v>
      </c>
      <c r="B60">
        <v>11.902502999999999</v>
      </c>
      <c r="C60">
        <v>170.73923199999999</v>
      </c>
      <c r="D60">
        <v>27299797.357999999</v>
      </c>
      <c r="E60">
        <v>1425671352</v>
      </c>
      <c r="F60">
        <f t="shared" si="0"/>
        <v>8.348700409321264</v>
      </c>
      <c r="G60">
        <v>2023</v>
      </c>
      <c r="H60">
        <v>85816199</v>
      </c>
      <c r="I60">
        <f t="shared" si="1"/>
        <v>19148.731101107234</v>
      </c>
      <c r="J60">
        <f t="shared" si="2"/>
        <v>6254.2307461475039</v>
      </c>
      <c r="K60">
        <f t="shared" si="3"/>
        <v>6.9711588019793838E-2</v>
      </c>
      <c r="M60">
        <v>2023</v>
      </c>
      <c r="N60" s="1">
        <f t="shared" si="5"/>
        <v>5.5653983283416864E-3</v>
      </c>
      <c r="O60" s="1">
        <f t="shared" si="5"/>
        <v>5.0901391130735885E-2</v>
      </c>
      <c r="P60" s="1">
        <f t="shared" si="5"/>
        <v>1.3947422798890718E-2</v>
      </c>
      <c r="Q60" s="1">
        <f t="shared" si="5"/>
        <v>-1.5739085592831437E-2</v>
      </c>
      <c r="R60" s="1">
        <f t="shared" si="6"/>
        <v>4.8787836669760276E-2</v>
      </c>
      <c r="S60">
        <v>2023</v>
      </c>
      <c r="T60" s="1">
        <f t="shared" si="7"/>
        <v>4.8787836669760276E-2</v>
      </c>
    </row>
    <row r="61" spans="1:20" x14ac:dyDescent="0.2">
      <c r="N61" s="5">
        <f>SUM(N51:N60)</f>
        <v>0.11471276000632424</v>
      </c>
      <c r="O61" s="5">
        <f t="shared" ref="O61:R61" si="8">SUM(O51:O60)</f>
        <v>0.57128782742792117</v>
      </c>
      <c r="P61" s="5">
        <f t="shared" si="8"/>
        <v>-0.24674604653582866</v>
      </c>
      <c r="Q61" s="5">
        <f t="shared" si="8"/>
        <v>-0.15724055328509212</v>
      </c>
      <c r="R61" s="5">
        <f t="shared" si="8"/>
        <v>0.14703425668589054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0FFD-76CA-8945-BAE4-F0C32F7F8ABE}">
  <dimension ref="A1:V61"/>
  <sheetViews>
    <sheetView topLeftCell="J8" zoomScale="213" workbookViewId="0">
      <selection activeCell="T19" sqref="T19"/>
    </sheetView>
  </sheetViews>
  <sheetFormatPr baseColWidth="10" defaultRowHeight="16" x14ac:dyDescent="0.2"/>
  <cols>
    <col min="2" max="2" width="15" customWidth="1"/>
    <col min="3" max="3" width="17.6640625" customWidth="1"/>
    <col min="4" max="4" width="21.5" customWidth="1"/>
    <col min="5" max="5" width="15.33203125" customWidth="1"/>
    <col min="8" max="8" width="15.33203125" customWidth="1"/>
    <col min="10" max="10" width="12.1640625" bestFit="1" customWidth="1"/>
    <col min="12" max="12" width="12.1640625" bestFit="1" customWidth="1"/>
    <col min="14" max="14" width="15.33203125" customWidth="1"/>
    <col min="16" max="16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0</v>
      </c>
      <c r="H1" t="s">
        <v>4</v>
      </c>
      <c r="I1" t="s">
        <v>36</v>
      </c>
      <c r="J1" t="s">
        <v>37</v>
      </c>
      <c r="K1" t="s">
        <v>38</v>
      </c>
      <c r="L1" t="s">
        <v>40</v>
      </c>
      <c r="M1" t="s">
        <v>0</v>
      </c>
      <c r="S1" t="s">
        <v>0</v>
      </c>
    </row>
    <row r="2" spans="1:20" x14ac:dyDescent="0.2">
      <c r="A2">
        <v>1965</v>
      </c>
      <c r="B2">
        <v>0.15370200000000001</v>
      </c>
      <c r="C2">
        <v>2.2300249999999999</v>
      </c>
      <c r="D2">
        <v>555144.52385999996</v>
      </c>
      <c r="E2">
        <v>500114346</v>
      </c>
      <c r="F2">
        <f>1000000000*B2/E2</f>
        <v>0.3073337152379948</v>
      </c>
      <c r="G2">
        <v>1965</v>
      </c>
      <c r="H2">
        <v>31374536</v>
      </c>
      <c r="I2">
        <f>1000000*D2/E2</f>
        <v>1110.0351915519736</v>
      </c>
      <c r="J2">
        <f>1000000000*C2/D2</f>
        <v>4017.0170183690448</v>
      </c>
      <c r="K2">
        <f>B2/C2</f>
        <v>6.8923890987769201E-2</v>
      </c>
      <c r="N2" t="s">
        <v>4</v>
      </c>
      <c r="O2" t="s">
        <v>42</v>
      </c>
      <c r="P2" t="s">
        <v>48</v>
      </c>
      <c r="Q2" t="s">
        <v>41</v>
      </c>
      <c r="R2" t="s">
        <v>43</v>
      </c>
    </row>
    <row r="3" spans="1:20" x14ac:dyDescent="0.2">
      <c r="A3">
        <v>1966</v>
      </c>
      <c r="B3">
        <v>0.15937299999999999</v>
      </c>
      <c r="C3">
        <v>2.2982900000000002</v>
      </c>
      <c r="D3">
        <v>554837.36921999999</v>
      </c>
      <c r="E3">
        <v>510992617</v>
      </c>
      <c r="F3">
        <f t="shared" ref="F3:F60" si="0">1000000000*B3/E3</f>
        <v>0.31188904633430348</v>
      </c>
      <c r="G3">
        <v>1966</v>
      </c>
      <c r="H3">
        <v>32172785</v>
      </c>
      <c r="I3">
        <f t="shared" ref="I3:I60" si="1">1000000*D3/E3</f>
        <v>1085.8031031395508</v>
      </c>
      <c r="J3">
        <f t="shared" ref="J3:J60" si="2">1000000000*C3/D3</f>
        <v>4142.2768679603823</v>
      </c>
      <c r="K3">
        <f t="shared" ref="K3:K60" si="3">B3/C3</f>
        <v>6.9344164574531492E-2</v>
      </c>
      <c r="M3">
        <v>1966</v>
      </c>
      <c r="N3" s="1">
        <f>H3/H2-1</f>
        <v>2.5442575469482698E-2</v>
      </c>
      <c r="O3" s="1">
        <f t="shared" ref="O3:Q18" si="4">I3/I2-1</f>
        <v>-2.1830018180363453E-2</v>
      </c>
      <c r="P3" s="1">
        <f t="shared" si="4"/>
        <v>3.1182304933872196E-2</v>
      </c>
      <c r="Q3" s="1">
        <f t="shared" si="4"/>
        <v>6.097647430219455E-3</v>
      </c>
      <c r="R3" s="1">
        <f>F3/F2-1</f>
        <v>1.4822100116093972E-2</v>
      </c>
      <c r="S3">
        <v>1966</v>
      </c>
      <c r="T3" s="1"/>
    </row>
    <row r="4" spans="1:20" x14ac:dyDescent="0.2">
      <c r="A4">
        <v>1967</v>
      </c>
      <c r="B4">
        <v>0.159556</v>
      </c>
      <c r="C4">
        <v>2.3703609999999999</v>
      </c>
      <c r="D4">
        <v>598258.73661999998</v>
      </c>
      <c r="E4">
        <v>521987069</v>
      </c>
      <c r="F4">
        <f t="shared" si="0"/>
        <v>0.30567040732574163</v>
      </c>
      <c r="G4">
        <v>1967</v>
      </c>
      <c r="H4">
        <v>33026490</v>
      </c>
      <c r="I4">
        <f t="shared" si="1"/>
        <v>1146.1179254231679</v>
      </c>
      <c r="J4">
        <f t="shared" si="2"/>
        <v>3962.1000996857956</v>
      </c>
      <c r="K4">
        <f t="shared" si="3"/>
        <v>6.731295359651969E-2</v>
      </c>
      <c r="M4">
        <v>1967</v>
      </c>
      <c r="N4" s="1">
        <f t="shared" ref="N4:Q60" si="5">H4/H3-1</f>
        <v>2.6535004663102768E-2</v>
      </c>
      <c r="O4" s="1">
        <f t="shared" si="4"/>
        <v>5.5548581606756908E-2</v>
      </c>
      <c r="P4" s="1">
        <f t="shared" si="4"/>
        <v>-4.3497036537614164E-2</v>
      </c>
      <c r="Q4" s="1">
        <f t="shared" si="4"/>
        <v>-2.9291736232955001E-2</v>
      </c>
      <c r="R4" s="1">
        <f t="shared" ref="R4:R60" si="6">F4/F3-1</f>
        <v>-1.9938625872408133E-2</v>
      </c>
      <c r="S4">
        <v>1967</v>
      </c>
      <c r="T4" s="1">
        <f t="shared" ref="T4:T60" si="7">F4/F3-1</f>
        <v>-1.9938625872408133E-2</v>
      </c>
    </row>
    <row r="5" spans="1:20" x14ac:dyDescent="0.2">
      <c r="A5">
        <v>1968</v>
      </c>
      <c r="B5">
        <v>0.174069</v>
      </c>
      <c r="C5">
        <v>2.5343469999999999</v>
      </c>
      <c r="D5">
        <v>618527.31889999995</v>
      </c>
      <c r="E5">
        <v>533431909</v>
      </c>
      <c r="F5">
        <f t="shared" si="0"/>
        <v>0.32631906165178431</v>
      </c>
      <c r="G5">
        <v>1968</v>
      </c>
      <c r="H5">
        <v>33884075</v>
      </c>
      <c r="I5">
        <f t="shared" si="1"/>
        <v>1159.5244087657306</v>
      </c>
      <c r="J5">
        <f t="shared" si="2"/>
        <v>4097.3889471965895</v>
      </c>
      <c r="K5">
        <f t="shared" si="3"/>
        <v>6.8683964745159212E-2</v>
      </c>
      <c r="M5">
        <v>1968</v>
      </c>
      <c r="N5" s="1">
        <f t="shared" si="5"/>
        <v>2.5966580160350139E-2</v>
      </c>
      <c r="O5" s="1">
        <f t="shared" si="4"/>
        <v>1.1697298371468046E-2</v>
      </c>
      <c r="P5" s="1">
        <f t="shared" si="4"/>
        <v>3.414574193153852E-2</v>
      </c>
      <c r="Q5" s="1">
        <f t="shared" si="4"/>
        <v>2.0367716396126223E-2</v>
      </c>
      <c r="R5" s="1">
        <f t="shared" si="6"/>
        <v>6.7552022803562428E-2</v>
      </c>
      <c r="S5">
        <v>1968</v>
      </c>
      <c r="T5" s="1">
        <f t="shared" si="7"/>
        <v>6.7552022803562428E-2</v>
      </c>
    </row>
    <row r="6" spans="1:20" x14ac:dyDescent="0.2">
      <c r="A6">
        <v>1969</v>
      </c>
      <c r="B6">
        <v>0.17741299999999999</v>
      </c>
      <c r="C6">
        <v>2.8095699999999999</v>
      </c>
      <c r="D6">
        <v>658977.15180999995</v>
      </c>
      <c r="E6">
        <v>545314670</v>
      </c>
      <c r="F6">
        <f t="shared" si="0"/>
        <v>0.32534059646699032</v>
      </c>
      <c r="G6">
        <v>1969</v>
      </c>
      <c r="H6">
        <v>34721990</v>
      </c>
      <c r="I6">
        <f t="shared" si="1"/>
        <v>1208.4346672903555</v>
      </c>
      <c r="J6">
        <f t="shared" si="2"/>
        <v>4263.5317359380488</v>
      </c>
      <c r="K6">
        <f t="shared" si="3"/>
        <v>6.3145961837576564E-2</v>
      </c>
      <c r="M6">
        <v>1969</v>
      </c>
      <c r="N6" s="1">
        <f t="shared" si="5"/>
        <v>2.4728873371930638E-2</v>
      </c>
      <c r="O6" s="1">
        <f t="shared" si="4"/>
        <v>4.2181309987849192E-2</v>
      </c>
      <c r="P6" s="1">
        <f t="shared" si="4"/>
        <v>4.0548454365098463E-2</v>
      </c>
      <c r="Q6" s="1">
        <f t="shared" si="4"/>
        <v>-8.0630215919108905E-2</v>
      </c>
      <c r="R6" s="1">
        <f t="shared" si="6"/>
        <v>-2.9984922726890018E-3</v>
      </c>
      <c r="S6">
        <v>1969</v>
      </c>
      <c r="T6" s="1">
        <f t="shared" si="7"/>
        <v>-2.9984922726890018E-3</v>
      </c>
    </row>
    <row r="7" spans="1:20" x14ac:dyDescent="0.2">
      <c r="A7">
        <v>1970</v>
      </c>
      <c r="B7">
        <v>0.181723</v>
      </c>
      <c r="C7">
        <v>2.7494670000000001</v>
      </c>
      <c r="D7">
        <v>692962.11743999994</v>
      </c>
      <c r="E7">
        <v>557501301</v>
      </c>
      <c r="F7">
        <f t="shared" si="0"/>
        <v>0.32595977744633103</v>
      </c>
      <c r="G7">
        <v>1970</v>
      </c>
      <c r="H7">
        <v>35540990</v>
      </c>
      <c r="I7">
        <f t="shared" si="1"/>
        <v>1242.9784759192876</v>
      </c>
      <c r="J7">
        <f t="shared" si="2"/>
        <v>3967.7017412687965</v>
      </c>
      <c r="K7">
        <f t="shared" si="3"/>
        <v>6.6093901108833092E-2</v>
      </c>
      <c r="M7">
        <v>1970</v>
      </c>
      <c r="N7" s="1">
        <f t="shared" si="5"/>
        <v>2.3587357752248739E-2</v>
      </c>
      <c r="O7" s="1">
        <f t="shared" si="4"/>
        <v>2.8585582294149869E-2</v>
      </c>
      <c r="P7" s="1">
        <f t="shared" si="4"/>
        <v>-6.9386136421983213E-2</v>
      </c>
      <c r="Q7" s="1">
        <f t="shared" si="4"/>
        <v>4.6684525589129278E-2</v>
      </c>
      <c r="R7" s="1">
        <f t="shared" si="6"/>
        <v>1.9031777345486223E-3</v>
      </c>
      <c r="S7">
        <v>1970</v>
      </c>
      <c r="T7" s="1">
        <f t="shared" si="7"/>
        <v>1.9031777345486223E-3</v>
      </c>
    </row>
    <row r="8" spans="1:20" x14ac:dyDescent="0.2">
      <c r="A8">
        <v>1971</v>
      </c>
      <c r="B8">
        <v>0.191964</v>
      </c>
      <c r="C8">
        <v>2.859791</v>
      </c>
      <c r="D8">
        <v>704347.00260999997</v>
      </c>
      <c r="E8">
        <v>569999178</v>
      </c>
      <c r="F8">
        <f t="shared" si="0"/>
        <v>0.33677943303981395</v>
      </c>
      <c r="G8">
        <v>1971</v>
      </c>
      <c r="H8">
        <v>36359957</v>
      </c>
      <c r="I8">
        <f t="shared" si="1"/>
        <v>1235.6982778140077</v>
      </c>
      <c r="J8">
        <f t="shared" si="2"/>
        <v>4060.2018456852566</v>
      </c>
      <c r="K8">
        <f t="shared" si="3"/>
        <v>6.7125185022262113E-2</v>
      </c>
      <c r="M8">
        <v>1971</v>
      </c>
      <c r="N8" s="1">
        <f t="shared" si="5"/>
        <v>2.3042886537488094E-2</v>
      </c>
      <c r="O8" s="1">
        <f t="shared" si="4"/>
        <v>-5.8570588681317037E-3</v>
      </c>
      <c r="P8" s="1">
        <f t="shared" si="4"/>
        <v>2.3313270615668902E-2</v>
      </c>
      <c r="Q8" s="1">
        <f t="shared" si="4"/>
        <v>1.5603314316866568E-2</v>
      </c>
      <c r="R8" s="1">
        <f t="shared" si="6"/>
        <v>3.3193223035821839E-2</v>
      </c>
      <c r="S8">
        <v>1971</v>
      </c>
      <c r="T8" s="1">
        <f t="shared" si="7"/>
        <v>3.3193223035821839E-2</v>
      </c>
    </row>
    <row r="9" spans="1:20" x14ac:dyDescent="0.2">
      <c r="A9">
        <v>1972</v>
      </c>
      <c r="B9">
        <v>0.20303599999999999</v>
      </c>
      <c r="C9">
        <v>3.0090910000000002</v>
      </c>
      <c r="D9">
        <v>700449.84140999999</v>
      </c>
      <c r="E9">
        <v>582837973</v>
      </c>
      <c r="F9">
        <f t="shared" si="0"/>
        <v>0.34835753572288264</v>
      </c>
      <c r="G9">
        <v>1972</v>
      </c>
      <c r="H9">
        <v>37188035</v>
      </c>
      <c r="I9">
        <f t="shared" si="1"/>
        <v>1201.7917051708639</v>
      </c>
      <c r="J9">
        <f t="shared" si="2"/>
        <v>4295.9407256667</v>
      </c>
      <c r="K9">
        <f t="shared" si="3"/>
        <v>6.7474197357275001E-2</v>
      </c>
      <c r="M9">
        <v>1972</v>
      </c>
      <c r="N9" s="1">
        <f t="shared" si="5"/>
        <v>2.2774449375724037E-2</v>
      </c>
      <c r="O9" s="1">
        <f t="shared" si="4"/>
        <v>-2.7439200371085493E-2</v>
      </c>
      <c r="P9" s="1">
        <f t="shared" si="4"/>
        <v>5.8060877005895906E-2</v>
      </c>
      <c r="Q9" s="1">
        <f t="shared" si="4"/>
        <v>5.199424551264098E-3</v>
      </c>
      <c r="R9" s="1">
        <f t="shared" si="6"/>
        <v>3.4378888813260566E-2</v>
      </c>
      <c r="S9">
        <v>1972</v>
      </c>
      <c r="T9" s="1">
        <f t="shared" si="7"/>
        <v>3.4378888813260566E-2</v>
      </c>
    </row>
    <row r="10" spans="1:20" x14ac:dyDescent="0.2">
      <c r="A10">
        <v>1973</v>
      </c>
      <c r="B10">
        <v>0.209095</v>
      </c>
      <c r="C10">
        <v>3.0719650000000001</v>
      </c>
      <c r="D10">
        <v>723533.31397000002</v>
      </c>
      <c r="E10">
        <v>596107483</v>
      </c>
      <c r="F10">
        <f t="shared" si="0"/>
        <v>0.35076727932972451</v>
      </c>
      <c r="G10">
        <v>1973</v>
      </c>
      <c r="H10">
        <v>38028236</v>
      </c>
      <c r="I10">
        <f t="shared" si="1"/>
        <v>1213.7631796345022</v>
      </c>
      <c r="J10">
        <f t="shared" si="2"/>
        <v>4245.7823858092224</v>
      </c>
      <c r="K10">
        <f t="shared" si="3"/>
        <v>6.8065554132289915E-2</v>
      </c>
      <c r="M10">
        <v>1973</v>
      </c>
      <c r="N10" s="1">
        <f t="shared" si="5"/>
        <v>2.2593315296169925E-2</v>
      </c>
      <c r="O10" s="1">
        <f t="shared" si="4"/>
        <v>9.96135554283617E-3</v>
      </c>
      <c r="P10" s="1">
        <f t="shared" si="4"/>
        <v>-1.1675752311431919E-2</v>
      </c>
      <c r="Q10" s="1">
        <f t="shared" si="4"/>
        <v>8.7641913231466528E-3</v>
      </c>
      <c r="R10" s="1">
        <f t="shared" si="6"/>
        <v>6.9174436024224129E-3</v>
      </c>
      <c r="S10">
        <v>1973</v>
      </c>
      <c r="T10" s="1">
        <f t="shared" si="7"/>
        <v>6.9174436024224129E-3</v>
      </c>
    </row>
    <row r="11" spans="1:20" x14ac:dyDescent="0.2">
      <c r="A11">
        <v>1974</v>
      </c>
      <c r="B11">
        <v>0.21585299999999999</v>
      </c>
      <c r="C11">
        <v>3.254356</v>
      </c>
      <c r="D11">
        <v>732109.61670000001</v>
      </c>
      <c r="E11">
        <v>609721951</v>
      </c>
      <c r="F11">
        <f t="shared" si="0"/>
        <v>0.35401874517717669</v>
      </c>
      <c r="G11">
        <v>1974</v>
      </c>
      <c r="H11">
        <v>38863420</v>
      </c>
      <c r="I11">
        <f t="shared" si="1"/>
        <v>1200.7270125329635</v>
      </c>
      <c r="J11">
        <f t="shared" si="2"/>
        <v>4445.175866790386</v>
      </c>
      <c r="K11">
        <f t="shared" si="3"/>
        <v>6.6327408556408701E-2</v>
      </c>
      <c r="M11">
        <v>1974</v>
      </c>
      <c r="N11" s="1">
        <f t="shared" si="5"/>
        <v>2.1962207239904608E-2</v>
      </c>
      <c r="O11" s="1">
        <f t="shared" si="4"/>
        <v>-1.074028881438327E-2</v>
      </c>
      <c r="P11" s="1">
        <f t="shared" si="4"/>
        <v>4.6962718025210348E-2</v>
      </c>
      <c r="Q11" s="1">
        <f t="shared" si="4"/>
        <v>-2.5536346512407881E-2</v>
      </c>
      <c r="R11" s="1">
        <f t="shared" si="6"/>
        <v>9.2695813978582731E-3</v>
      </c>
      <c r="S11">
        <v>1974</v>
      </c>
      <c r="T11" s="1">
        <f t="shared" si="7"/>
        <v>9.2695813978582731E-3</v>
      </c>
    </row>
    <row r="12" spans="1:20" x14ac:dyDescent="0.2">
      <c r="A12">
        <v>1975</v>
      </c>
      <c r="B12">
        <v>0.234209</v>
      </c>
      <c r="C12">
        <v>3.499241</v>
      </c>
      <c r="D12">
        <v>799097.00248000002</v>
      </c>
      <c r="E12">
        <v>623524219</v>
      </c>
      <c r="F12">
        <f t="shared" si="0"/>
        <v>0.37562133572874096</v>
      </c>
      <c r="G12">
        <v>1975</v>
      </c>
      <c r="H12">
        <v>39673590</v>
      </c>
      <c r="I12">
        <f t="shared" si="1"/>
        <v>1281.5813373882756</v>
      </c>
      <c r="J12">
        <f t="shared" si="2"/>
        <v>4378.9940259318892</v>
      </c>
      <c r="K12">
        <f t="shared" si="3"/>
        <v>6.6931371688889102E-2</v>
      </c>
      <c r="M12">
        <v>1975</v>
      </c>
      <c r="N12" s="1">
        <f t="shared" si="5"/>
        <v>2.0846595590403583E-2</v>
      </c>
      <c r="O12" s="1">
        <f t="shared" si="4"/>
        <v>6.7337807854216614E-2</v>
      </c>
      <c r="P12" s="1">
        <f t="shared" si="4"/>
        <v>-1.4888463998227186E-2</v>
      </c>
      <c r="Q12" s="1">
        <f t="shared" si="4"/>
        <v>9.1057851591889172E-3</v>
      </c>
      <c r="R12" s="1">
        <f t="shared" si="6"/>
        <v>6.1021035879760488E-2</v>
      </c>
      <c r="S12">
        <v>1975</v>
      </c>
      <c r="T12" s="1">
        <f t="shared" si="7"/>
        <v>6.1021035879760488E-2</v>
      </c>
    </row>
    <row r="13" spans="1:20" x14ac:dyDescent="0.2">
      <c r="A13">
        <v>1976</v>
      </c>
      <c r="B13">
        <v>0.24474899999999999</v>
      </c>
      <c r="C13">
        <v>3.6700349999999999</v>
      </c>
      <c r="D13">
        <v>812386.81377999997</v>
      </c>
      <c r="E13">
        <v>637451448</v>
      </c>
      <c r="F13">
        <f t="shared" si="0"/>
        <v>0.38394924157423832</v>
      </c>
      <c r="G13">
        <v>1976</v>
      </c>
      <c r="H13">
        <v>40500997</v>
      </c>
      <c r="I13">
        <f t="shared" si="1"/>
        <v>1274.4293174466206</v>
      </c>
      <c r="J13">
        <f t="shared" si="2"/>
        <v>4517.5954825306544</v>
      </c>
      <c r="K13">
        <f t="shared" si="3"/>
        <v>6.6688464823904947E-2</v>
      </c>
      <c r="M13">
        <v>1976</v>
      </c>
      <c r="N13" s="1">
        <f t="shared" si="5"/>
        <v>2.0855359951040375E-2</v>
      </c>
      <c r="O13" s="1">
        <f t="shared" si="4"/>
        <v>-5.5806211693359975E-3</v>
      </c>
      <c r="P13" s="1">
        <f t="shared" si="4"/>
        <v>3.1651437699613982E-2</v>
      </c>
      <c r="Q13" s="1">
        <f t="shared" si="4"/>
        <v>-3.6291929905939435E-3</v>
      </c>
      <c r="R13" s="1">
        <f t="shared" si="6"/>
        <v>2.2171013873161449E-2</v>
      </c>
      <c r="S13">
        <v>1976</v>
      </c>
      <c r="T13" s="1">
        <f t="shared" si="7"/>
        <v>2.2171013873161449E-2</v>
      </c>
    </row>
    <row r="14" spans="1:20" x14ac:dyDescent="0.2">
      <c r="A14">
        <v>1977</v>
      </c>
      <c r="B14">
        <v>0.25896200000000003</v>
      </c>
      <c r="C14">
        <v>3.8819520000000001</v>
      </c>
      <c r="D14">
        <v>871323.56464999996</v>
      </c>
      <c r="E14">
        <v>651685628</v>
      </c>
      <c r="F14">
        <f t="shared" si="0"/>
        <v>0.3973725810015869</v>
      </c>
      <c r="G14">
        <v>1977</v>
      </c>
      <c r="H14">
        <v>41385656</v>
      </c>
      <c r="I14">
        <f t="shared" si="1"/>
        <v>1337.0305055277358</v>
      </c>
      <c r="J14">
        <f t="shared" si="2"/>
        <v>4455.2358704533981</v>
      </c>
      <c r="K14">
        <f t="shared" si="3"/>
        <v>6.6709222576683075E-2</v>
      </c>
      <c r="M14">
        <v>1977</v>
      </c>
      <c r="N14" s="1">
        <f t="shared" si="5"/>
        <v>2.1842894386032041E-2</v>
      </c>
      <c r="O14" s="1">
        <f t="shared" si="4"/>
        <v>4.9120957297608125E-2</v>
      </c>
      <c r="P14" s="1">
        <f t="shared" si="4"/>
        <v>-1.3803717556916784E-2</v>
      </c>
      <c r="Q14" s="1">
        <f t="shared" si="4"/>
        <v>3.1126451677865319E-4</v>
      </c>
      <c r="R14" s="1">
        <f t="shared" si="6"/>
        <v>3.4961234386897688E-2</v>
      </c>
      <c r="S14">
        <v>1977</v>
      </c>
      <c r="T14" s="1">
        <f t="shared" si="7"/>
        <v>3.4961234386897688E-2</v>
      </c>
    </row>
    <row r="15" spans="1:20" x14ac:dyDescent="0.2">
      <c r="A15">
        <v>1978</v>
      </c>
      <c r="B15">
        <v>0.26315</v>
      </c>
      <c r="C15">
        <v>4.0355020000000001</v>
      </c>
      <c r="D15">
        <v>921098.20288</v>
      </c>
      <c r="E15">
        <v>666267760</v>
      </c>
      <c r="F15">
        <f t="shared" si="0"/>
        <v>0.39496132906085685</v>
      </c>
      <c r="G15">
        <v>1978</v>
      </c>
      <c r="H15">
        <v>42292206</v>
      </c>
      <c r="I15">
        <f t="shared" si="1"/>
        <v>1382.4745217748491</v>
      </c>
      <c r="J15">
        <f t="shared" si="2"/>
        <v>4381.185401710899</v>
      </c>
      <c r="K15">
        <f t="shared" si="3"/>
        <v>6.520873982964201E-2</v>
      </c>
      <c r="M15">
        <v>1978</v>
      </c>
      <c r="N15" s="1">
        <f t="shared" si="5"/>
        <v>2.1904932472255556E-2</v>
      </c>
      <c r="O15" s="1">
        <f t="shared" si="4"/>
        <v>3.398876544643703E-2</v>
      </c>
      <c r="P15" s="1">
        <f t="shared" si="4"/>
        <v>-1.6620998505060824E-2</v>
      </c>
      <c r="Q15" s="1">
        <f t="shared" si="4"/>
        <v>-2.2492883128959251E-2</v>
      </c>
      <c r="R15" s="1">
        <f t="shared" si="6"/>
        <v>-6.0679877173519525E-3</v>
      </c>
      <c r="S15">
        <v>1978</v>
      </c>
      <c r="T15" s="1">
        <f t="shared" si="7"/>
        <v>-6.0679877173519525E-3</v>
      </c>
    </row>
    <row r="16" spans="1:20" x14ac:dyDescent="0.2">
      <c r="A16">
        <v>1979</v>
      </c>
      <c r="B16">
        <v>0.276285</v>
      </c>
      <c r="C16">
        <v>4.2586519999999997</v>
      </c>
      <c r="D16">
        <v>872849.39613999997</v>
      </c>
      <c r="E16">
        <v>681248383</v>
      </c>
      <c r="F16">
        <f t="shared" si="0"/>
        <v>0.40555692592374198</v>
      </c>
      <c r="G16">
        <v>1979</v>
      </c>
      <c r="H16">
        <v>43187476</v>
      </c>
      <c r="I16">
        <f t="shared" si="1"/>
        <v>1281.2498611684778</v>
      </c>
      <c r="J16">
        <f t="shared" si="2"/>
        <v>4879.0226800098935</v>
      </c>
      <c r="K16">
        <f t="shared" si="3"/>
        <v>6.487616269185649E-2</v>
      </c>
      <c r="M16">
        <v>1979</v>
      </c>
      <c r="N16" s="1">
        <f t="shared" si="5"/>
        <v>2.1168675854837282E-2</v>
      </c>
      <c r="O16" s="1">
        <f t="shared" si="4"/>
        <v>-7.3219910394020871E-2</v>
      </c>
      <c r="P16" s="1">
        <f t="shared" si="4"/>
        <v>0.11363072608262237</v>
      </c>
      <c r="Q16" s="1">
        <f t="shared" si="4"/>
        <v>-5.1001926835939626E-3</v>
      </c>
      <c r="R16" s="1">
        <f t="shared" si="6"/>
        <v>2.682692224091765E-2</v>
      </c>
      <c r="S16">
        <v>1979</v>
      </c>
      <c r="T16" s="1">
        <f t="shared" si="7"/>
        <v>2.682692224091765E-2</v>
      </c>
    </row>
    <row r="17" spans="1:22" x14ac:dyDescent="0.2">
      <c r="A17">
        <v>1980</v>
      </c>
      <c r="B17">
        <v>0.291711</v>
      </c>
      <c r="C17">
        <v>4.3869559999999996</v>
      </c>
      <c r="D17">
        <v>931642.97366999998</v>
      </c>
      <c r="E17">
        <v>696828385</v>
      </c>
      <c r="F17">
        <f t="shared" si="0"/>
        <v>0.4186267469572153</v>
      </c>
      <c r="G17">
        <v>1980</v>
      </c>
      <c r="H17">
        <v>44089069</v>
      </c>
      <c r="I17">
        <f t="shared" si="1"/>
        <v>1336.9762106777553</v>
      </c>
      <c r="J17">
        <f t="shared" si="2"/>
        <v>4708.8381751204151</v>
      </c>
      <c r="K17">
        <f t="shared" si="3"/>
        <v>6.649508223925657E-2</v>
      </c>
      <c r="M17">
        <v>1980</v>
      </c>
      <c r="N17" s="1">
        <f t="shared" si="5"/>
        <v>2.0876260515895861E-2</v>
      </c>
      <c r="O17" s="1">
        <f t="shared" si="4"/>
        <v>4.3493740915184098E-2</v>
      </c>
      <c r="P17" s="1">
        <f t="shared" si="4"/>
        <v>-3.488085955958975E-2</v>
      </c>
      <c r="Q17" s="1">
        <f t="shared" si="4"/>
        <v>2.49539966642216E-2</v>
      </c>
      <c r="R17" s="1">
        <f t="shared" si="6"/>
        <v>3.2226847078752341E-2</v>
      </c>
      <c r="S17">
        <v>1980</v>
      </c>
      <c r="T17" s="1">
        <f t="shared" si="7"/>
        <v>3.2226847078752341E-2</v>
      </c>
    </row>
    <row r="18" spans="1:22" x14ac:dyDescent="0.2">
      <c r="A18">
        <v>1981</v>
      </c>
      <c r="B18">
        <v>0.31496600000000002</v>
      </c>
      <c r="C18">
        <v>4.857424</v>
      </c>
      <c r="D18">
        <v>987599.34771999996</v>
      </c>
      <c r="E18">
        <v>712869298</v>
      </c>
      <c r="F18">
        <f t="shared" si="0"/>
        <v>0.44182853839218084</v>
      </c>
      <c r="G18">
        <v>1981</v>
      </c>
      <c r="H18">
        <v>44981877</v>
      </c>
      <c r="I18">
        <f t="shared" si="1"/>
        <v>1385.3862839804892</v>
      </c>
      <c r="J18">
        <f t="shared" si="2"/>
        <v>4918.4155611422666</v>
      </c>
      <c r="K18">
        <f t="shared" si="3"/>
        <v>6.4842187958061723E-2</v>
      </c>
      <c r="M18">
        <v>1981</v>
      </c>
      <c r="N18" s="1">
        <f t="shared" si="5"/>
        <v>2.0250098726285248E-2</v>
      </c>
      <c r="O18" s="1">
        <f t="shared" si="4"/>
        <v>3.6208627286040684E-2</v>
      </c>
      <c r="P18" s="1">
        <f t="shared" si="4"/>
        <v>4.4507238989263342E-2</v>
      </c>
      <c r="Q18" s="1">
        <f t="shared" si="4"/>
        <v>-2.4857391336814194E-2</v>
      </c>
      <c r="R18" s="1">
        <f t="shared" si="6"/>
        <v>5.5423576261210084E-2</v>
      </c>
      <c r="S18">
        <v>1981</v>
      </c>
      <c r="T18" s="1">
        <f t="shared" si="7"/>
        <v>5.5423576261210084E-2</v>
      </c>
    </row>
    <row r="19" spans="1:22" x14ac:dyDescent="0.2">
      <c r="A19">
        <v>1982</v>
      </c>
      <c r="B19">
        <v>0.32538</v>
      </c>
      <c r="C19">
        <v>4.8097760000000003</v>
      </c>
      <c r="D19">
        <v>1021925.6665000001</v>
      </c>
      <c r="E19">
        <v>729169466</v>
      </c>
      <c r="F19">
        <f t="shared" si="0"/>
        <v>0.4462337154419464</v>
      </c>
      <c r="G19">
        <v>1982</v>
      </c>
      <c r="H19">
        <v>45949991</v>
      </c>
      <c r="I19">
        <f t="shared" si="1"/>
        <v>1401.4926764637728</v>
      </c>
      <c r="J19">
        <f t="shared" si="2"/>
        <v>4706.5810730373705</v>
      </c>
      <c r="K19">
        <f t="shared" si="3"/>
        <v>6.7649720070123848E-2</v>
      </c>
      <c r="M19">
        <v>1982</v>
      </c>
      <c r="N19" s="1">
        <f t="shared" si="5"/>
        <v>2.1522312196976534E-2</v>
      </c>
      <c r="O19" s="1">
        <f t="shared" si="5"/>
        <v>1.1625921715499254E-2</v>
      </c>
      <c r="P19" s="1">
        <f t="shared" si="5"/>
        <v>-4.3069660436683255E-2</v>
      </c>
      <c r="Q19" s="1">
        <f t="shared" si="5"/>
        <v>4.3297923781935976E-2</v>
      </c>
      <c r="R19" s="1">
        <f t="shared" si="6"/>
        <v>9.9703316263726194E-3</v>
      </c>
      <c r="S19">
        <v>1982</v>
      </c>
      <c r="T19" s="1">
        <f t="shared" si="7"/>
        <v>9.9703316263726194E-3</v>
      </c>
    </row>
    <row r="20" spans="1:22" x14ac:dyDescent="0.2">
      <c r="A20">
        <v>1983</v>
      </c>
      <c r="B20">
        <v>0.35219899999999998</v>
      </c>
      <c r="C20">
        <v>5.0581810000000003</v>
      </c>
      <c r="D20">
        <v>1096412.7339000001</v>
      </c>
      <c r="E20">
        <v>745826546</v>
      </c>
      <c r="F20">
        <f t="shared" si="0"/>
        <v>0.47222642032374107</v>
      </c>
      <c r="G20">
        <v>1983</v>
      </c>
      <c r="H20">
        <v>47026425</v>
      </c>
      <c r="I20">
        <f t="shared" si="1"/>
        <v>1470.0639710134428</v>
      </c>
      <c r="J20">
        <f t="shared" si="2"/>
        <v>4613.391329383574</v>
      </c>
      <c r="K20">
        <f t="shared" si="3"/>
        <v>6.9629576323978912E-2</v>
      </c>
      <c r="M20">
        <v>1983</v>
      </c>
      <c r="N20" s="1">
        <f t="shared" si="5"/>
        <v>2.3426206982282149E-2</v>
      </c>
      <c r="O20" s="1">
        <f t="shared" si="5"/>
        <v>4.8927329911340189E-2</v>
      </c>
      <c r="P20" s="1">
        <f t="shared" si="5"/>
        <v>-1.9799880679343573E-2</v>
      </c>
      <c r="Q20" s="1">
        <f t="shared" si="5"/>
        <v>2.926628893368366E-2</v>
      </c>
      <c r="R20" s="1">
        <f t="shared" si="6"/>
        <v>5.824908334425527E-2</v>
      </c>
      <c r="S20">
        <v>1983</v>
      </c>
      <c r="T20" s="1">
        <f t="shared" si="7"/>
        <v>5.824908334425527E-2</v>
      </c>
    </row>
    <row r="21" spans="1:22" x14ac:dyDescent="0.2">
      <c r="A21">
        <v>1984</v>
      </c>
      <c r="B21">
        <v>0.36155900000000002</v>
      </c>
      <c r="C21">
        <v>5.4033069999999999</v>
      </c>
      <c r="D21">
        <v>1138303.7903</v>
      </c>
      <c r="E21">
        <v>762895156</v>
      </c>
      <c r="F21">
        <f t="shared" si="0"/>
        <v>0.47393012939775436</v>
      </c>
      <c r="G21">
        <v>1984</v>
      </c>
      <c r="H21">
        <v>48106764</v>
      </c>
      <c r="I21">
        <f t="shared" si="1"/>
        <v>1492.0841761118745</v>
      </c>
      <c r="J21">
        <f t="shared" si="2"/>
        <v>4746.8057701678727</v>
      </c>
      <c r="K21">
        <f t="shared" si="3"/>
        <v>6.6914391501352782E-2</v>
      </c>
      <c r="M21">
        <v>1984</v>
      </c>
      <c r="N21" s="1">
        <f t="shared" si="5"/>
        <v>2.2973019956333163E-2</v>
      </c>
      <c r="O21" s="1">
        <f t="shared" si="5"/>
        <v>1.4979079504445769E-2</v>
      </c>
      <c r="P21" s="1">
        <f t="shared" si="5"/>
        <v>2.8918951647252777E-2</v>
      </c>
      <c r="Q21" s="1">
        <f t="shared" si="5"/>
        <v>-3.8994705496880666E-2</v>
      </c>
      <c r="R21" s="1">
        <f t="shared" si="6"/>
        <v>3.6078224357825039E-3</v>
      </c>
      <c r="S21">
        <v>1984</v>
      </c>
      <c r="T21" s="1">
        <f t="shared" si="7"/>
        <v>3.6078224357825039E-3</v>
      </c>
    </row>
    <row r="22" spans="1:22" x14ac:dyDescent="0.2">
      <c r="A22">
        <v>1985</v>
      </c>
      <c r="B22">
        <v>0.397592</v>
      </c>
      <c r="C22">
        <v>5.7033459999999998</v>
      </c>
      <c r="D22">
        <v>1198113.6775</v>
      </c>
      <c r="E22">
        <v>780242084</v>
      </c>
      <c r="F22">
        <f t="shared" si="0"/>
        <v>0.50957517949006192</v>
      </c>
      <c r="G22">
        <v>1985</v>
      </c>
      <c r="H22">
        <v>49175673</v>
      </c>
      <c r="I22">
        <f t="shared" si="1"/>
        <v>1535.5665915349421</v>
      </c>
      <c r="J22">
        <f t="shared" si="2"/>
        <v>4760.2711721818232</v>
      </c>
      <c r="K22">
        <f t="shared" si="3"/>
        <v>6.9712060253752803E-2</v>
      </c>
      <c r="M22">
        <v>1985</v>
      </c>
      <c r="N22" s="1">
        <f t="shared" si="5"/>
        <v>2.2219515742110563E-2</v>
      </c>
      <c r="O22" s="1">
        <f t="shared" si="5"/>
        <v>2.9142065923100535E-2</v>
      </c>
      <c r="P22" s="1">
        <f t="shared" si="5"/>
        <v>2.8367290902391318E-3</v>
      </c>
      <c r="Q22" s="1">
        <f t="shared" si="5"/>
        <v>4.1809671875196797E-2</v>
      </c>
      <c r="R22" s="1">
        <f t="shared" si="6"/>
        <v>7.5211614289227402E-2</v>
      </c>
      <c r="S22">
        <v>1985</v>
      </c>
      <c r="T22" s="1">
        <f t="shared" si="7"/>
        <v>7.5211614289227402E-2</v>
      </c>
    </row>
    <row r="23" spans="1:22" x14ac:dyDescent="0.2">
      <c r="A23">
        <v>1986</v>
      </c>
      <c r="B23">
        <v>0.42630899999999999</v>
      </c>
      <c r="C23">
        <v>6.1041259999999999</v>
      </c>
      <c r="D23">
        <v>1255342.3461</v>
      </c>
      <c r="E23">
        <v>797878993</v>
      </c>
      <c r="F23">
        <f t="shared" si="0"/>
        <v>0.53430282504003712</v>
      </c>
      <c r="G23">
        <v>1986</v>
      </c>
      <c r="H23">
        <v>50223885</v>
      </c>
      <c r="I23">
        <f t="shared" si="1"/>
        <v>1573.3492886934548</v>
      </c>
      <c r="J23">
        <f t="shared" si="2"/>
        <v>4862.5189924993965</v>
      </c>
      <c r="K23">
        <f t="shared" si="3"/>
        <v>6.9839482343582032E-2</v>
      </c>
      <c r="M23">
        <v>1986</v>
      </c>
      <c r="N23" s="1">
        <f t="shared" si="5"/>
        <v>2.1315661506045913E-2</v>
      </c>
      <c r="O23" s="1">
        <f t="shared" si="5"/>
        <v>2.4605052862439081E-2</v>
      </c>
      <c r="P23" s="1">
        <f t="shared" si="5"/>
        <v>2.1479410861106274E-2</v>
      </c>
      <c r="Q23" s="1">
        <f t="shared" si="5"/>
        <v>1.8278342278998938E-3</v>
      </c>
      <c r="R23" s="1">
        <f t="shared" si="6"/>
        <v>4.8526000765422683E-2</v>
      </c>
      <c r="S23">
        <v>1986</v>
      </c>
      <c r="T23" s="1">
        <f t="shared" si="7"/>
        <v>4.8526000765422683E-2</v>
      </c>
    </row>
    <row r="24" spans="1:22" x14ac:dyDescent="0.2">
      <c r="A24">
        <v>1987</v>
      </c>
      <c r="B24">
        <v>0.455343</v>
      </c>
      <c r="C24">
        <v>6.4902730000000002</v>
      </c>
      <c r="D24">
        <v>1305121.1346</v>
      </c>
      <c r="E24">
        <v>815716125</v>
      </c>
      <c r="F24">
        <f t="shared" si="0"/>
        <v>0.5582125767098205</v>
      </c>
      <c r="G24">
        <v>1987</v>
      </c>
      <c r="H24">
        <v>51250152</v>
      </c>
      <c r="I24">
        <f t="shared" si="1"/>
        <v>1599.9697622748356</v>
      </c>
      <c r="J24">
        <f t="shared" si="2"/>
        <v>4972.927667736506</v>
      </c>
      <c r="K24">
        <f t="shared" si="3"/>
        <v>7.0157757616667274E-2</v>
      </c>
      <c r="M24">
        <v>1987</v>
      </c>
      <c r="N24" s="1">
        <f t="shared" si="5"/>
        <v>2.0433843379499717E-2</v>
      </c>
      <c r="O24" s="1">
        <f t="shared" si="5"/>
        <v>1.6919620946654002E-2</v>
      </c>
      <c r="P24" s="1">
        <f t="shared" si="5"/>
        <v>2.2706065602503323E-2</v>
      </c>
      <c r="Q24" s="1">
        <f t="shared" si="5"/>
        <v>4.5572398649729173E-3</v>
      </c>
      <c r="R24" s="1">
        <f t="shared" si="6"/>
        <v>4.4749438987135681E-2</v>
      </c>
      <c r="S24">
        <v>1987</v>
      </c>
      <c r="T24" s="1">
        <f t="shared" si="7"/>
        <v>4.4749438987135681E-2</v>
      </c>
    </row>
    <row r="25" spans="1:22" x14ac:dyDescent="0.2">
      <c r="A25">
        <v>1988</v>
      </c>
      <c r="B25">
        <v>0.49169200000000002</v>
      </c>
      <c r="C25">
        <v>7.0642849999999999</v>
      </c>
      <c r="D25">
        <v>1430775.3643</v>
      </c>
      <c r="E25">
        <v>833729681</v>
      </c>
      <c r="F25">
        <f t="shared" si="0"/>
        <v>0.58974990480157796</v>
      </c>
      <c r="G25">
        <v>1988</v>
      </c>
      <c r="H25">
        <v>52275890</v>
      </c>
      <c r="I25">
        <f t="shared" si="1"/>
        <v>1716.114223718035</v>
      </c>
      <c r="J25">
        <f t="shared" si="2"/>
        <v>4937.382328676149</v>
      </c>
      <c r="K25">
        <f t="shared" si="3"/>
        <v>6.9602514621083383E-2</v>
      </c>
      <c r="M25">
        <v>1988</v>
      </c>
      <c r="N25" s="1">
        <f t="shared" si="5"/>
        <v>2.0014340640394535E-2</v>
      </c>
      <c r="O25" s="1">
        <f t="shared" si="5"/>
        <v>7.2591660281170034E-2</v>
      </c>
      <c r="P25" s="1">
        <f t="shared" si="5"/>
        <v>-7.1477691684456168E-3</v>
      </c>
      <c r="Q25" s="1">
        <f t="shared" si="5"/>
        <v>-7.9142067028091789E-3</v>
      </c>
      <c r="R25" s="1">
        <f t="shared" si="6"/>
        <v>5.6496985928985444E-2</v>
      </c>
      <c r="S25">
        <v>1988</v>
      </c>
      <c r="T25" s="1">
        <f t="shared" si="7"/>
        <v>5.6496985928985444E-2</v>
      </c>
    </row>
    <row r="26" spans="1:22" x14ac:dyDescent="0.2">
      <c r="A26">
        <v>1989</v>
      </c>
      <c r="B26">
        <v>0.54065099999999999</v>
      </c>
      <c r="C26">
        <v>7.7162889999999997</v>
      </c>
      <c r="D26">
        <v>1515868.4874</v>
      </c>
      <c r="E26">
        <v>852012673</v>
      </c>
      <c r="F26">
        <f t="shared" si="0"/>
        <v>0.63455746273858538</v>
      </c>
      <c r="G26">
        <v>1989</v>
      </c>
      <c r="H26">
        <v>53305234</v>
      </c>
      <c r="I26">
        <f t="shared" si="1"/>
        <v>1779.161901503782</v>
      </c>
      <c r="J26">
        <f t="shared" si="2"/>
        <v>5090.3419816021697</v>
      </c>
      <c r="K26">
        <f t="shared" si="3"/>
        <v>7.0066193736393237E-2</v>
      </c>
      <c r="M26">
        <v>1989</v>
      </c>
      <c r="N26" s="1">
        <f t="shared" si="5"/>
        <v>1.9690606893541185E-2</v>
      </c>
      <c r="O26" s="1">
        <f t="shared" si="5"/>
        <v>3.6738625503115685E-2</v>
      </c>
      <c r="P26" s="1">
        <f t="shared" si="5"/>
        <v>3.0979908531214351E-2</v>
      </c>
      <c r="Q26" s="1">
        <f t="shared" si="5"/>
        <v>6.6618155656319455E-3</v>
      </c>
      <c r="R26" s="1">
        <f t="shared" si="6"/>
        <v>7.597721944878133E-2</v>
      </c>
      <c r="S26">
        <v>1989</v>
      </c>
      <c r="T26" s="1">
        <f t="shared" si="7"/>
        <v>7.597721944878133E-2</v>
      </c>
    </row>
    <row r="27" spans="1:22" x14ac:dyDescent="0.2">
      <c r="A27">
        <v>1990</v>
      </c>
      <c r="B27">
        <v>0.57799599999999995</v>
      </c>
      <c r="C27">
        <v>8.2825240000000004</v>
      </c>
      <c r="D27">
        <v>1599748.3814000001</v>
      </c>
      <c r="E27">
        <v>870452165</v>
      </c>
      <c r="F27">
        <f t="shared" si="0"/>
        <v>0.6640181083356832</v>
      </c>
      <c r="G27">
        <v>1990</v>
      </c>
      <c r="H27">
        <v>54324142</v>
      </c>
      <c r="I27">
        <f t="shared" si="1"/>
        <v>1837.8360646618646</v>
      </c>
      <c r="J27">
        <f t="shared" si="2"/>
        <v>5177.3917050327946</v>
      </c>
      <c r="K27">
        <f t="shared" si="3"/>
        <v>6.9785007565326698E-2</v>
      </c>
      <c r="M27">
        <v>1990</v>
      </c>
      <c r="N27" s="1">
        <f t="shared" si="5"/>
        <v>1.9114595763710662E-2</v>
      </c>
      <c r="O27" s="1">
        <f t="shared" si="5"/>
        <v>3.2978540687325975E-2</v>
      </c>
      <c r="P27" s="1">
        <f t="shared" si="5"/>
        <v>1.7100957803079853E-2</v>
      </c>
      <c r="Q27" s="1">
        <f t="shared" si="5"/>
        <v>-4.0131503664153634E-3</v>
      </c>
      <c r="R27" s="1">
        <f t="shared" si="6"/>
        <v>4.642707292410253E-2</v>
      </c>
      <c r="S27">
        <v>1990</v>
      </c>
      <c r="T27" s="1">
        <f t="shared" si="7"/>
        <v>4.642707292410253E-2</v>
      </c>
    </row>
    <row r="28" spans="1:22" x14ac:dyDescent="0.2">
      <c r="A28">
        <v>1991</v>
      </c>
      <c r="B28">
        <v>0.61536500000000005</v>
      </c>
      <c r="C28">
        <v>8.7395870000000002</v>
      </c>
      <c r="D28">
        <v>1616655.0251</v>
      </c>
      <c r="E28">
        <v>888941756</v>
      </c>
      <c r="F28">
        <f t="shared" si="0"/>
        <v>0.69224445341501095</v>
      </c>
      <c r="G28">
        <v>1991</v>
      </c>
      <c r="H28">
        <v>55321172</v>
      </c>
      <c r="I28">
        <f t="shared" si="1"/>
        <v>1818.6287393839107</v>
      </c>
      <c r="J28">
        <f t="shared" si="2"/>
        <v>5405.969031308583</v>
      </c>
      <c r="K28">
        <f t="shared" si="3"/>
        <v>7.0411221949046338E-2</v>
      </c>
      <c r="M28">
        <v>1991</v>
      </c>
      <c r="N28" s="1">
        <f t="shared" si="5"/>
        <v>1.8353350155074777E-2</v>
      </c>
      <c r="O28" s="1">
        <f t="shared" si="5"/>
        <v>-1.0451054719882058E-2</v>
      </c>
      <c r="P28" s="1">
        <f t="shared" si="5"/>
        <v>4.4149127456127202E-2</v>
      </c>
      <c r="Q28" s="1">
        <f t="shared" si="5"/>
        <v>8.9734802010794645E-3</v>
      </c>
      <c r="R28" s="1">
        <f t="shared" si="6"/>
        <v>4.2508396570803075E-2</v>
      </c>
      <c r="S28">
        <v>1991</v>
      </c>
      <c r="T28" s="1">
        <f t="shared" si="7"/>
        <v>4.2508396570803075E-2</v>
      </c>
    </row>
    <row r="29" spans="1:22" x14ac:dyDescent="0.2">
      <c r="A29">
        <v>1992</v>
      </c>
      <c r="B29">
        <v>0.655447</v>
      </c>
      <c r="C29">
        <v>9.1899800000000003</v>
      </c>
      <c r="D29">
        <v>1705286.4558999999</v>
      </c>
      <c r="E29">
        <v>907574049</v>
      </c>
      <c r="F29">
        <f t="shared" si="0"/>
        <v>0.72219671851811618</v>
      </c>
      <c r="G29">
        <v>1992</v>
      </c>
      <c r="H29">
        <v>56302037</v>
      </c>
      <c r="I29">
        <f t="shared" si="1"/>
        <v>1878.9502165459119</v>
      </c>
      <c r="J29">
        <f t="shared" si="2"/>
        <v>5389.1121742064151</v>
      </c>
      <c r="K29">
        <f t="shared" si="3"/>
        <v>7.132191800199783E-2</v>
      </c>
      <c r="M29">
        <v>1992</v>
      </c>
      <c r="N29" s="1">
        <f t="shared" si="5"/>
        <v>1.7730372740476286E-2</v>
      </c>
      <c r="O29" s="1">
        <f t="shared" si="5"/>
        <v>3.3168659361688224E-2</v>
      </c>
      <c r="P29" s="1">
        <f t="shared" si="5"/>
        <v>-3.1181934274024936E-3</v>
      </c>
      <c r="Q29" s="1">
        <f t="shared" si="5"/>
        <v>1.2933961771186553E-2</v>
      </c>
      <c r="R29" s="1">
        <f t="shared" si="6"/>
        <v>4.3268335275701286E-2</v>
      </c>
      <c r="S29">
        <v>1992</v>
      </c>
      <c r="T29" s="1">
        <f t="shared" si="7"/>
        <v>4.3268335275701286E-2</v>
      </c>
    </row>
    <row r="30" spans="1:22" x14ac:dyDescent="0.2">
      <c r="A30">
        <v>1993</v>
      </c>
      <c r="B30">
        <v>0.67729899999999998</v>
      </c>
      <c r="C30">
        <v>9.4184929999999998</v>
      </c>
      <c r="D30">
        <v>1786300.7993999999</v>
      </c>
      <c r="E30">
        <v>926351297</v>
      </c>
      <c r="F30">
        <f t="shared" si="0"/>
        <v>0.73114703049851726</v>
      </c>
      <c r="G30">
        <v>1993</v>
      </c>
      <c r="H30">
        <v>57296008</v>
      </c>
      <c r="I30">
        <f t="shared" si="1"/>
        <v>1928.3189921414878</v>
      </c>
      <c r="J30">
        <f t="shared" si="2"/>
        <v>5272.6242988658878</v>
      </c>
      <c r="K30">
        <f t="shared" si="3"/>
        <v>7.1911610488004818E-2</v>
      </c>
      <c r="M30">
        <v>1993</v>
      </c>
      <c r="N30" s="1">
        <f t="shared" si="5"/>
        <v>1.7654263557107086E-2</v>
      </c>
      <c r="O30" s="1">
        <f t="shared" si="5"/>
        <v>2.6274658668887341E-2</v>
      </c>
      <c r="P30" s="1">
        <f t="shared" si="5"/>
        <v>-2.1615411142871799E-2</v>
      </c>
      <c r="Q30" s="1">
        <f t="shared" si="5"/>
        <v>8.2680402115724583E-3</v>
      </c>
      <c r="R30" s="1">
        <f t="shared" si="6"/>
        <v>1.2393177303223313E-2</v>
      </c>
      <c r="S30">
        <v>1993</v>
      </c>
      <c r="T30" s="1">
        <f t="shared" si="7"/>
        <v>1.2393177303223313E-2</v>
      </c>
    </row>
    <row r="31" spans="1:22" x14ac:dyDescent="0.2">
      <c r="A31">
        <v>1994</v>
      </c>
      <c r="B31">
        <v>0.71406400000000003</v>
      </c>
      <c r="C31">
        <v>9.925637</v>
      </c>
      <c r="D31">
        <v>1905249.2132000001</v>
      </c>
      <c r="E31">
        <v>945261958</v>
      </c>
      <c r="F31">
        <f t="shared" si="0"/>
        <v>0.75541387649919578</v>
      </c>
      <c r="G31">
        <v>1994</v>
      </c>
      <c r="H31">
        <v>58310245</v>
      </c>
      <c r="I31">
        <f t="shared" si="1"/>
        <v>2015.5780067899443</v>
      </c>
      <c r="J31">
        <f t="shared" si="2"/>
        <v>5209.6266101216197</v>
      </c>
      <c r="K31">
        <f t="shared" si="3"/>
        <v>7.1941377666743203E-2</v>
      </c>
      <c r="M31">
        <v>1994</v>
      </c>
      <c r="N31" s="1">
        <f t="shared" si="5"/>
        <v>1.7701704453825018E-2</v>
      </c>
      <c r="O31" s="1">
        <f t="shared" si="5"/>
        <v>4.5251338084655535E-2</v>
      </c>
      <c r="P31" s="1">
        <f t="shared" si="5"/>
        <v>-1.1948070860618443E-2</v>
      </c>
      <c r="Q31" s="1">
        <f t="shared" si="5"/>
        <v>4.1394120554905101E-4</v>
      </c>
      <c r="R31" s="1">
        <f t="shared" si="6"/>
        <v>3.3190104026180167E-2</v>
      </c>
      <c r="S31">
        <v>1994</v>
      </c>
      <c r="T31" s="1">
        <f t="shared" si="7"/>
        <v>3.3190104026180167E-2</v>
      </c>
      <c r="V31" t="s">
        <v>49</v>
      </c>
    </row>
    <row r="32" spans="1:22" x14ac:dyDescent="0.2">
      <c r="A32">
        <v>1995</v>
      </c>
      <c r="B32">
        <v>0.76046199999999997</v>
      </c>
      <c r="C32">
        <v>10.667225</v>
      </c>
      <c r="D32">
        <v>2049562.1594</v>
      </c>
      <c r="E32">
        <v>964279129</v>
      </c>
      <c r="F32">
        <f t="shared" si="0"/>
        <v>0.78863264497763486</v>
      </c>
      <c r="G32">
        <v>1995</v>
      </c>
      <c r="H32">
        <v>59305490</v>
      </c>
      <c r="I32">
        <f t="shared" si="1"/>
        <v>2125.4863843475346</v>
      </c>
      <c r="J32">
        <f t="shared" si="2"/>
        <v>5204.636000463036</v>
      </c>
      <c r="K32">
        <f t="shared" si="3"/>
        <v>7.1289580935997882E-2</v>
      </c>
      <c r="M32">
        <v>1995</v>
      </c>
      <c r="N32" s="1">
        <f t="shared" si="5"/>
        <v>1.7068098410493837E-2</v>
      </c>
      <c r="O32" s="1">
        <f t="shared" si="5"/>
        <v>5.4529458640319772E-2</v>
      </c>
      <c r="P32" s="1">
        <f t="shared" si="5"/>
        <v>-9.5795918442365124E-4</v>
      </c>
      <c r="Q32" s="1">
        <f t="shared" si="5"/>
        <v>-9.0601091038965409E-3</v>
      </c>
      <c r="R32" s="1">
        <f t="shared" si="6"/>
        <v>4.3974262999224134E-2</v>
      </c>
      <c r="S32">
        <v>1995</v>
      </c>
      <c r="T32" s="1">
        <f t="shared" si="7"/>
        <v>4.3974262999224134E-2</v>
      </c>
    </row>
    <row r="33" spans="1:20" x14ac:dyDescent="0.2">
      <c r="A33">
        <v>1996</v>
      </c>
      <c r="B33">
        <v>0.82362100000000005</v>
      </c>
      <c r="C33">
        <v>11.093873</v>
      </c>
      <c r="D33">
        <v>2204294.3106</v>
      </c>
      <c r="E33">
        <v>983281218</v>
      </c>
      <c r="F33">
        <f t="shared" si="0"/>
        <v>0.83762507095909977</v>
      </c>
      <c r="G33">
        <v>1996</v>
      </c>
      <c r="H33">
        <v>60293786</v>
      </c>
      <c r="I33">
        <f t="shared" si="1"/>
        <v>2241.7740421031817</v>
      </c>
      <c r="J33">
        <f t="shared" si="2"/>
        <v>5032.8456352910025</v>
      </c>
      <c r="K33">
        <f t="shared" si="3"/>
        <v>7.4241069822955433E-2</v>
      </c>
      <c r="M33">
        <v>1996</v>
      </c>
      <c r="N33" s="1">
        <f t="shared" si="5"/>
        <v>1.6664494298925803E-2</v>
      </c>
      <c r="O33" s="1">
        <f t="shared" si="5"/>
        <v>5.4711081008097961E-2</v>
      </c>
      <c r="P33" s="1">
        <f t="shared" si="5"/>
        <v>-3.3007181512165307E-2</v>
      </c>
      <c r="Q33" s="1">
        <f t="shared" si="5"/>
        <v>4.1401406042873568E-2</v>
      </c>
      <c r="R33" s="1">
        <f t="shared" si="6"/>
        <v>6.2123253828598957E-2</v>
      </c>
      <c r="S33">
        <v>1996</v>
      </c>
      <c r="T33" s="1">
        <f t="shared" si="7"/>
        <v>6.2123253828598957E-2</v>
      </c>
    </row>
    <row r="34" spans="1:20" x14ac:dyDescent="0.2">
      <c r="A34">
        <v>1997</v>
      </c>
      <c r="B34">
        <v>0.85801099999999997</v>
      </c>
      <c r="C34">
        <v>11.707235000000001</v>
      </c>
      <c r="D34">
        <v>2293564.2812000001</v>
      </c>
      <c r="E34">
        <v>1002335230</v>
      </c>
      <c r="F34">
        <f t="shared" si="0"/>
        <v>0.85601201506206659</v>
      </c>
      <c r="G34">
        <v>1997</v>
      </c>
      <c r="H34">
        <v>61277426</v>
      </c>
      <c r="I34">
        <f t="shared" si="1"/>
        <v>2288.2207594359425</v>
      </c>
      <c r="J34">
        <f t="shared" si="2"/>
        <v>5104.3849505167291</v>
      </c>
      <c r="K34">
        <f t="shared" si="3"/>
        <v>7.3288953369433515E-2</v>
      </c>
      <c r="M34">
        <v>1997</v>
      </c>
      <c r="N34" s="1">
        <f t="shared" si="5"/>
        <v>1.6314119003905336E-2</v>
      </c>
      <c r="O34" s="1">
        <f t="shared" si="5"/>
        <v>2.0718732780572902E-2</v>
      </c>
      <c r="P34" s="1">
        <f t="shared" si="5"/>
        <v>1.4214486278713467E-2</v>
      </c>
      <c r="Q34" s="1">
        <f t="shared" si="5"/>
        <v>-1.2824659663343452E-2</v>
      </c>
      <c r="R34" s="1">
        <f t="shared" si="6"/>
        <v>2.1951281952333757E-2</v>
      </c>
      <c r="S34">
        <v>1997</v>
      </c>
      <c r="T34" s="1">
        <f t="shared" si="7"/>
        <v>2.1951281952333757E-2</v>
      </c>
    </row>
    <row r="35" spans="1:20" x14ac:dyDescent="0.2">
      <c r="A35">
        <v>1998</v>
      </c>
      <c r="B35">
        <v>0.87577199999999999</v>
      </c>
      <c r="C35">
        <v>12.418188000000001</v>
      </c>
      <c r="D35">
        <v>2435407.8335000002</v>
      </c>
      <c r="E35">
        <v>1021434576</v>
      </c>
      <c r="F35">
        <f t="shared" si="0"/>
        <v>0.8573941205608846</v>
      </c>
      <c r="G35">
        <v>1998</v>
      </c>
      <c r="H35">
        <v>62242204</v>
      </c>
      <c r="I35">
        <f t="shared" si="1"/>
        <v>2384.3013451113093</v>
      </c>
      <c r="J35">
        <f t="shared" si="2"/>
        <v>5099.0178438218445</v>
      </c>
      <c r="K35">
        <f t="shared" si="3"/>
        <v>7.052333238955634E-2</v>
      </c>
      <c r="M35">
        <v>1998</v>
      </c>
      <c r="N35" s="1">
        <f t="shared" si="5"/>
        <v>1.5744427646161352E-2</v>
      </c>
      <c r="O35" s="1">
        <f t="shared" si="5"/>
        <v>4.1989211608695953E-2</v>
      </c>
      <c r="P35" s="1">
        <f t="shared" si="5"/>
        <v>-1.0514698140745571E-3</v>
      </c>
      <c r="Q35" s="1">
        <f t="shared" si="5"/>
        <v>-3.773585039393712E-2</v>
      </c>
      <c r="R35" s="1">
        <f t="shared" si="6"/>
        <v>1.614586564790077E-3</v>
      </c>
      <c r="S35">
        <v>1998</v>
      </c>
      <c r="T35" s="1">
        <f t="shared" si="7"/>
        <v>1.614586564790077E-3</v>
      </c>
    </row>
    <row r="36" spans="1:20" x14ac:dyDescent="0.2">
      <c r="A36">
        <v>1999</v>
      </c>
      <c r="B36">
        <v>0.96076300000000003</v>
      </c>
      <c r="C36">
        <v>12.766906000000001</v>
      </c>
      <c r="D36">
        <v>2650838.0573</v>
      </c>
      <c r="E36">
        <v>1040500054</v>
      </c>
      <c r="F36">
        <f t="shared" si="0"/>
        <v>0.92336660272773041</v>
      </c>
      <c r="G36">
        <v>1999</v>
      </c>
      <c r="H36">
        <v>63185615</v>
      </c>
      <c r="I36">
        <f t="shared" si="1"/>
        <v>2547.6577796506294</v>
      </c>
      <c r="J36">
        <f t="shared" si="2"/>
        <v>4816.1772707472292</v>
      </c>
      <c r="K36">
        <f t="shared" si="3"/>
        <v>7.5254176697157477E-2</v>
      </c>
      <c r="M36">
        <v>1999</v>
      </c>
      <c r="N36" s="1">
        <f t="shared" si="5"/>
        <v>1.5157095015465805E-2</v>
      </c>
      <c r="O36" s="1">
        <f t="shared" si="5"/>
        <v>6.8513334052451302E-2</v>
      </c>
      <c r="P36" s="1">
        <f t="shared" si="5"/>
        <v>-5.546961821624441E-2</v>
      </c>
      <c r="Q36" s="1">
        <f t="shared" si="5"/>
        <v>6.7081973402347561E-2</v>
      </c>
      <c r="R36" s="1">
        <f t="shared" si="6"/>
        <v>7.6945340053986344E-2</v>
      </c>
      <c r="S36">
        <v>1999</v>
      </c>
      <c r="T36" s="1">
        <f t="shared" si="7"/>
        <v>7.6945340053986344E-2</v>
      </c>
    </row>
    <row r="37" spans="1:20" x14ac:dyDescent="0.2">
      <c r="A37">
        <v>2000</v>
      </c>
      <c r="B37">
        <v>0.98644500000000002</v>
      </c>
      <c r="C37">
        <v>13.411443999999999</v>
      </c>
      <c r="D37">
        <v>2752656.5126999998</v>
      </c>
      <c r="E37">
        <v>1059633675</v>
      </c>
      <c r="F37">
        <f t="shared" si="0"/>
        <v>0.93093021038615065</v>
      </c>
      <c r="G37">
        <v>2000</v>
      </c>
      <c r="H37">
        <v>64113547</v>
      </c>
      <c r="I37">
        <f t="shared" si="1"/>
        <v>2597.7435199008751</v>
      </c>
      <c r="J37">
        <f t="shared" si="2"/>
        <v>4872.1821767893261</v>
      </c>
      <c r="K37">
        <f t="shared" si="3"/>
        <v>7.3552482491818186E-2</v>
      </c>
      <c r="M37">
        <v>2000</v>
      </c>
      <c r="N37" s="1">
        <f t="shared" si="5"/>
        <v>1.4685811003026572E-2</v>
      </c>
      <c r="O37" s="1">
        <f t="shared" si="5"/>
        <v>1.9659524387578564E-2</v>
      </c>
      <c r="P37" s="1">
        <f t="shared" si="5"/>
        <v>1.1628497643195734E-2</v>
      </c>
      <c r="Q37" s="1">
        <f t="shared" si="5"/>
        <v>-2.2612621385618925E-2</v>
      </c>
      <c r="R37" s="1">
        <f t="shared" si="6"/>
        <v>8.191337694125389E-3</v>
      </c>
      <c r="S37">
        <v>2000</v>
      </c>
      <c r="T37" s="1">
        <f t="shared" si="7"/>
        <v>8.191337694125389E-3</v>
      </c>
    </row>
    <row r="38" spans="1:20" x14ac:dyDescent="0.2">
      <c r="A38">
        <v>2001</v>
      </c>
      <c r="B38">
        <v>1.0005269999999999</v>
      </c>
      <c r="C38">
        <v>13.467145</v>
      </c>
      <c r="D38">
        <v>2885443.7341999998</v>
      </c>
      <c r="E38">
        <v>1078970907</v>
      </c>
      <c r="F38">
        <f t="shared" si="0"/>
        <v>0.92729747716914113</v>
      </c>
      <c r="G38">
        <v>2001</v>
      </c>
      <c r="H38">
        <v>65072018</v>
      </c>
      <c r="I38">
        <f t="shared" si="1"/>
        <v>2674.2553626610434</v>
      </c>
      <c r="J38">
        <f t="shared" si="2"/>
        <v>4667.2700078602702</v>
      </c>
      <c r="K38">
        <f t="shared" si="3"/>
        <v>7.4293920500596078E-2</v>
      </c>
      <c r="M38">
        <v>2001</v>
      </c>
      <c r="N38" s="1">
        <f t="shared" si="5"/>
        <v>1.4949586239551005E-2</v>
      </c>
      <c r="O38" s="1">
        <f t="shared" si="5"/>
        <v>2.9453193578975023E-2</v>
      </c>
      <c r="P38" s="1">
        <f t="shared" si="5"/>
        <v>-4.2057575331489128E-2</v>
      </c>
      <c r="Q38" s="1">
        <f t="shared" si="5"/>
        <v>1.0080394075894894E-2</v>
      </c>
      <c r="R38" s="1">
        <f t="shared" si="6"/>
        <v>-3.9022616050914394E-3</v>
      </c>
      <c r="S38">
        <v>2001</v>
      </c>
      <c r="T38" s="1">
        <f t="shared" si="7"/>
        <v>-3.9022616050914394E-3</v>
      </c>
    </row>
    <row r="39" spans="1:20" x14ac:dyDescent="0.2">
      <c r="A39">
        <v>2002</v>
      </c>
      <c r="B39">
        <v>1.0321400000000001</v>
      </c>
      <c r="C39">
        <v>13.934911</v>
      </c>
      <c r="D39">
        <v>2995205.3018</v>
      </c>
      <c r="E39">
        <v>1098313039</v>
      </c>
      <c r="F39">
        <f t="shared" si="0"/>
        <v>0.93975029281246658</v>
      </c>
      <c r="G39">
        <v>2002</v>
      </c>
      <c r="H39">
        <v>65988663</v>
      </c>
      <c r="I39">
        <f t="shared" si="1"/>
        <v>2727.0961879202455</v>
      </c>
      <c r="J39">
        <f t="shared" si="2"/>
        <v>4652.4059608286852</v>
      </c>
      <c r="K39">
        <f t="shared" si="3"/>
        <v>7.4068646724762002E-2</v>
      </c>
      <c r="M39">
        <v>2002</v>
      </c>
      <c r="N39" s="1">
        <f t="shared" si="5"/>
        <v>1.408662322413301E-2</v>
      </c>
      <c r="O39" s="1">
        <f t="shared" si="5"/>
        <v>1.9759079853399752E-2</v>
      </c>
      <c r="P39" s="1">
        <f t="shared" si="5"/>
        <v>-3.1847411884360355E-3</v>
      </c>
      <c r="Q39" s="1">
        <f t="shared" si="5"/>
        <v>-3.0321966362276687E-3</v>
      </c>
      <c r="R39" s="1">
        <f t="shared" si="6"/>
        <v>1.3429148628055776E-2</v>
      </c>
      <c r="S39">
        <v>2002</v>
      </c>
      <c r="T39" s="1">
        <f t="shared" si="7"/>
        <v>1.3429148628055776E-2</v>
      </c>
    </row>
    <row r="40" spans="1:20" x14ac:dyDescent="0.2">
      <c r="A40">
        <v>2003</v>
      </c>
      <c r="B40">
        <v>1.0677369999999999</v>
      </c>
      <c r="C40">
        <v>14.431355999999999</v>
      </c>
      <c r="D40">
        <v>3230639.8645000001</v>
      </c>
      <c r="E40">
        <v>1117415123</v>
      </c>
      <c r="F40">
        <f t="shared" si="0"/>
        <v>0.95554192709811736</v>
      </c>
      <c r="G40">
        <v>2003</v>
      </c>
      <c r="H40">
        <v>66867327</v>
      </c>
      <c r="I40">
        <f t="shared" si="1"/>
        <v>2891.1724908702527</v>
      </c>
      <c r="J40">
        <f t="shared" si="2"/>
        <v>4467.0271541496977</v>
      </c>
      <c r="K40">
        <f t="shared" si="3"/>
        <v>7.3987295441952927E-2</v>
      </c>
      <c r="M40">
        <v>2003</v>
      </c>
      <c r="N40" s="1">
        <f t="shared" si="5"/>
        <v>1.3315378127906508E-2</v>
      </c>
      <c r="O40" s="1">
        <f t="shared" si="5"/>
        <v>6.0165205641366182E-2</v>
      </c>
      <c r="P40" s="1">
        <f t="shared" si="5"/>
        <v>-3.984579338944183E-2</v>
      </c>
      <c r="Q40" s="1">
        <f t="shared" si="5"/>
        <v>-1.0983227911720572E-3</v>
      </c>
      <c r="R40" s="1">
        <f t="shared" si="6"/>
        <v>1.680407487651836E-2</v>
      </c>
      <c r="S40">
        <v>2003</v>
      </c>
      <c r="T40" s="1">
        <f t="shared" si="7"/>
        <v>1.680407487651836E-2</v>
      </c>
    </row>
    <row r="41" spans="1:20" x14ac:dyDescent="0.2">
      <c r="A41">
        <v>2004</v>
      </c>
      <c r="B41">
        <v>1.1338280000000001</v>
      </c>
      <c r="C41">
        <v>15.669544999999999</v>
      </c>
      <c r="D41">
        <v>3486601.4131</v>
      </c>
      <c r="E41">
        <v>1136264583</v>
      </c>
      <c r="F41">
        <f t="shared" si="0"/>
        <v>0.99785562004091788</v>
      </c>
      <c r="G41">
        <v>2004</v>
      </c>
      <c r="H41">
        <v>67785075</v>
      </c>
      <c r="I41">
        <f t="shared" si="1"/>
        <v>3068.4767133149303</v>
      </c>
      <c r="J41">
        <f t="shared" si="2"/>
        <v>4494.2174752541978</v>
      </c>
      <c r="K41">
        <f t="shared" si="3"/>
        <v>7.2358706012203941E-2</v>
      </c>
      <c r="M41">
        <v>2004</v>
      </c>
      <c r="N41" s="1">
        <f t="shared" si="5"/>
        <v>1.3724909326792822E-2</v>
      </c>
      <c r="O41" s="1">
        <f t="shared" si="5"/>
        <v>6.1326061659956022E-2</v>
      </c>
      <c r="P41" s="1">
        <f t="shared" si="5"/>
        <v>6.0868940720992804E-3</v>
      </c>
      <c r="Q41" s="1">
        <f t="shared" si="5"/>
        <v>-2.2011744313950588E-2</v>
      </c>
      <c r="R41" s="1">
        <f t="shared" si="6"/>
        <v>4.4282403254981118E-2</v>
      </c>
      <c r="S41">
        <v>2004</v>
      </c>
      <c r="T41" s="1">
        <f t="shared" si="7"/>
        <v>4.4282403254981118E-2</v>
      </c>
    </row>
    <row r="42" spans="1:20" x14ac:dyDescent="0.2">
      <c r="A42">
        <v>2005</v>
      </c>
      <c r="B42">
        <v>1.1945920000000001</v>
      </c>
      <c r="C42">
        <v>16.590301</v>
      </c>
      <c r="D42">
        <v>3762859.8571000001</v>
      </c>
      <c r="E42">
        <v>1154638713</v>
      </c>
      <c r="F42">
        <f t="shared" si="0"/>
        <v>1.0346024142012291</v>
      </c>
      <c r="G42">
        <v>2005</v>
      </c>
      <c r="H42">
        <v>68704715</v>
      </c>
      <c r="I42">
        <f t="shared" si="1"/>
        <v>3258.9067166501632</v>
      </c>
      <c r="J42">
        <f t="shared" si="2"/>
        <v>4408.9606389928076</v>
      </c>
      <c r="K42">
        <f t="shared" si="3"/>
        <v>7.2005444626954032E-2</v>
      </c>
      <c r="M42">
        <v>2005</v>
      </c>
      <c r="N42" s="1">
        <f t="shared" si="5"/>
        <v>1.3566998339973768E-2</v>
      </c>
      <c r="O42" s="1">
        <f t="shared" si="5"/>
        <v>6.2060110317574413E-2</v>
      </c>
      <c r="P42" s="1">
        <f t="shared" si="5"/>
        <v>-1.8970340605639735E-2</v>
      </c>
      <c r="Q42" s="1">
        <f t="shared" si="5"/>
        <v>-4.8820854423561322E-3</v>
      </c>
      <c r="R42" s="1">
        <f t="shared" si="6"/>
        <v>3.6825762587581856E-2</v>
      </c>
      <c r="S42">
        <v>2005</v>
      </c>
      <c r="T42" s="1">
        <f t="shared" si="7"/>
        <v>3.6825762587581856E-2</v>
      </c>
    </row>
    <row r="43" spans="1:20" x14ac:dyDescent="0.2">
      <c r="A43">
        <v>2006</v>
      </c>
      <c r="B43">
        <v>1.2924850000000001</v>
      </c>
      <c r="C43">
        <v>17.477519000000001</v>
      </c>
      <c r="D43">
        <v>4066173.9273000001</v>
      </c>
      <c r="E43">
        <v>1172373788</v>
      </c>
      <c r="F43">
        <f t="shared" si="0"/>
        <v>1.1024512943136529</v>
      </c>
      <c r="G43">
        <v>2006</v>
      </c>
      <c r="H43">
        <v>69601333</v>
      </c>
      <c r="I43">
        <f t="shared" si="1"/>
        <v>3468.3255194886701</v>
      </c>
      <c r="J43">
        <f t="shared" si="2"/>
        <v>4298.2713756185367</v>
      </c>
      <c r="K43">
        <f t="shared" si="3"/>
        <v>7.3951285648723941E-2</v>
      </c>
      <c r="M43">
        <v>2006</v>
      </c>
      <c r="N43" s="1">
        <f t="shared" si="5"/>
        <v>1.3050312485831661E-2</v>
      </c>
      <c r="O43" s="1">
        <f t="shared" si="5"/>
        <v>6.4260447151972766E-2</v>
      </c>
      <c r="P43" s="1">
        <f t="shared" si="5"/>
        <v>-2.5105523146506714E-2</v>
      </c>
      <c r="Q43" s="1">
        <f t="shared" si="5"/>
        <v>2.7023526232647033E-2</v>
      </c>
      <c r="R43" s="1">
        <f t="shared" si="6"/>
        <v>6.5579665368176165E-2</v>
      </c>
      <c r="S43">
        <v>2006</v>
      </c>
      <c r="T43" s="1">
        <f t="shared" si="7"/>
        <v>6.5579665368176165E-2</v>
      </c>
    </row>
    <row r="44" spans="1:20" x14ac:dyDescent="0.2">
      <c r="A44">
        <v>2007</v>
      </c>
      <c r="B44">
        <v>1.392506</v>
      </c>
      <c r="C44">
        <v>18.968256</v>
      </c>
      <c r="D44">
        <v>4377675.9921000004</v>
      </c>
      <c r="E44">
        <v>1189691809</v>
      </c>
      <c r="F44">
        <f t="shared" si="0"/>
        <v>1.1704762439025922</v>
      </c>
      <c r="G44">
        <v>2007</v>
      </c>
      <c r="H44">
        <v>70468869</v>
      </c>
      <c r="I44">
        <f t="shared" si="1"/>
        <v>3679.6722974664108</v>
      </c>
      <c r="J44">
        <f t="shared" si="2"/>
        <v>4332.951098763433</v>
      </c>
      <c r="K44">
        <f t="shared" si="3"/>
        <v>7.3412442345780232E-2</v>
      </c>
      <c r="M44">
        <v>2007</v>
      </c>
      <c r="N44" s="1">
        <f t="shared" si="5"/>
        <v>1.2464358980021295E-2</v>
      </c>
      <c r="O44" s="1">
        <f t="shared" si="5"/>
        <v>6.0936257796499804E-2</v>
      </c>
      <c r="P44" s="1">
        <f t="shared" si="5"/>
        <v>8.0682953946586977E-3</v>
      </c>
      <c r="Q44" s="1">
        <f t="shared" si="5"/>
        <v>-7.2864629494512334E-3</v>
      </c>
      <c r="R44" s="1">
        <f t="shared" si="6"/>
        <v>6.1703360447582734E-2</v>
      </c>
      <c r="S44">
        <v>2007</v>
      </c>
      <c r="T44" s="1">
        <f t="shared" si="7"/>
        <v>6.1703360447582734E-2</v>
      </c>
    </row>
    <row r="45" spans="1:20" x14ac:dyDescent="0.2">
      <c r="A45">
        <v>2008</v>
      </c>
      <c r="B45">
        <v>1.489438</v>
      </c>
      <c r="C45">
        <v>20.075503999999999</v>
      </c>
      <c r="D45">
        <v>4512801.6320000002</v>
      </c>
      <c r="E45">
        <v>1206734806</v>
      </c>
      <c r="F45">
        <f t="shared" si="0"/>
        <v>1.2342711858432962</v>
      </c>
      <c r="G45">
        <v>2008</v>
      </c>
      <c r="H45">
        <v>71320726</v>
      </c>
      <c r="I45">
        <f t="shared" si="1"/>
        <v>3739.6796790495491</v>
      </c>
      <c r="J45">
        <f t="shared" si="2"/>
        <v>4448.5677938170002</v>
      </c>
      <c r="K45">
        <f t="shared" si="3"/>
        <v>7.4191811074830305E-2</v>
      </c>
      <c r="M45">
        <v>2008</v>
      </c>
      <c r="N45" s="1">
        <f t="shared" si="5"/>
        <v>1.2088415950027631E-2</v>
      </c>
      <c r="O45" s="1">
        <f t="shared" si="5"/>
        <v>1.6307805894686833E-2</v>
      </c>
      <c r="P45" s="1">
        <f t="shared" si="5"/>
        <v>2.6683129446478882E-2</v>
      </c>
      <c r="Q45" s="1">
        <f t="shared" si="5"/>
        <v>1.0616302961004465E-2</v>
      </c>
      <c r="R45" s="1">
        <f t="shared" si="6"/>
        <v>5.4503406005062871E-2</v>
      </c>
      <c r="S45">
        <v>2008</v>
      </c>
      <c r="T45" s="1">
        <f t="shared" si="7"/>
        <v>5.4503406005062871E-2</v>
      </c>
    </row>
    <row r="46" spans="1:20" x14ac:dyDescent="0.2">
      <c r="A46">
        <v>2009</v>
      </c>
      <c r="B46">
        <v>1.6122160000000001</v>
      </c>
      <c r="C46">
        <v>21.570668999999999</v>
      </c>
      <c r="D46">
        <v>4867593.0795999998</v>
      </c>
      <c r="E46">
        <v>1223640160</v>
      </c>
      <c r="F46">
        <f t="shared" si="0"/>
        <v>1.3175572792576538</v>
      </c>
      <c r="G46">
        <v>2009</v>
      </c>
      <c r="H46">
        <v>72225639</v>
      </c>
      <c r="I46">
        <f t="shared" si="1"/>
        <v>3977.9612002927397</v>
      </c>
      <c r="J46">
        <f t="shared" si="2"/>
        <v>4431.4856741830599</v>
      </c>
      <c r="K46">
        <f t="shared" si="3"/>
        <v>7.4741121844667871E-2</v>
      </c>
      <c r="M46">
        <v>2009</v>
      </c>
      <c r="N46" s="1">
        <f t="shared" si="5"/>
        <v>1.268793870662499E-2</v>
      </c>
      <c r="O46" s="1">
        <f t="shared" si="5"/>
        <v>6.371709389392155E-2</v>
      </c>
      <c r="P46" s="1">
        <f t="shared" si="5"/>
        <v>-3.8399144231728854E-3</v>
      </c>
      <c r="Q46" s="1">
        <f t="shared" si="5"/>
        <v>7.4039272243069387E-3</v>
      </c>
      <c r="R46" s="1">
        <f t="shared" si="6"/>
        <v>6.7477953280950631E-2</v>
      </c>
      <c r="S46">
        <v>2009</v>
      </c>
      <c r="T46" s="1">
        <f t="shared" si="7"/>
        <v>6.7477953280950631E-2</v>
      </c>
    </row>
    <row r="47" spans="1:20" x14ac:dyDescent="0.2">
      <c r="A47">
        <v>2010</v>
      </c>
      <c r="B47">
        <v>1.6773370000000001</v>
      </c>
      <c r="C47">
        <v>22.504774999999999</v>
      </c>
      <c r="D47">
        <v>5281220.9243999999</v>
      </c>
      <c r="E47">
        <v>1240613620</v>
      </c>
      <c r="F47">
        <f t="shared" si="0"/>
        <v>1.3520220743667155</v>
      </c>
      <c r="G47">
        <v>2010</v>
      </c>
      <c r="H47">
        <v>73195345</v>
      </c>
      <c r="I47">
        <f t="shared" si="1"/>
        <v>4256.9425639547626</v>
      </c>
      <c r="J47">
        <f t="shared" si="2"/>
        <v>4261.282631829451</v>
      </c>
      <c r="K47">
        <f t="shared" si="3"/>
        <v>7.45324936596789E-2</v>
      </c>
      <c r="M47">
        <v>2010</v>
      </c>
      <c r="N47" s="1">
        <f t="shared" si="5"/>
        <v>1.3426063284812217E-2</v>
      </c>
      <c r="O47" s="1">
        <f t="shared" si="5"/>
        <v>7.0131745790153133E-2</v>
      </c>
      <c r="P47" s="1">
        <f t="shared" si="5"/>
        <v>-3.8407670670172145E-2</v>
      </c>
      <c r="Q47" s="1">
        <f t="shared" si="5"/>
        <v>-2.7913440397985267E-3</v>
      </c>
      <c r="R47" s="1">
        <f t="shared" si="6"/>
        <v>2.615810003226593E-2</v>
      </c>
      <c r="S47">
        <v>2010</v>
      </c>
      <c r="T47" s="1">
        <f t="shared" si="7"/>
        <v>2.615810003226593E-2</v>
      </c>
    </row>
    <row r="48" spans="1:20" x14ac:dyDescent="0.2">
      <c r="A48">
        <v>2011</v>
      </c>
      <c r="B48">
        <v>1.7647120000000001</v>
      </c>
      <c r="C48">
        <v>23.732534999999999</v>
      </c>
      <c r="D48">
        <v>5558026.3490000004</v>
      </c>
      <c r="E48">
        <v>1257621191</v>
      </c>
      <c r="F48">
        <f t="shared" si="0"/>
        <v>1.4032142688346287</v>
      </c>
      <c r="G48">
        <v>2011</v>
      </c>
      <c r="H48">
        <v>74173854</v>
      </c>
      <c r="I48">
        <f t="shared" si="1"/>
        <v>4419.4757441869469</v>
      </c>
      <c r="J48">
        <f t="shared" si="2"/>
        <v>4269.9572671637216</v>
      </c>
      <c r="K48">
        <f t="shared" si="3"/>
        <v>7.4358343935866947E-2</v>
      </c>
      <c r="M48">
        <v>2011</v>
      </c>
      <c r="N48" s="1">
        <f t="shared" si="5"/>
        <v>1.3368459428670043E-2</v>
      </c>
      <c r="O48" s="1">
        <f t="shared" si="5"/>
        <v>3.8180731308995686E-2</v>
      </c>
      <c r="P48" s="1">
        <f t="shared" si="5"/>
        <v>2.0356864549362363E-3</v>
      </c>
      <c r="Q48" s="1">
        <f t="shared" si="5"/>
        <v>-2.3365610790796465E-3</v>
      </c>
      <c r="R48" s="1">
        <f t="shared" si="6"/>
        <v>3.786343095906286E-2</v>
      </c>
      <c r="S48">
        <v>2011</v>
      </c>
      <c r="T48" s="1">
        <f t="shared" si="7"/>
        <v>3.786343095906286E-2</v>
      </c>
    </row>
    <row r="49" spans="1:20" x14ac:dyDescent="0.2">
      <c r="A49">
        <v>2012</v>
      </c>
      <c r="B49">
        <v>1.9257</v>
      </c>
      <c r="C49">
        <v>25.015267000000001</v>
      </c>
      <c r="D49">
        <v>5861293.8735999996</v>
      </c>
      <c r="E49">
        <v>1274487215</v>
      </c>
      <c r="F49">
        <f t="shared" si="0"/>
        <v>1.5109606258388397</v>
      </c>
      <c r="G49">
        <v>2012</v>
      </c>
      <c r="H49">
        <v>75277439</v>
      </c>
      <c r="I49">
        <f t="shared" si="1"/>
        <v>4598.9428568728326</v>
      </c>
      <c r="J49">
        <f t="shared" si="2"/>
        <v>4267.8745579831593</v>
      </c>
      <c r="K49">
        <f t="shared" si="3"/>
        <v>7.6980989249485113E-2</v>
      </c>
      <c r="M49">
        <v>2012</v>
      </c>
      <c r="N49" s="1">
        <f t="shared" si="5"/>
        <v>1.4878355923099162E-2</v>
      </c>
      <c r="O49" s="1">
        <f t="shared" si="5"/>
        <v>4.0608235698983863E-2</v>
      </c>
      <c r="P49" s="1">
        <f t="shared" si="5"/>
        <v>-4.8775878779361292E-4</v>
      </c>
      <c r="Q49" s="1">
        <f t="shared" si="5"/>
        <v>3.5270356691646576E-2</v>
      </c>
      <c r="R49" s="1">
        <f t="shared" si="6"/>
        <v>7.6785391509519352E-2</v>
      </c>
      <c r="S49">
        <v>2012</v>
      </c>
      <c r="T49" s="1">
        <f t="shared" si="7"/>
        <v>7.6785391509519352E-2</v>
      </c>
    </row>
    <row r="50" spans="1:20" x14ac:dyDescent="0.2">
      <c r="A50">
        <v>2013</v>
      </c>
      <c r="B50">
        <v>1.995098</v>
      </c>
      <c r="C50">
        <v>25.843391</v>
      </c>
      <c r="D50">
        <v>6235602.3369000005</v>
      </c>
      <c r="E50">
        <v>1291132063</v>
      </c>
      <c r="F50">
        <f t="shared" si="0"/>
        <v>1.5452315508022514</v>
      </c>
      <c r="G50">
        <v>2013</v>
      </c>
      <c r="H50">
        <v>76576117</v>
      </c>
      <c r="I50">
        <f t="shared" si="1"/>
        <v>4829.5619910571459</v>
      </c>
      <c r="J50">
        <f t="shared" si="2"/>
        <v>4144.4899151230857</v>
      </c>
      <c r="K50">
        <f t="shared" si="3"/>
        <v>7.7199543976252963E-2</v>
      </c>
      <c r="M50">
        <v>2013</v>
      </c>
      <c r="N50" s="1">
        <f t="shared" si="5"/>
        <v>1.725188870997596E-2</v>
      </c>
      <c r="O50" s="1">
        <f t="shared" si="5"/>
        <v>5.0146118654130989E-2</v>
      </c>
      <c r="P50" s="1">
        <f t="shared" si="5"/>
        <v>-2.8910091237166258E-2</v>
      </c>
      <c r="Q50" s="1">
        <f t="shared" si="5"/>
        <v>2.8390740220229915E-3</v>
      </c>
      <c r="R50" s="1">
        <f t="shared" si="6"/>
        <v>2.2681547339716834E-2</v>
      </c>
      <c r="S50">
        <v>2013</v>
      </c>
      <c r="T50" s="1">
        <f t="shared" si="7"/>
        <v>2.2681547339716834E-2</v>
      </c>
    </row>
    <row r="51" spans="1:20" x14ac:dyDescent="0.2">
      <c r="A51">
        <v>2014</v>
      </c>
      <c r="B51">
        <v>2.1483439999999998</v>
      </c>
      <c r="C51">
        <v>27.590413000000002</v>
      </c>
      <c r="D51">
        <v>6697674.6626000004</v>
      </c>
      <c r="E51">
        <v>1307246509</v>
      </c>
      <c r="F51">
        <f t="shared" si="0"/>
        <v>1.6434115411357355</v>
      </c>
      <c r="G51">
        <v>2014</v>
      </c>
      <c r="H51">
        <v>78112073</v>
      </c>
      <c r="I51">
        <f t="shared" si="1"/>
        <v>5123.4978380041712</v>
      </c>
      <c r="J51">
        <f t="shared" si="2"/>
        <v>4119.4017909029872</v>
      </c>
      <c r="K51">
        <f t="shared" si="3"/>
        <v>7.7865597734981334E-2</v>
      </c>
      <c r="M51">
        <v>2014</v>
      </c>
      <c r="N51" s="1">
        <f t="shared" si="5"/>
        <v>2.0057898731010271E-2</v>
      </c>
      <c r="O51" s="1">
        <f t="shared" si="5"/>
        <v>6.0861802269295495E-2</v>
      </c>
      <c r="P51" s="1">
        <f t="shared" si="5"/>
        <v>-6.0533683840205965E-3</v>
      </c>
      <c r="Q51" s="1">
        <f t="shared" si="5"/>
        <v>8.6276903259072668E-3</v>
      </c>
      <c r="R51" s="1">
        <f t="shared" si="6"/>
        <v>6.3537396892078268E-2</v>
      </c>
      <c r="S51">
        <v>2014</v>
      </c>
      <c r="T51" s="1">
        <f t="shared" si="7"/>
        <v>6.3537396892078268E-2</v>
      </c>
    </row>
    <row r="52" spans="1:20" x14ac:dyDescent="0.2">
      <c r="A52">
        <v>2015</v>
      </c>
      <c r="B52">
        <v>2.2342200000000001</v>
      </c>
      <c r="C52">
        <v>28.546845999999999</v>
      </c>
      <c r="D52">
        <v>7233237.7263000002</v>
      </c>
      <c r="E52">
        <v>1322866505</v>
      </c>
      <c r="F52">
        <f t="shared" si="0"/>
        <v>1.6889232523125983</v>
      </c>
      <c r="G52">
        <v>2015</v>
      </c>
      <c r="H52">
        <v>79646178</v>
      </c>
      <c r="I52">
        <f t="shared" si="1"/>
        <v>5467.8515927047374</v>
      </c>
      <c r="J52">
        <f t="shared" si="2"/>
        <v>3946.6207361336783</v>
      </c>
      <c r="K52">
        <f t="shared" si="3"/>
        <v>7.8265038456437536E-2</v>
      </c>
      <c r="M52">
        <v>2015</v>
      </c>
      <c r="N52" s="1">
        <f t="shared" si="5"/>
        <v>1.9639793710250153E-2</v>
      </c>
      <c r="O52" s="1">
        <f t="shared" si="5"/>
        <v>6.7210676297407623E-2</v>
      </c>
      <c r="P52" s="1">
        <f t="shared" si="5"/>
        <v>-4.1943239222468454E-2</v>
      </c>
      <c r="Q52" s="1">
        <f t="shared" si="5"/>
        <v>5.1298742072938275E-3</v>
      </c>
      <c r="R52" s="1">
        <f t="shared" si="6"/>
        <v>2.7693435294612989E-2</v>
      </c>
      <c r="S52">
        <v>2015</v>
      </c>
      <c r="T52" s="1">
        <f t="shared" si="7"/>
        <v>2.7693435294612989E-2</v>
      </c>
    </row>
    <row r="53" spans="1:20" x14ac:dyDescent="0.2">
      <c r="A53">
        <v>2016</v>
      </c>
      <c r="B53">
        <v>2.3546580000000001</v>
      </c>
      <c r="C53">
        <v>29.825897999999999</v>
      </c>
      <c r="D53">
        <v>7830435.9307000004</v>
      </c>
      <c r="E53">
        <v>1338636340</v>
      </c>
      <c r="F53">
        <f t="shared" si="0"/>
        <v>1.7589975183252533</v>
      </c>
      <c r="G53">
        <v>2016</v>
      </c>
      <c r="H53">
        <v>81019394</v>
      </c>
      <c r="I53">
        <f t="shared" si="1"/>
        <v>5849.5617493097488</v>
      </c>
      <c r="J53">
        <f t="shared" si="2"/>
        <v>3808.970313270122</v>
      </c>
      <c r="K53">
        <f t="shared" si="3"/>
        <v>7.8946759624806614E-2</v>
      </c>
      <c r="M53">
        <v>2016</v>
      </c>
      <c r="N53" s="1">
        <f t="shared" si="5"/>
        <v>1.7241455076475898E-2</v>
      </c>
      <c r="O53" s="1">
        <f t="shared" si="5"/>
        <v>6.980989701957041E-2</v>
      </c>
      <c r="P53" s="1">
        <f t="shared" si="5"/>
        <v>-3.4878046832137688E-2</v>
      </c>
      <c r="Q53" s="1">
        <f t="shared" si="5"/>
        <v>8.7104175991497002E-3</v>
      </c>
      <c r="R53" s="1">
        <f t="shared" si="6"/>
        <v>4.1490497520656477E-2</v>
      </c>
      <c r="S53">
        <v>2016</v>
      </c>
      <c r="T53" s="1">
        <f t="shared" si="7"/>
        <v>4.1490497520656477E-2</v>
      </c>
    </row>
    <row r="54" spans="1:20" x14ac:dyDescent="0.2">
      <c r="A54">
        <v>2017</v>
      </c>
      <c r="B54">
        <v>2.4266070000000002</v>
      </c>
      <c r="C54">
        <v>30.962671</v>
      </c>
      <c r="D54">
        <v>8362544.0755000003</v>
      </c>
      <c r="E54">
        <v>1354195680</v>
      </c>
      <c r="F54">
        <f t="shared" si="0"/>
        <v>1.7919175462145913</v>
      </c>
      <c r="G54">
        <v>2017</v>
      </c>
      <c r="H54">
        <v>82089826</v>
      </c>
      <c r="I54">
        <f t="shared" si="1"/>
        <v>6175.2848565430368</v>
      </c>
      <c r="J54">
        <f t="shared" si="2"/>
        <v>3702.5420398933716</v>
      </c>
      <c r="K54">
        <f t="shared" si="3"/>
        <v>7.8372017711262704E-2</v>
      </c>
      <c r="M54">
        <v>2017</v>
      </c>
      <c r="N54" s="1">
        <f t="shared" si="5"/>
        <v>1.3212046488523477E-2</v>
      </c>
      <c r="O54" s="1">
        <f t="shared" si="5"/>
        <v>5.5683335127067135E-2</v>
      </c>
      <c r="P54" s="1">
        <f t="shared" si="5"/>
        <v>-2.7941481456540518E-2</v>
      </c>
      <c r="Q54" s="1">
        <f t="shared" si="5"/>
        <v>-7.2801203782822954E-3</v>
      </c>
      <c r="R54" s="1">
        <f t="shared" si="6"/>
        <v>1.8715221338504895E-2</v>
      </c>
      <c r="S54">
        <v>2017</v>
      </c>
      <c r="T54" s="1">
        <f t="shared" si="7"/>
        <v>1.8715221338504895E-2</v>
      </c>
    </row>
    <row r="55" spans="1:20" x14ac:dyDescent="0.2">
      <c r="A55">
        <v>2018</v>
      </c>
      <c r="B55">
        <v>2.5930580000000001</v>
      </c>
      <c r="C55">
        <v>32.717185000000001</v>
      </c>
      <c r="D55">
        <v>8908868.1611000001</v>
      </c>
      <c r="E55">
        <v>1369003306</v>
      </c>
      <c r="F55">
        <f t="shared" si="0"/>
        <v>1.8941210650370774</v>
      </c>
      <c r="G55">
        <v>2018</v>
      </c>
      <c r="H55">
        <v>82809304</v>
      </c>
      <c r="I55">
        <f t="shared" si="1"/>
        <v>6507.5578138158271</v>
      </c>
      <c r="J55">
        <f t="shared" si="2"/>
        <v>3672.4289110997829</v>
      </c>
      <c r="K55">
        <f t="shared" si="3"/>
        <v>7.9256757572511202E-2</v>
      </c>
      <c r="M55">
        <v>2018</v>
      </c>
      <c r="N55" s="1">
        <f t="shared" si="5"/>
        <v>8.7645209529376711E-3</v>
      </c>
      <c r="O55" s="1">
        <f t="shared" si="5"/>
        <v>5.3806903647647841E-2</v>
      </c>
      <c r="P55" s="1">
        <f t="shared" si="5"/>
        <v>-8.1330957134670978E-3</v>
      </c>
      <c r="Q55" s="1">
        <f t="shared" si="5"/>
        <v>1.1288976436820253E-2</v>
      </c>
      <c r="R55" s="1">
        <f t="shared" si="6"/>
        <v>5.7035837970552894E-2</v>
      </c>
      <c r="S55">
        <v>2018</v>
      </c>
      <c r="T55" s="1">
        <f t="shared" si="7"/>
        <v>5.7035837970552894E-2</v>
      </c>
    </row>
    <row r="56" spans="1:20" x14ac:dyDescent="0.2">
      <c r="A56">
        <v>2019</v>
      </c>
      <c r="B56">
        <v>2.6128879999999999</v>
      </c>
      <c r="C56">
        <v>33.542459999999998</v>
      </c>
      <c r="D56">
        <v>9268924.8951999992</v>
      </c>
      <c r="E56">
        <v>1383112050</v>
      </c>
      <c r="F56">
        <f t="shared" si="0"/>
        <v>1.8891368924159109</v>
      </c>
      <c r="G56">
        <v>2019</v>
      </c>
      <c r="H56">
        <v>83481684</v>
      </c>
      <c r="I56">
        <f t="shared" si="1"/>
        <v>6701.4996328027073</v>
      </c>
      <c r="J56">
        <f t="shared" si="2"/>
        <v>3618.808047238605</v>
      </c>
      <c r="K56">
        <f t="shared" si="3"/>
        <v>7.7897924004381308E-2</v>
      </c>
      <c r="M56">
        <v>2019</v>
      </c>
      <c r="N56" s="1">
        <f t="shared" si="5"/>
        <v>8.1196190225194531E-3</v>
      </c>
      <c r="O56" s="1">
        <f t="shared" si="5"/>
        <v>2.9802550286243124E-2</v>
      </c>
      <c r="P56" s="1">
        <f t="shared" si="5"/>
        <v>-1.4600926296792549E-2</v>
      </c>
      <c r="Q56" s="1">
        <f t="shared" si="5"/>
        <v>-1.7144702984937421E-2</v>
      </c>
      <c r="R56" s="1">
        <f t="shared" si="6"/>
        <v>-2.6313907348203269E-3</v>
      </c>
      <c r="S56">
        <v>2019</v>
      </c>
      <c r="T56" s="1">
        <f t="shared" si="7"/>
        <v>-2.6313907348203269E-3</v>
      </c>
    </row>
    <row r="57" spans="1:20" x14ac:dyDescent="0.2">
      <c r="A57">
        <v>2020</v>
      </c>
      <c r="B57">
        <v>2.4215520000000001</v>
      </c>
      <c r="C57">
        <v>31.782149</v>
      </c>
      <c r="D57">
        <v>8596765.1908999998</v>
      </c>
      <c r="E57">
        <v>1396387127</v>
      </c>
      <c r="F57">
        <f t="shared" si="0"/>
        <v>1.7341552017902555</v>
      </c>
      <c r="G57">
        <v>2020</v>
      </c>
      <c r="H57">
        <v>84135428</v>
      </c>
      <c r="I57">
        <f t="shared" si="1"/>
        <v>6156.4340036342946</v>
      </c>
      <c r="J57">
        <f t="shared" si="2"/>
        <v>3696.9893086812008</v>
      </c>
      <c r="K57">
        <f t="shared" si="3"/>
        <v>7.6192204624048548E-2</v>
      </c>
      <c r="M57">
        <v>2020</v>
      </c>
      <c r="N57" s="1">
        <f t="shared" si="5"/>
        <v>7.8309872139139536E-3</v>
      </c>
      <c r="O57" s="1">
        <f t="shared" si="5"/>
        <v>-8.1334874137783841E-2</v>
      </c>
      <c r="P57" s="1">
        <f t="shared" si="5"/>
        <v>2.160414711751657E-2</v>
      </c>
      <c r="Q57" s="1">
        <f t="shared" si="5"/>
        <v>-2.1896852863971361E-2</v>
      </c>
      <c r="R57" s="1">
        <f t="shared" si="6"/>
        <v>-8.2038359024082186E-2</v>
      </c>
      <c r="S57">
        <v>2020</v>
      </c>
      <c r="T57" s="1">
        <f t="shared" si="7"/>
        <v>-8.2038359024082186E-2</v>
      </c>
    </row>
    <row r="58" spans="1:20" x14ac:dyDescent="0.2">
      <c r="A58">
        <v>2021</v>
      </c>
      <c r="B58">
        <v>2.6742219999999999</v>
      </c>
      <c r="C58">
        <v>34.506283000000003</v>
      </c>
      <c r="D58">
        <v>9366002.5383000001</v>
      </c>
      <c r="E58">
        <v>1407563842</v>
      </c>
      <c r="F58">
        <f t="shared" si="0"/>
        <v>1.8998939303528941</v>
      </c>
      <c r="G58">
        <v>2021</v>
      </c>
      <c r="H58">
        <v>84775404</v>
      </c>
      <c r="I58">
        <f t="shared" si="1"/>
        <v>6654.0516734160328</v>
      </c>
      <c r="J58">
        <f t="shared" si="2"/>
        <v>3684.206026946385</v>
      </c>
      <c r="K58">
        <f t="shared" si="3"/>
        <v>7.7499567252723209E-2</v>
      </c>
      <c r="M58">
        <v>2021</v>
      </c>
      <c r="N58" s="1">
        <f t="shared" si="5"/>
        <v>7.6064984182406814E-3</v>
      </c>
      <c r="O58" s="1">
        <f t="shared" si="5"/>
        <v>8.0828880726729446E-2</v>
      </c>
      <c r="P58" s="1">
        <f t="shared" si="5"/>
        <v>-3.4577545855484226E-3</v>
      </c>
      <c r="Q58" s="1">
        <f t="shared" si="5"/>
        <v>1.7158745243368578E-2</v>
      </c>
      <c r="R58" s="1">
        <f t="shared" si="6"/>
        <v>9.5573180757718923E-2</v>
      </c>
      <c r="S58">
        <v>2021</v>
      </c>
      <c r="T58" s="1">
        <f t="shared" si="7"/>
        <v>9.5573180757718923E-2</v>
      </c>
    </row>
    <row r="59" spans="1:20" x14ac:dyDescent="0.2">
      <c r="A59">
        <v>2022</v>
      </c>
      <c r="B59">
        <v>2.8311660000000001</v>
      </c>
      <c r="C59">
        <v>36.371459000000002</v>
      </c>
      <c r="D59">
        <v>10129641.720000001</v>
      </c>
      <c r="E59">
        <v>1417173173</v>
      </c>
      <c r="F59">
        <f t="shared" si="0"/>
        <v>1.9977558522412138</v>
      </c>
      <c r="G59">
        <v>2022</v>
      </c>
      <c r="H59">
        <v>85341241</v>
      </c>
      <c r="I59">
        <f t="shared" si="1"/>
        <v>7147.7797583175106</v>
      </c>
      <c r="J59">
        <f t="shared" si="2"/>
        <v>3590.5967856876973</v>
      </c>
      <c r="K59">
        <f t="shared" si="3"/>
        <v>7.7840319795804719E-2</v>
      </c>
      <c r="M59">
        <v>2022</v>
      </c>
      <c r="N59" s="1">
        <f t="shared" si="5"/>
        <v>6.6745420641109998E-3</v>
      </c>
      <c r="O59" s="1">
        <f t="shared" si="5"/>
        <v>7.4199616885152642E-2</v>
      </c>
      <c r="P59" s="1">
        <f t="shared" si="5"/>
        <v>-2.540825365737609E-2</v>
      </c>
      <c r="Q59" s="1">
        <f t="shared" si="5"/>
        <v>4.3968315586888629E-3</v>
      </c>
      <c r="R59" s="1">
        <f t="shared" si="6"/>
        <v>5.1509150234583023E-2</v>
      </c>
      <c r="S59">
        <v>2022</v>
      </c>
      <c r="T59" s="1">
        <f t="shared" si="7"/>
        <v>5.1509150234583023E-2</v>
      </c>
    </row>
    <row r="60" spans="1:20" x14ac:dyDescent="0.2">
      <c r="A60">
        <v>2023</v>
      </c>
      <c r="B60">
        <v>3.0623239999999998</v>
      </c>
      <c r="C60">
        <v>39.016281999999997</v>
      </c>
      <c r="D60">
        <v>10828029.671</v>
      </c>
      <c r="E60">
        <v>1428627663</v>
      </c>
      <c r="F60">
        <f t="shared" si="0"/>
        <v>2.1435424213817704</v>
      </c>
      <c r="G60">
        <v>2023</v>
      </c>
      <c r="H60">
        <v>85816199</v>
      </c>
      <c r="I60">
        <f t="shared" si="1"/>
        <v>7579.322416494465</v>
      </c>
      <c r="J60">
        <f t="shared" si="2"/>
        <v>3603.2670010588117</v>
      </c>
      <c r="K60">
        <f t="shared" si="3"/>
        <v>7.8488360320955242E-2</v>
      </c>
      <c r="M60">
        <v>2023</v>
      </c>
      <c r="N60" s="1">
        <f t="shared" si="5"/>
        <v>5.5653983283416864E-3</v>
      </c>
      <c r="O60" s="1">
        <f t="shared" si="5"/>
        <v>6.0374364175783457E-2</v>
      </c>
      <c r="P60" s="1">
        <f t="shared" si="5"/>
        <v>3.5287213038284193E-3</v>
      </c>
      <c r="Q60" s="1">
        <f t="shared" si="5"/>
        <v>8.3252551743171477E-3</v>
      </c>
      <c r="R60" s="1">
        <f t="shared" si="6"/>
        <v>7.2975168100247956E-2</v>
      </c>
      <c r="S60">
        <v>2023</v>
      </c>
      <c r="T60" s="1">
        <f t="shared" si="7"/>
        <v>7.2975168100247956E-2</v>
      </c>
    </row>
    <row r="61" spans="1:20" x14ac:dyDescent="0.2">
      <c r="B61" s="1">
        <f>B60/B51-1</f>
        <v>0.42543466037096489</v>
      </c>
      <c r="C61" s="1">
        <f t="shared" ref="C61:E61" si="8">C60/C51-1</f>
        <v>0.4141246091531865</v>
      </c>
      <c r="D61" s="1">
        <f t="shared" si="8"/>
        <v>0.61668492670508712</v>
      </c>
      <c r="E61" s="1">
        <f t="shared" si="8"/>
        <v>9.2852536353569937E-2</v>
      </c>
      <c r="N61" s="5">
        <f>SUM(N51:N60)</f>
        <v>0.11471276000632424</v>
      </c>
      <c r="O61" s="5">
        <f t="shared" ref="O61:R61" si="9">SUM(O51:O60)</f>
        <v>0.47124315229711333</v>
      </c>
      <c r="P61" s="5">
        <f t="shared" si="9"/>
        <v>-0.13728329772700643</v>
      </c>
      <c r="Q61" s="5">
        <f t="shared" si="9"/>
        <v>1.7316114318354558E-2</v>
      </c>
      <c r="R61" s="5">
        <f t="shared" si="9"/>
        <v>0.34386013835005291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459F-63C9-5747-B36F-38C64FBD0D2A}">
  <dimension ref="A1:U60"/>
  <sheetViews>
    <sheetView zoomScale="63" workbookViewId="0">
      <selection sqref="A1:E1048576"/>
    </sheetView>
  </sheetViews>
  <sheetFormatPr baseColWidth="10" defaultRowHeight="16" x14ac:dyDescent="0.2"/>
  <cols>
    <col min="2" max="2" width="15" customWidth="1"/>
    <col min="3" max="3" width="17.6640625" customWidth="1"/>
    <col min="4" max="4" width="21.5" customWidth="1"/>
    <col min="5" max="5" width="15.33203125" customWidth="1"/>
    <col min="8" max="8" width="15" customWidth="1"/>
    <col min="9" max="9" width="17.6640625" customWidth="1"/>
    <col min="10" max="10" width="21.5" customWidth="1"/>
    <col min="11" max="11" width="15.33203125" customWidth="1"/>
    <col min="15" max="15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</row>
    <row r="2" spans="1:21" x14ac:dyDescent="0.2">
      <c r="A2">
        <v>1965</v>
      </c>
      <c r="B2">
        <v>2.7352999999999999E-2</v>
      </c>
      <c r="C2">
        <v>0.32916000000000001</v>
      </c>
      <c r="D2">
        <v>206953.88800000001</v>
      </c>
      <c r="E2">
        <v>31374536</v>
      </c>
      <c r="H2" t="s">
        <v>1</v>
      </c>
      <c r="I2" t="s">
        <v>2</v>
      </c>
      <c r="J2" t="s">
        <v>3</v>
      </c>
      <c r="K2" t="s">
        <v>4</v>
      </c>
      <c r="O2" s="1" t="s">
        <v>2</v>
      </c>
      <c r="P2" t="s">
        <v>31</v>
      </c>
      <c r="S2" t="s">
        <v>2</v>
      </c>
      <c r="T2" t="s">
        <v>3</v>
      </c>
      <c r="U2" t="s">
        <v>4</v>
      </c>
    </row>
    <row r="3" spans="1:21" x14ac:dyDescent="0.2">
      <c r="A3">
        <v>1966</v>
      </c>
      <c r="B3">
        <v>3.1505999999999999E-2</v>
      </c>
      <c r="C3">
        <v>0.37769799999999998</v>
      </c>
      <c r="D3">
        <v>230159.24466999999</v>
      </c>
      <c r="E3">
        <v>32172785</v>
      </c>
      <c r="G3">
        <v>1966</v>
      </c>
      <c r="H3" s="1">
        <f>B3/B2-1</f>
        <v>0.15182978101122369</v>
      </c>
      <c r="I3" s="1">
        <f t="shared" ref="I3:K18" si="0">C3/C2-1</f>
        <v>0.14746020172560437</v>
      </c>
      <c r="J3" s="1">
        <f t="shared" si="0"/>
        <v>0.11212815035395707</v>
      </c>
      <c r="K3" s="1">
        <f t="shared" si="0"/>
        <v>2.5442575469482698E-2</v>
      </c>
      <c r="L3" t="s">
        <v>29</v>
      </c>
      <c r="M3">
        <v>0.73466161630828997</v>
      </c>
      <c r="O3" s="1">
        <v>0.14746020172560437</v>
      </c>
      <c r="P3" s="1">
        <f>$M$3*J3+$M$4*K3</f>
        <v>0.11760471600456078</v>
      </c>
    </row>
    <row r="4" spans="1:21" ht="17" thickBot="1" x14ac:dyDescent="0.25">
      <c r="A4">
        <v>1967</v>
      </c>
      <c r="B4">
        <v>3.3479000000000002E-2</v>
      </c>
      <c r="C4">
        <v>0.39075700000000002</v>
      </c>
      <c r="D4">
        <v>241051.55450999999</v>
      </c>
      <c r="E4">
        <v>33026490</v>
      </c>
      <c r="G4">
        <v>1967</v>
      </c>
      <c r="H4" s="1">
        <f t="shared" ref="H4:K60" si="1">B4/B3-1</f>
        <v>6.262299244588343E-2</v>
      </c>
      <c r="I4" s="1">
        <f t="shared" si="0"/>
        <v>3.4575242654184102E-2</v>
      </c>
      <c r="J4" s="1">
        <f t="shared" si="0"/>
        <v>4.732510247684063E-2</v>
      </c>
      <c r="K4" s="1">
        <f t="shared" si="0"/>
        <v>2.6535004663102768E-2</v>
      </c>
      <c r="L4" t="s">
        <v>30</v>
      </c>
      <c r="M4" s="2">
        <v>1.3846266418318696</v>
      </c>
      <c r="O4" s="1">
        <v>3.4575242654184102E-2</v>
      </c>
      <c r="P4" s="1">
        <f t="shared" ref="P4:P60" si="2">$M$3*J4+$M$4*K4</f>
        <v>7.1509010675256168E-2</v>
      </c>
      <c r="S4" t="s">
        <v>2</v>
      </c>
      <c r="T4" t="s">
        <v>3</v>
      </c>
      <c r="U4" t="s">
        <v>4</v>
      </c>
    </row>
    <row r="5" spans="1:21" x14ac:dyDescent="0.2">
      <c r="A5">
        <v>1968</v>
      </c>
      <c r="B5">
        <v>3.6264999999999999E-2</v>
      </c>
      <c r="C5">
        <v>0.45513599999999999</v>
      </c>
      <c r="D5">
        <v>257390.01925000001</v>
      </c>
      <c r="E5">
        <v>33884075</v>
      </c>
      <c r="G5">
        <v>1968</v>
      </c>
      <c r="H5" s="1">
        <f t="shared" si="1"/>
        <v>8.3216344574210677E-2</v>
      </c>
      <c r="I5" s="1">
        <f t="shared" si="0"/>
        <v>0.16475456613701089</v>
      </c>
      <c r="J5" s="1">
        <f t="shared" si="0"/>
        <v>6.777996007207765E-2</v>
      </c>
      <c r="K5" s="1">
        <f t="shared" si="0"/>
        <v>2.5966580160350139E-2</v>
      </c>
      <c r="O5" s="1">
        <v>0.16475456613701089</v>
      </c>
      <c r="P5" s="1">
        <f t="shared" si="2"/>
        <v>8.5749353707147591E-2</v>
      </c>
      <c r="S5" s="5">
        <f>AVERAGE(H3:H5)</f>
        <v>9.9223039343772593E-2</v>
      </c>
      <c r="T5" s="5">
        <f t="shared" ref="T5:U20" si="3">AVERAGE(I3:I5)</f>
        <v>0.11559667017226645</v>
      </c>
      <c r="U5" s="5">
        <f t="shared" si="3"/>
        <v>7.5744404300958454E-2</v>
      </c>
    </row>
    <row r="6" spans="1:21" x14ac:dyDescent="0.2">
      <c r="A6">
        <v>1969</v>
      </c>
      <c r="B6">
        <v>3.8753000000000003E-2</v>
      </c>
      <c r="C6">
        <v>0.49689699999999998</v>
      </c>
      <c r="D6">
        <v>267894.48074999999</v>
      </c>
      <c r="E6">
        <v>34721990</v>
      </c>
      <c r="G6">
        <v>1969</v>
      </c>
      <c r="H6" s="1">
        <f t="shared" si="1"/>
        <v>6.8606094030056575E-2</v>
      </c>
      <c r="I6" s="1">
        <f t="shared" si="0"/>
        <v>9.1754991914504647E-2</v>
      </c>
      <c r="J6" s="1">
        <f t="shared" si="0"/>
        <v>4.0811456211894193E-2</v>
      </c>
      <c r="K6" s="1">
        <f t="shared" si="0"/>
        <v>2.4728873371930638E-2</v>
      </c>
      <c r="O6" s="1">
        <v>9.1754991914504647E-2</v>
      </c>
      <c r="P6" s="1">
        <f t="shared" si="2"/>
        <v>6.4222867277787046E-2</v>
      </c>
      <c r="S6" s="5">
        <f t="shared" ref="S6:U21" si="4">AVERAGE(H4:H6)</f>
        <v>7.1481810350050232E-2</v>
      </c>
      <c r="T6" s="5">
        <f t="shared" si="3"/>
        <v>9.7028266901899876E-2</v>
      </c>
      <c r="U6" s="5">
        <f t="shared" si="3"/>
        <v>5.1972172920270822E-2</v>
      </c>
    </row>
    <row r="7" spans="1:21" x14ac:dyDescent="0.2">
      <c r="A7">
        <v>1970</v>
      </c>
      <c r="B7">
        <v>4.2578999999999999E-2</v>
      </c>
      <c r="C7">
        <v>0.52805800000000003</v>
      </c>
      <c r="D7">
        <v>276556.87281999999</v>
      </c>
      <c r="E7">
        <v>35540990</v>
      </c>
      <c r="G7">
        <v>1970</v>
      </c>
      <c r="H7" s="1">
        <f t="shared" si="1"/>
        <v>9.8727840425257396E-2</v>
      </c>
      <c r="I7" s="1">
        <f t="shared" si="0"/>
        <v>6.2711185617944976E-2</v>
      </c>
      <c r="J7" s="1">
        <f t="shared" si="0"/>
        <v>3.2335089717969057E-2</v>
      </c>
      <c r="K7" s="1">
        <f t="shared" si="0"/>
        <v>2.3587357752248739E-2</v>
      </c>
      <c r="O7" s="1">
        <v>6.2711185617944976E-2</v>
      </c>
      <c r="P7" s="1">
        <f t="shared" si="2"/>
        <v>5.6415033229859801E-2</v>
      </c>
      <c r="S7" s="5">
        <f t="shared" si="4"/>
        <v>8.351675967650822E-2</v>
      </c>
      <c r="T7" s="5">
        <f t="shared" si="3"/>
        <v>0.10640691455648683</v>
      </c>
      <c r="U7" s="5">
        <f t="shared" si="3"/>
        <v>4.6975502000646964E-2</v>
      </c>
    </row>
    <row r="8" spans="1:21" x14ac:dyDescent="0.2">
      <c r="A8">
        <v>1971</v>
      </c>
      <c r="B8">
        <v>4.7638E-2</v>
      </c>
      <c r="C8">
        <v>0.58458100000000002</v>
      </c>
      <c r="D8">
        <v>291955.27065999998</v>
      </c>
      <c r="E8">
        <v>36359957</v>
      </c>
      <c r="G8">
        <v>1971</v>
      </c>
      <c r="H8" s="1">
        <f t="shared" si="1"/>
        <v>0.1188144390427206</v>
      </c>
      <c r="I8" s="1">
        <f t="shared" si="0"/>
        <v>0.10703937825011645</v>
      </c>
      <c r="J8" s="1">
        <f t="shared" si="0"/>
        <v>5.5678955590527712E-2</v>
      </c>
      <c r="K8" s="1">
        <f t="shared" si="0"/>
        <v>2.3042886537488094E-2</v>
      </c>
      <c r="O8" s="1">
        <v>0.10703937825011645</v>
      </c>
      <c r="P8" s="1">
        <f t="shared" si="2"/>
        <v>7.2810986113009526E-2</v>
      </c>
      <c r="S8" s="5">
        <f t="shared" si="4"/>
        <v>9.5382791166011519E-2</v>
      </c>
      <c r="T8" s="5">
        <f t="shared" si="3"/>
        <v>8.7168518594188685E-2</v>
      </c>
      <c r="U8" s="5">
        <f t="shared" si="3"/>
        <v>4.2941833840130318E-2</v>
      </c>
    </row>
    <row r="9" spans="1:21" x14ac:dyDescent="0.2">
      <c r="A9">
        <v>1972</v>
      </c>
      <c r="B9">
        <v>5.3721999999999999E-2</v>
      </c>
      <c r="C9">
        <v>0.65313299999999996</v>
      </c>
      <c r="D9">
        <v>313635.88812999998</v>
      </c>
      <c r="E9">
        <v>37188035</v>
      </c>
      <c r="G9">
        <v>1972</v>
      </c>
      <c r="H9" s="1">
        <f t="shared" si="1"/>
        <v>0.12771317015827699</v>
      </c>
      <c r="I9" s="1">
        <f t="shared" si="0"/>
        <v>0.11726689714513472</v>
      </c>
      <c r="J9" s="1">
        <f t="shared" si="0"/>
        <v>7.4260065320925106E-2</v>
      </c>
      <c r="K9" s="1">
        <f t="shared" si="0"/>
        <v>2.2774449375724037E-2</v>
      </c>
      <c r="O9" s="1">
        <v>0.11726689714513472</v>
      </c>
      <c r="P9" s="1">
        <f t="shared" si="2"/>
        <v>8.6090128974508726E-2</v>
      </c>
      <c r="S9" s="5">
        <f t="shared" si="4"/>
        <v>0.11508514987541833</v>
      </c>
      <c r="T9" s="5">
        <f t="shared" si="3"/>
        <v>9.5672487004398718E-2</v>
      </c>
      <c r="U9" s="5">
        <f t="shared" si="3"/>
        <v>5.4091370209807289E-2</v>
      </c>
    </row>
    <row r="10" spans="1:21" x14ac:dyDescent="0.2">
      <c r="A10">
        <v>1973</v>
      </c>
      <c r="B10">
        <v>5.9310000000000002E-2</v>
      </c>
      <c r="C10">
        <v>0.74016999999999999</v>
      </c>
      <c r="D10">
        <v>323865.99406</v>
      </c>
      <c r="E10">
        <v>38028236</v>
      </c>
      <c r="G10">
        <v>1973</v>
      </c>
      <c r="H10" s="1">
        <f t="shared" si="1"/>
        <v>0.10401697628532069</v>
      </c>
      <c r="I10" s="1">
        <f t="shared" si="0"/>
        <v>0.13326076005958964</v>
      </c>
      <c r="J10" s="1">
        <f t="shared" si="0"/>
        <v>3.2617778504224315E-2</v>
      </c>
      <c r="K10" s="1">
        <f t="shared" si="0"/>
        <v>2.2593315296169925E-2</v>
      </c>
      <c r="O10" s="1">
        <v>0.13326076005958964</v>
      </c>
      <c r="P10" s="1">
        <f t="shared" si="2"/>
        <v>5.5246336162683603E-2</v>
      </c>
      <c r="S10" s="5">
        <f t="shared" si="4"/>
        <v>0.11684819516210609</v>
      </c>
      <c r="T10" s="5">
        <f t="shared" si="3"/>
        <v>0.11918901181828027</v>
      </c>
      <c r="U10" s="5">
        <f t="shared" si="3"/>
        <v>5.4185599805225713E-2</v>
      </c>
    </row>
    <row r="11" spans="1:21" x14ac:dyDescent="0.2">
      <c r="A11">
        <v>1974</v>
      </c>
      <c r="B11">
        <v>6.0928999999999997E-2</v>
      </c>
      <c r="C11">
        <v>0.75483500000000003</v>
      </c>
      <c r="D11">
        <v>341983.68268999999</v>
      </c>
      <c r="E11">
        <v>38863420</v>
      </c>
      <c r="G11">
        <v>1974</v>
      </c>
      <c r="H11" s="1">
        <f t="shared" si="1"/>
        <v>2.7297251728207739E-2</v>
      </c>
      <c r="I11" s="1">
        <f t="shared" si="0"/>
        <v>1.981301592877327E-2</v>
      </c>
      <c r="J11" s="1">
        <f t="shared" si="0"/>
        <v>5.5941929570547888E-2</v>
      </c>
      <c r="K11" s="1">
        <f t="shared" si="0"/>
        <v>2.1962207239904608E-2</v>
      </c>
      <c r="O11" s="1">
        <v>1.981301592877327E-2</v>
      </c>
      <c r="P11" s="1">
        <f t="shared" si="2"/>
        <v>7.1507845655507912E-2</v>
      </c>
      <c r="S11" s="5">
        <f t="shared" si="4"/>
        <v>8.6342466057268474E-2</v>
      </c>
      <c r="T11" s="5">
        <f t="shared" si="3"/>
        <v>9.0113557711165873E-2</v>
      </c>
      <c r="U11" s="5">
        <f t="shared" si="3"/>
        <v>5.4273257798565767E-2</v>
      </c>
    </row>
    <row r="12" spans="1:21" x14ac:dyDescent="0.2">
      <c r="A12">
        <v>1975</v>
      </c>
      <c r="B12">
        <v>6.5419000000000005E-2</v>
      </c>
      <c r="C12">
        <v>0.84126999999999996</v>
      </c>
      <c r="D12">
        <v>366514.64324</v>
      </c>
      <c r="E12">
        <v>39673590</v>
      </c>
      <c r="G12">
        <v>1975</v>
      </c>
      <c r="H12" s="1">
        <f t="shared" si="1"/>
        <v>7.369233041737111E-2</v>
      </c>
      <c r="I12" s="1">
        <f t="shared" si="0"/>
        <v>0.11450846873820097</v>
      </c>
      <c r="J12" s="1">
        <f t="shared" si="0"/>
        <v>7.1731377231342153E-2</v>
      </c>
      <c r="K12" s="1">
        <f t="shared" si="0"/>
        <v>2.0846595590403583E-2</v>
      </c>
      <c r="O12" s="1">
        <v>0.11450846873820097</v>
      </c>
      <c r="P12" s="1">
        <f t="shared" si="2"/>
        <v>8.156304118276507E-2</v>
      </c>
      <c r="S12" s="5">
        <f t="shared" si="4"/>
        <v>6.8335519476966519E-2</v>
      </c>
      <c r="T12" s="5">
        <f t="shared" si="3"/>
        <v>8.9194081575521292E-2</v>
      </c>
      <c r="U12" s="5">
        <f t="shared" si="3"/>
        <v>5.3430361768704783E-2</v>
      </c>
    </row>
    <row r="13" spans="1:21" x14ac:dyDescent="0.2">
      <c r="A13">
        <v>1976</v>
      </c>
      <c r="B13">
        <v>7.3358999999999994E-2</v>
      </c>
      <c r="C13">
        <v>0.94750199999999996</v>
      </c>
      <c r="D13">
        <v>404863.20818000002</v>
      </c>
      <c r="E13">
        <v>40500997</v>
      </c>
      <c r="G13">
        <v>1976</v>
      </c>
      <c r="H13" s="1">
        <f t="shared" si="1"/>
        <v>0.12137146700499835</v>
      </c>
      <c r="I13" s="1">
        <f t="shared" si="0"/>
        <v>0.12627574975929257</v>
      </c>
      <c r="J13" s="1">
        <f t="shared" si="0"/>
        <v>0.10463037602262659</v>
      </c>
      <c r="K13" s="1">
        <f t="shared" si="0"/>
        <v>2.0855359951040375E-2</v>
      </c>
      <c r="O13" s="1">
        <v>0.12627574975929257</v>
      </c>
      <c r="P13" s="1">
        <f t="shared" si="2"/>
        <v>0.1057448081769309</v>
      </c>
      <c r="S13" s="5">
        <f t="shared" si="4"/>
        <v>7.412034971685906E-2</v>
      </c>
      <c r="T13" s="5">
        <f t="shared" si="3"/>
        <v>8.6865744808755599E-2</v>
      </c>
      <c r="U13" s="5">
        <f t="shared" si="3"/>
        <v>7.743456094150554E-2</v>
      </c>
    </row>
    <row r="14" spans="1:21" x14ac:dyDescent="0.2">
      <c r="A14">
        <v>1977</v>
      </c>
      <c r="B14">
        <v>8.1120999999999999E-2</v>
      </c>
      <c r="C14">
        <v>1.0371010000000001</v>
      </c>
      <c r="D14">
        <v>418648.05069</v>
      </c>
      <c r="E14">
        <v>41385656</v>
      </c>
      <c r="G14">
        <v>1977</v>
      </c>
      <c r="H14" s="1">
        <f t="shared" si="1"/>
        <v>0.10580842159789539</v>
      </c>
      <c r="I14" s="1">
        <f t="shared" si="0"/>
        <v>9.4563388784403735E-2</v>
      </c>
      <c r="J14" s="1">
        <f t="shared" si="0"/>
        <v>3.4048148192985073E-2</v>
      </c>
      <c r="K14" s="1">
        <f t="shared" si="0"/>
        <v>2.1842894386032041E-2</v>
      </c>
      <c r="O14" s="1">
        <v>9.4563388784403735E-2</v>
      </c>
      <c r="P14" s="1">
        <f t="shared" si="2"/>
        <v>5.5258121085382333E-2</v>
      </c>
      <c r="S14" s="5">
        <f t="shared" si="4"/>
        <v>0.10029073967342161</v>
      </c>
      <c r="T14" s="5">
        <f t="shared" si="3"/>
        <v>0.11178253576063242</v>
      </c>
      <c r="U14" s="5">
        <f t="shared" si="3"/>
        <v>7.0136633815651273E-2</v>
      </c>
    </row>
    <row r="15" spans="1:21" x14ac:dyDescent="0.2">
      <c r="A15">
        <v>1978</v>
      </c>
      <c r="B15">
        <v>7.6714000000000004E-2</v>
      </c>
      <c r="C15">
        <v>1.0980939999999999</v>
      </c>
      <c r="D15">
        <v>424946.65007999999</v>
      </c>
      <c r="E15">
        <v>42292206</v>
      </c>
      <c r="G15">
        <v>1978</v>
      </c>
      <c r="H15" s="1">
        <f t="shared" si="1"/>
        <v>-5.4326253374588518E-2</v>
      </c>
      <c r="I15" s="1">
        <f t="shared" si="0"/>
        <v>5.8811051189806784E-2</v>
      </c>
      <c r="J15" s="1">
        <f t="shared" si="0"/>
        <v>1.5045094273385073E-2</v>
      </c>
      <c r="K15" s="1">
        <f t="shared" si="0"/>
        <v>2.1904932472255556E-2</v>
      </c>
      <c r="O15" s="1">
        <v>5.8811051189806784E-2</v>
      </c>
      <c r="P15" s="1">
        <f t="shared" si="2"/>
        <v>4.1383206365008758E-2</v>
      </c>
      <c r="S15" s="5">
        <f t="shared" si="4"/>
        <v>5.7617878409435073E-2</v>
      </c>
      <c r="T15" s="5">
        <f t="shared" si="3"/>
        <v>9.3216729911167695E-2</v>
      </c>
      <c r="U15" s="5">
        <f t="shared" si="3"/>
        <v>5.124120616299891E-2</v>
      </c>
    </row>
    <row r="16" spans="1:21" x14ac:dyDescent="0.2">
      <c r="A16">
        <v>1979</v>
      </c>
      <c r="B16">
        <v>7.5037999999999994E-2</v>
      </c>
      <c r="C16">
        <v>1.034143</v>
      </c>
      <c r="D16">
        <v>422292.88303999999</v>
      </c>
      <c r="E16">
        <v>43187476</v>
      </c>
      <c r="G16">
        <v>1979</v>
      </c>
      <c r="H16" s="1">
        <f t="shared" si="1"/>
        <v>-2.1847381182052983E-2</v>
      </c>
      <c r="I16" s="1">
        <f t="shared" si="0"/>
        <v>-5.8238183616338701E-2</v>
      </c>
      <c r="J16" s="1">
        <f t="shared" si="0"/>
        <v>-6.2449416638545863E-3</v>
      </c>
      <c r="K16" s="1">
        <f t="shared" si="0"/>
        <v>2.1168675854837282E-2</v>
      </c>
      <c r="O16" s="1">
        <v>-5.8238183616338701E-2</v>
      </c>
      <c r="P16" s="1">
        <f t="shared" si="2"/>
        <v>2.4722793624392336E-2</v>
      </c>
      <c r="S16" s="5">
        <f t="shared" si="4"/>
        <v>9.8782623470846289E-3</v>
      </c>
      <c r="T16" s="5">
        <f t="shared" si="3"/>
        <v>3.1712085452623939E-2</v>
      </c>
      <c r="U16" s="5">
        <f t="shared" si="3"/>
        <v>1.4282766934171853E-2</v>
      </c>
    </row>
    <row r="17" spans="1:21" x14ac:dyDescent="0.2">
      <c r="A17">
        <v>1980</v>
      </c>
      <c r="B17">
        <v>7.5212000000000001E-2</v>
      </c>
      <c r="C17">
        <v>1.074592</v>
      </c>
      <c r="D17">
        <v>411964.48910000001</v>
      </c>
      <c r="E17">
        <v>44089069</v>
      </c>
      <c r="G17">
        <v>1980</v>
      </c>
      <c r="H17" s="1">
        <f t="shared" si="1"/>
        <v>2.3188251286017092E-3</v>
      </c>
      <c r="I17" s="1">
        <f t="shared" si="0"/>
        <v>3.9113546192354409E-2</v>
      </c>
      <c r="J17" s="1">
        <f t="shared" si="0"/>
        <v>-2.4457892507323331E-2</v>
      </c>
      <c r="K17" s="1">
        <f t="shared" si="0"/>
        <v>2.0876260515895861E-2</v>
      </c>
      <c r="O17" s="1">
        <v>3.9113546192354409E-2</v>
      </c>
      <c r="P17" s="1">
        <f t="shared" si="2"/>
        <v>1.0937551651207567E-2</v>
      </c>
      <c r="S17" s="5">
        <f t="shared" si="4"/>
        <v>-2.4618269809346598E-2</v>
      </c>
      <c r="T17" s="5">
        <f t="shared" si="3"/>
        <v>1.3228804588607498E-2</v>
      </c>
      <c r="U17" s="5">
        <f t="shared" si="3"/>
        <v>-5.2192466325976144E-3</v>
      </c>
    </row>
    <row r="18" spans="1:21" x14ac:dyDescent="0.2">
      <c r="A18">
        <v>1981</v>
      </c>
      <c r="B18">
        <v>7.9186000000000006E-2</v>
      </c>
      <c r="C18">
        <v>1.084282</v>
      </c>
      <c r="D18">
        <v>431966.02510999999</v>
      </c>
      <c r="E18">
        <v>44981877</v>
      </c>
      <c r="G18">
        <v>1981</v>
      </c>
      <c r="H18" s="1">
        <f t="shared" si="1"/>
        <v>5.2837313194703084E-2</v>
      </c>
      <c r="I18" s="1">
        <f t="shared" si="0"/>
        <v>9.0173758970846229E-3</v>
      </c>
      <c r="J18" s="1">
        <f t="shared" si="0"/>
        <v>4.8551602235659796E-2</v>
      </c>
      <c r="K18" s="1">
        <f t="shared" si="0"/>
        <v>2.0250098726285248E-2</v>
      </c>
      <c r="O18" s="1">
        <v>9.0173758970846229E-3</v>
      </c>
      <c r="P18" s="1">
        <f t="shared" si="2"/>
        <v>6.370782476894718E-2</v>
      </c>
      <c r="S18" s="5">
        <f t="shared" si="4"/>
        <v>1.1102919047083937E-2</v>
      </c>
      <c r="T18" s="5">
        <f t="shared" si="3"/>
        <v>-3.369087175633223E-3</v>
      </c>
      <c r="U18" s="5">
        <f t="shared" si="3"/>
        <v>5.9495893548272933E-3</v>
      </c>
    </row>
    <row r="19" spans="1:21" x14ac:dyDescent="0.2">
      <c r="A19">
        <v>1982</v>
      </c>
      <c r="B19">
        <v>8.6209999999999995E-2</v>
      </c>
      <c r="C19">
        <v>1.1832530000000001</v>
      </c>
      <c r="D19">
        <v>447356.23307000002</v>
      </c>
      <c r="E19">
        <v>45949991</v>
      </c>
      <c r="G19">
        <v>1982</v>
      </c>
      <c r="H19" s="1">
        <f t="shared" si="1"/>
        <v>8.8702548430277917E-2</v>
      </c>
      <c r="I19" s="1">
        <f t="shared" si="1"/>
        <v>9.1277914786005887E-2</v>
      </c>
      <c r="J19" s="1">
        <f t="shared" si="1"/>
        <v>3.5628283395854776E-2</v>
      </c>
      <c r="K19" s="1">
        <f t="shared" si="1"/>
        <v>2.1522312196976534E-2</v>
      </c>
      <c r="O19" s="1">
        <v>9.1277914786005887E-2</v>
      </c>
      <c r="P19" s="1">
        <f t="shared" si="2"/>
        <v>5.5975099127645186E-2</v>
      </c>
      <c r="S19" s="5">
        <f t="shared" si="4"/>
        <v>4.7952895584527568E-2</v>
      </c>
      <c r="T19" s="5">
        <f t="shared" si="3"/>
        <v>4.6469612291814975E-2</v>
      </c>
      <c r="U19" s="5">
        <f t="shared" si="3"/>
        <v>1.9907331041397081E-2</v>
      </c>
    </row>
    <row r="20" spans="1:21" x14ac:dyDescent="0.2">
      <c r="A20">
        <v>1983</v>
      </c>
      <c r="B20">
        <v>8.9812000000000003E-2</v>
      </c>
      <c r="C20">
        <v>1.2229650000000001</v>
      </c>
      <c r="D20">
        <v>469585.62452999997</v>
      </c>
      <c r="E20">
        <v>47026425</v>
      </c>
      <c r="G20">
        <v>1983</v>
      </c>
      <c r="H20" s="1">
        <f t="shared" si="1"/>
        <v>4.1781695858949197E-2</v>
      </c>
      <c r="I20" s="1">
        <f t="shared" si="1"/>
        <v>3.3561715034738926E-2</v>
      </c>
      <c r="J20" s="1">
        <f t="shared" si="1"/>
        <v>4.9690581725999161E-2</v>
      </c>
      <c r="K20" s="1">
        <f t="shared" si="1"/>
        <v>2.3426206982282149E-2</v>
      </c>
      <c r="O20" s="1">
        <v>3.3561715034738926E-2</v>
      </c>
      <c r="P20" s="1">
        <f t="shared" si="2"/>
        <v>6.8942313390857352E-2</v>
      </c>
      <c r="S20" s="5">
        <f t="shared" si="4"/>
        <v>6.110718582797673E-2</v>
      </c>
      <c r="T20" s="5">
        <f t="shared" si="3"/>
        <v>4.4619001905943145E-2</v>
      </c>
      <c r="U20" s="5">
        <f t="shared" si="3"/>
        <v>4.4623489119171245E-2</v>
      </c>
    </row>
    <row r="21" spans="1:21" x14ac:dyDescent="0.2">
      <c r="A21">
        <v>1984</v>
      </c>
      <c r="B21">
        <v>9.4906000000000004E-2</v>
      </c>
      <c r="C21">
        <v>1.2877339999999999</v>
      </c>
      <c r="D21">
        <v>501103.19584</v>
      </c>
      <c r="E21">
        <v>48106764</v>
      </c>
      <c r="G21">
        <v>1984</v>
      </c>
      <c r="H21" s="1">
        <f t="shared" si="1"/>
        <v>5.6718478599741662E-2</v>
      </c>
      <c r="I21" s="1">
        <f t="shared" si="1"/>
        <v>5.2960632561029897E-2</v>
      </c>
      <c r="J21" s="1">
        <f t="shared" si="1"/>
        <v>6.7117836798231245E-2</v>
      </c>
      <c r="K21" s="1">
        <f t="shared" si="1"/>
        <v>2.2973019956333163E-2</v>
      </c>
      <c r="O21" s="1">
        <v>5.2960632561029897E-2</v>
      </c>
      <c r="P21" s="1">
        <f t="shared" si="2"/>
        <v>8.1117953940178705E-2</v>
      </c>
      <c r="S21" s="5">
        <f t="shared" si="4"/>
        <v>6.2400907629656256E-2</v>
      </c>
      <c r="T21" s="5">
        <f t="shared" si="4"/>
        <v>5.9266754127258237E-2</v>
      </c>
      <c r="U21" s="5">
        <f t="shared" si="4"/>
        <v>5.081223397336173E-2</v>
      </c>
    </row>
    <row r="22" spans="1:21" x14ac:dyDescent="0.2">
      <c r="A22">
        <v>1985</v>
      </c>
      <c r="B22">
        <v>0.10566200000000001</v>
      </c>
      <c r="C22">
        <v>1.3899330000000001</v>
      </c>
      <c r="D22">
        <v>522357.90172999998</v>
      </c>
      <c r="E22">
        <v>49175673</v>
      </c>
      <c r="G22">
        <v>1985</v>
      </c>
      <c r="H22" s="1">
        <f t="shared" si="1"/>
        <v>0.11333319284344512</v>
      </c>
      <c r="I22" s="1">
        <f t="shared" si="1"/>
        <v>7.9363439965085991E-2</v>
      </c>
      <c r="J22" s="1">
        <f t="shared" si="1"/>
        <v>4.2415825854733802E-2</v>
      </c>
      <c r="K22" s="1">
        <f t="shared" si="1"/>
        <v>2.2219515742110563E-2</v>
      </c>
      <c r="O22" s="1">
        <v>7.9363439965085991E-2</v>
      </c>
      <c r="P22" s="1">
        <f t="shared" si="2"/>
        <v>6.1927012644618598E-2</v>
      </c>
      <c r="S22" s="5">
        <f t="shared" ref="S22:U37" si="5">AVERAGE(H20:H22)</f>
        <v>7.0611122434045326E-2</v>
      </c>
      <c r="T22" s="5">
        <f t="shared" si="5"/>
        <v>5.5295262520284938E-2</v>
      </c>
      <c r="U22" s="5">
        <f t="shared" si="5"/>
        <v>5.3074748126321403E-2</v>
      </c>
    </row>
    <row r="23" spans="1:21" x14ac:dyDescent="0.2">
      <c r="A23">
        <v>1986</v>
      </c>
      <c r="B23">
        <v>0.115618</v>
      </c>
      <c r="C23">
        <v>1.5145299999999999</v>
      </c>
      <c r="D23">
        <v>559002.81319999998</v>
      </c>
      <c r="E23">
        <v>50223885</v>
      </c>
      <c r="G23">
        <v>1986</v>
      </c>
      <c r="H23" s="1">
        <f t="shared" si="1"/>
        <v>9.422498154492609E-2</v>
      </c>
      <c r="I23" s="1">
        <f t="shared" si="1"/>
        <v>8.9642450391493655E-2</v>
      </c>
      <c r="J23" s="1">
        <f t="shared" si="1"/>
        <v>7.0152880522407202E-2</v>
      </c>
      <c r="K23" s="1">
        <f t="shared" si="1"/>
        <v>2.1315661506045913E-2</v>
      </c>
      <c r="O23" s="1">
        <v>8.9642450391493655E-2</v>
      </c>
      <c r="P23" s="1">
        <f t="shared" si="2"/>
        <v>8.1052861402815229E-2</v>
      </c>
      <c r="S23" s="5">
        <f t="shared" si="5"/>
        <v>8.8092217662704295E-2</v>
      </c>
      <c r="T23" s="5">
        <f t="shared" si="5"/>
        <v>7.398884097253651E-2</v>
      </c>
      <c r="U23" s="5">
        <f t="shared" si="5"/>
        <v>5.989551439179075E-2</v>
      </c>
    </row>
    <row r="24" spans="1:21" x14ac:dyDescent="0.2">
      <c r="A24">
        <v>1987</v>
      </c>
      <c r="B24">
        <v>0.128442</v>
      </c>
      <c r="C24">
        <v>1.726537</v>
      </c>
      <c r="D24">
        <v>612020.19472999999</v>
      </c>
      <c r="E24">
        <v>51250152</v>
      </c>
      <c r="G24">
        <v>1987</v>
      </c>
      <c r="H24" s="1">
        <f t="shared" si="1"/>
        <v>0.11091698524451221</v>
      </c>
      <c r="I24" s="1">
        <f t="shared" si="1"/>
        <v>0.13998204063306763</v>
      </c>
      <c r="J24" s="1">
        <f t="shared" si="1"/>
        <v>9.4842781249173225E-2</v>
      </c>
      <c r="K24" s="1">
        <f t="shared" si="1"/>
        <v>2.0433843379499717E-2</v>
      </c>
      <c r="O24" s="1">
        <v>0.13998204063306763</v>
      </c>
      <c r="P24" s="1">
        <f t="shared" si="2"/>
        <v>9.7970594905966255E-2</v>
      </c>
      <c r="S24" s="5">
        <f t="shared" si="5"/>
        <v>0.10615838654429448</v>
      </c>
      <c r="T24" s="5">
        <f t="shared" si="5"/>
        <v>0.1029959769965491</v>
      </c>
      <c r="U24" s="5">
        <f t="shared" si="5"/>
        <v>6.9137162542104738E-2</v>
      </c>
    </row>
    <row r="25" spans="1:21" x14ac:dyDescent="0.2">
      <c r="A25">
        <v>1988</v>
      </c>
      <c r="B25">
        <v>0.12472800000000001</v>
      </c>
      <c r="C25">
        <v>1.898585</v>
      </c>
      <c r="D25">
        <v>624997.17790000001</v>
      </c>
      <c r="E25">
        <v>52275890</v>
      </c>
      <c r="G25">
        <v>1988</v>
      </c>
      <c r="H25" s="1">
        <f t="shared" si="1"/>
        <v>-2.8915775213715134E-2</v>
      </c>
      <c r="I25" s="1">
        <f t="shared" si="1"/>
        <v>9.9649182149006865E-2</v>
      </c>
      <c r="J25" s="1">
        <f t="shared" si="1"/>
        <v>2.1203521193814412E-2</v>
      </c>
      <c r="K25" s="1">
        <f t="shared" si="1"/>
        <v>2.0014340640394535E-2</v>
      </c>
      <c r="O25" s="1">
        <v>9.9649182149006865E-2</v>
      </c>
      <c r="P25" s="1">
        <f t="shared" si="2"/>
        <v>4.3289802421063374E-2</v>
      </c>
      <c r="S25" s="5">
        <f t="shared" si="5"/>
        <v>5.8742063858574389E-2</v>
      </c>
      <c r="T25" s="5">
        <f t="shared" si="5"/>
        <v>0.10975789105785605</v>
      </c>
      <c r="U25" s="5">
        <f t="shared" si="5"/>
        <v>6.2066394321798279E-2</v>
      </c>
    </row>
    <row r="26" spans="1:21" x14ac:dyDescent="0.2">
      <c r="A26">
        <v>1989</v>
      </c>
      <c r="B26">
        <v>0.13757</v>
      </c>
      <c r="C26">
        <v>1.863405</v>
      </c>
      <c r="D26">
        <v>626569.92886999995</v>
      </c>
      <c r="E26">
        <v>53305234</v>
      </c>
      <c r="G26">
        <v>1989</v>
      </c>
      <c r="H26" s="1">
        <f t="shared" si="1"/>
        <v>0.10296004104932321</v>
      </c>
      <c r="I26" s="1">
        <f t="shared" si="1"/>
        <v>-1.8529589141386915E-2</v>
      </c>
      <c r="J26" s="1">
        <f t="shared" si="1"/>
        <v>2.5164129145101022E-3</v>
      </c>
      <c r="K26" s="1">
        <f t="shared" si="1"/>
        <v>1.9690606893541185E-2</v>
      </c>
      <c r="O26" s="1">
        <v>-1.8529589141386915E-2</v>
      </c>
      <c r="P26" s="1">
        <f t="shared" si="2"/>
        <v>2.911285087770844E-2</v>
      </c>
      <c r="S26" s="5">
        <f t="shared" si="5"/>
        <v>6.1653750360040095E-2</v>
      </c>
      <c r="T26" s="5">
        <f t="shared" si="5"/>
        <v>7.3700544546895855E-2</v>
      </c>
      <c r="U26" s="5">
        <f t="shared" si="5"/>
        <v>3.9520905119165915E-2</v>
      </c>
    </row>
    <row r="27" spans="1:21" x14ac:dyDescent="0.2">
      <c r="A27">
        <v>1990</v>
      </c>
      <c r="B27">
        <v>0.151615</v>
      </c>
      <c r="C27">
        <v>2.0207009999999999</v>
      </c>
      <c r="D27">
        <v>684560.90197000001</v>
      </c>
      <c r="E27">
        <v>54324142</v>
      </c>
      <c r="G27">
        <v>1990</v>
      </c>
      <c r="H27" s="1">
        <f t="shared" si="1"/>
        <v>0.10209347968307037</v>
      </c>
      <c r="I27" s="1">
        <f t="shared" si="1"/>
        <v>8.4413211298670854E-2</v>
      </c>
      <c r="J27" s="1">
        <f t="shared" si="1"/>
        <v>9.2553074170962812E-2</v>
      </c>
      <c r="K27" s="1">
        <f t="shared" si="1"/>
        <v>1.9114595763710662E-2</v>
      </c>
      <c r="O27" s="1">
        <v>8.4413211298670854E-2</v>
      </c>
      <c r="P27" s="1">
        <f t="shared" si="2"/>
        <v>9.4461769607020962E-2</v>
      </c>
      <c r="S27" s="5">
        <f t="shared" si="5"/>
        <v>5.8712581839559484E-2</v>
      </c>
      <c r="T27" s="5">
        <f t="shared" si="5"/>
        <v>5.5177601435430268E-2</v>
      </c>
      <c r="U27" s="5">
        <f t="shared" si="5"/>
        <v>3.8757669426429109E-2</v>
      </c>
    </row>
    <row r="28" spans="1:21" x14ac:dyDescent="0.2">
      <c r="A28">
        <v>1991</v>
      </c>
      <c r="B28">
        <v>0.15812599999999999</v>
      </c>
      <c r="C28">
        <v>2.0632640000000002</v>
      </c>
      <c r="D28">
        <v>690903.46993999998</v>
      </c>
      <c r="E28">
        <v>55321172</v>
      </c>
      <c r="G28">
        <v>1991</v>
      </c>
      <c r="H28" s="1">
        <f t="shared" si="1"/>
        <v>4.2944299706493272E-2</v>
      </c>
      <c r="I28" s="1">
        <f t="shared" si="1"/>
        <v>2.1063482425158542E-2</v>
      </c>
      <c r="J28" s="1">
        <f t="shared" si="1"/>
        <v>9.2651624592459125E-3</v>
      </c>
      <c r="K28" s="1">
        <f t="shared" si="1"/>
        <v>1.8353350155074777E-2</v>
      </c>
      <c r="O28" s="1">
        <v>2.1063482425158542E-2</v>
      </c>
      <c r="P28" s="1">
        <f t="shared" si="2"/>
        <v>3.2219296819254103E-2</v>
      </c>
      <c r="S28" s="5">
        <f t="shared" si="5"/>
        <v>8.2665940146295622E-2</v>
      </c>
      <c r="T28" s="5">
        <f t="shared" si="5"/>
        <v>2.8982368194147495E-2</v>
      </c>
      <c r="U28" s="5">
        <f t="shared" si="5"/>
        <v>3.4778216514906278E-2</v>
      </c>
    </row>
    <row r="29" spans="1:21" x14ac:dyDescent="0.2">
      <c r="A29">
        <v>1992</v>
      </c>
      <c r="B29">
        <v>0.16406499999999999</v>
      </c>
      <c r="C29">
        <v>2.1700309999999998</v>
      </c>
      <c r="D29">
        <v>732249.08727999998</v>
      </c>
      <c r="E29">
        <v>56302037</v>
      </c>
      <c r="G29">
        <v>1992</v>
      </c>
      <c r="H29" s="1">
        <f t="shared" si="1"/>
        <v>3.7558655755536741E-2</v>
      </c>
      <c r="I29" s="1">
        <f t="shared" si="1"/>
        <v>5.1746649968205549E-2</v>
      </c>
      <c r="J29" s="1">
        <f t="shared" si="1"/>
        <v>5.9842827744938987E-2</v>
      </c>
      <c r="K29" s="1">
        <f t="shared" si="1"/>
        <v>1.7730372740476286E-2</v>
      </c>
      <c r="O29" s="1">
        <v>5.1746649968205549E-2</v>
      </c>
      <c r="P29" s="1">
        <f t="shared" si="2"/>
        <v>6.851417502162846E-2</v>
      </c>
      <c r="S29" s="5">
        <f t="shared" si="5"/>
        <v>6.0865478381700124E-2</v>
      </c>
      <c r="T29" s="5">
        <f t="shared" si="5"/>
        <v>5.2407781230678317E-2</v>
      </c>
      <c r="U29" s="5">
        <f t="shared" si="5"/>
        <v>5.3887021458382568E-2</v>
      </c>
    </row>
    <row r="30" spans="1:21" x14ac:dyDescent="0.2">
      <c r="A30">
        <v>1993</v>
      </c>
      <c r="B30">
        <v>0.17113900000000001</v>
      </c>
      <c r="C30">
        <v>2.358822</v>
      </c>
      <c r="D30">
        <v>791136.70559000003</v>
      </c>
      <c r="E30">
        <v>57296008</v>
      </c>
      <c r="G30">
        <v>1993</v>
      </c>
      <c r="H30" s="1">
        <f t="shared" si="1"/>
        <v>4.311705726388948E-2</v>
      </c>
      <c r="I30" s="1">
        <f t="shared" si="1"/>
        <v>8.6999217983521948E-2</v>
      </c>
      <c r="J30" s="1">
        <f t="shared" si="1"/>
        <v>8.0420200356606797E-2</v>
      </c>
      <c r="K30" s="1">
        <f t="shared" si="1"/>
        <v>1.7654263557107086E-2</v>
      </c>
      <c r="O30" s="1">
        <v>8.6999217983521948E-2</v>
      </c>
      <c r="P30" s="1">
        <f t="shared" si="2"/>
        <v>8.3526198040913213E-2</v>
      </c>
      <c r="S30" s="5">
        <f t="shared" si="5"/>
        <v>4.1206670908639831E-2</v>
      </c>
      <c r="T30" s="5">
        <f t="shared" si="5"/>
        <v>5.3269783458962015E-2</v>
      </c>
      <c r="U30" s="5">
        <f t="shared" si="5"/>
        <v>4.9842730186930563E-2</v>
      </c>
    </row>
    <row r="31" spans="1:21" x14ac:dyDescent="0.2">
      <c r="A31">
        <v>1994</v>
      </c>
      <c r="B31">
        <v>0.16756599999999999</v>
      </c>
      <c r="C31">
        <v>2.2842039999999999</v>
      </c>
      <c r="D31">
        <v>747974.95415000001</v>
      </c>
      <c r="E31">
        <v>58310245</v>
      </c>
      <c r="G31">
        <v>1994</v>
      </c>
      <c r="H31" s="1">
        <f t="shared" si="1"/>
        <v>-2.087776602644642E-2</v>
      </c>
      <c r="I31" s="1">
        <f t="shared" si="1"/>
        <v>-3.1633586595342988E-2</v>
      </c>
      <c r="J31" s="1">
        <f t="shared" si="1"/>
        <v>-5.4556628626921788E-2</v>
      </c>
      <c r="K31" s="1">
        <f t="shared" si="1"/>
        <v>1.7701704453825018E-2</v>
      </c>
      <c r="O31" s="1">
        <v>-3.1633586595342988E-2</v>
      </c>
      <c r="P31" s="1">
        <f t="shared" si="2"/>
        <v>-1.5570409374785498E-2</v>
      </c>
      <c r="S31" s="5">
        <f t="shared" si="5"/>
        <v>1.9932648997659935E-2</v>
      </c>
      <c r="T31" s="5">
        <f t="shared" si="5"/>
        <v>3.5704093785461501E-2</v>
      </c>
      <c r="U31" s="5">
        <f t="shared" si="5"/>
        <v>2.8568799824874664E-2</v>
      </c>
    </row>
    <row r="32" spans="1:21" x14ac:dyDescent="0.2">
      <c r="A32">
        <v>1995</v>
      </c>
      <c r="B32">
        <v>0.18135499999999999</v>
      </c>
      <c r="C32">
        <v>2.556384</v>
      </c>
      <c r="D32">
        <v>801763.46776999999</v>
      </c>
      <c r="E32">
        <v>59305490</v>
      </c>
      <c r="G32">
        <v>1995</v>
      </c>
      <c r="H32" s="1">
        <f t="shared" si="1"/>
        <v>8.2289963357721652E-2</v>
      </c>
      <c r="I32" s="1">
        <f t="shared" si="1"/>
        <v>0.11915748330709519</v>
      </c>
      <c r="J32" s="1">
        <f t="shared" si="1"/>
        <v>7.1912185456965316E-2</v>
      </c>
      <c r="K32" s="1">
        <f t="shared" si="1"/>
        <v>1.7068098410493837E-2</v>
      </c>
      <c r="O32" s="1">
        <v>0.11915748330709519</v>
      </c>
      <c r="P32" s="1">
        <f t="shared" si="2"/>
        <v>7.6464066184653595E-2</v>
      </c>
      <c r="S32" s="5">
        <f t="shared" si="5"/>
        <v>3.4843084865054906E-2</v>
      </c>
      <c r="T32" s="5">
        <f t="shared" si="5"/>
        <v>5.8174371565091386E-2</v>
      </c>
      <c r="U32" s="5">
        <f t="shared" si="5"/>
        <v>3.2591919062216777E-2</v>
      </c>
    </row>
    <row r="33" spans="1:21" x14ac:dyDescent="0.2">
      <c r="A33">
        <v>1996</v>
      </c>
      <c r="B33">
        <v>0.19964699999999999</v>
      </c>
      <c r="C33">
        <v>2.7886959999999998</v>
      </c>
      <c r="D33">
        <v>857929.56059999997</v>
      </c>
      <c r="E33">
        <v>60293786</v>
      </c>
      <c r="G33">
        <v>1996</v>
      </c>
      <c r="H33" s="1">
        <f t="shared" si="1"/>
        <v>0.10086294836094956</v>
      </c>
      <c r="I33" s="1">
        <f t="shared" si="1"/>
        <v>9.0875236271233062E-2</v>
      </c>
      <c r="J33" s="1">
        <f t="shared" si="1"/>
        <v>7.0053195347274499E-2</v>
      </c>
      <c r="K33" s="1">
        <f t="shared" si="1"/>
        <v>1.6664494298925803E-2</v>
      </c>
      <c r="O33" s="1">
        <v>9.0875236271233062E-2</v>
      </c>
      <c r="P33" s="1">
        <f t="shared" si="2"/>
        <v>7.4539496500337032E-2</v>
      </c>
      <c r="S33" s="5">
        <f t="shared" si="5"/>
        <v>5.4091715230741598E-2</v>
      </c>
      <c r="T33" s="5">
        <f t="shared" si="5"/>
        <v>5.9466377660995086E-2</v>
      </c>
      <c r="U33" s="5">
        <f t="shared" si="5"/>
        <v>2.9136250725772677E-2</v>
      </c>
    </row>
    <row r="34" spans="1:21" x14ac:dyDescent="0.2">
      <c r="A34">
        <v>1997</v>
      </c>
      <c r="B34">
        <v>0.21210799999999999</v>
      </c>
      <c r="C34">
        <v>2.917014</v>
      </c>
      <c r="D34">
        <v>922521.36924000003</v>
      </c>
      <c r="E34">
        <v>61277426</v>
      </c>
      <c r="G34">
        <v>1997</v>
      </c>
      <c r="H34" s="1">
        <f t="shared" si="1"/>
        <v>6.2415162762275322E-2</v>
      </c>
      <c r="I34" s="1">
        <f t="shared" si="1"/>
        <v>4.6013620703009739E-2</v>
      </c>
      <c r="J34" s="1">
        <f t="shared" si="1"/>
        <v>7.528800918670675E-2</v>
      </c>
      <c r="K34" s="1">
        <f t="shared" si="1"/>
        <v>1.6314119003905336E-2</v>
      </c>
      <c r="O34" s="1">
        <v>4.6013620703009739E-2</v>
      </c>
      <c r="P34" s="1">
        <f t="shared" si="2"/>
        <v>7.7900174328562291E-2</v>
      </c>
      <c r="S34" s="5">
        <f t="shared" si="5"/>
        <v>8.1856024826982177E-2</v>
      </c>
      <c r="T34" s="5">
        <f t="shared" si="5"/>
        <v>8.5348780093779331E-2</v>
      </c>
      <c r="U34" s="5">
        <f t="shared" si="5"/>
        <v>7.2417796663648851E-2</v>
      </c>
    </row>
    <row r="35" spans="1:21" x14ac:dyDescent="0.2">
      <c r="A35">
        <v>1998</v>
      </c>
      <c r="B35">
        <v>0.21213499999999999</v>
      </c>
      <c r="C35">
        <v>2.9904679999999999</v>
      </c>
      <c r="D35">
        <v>951044.46993000002</v>
      </c>
      <c r="E35">
        <v>62242204</v>
      </c>
      <c r="G35">
        <v>1998</v>
      </c>
      <c r="H35" s="1">
        <f t="shared" si="1"/>
        <v>1.2729364286112599E-4</v>
      </c>
      <c r="I35" s="1">
        <f t="shared" si="1"/>
        <v>2.5181229846685582E-2</v>
      </c>
      <c r="J35" s="1">
        <f t="shared" si="1"/>
        <v>3.0918634127140132E-2</v>
      </c>
      <c r="K35" s="1">
        <f t="shared" si="1"/>
        <v>1.5744427646161352E-2</v>
      </c>
      <c r="O35" s="1">
        <v>2.5181229846685582E-2</v>
      </c>
      <c r="P35" s="1">
        <f t="shared" si="2"/>
        <v>4.4514887701158662E-2</v>
      </c>
      <c r="S35" s="5">
        <f t="shared" si="5"/>
        <v>5.4468468255362001E-2</v>
      </c>
      <c r="T35" s="5">
        <f t="shared" si="5"/>
        <v>5.4023362273642794E-2</v>
      </c>
      <c r="U35" s="5">
        <f t="shared" si="5"/>
        <v>5.8753279553707127E-2</v>
      </c>
    </row>
    <row r="36" spans="1:21" x14ac:dyDescent="0.2">
      <c r="A36">
        <v>1999</v>
      </c>
      <c r="B36">
        <v>0.207928</v>
      </c>
      <c r="C36">
        <v>2.9121060000000001</v>
      </c>
      <c r="D36">
        <v>920010.28671999997</v>
      </c>
      <c r="E36">
        <v>63185615</v>
      </c>
      <c r="G36">
        <v>1999</v>
      </c>
      <c r="H36" s="1">
        <f t="shared" si="1"/>
        <v>-1.9831710938788882E-2</v>
      </c>
      <c r="I36" s="1">
        <f t="shared" si="1"/>
        <v>-2.6203925271897188E-2</v>
      </c>
      <c r="J36" s="1">
        <f t="shared" si="1"/>
        <v>-3.2631684628043001E-2</v>
      </c>
      <c r="K36" s="1">
        <f t="shared" si="1"/>
        <v>1.5157095015465805E-2</v>
      </c>
      <c r="O36" s="1">
        <v>-2.6203925271897188E-2</v>
      </c>
      <c r="P36" s="1">
        <f t="shared" si="2"/>
        <v>-2.9863286005094615E-3</v>
      </c>
      <c r="S36" s="5">
        <f t="shared" si="5"/>
        <v>1.4236915155449189E-2</v>
      </c>
      <c r="T36" s="5">
        <f t="shared" si="5"/>
        <v>1.4996975092599377E-2</v>
      </c>
      <c r="U36" s="5">
        <f t="shared" si="5"/>
        <v>2.4524986228601293E-2</v>
      </c>
    </row>
    <row r="37" spans="1:21" x14ac:dyDescent="0.2">
      <c r="A37">
        <v>2000</v>
      </c>
      <c r="B37">
        <v>0.229937</v>
      </c>
      <c r="C37">
        <v>3.1087440000000002</v>
      </c>
      <c r="D37">
        <v>983796.80590000004</v>
      </c>
      <c r="E37">
        <v>64113547</v>
      </c>
      <c r="G37">
        <v>2000</v>
      </c>
      <c r="H37" s="1">
        <f t="shared" si="1"/>
        <v>0.10584914008695323</v>
      </c>
      <c r="I37" s="1">
        <f t="shared" si="1"/>
        <v>6.7524327754552971E-2</v>
      </c>
      <c r="J37" s="1">
        <f t="shared" si="1"/>
        <v>6.9332397801127099E-2</v>
      </c>
      <c r="K37" s="1">
        <f t="shared" si="1"/>
        <v>1.4685811003026572E-2</v>
      </c>
      <c r="O37" s="1">
        <v>6.7524327754552971E-2</v>
      </c>
      <c r="P37" s="1">
        <f t="shared" si="2"/>
        <v>7.1270216602803568E-2</v>
      </c>
      <c r="S37" s="5">
        <f t="shared" si="5"/>
        <v>2.8714907597008493E-2</v>
      </c>
      <c r="T37" s="5">
        <f t="shared" si="5"/>
        <v>2.2167210776447122E-2</v>
      </c>
      <c r="U37" s="5">
        <f t="shared" si="5"/>
        <v>2.2539782433408078E-2</v>
      </c>
    </row>
    <row r="38" spans="1:21" x14ac:dyDescent="0.2">
      <c r="A38">
        <v>2001</v>
      </c>
      <c r="B38">
        <v>0.21358099999999999</v>
      </c>
      <c r="C38">
        <v>2.82409</v>
      </c>
      <c r="D38">
        <v>927228.42492999998</v>
      </c>
      <c r="E38">
        <v>65072018</v>
      </c>
      <c r="G38">
        <v>2001</v>
      </c>
      <c r="H38" s="1">
        <f t="shared" si="1"/>
        <v>-7.1132527605387574E-2</v>
      </c>
      <c r="I38" s="1">
        <f t="shared" si="1"/>
        <v>-9.1565596909877534E-2</v>
      </c>
      <c r="J38" s="1">
        <f t="shared" si="1"/>
        <v>-5.750006569522248E-2</v>
      </c>
      <c r="K38" s="1">
        <f t="shared" si="1"/>
        <v>1.4949586239551005E-2</v>
      </c>
      <c r="O38" s="1">
        <v>-9.1565596909877534E-2</v>
      </c>
      <c r="P38" s="1">
        <f t="shared" si="2"/>
        <v>-2.154349580983957E-2</v>
      </c>
      <c r="S38" s="5">
        <f t="shared" ref="S38:U53" si="6">AVERAGE(H36:H38)</f>
        <v>4.9616338475922577E-3</v>
      </c>
      <c r="T38" s="5">
        <f t="shared" si="6"/>
        <v>-1.674839814240725E-2</v>
      </c>
      <c r="U38" s="5">
        <f t="shared" si="6"/>
        <v>-6.9331175073794604E-3</v>
      </c>
    </row>
    <row r="39" spans="1:21" x14ac:dyDescent="0.2">
      <c r="A39">
        <v>2002</v>
      </c>
      <c r="B39">
        <v>0.22122600000000001</v>
      </c>
      <c r="C39">
        <v>3.0930710000000001</v>
      </c>
      <c r="D39">
        <v>987013.53714999999</v>
      </c>
      <c r="E39">
        <v>65988663</v>
      </c>
      <c r="G39">
        <v>2002</v>
      </c>
      <c r="H39" s="1">
        <f t="shared" si="1"/>
        <v>3.5794382459114038E-2</v>
      </c>
      <c r="I39" s="1">
        <f t="shared" si="1"/>
        <v>9.5245194027102631E-2</v>
      </c>
      <c r="J39" s="1">
        <f t="shared" si="1"/>
        <v>6.447722115994603E-2</v>
      </c>
      <c r="K39" s="1">
        <f t="shared" si="1"/>
        <v>1.408662322413301E-2</v>
      </c>
      <c r="O39" s="1">
        <v>9.5245194027102631E-2</v>
      </c>
      <c r="P39" s="1">
        <f t="shared" si="2"/>
        <v>6.6873653322015142E-2</v>
      </c>
      <c r="S39" s="5">
        <f t="shared" si="6"/>
        <v>2.3503664980226564E-2</v>
      </c>
      <c r="T39" s="5">
        <f t="shared" si="6"/>
        <v>2.3734641623926023E-2</v>
      </c>
      <c r="U39" s="5">
        <f t="shared" si="6"/>
        <v>2.543651775528355E-2</v>
      </c>
    </row>
    <row r="40" spans="1:21" x14ac:dyDescent="0.2">
      <c r="A40">
        <v>2003</v>
      </c>
      <c r="B40">
        <v>0.236766</v>
      </c>
      <c r="C40">
        <v>3.2739039999999999</v>
      </c>
      <c r="D40">
        <v>1043897.1605999999</v>
      </c>
      <c r="E40">
        <v>66867327</v>
      </c>
      <c r="G40">
        <v>2003</v>
      </c>
      <c r="H40" s="1">
        <f t="shared" si="1"/>
        <v>7.0244907922215383E-2</v>
      </c>
      <c r="I40" s="1">
        <f t="shared" si="1"/>
        <v>5.8463902057211081E-2</v>
      </c>
      <c r="J40" s="1">
        <f t="shared" si="1"/>
        <v>5.7632060056897805E-2</v>
      </c>
      <c r="K40" s="1">
        <f t="shared" si="1"/>
        <v>1.3315378127906508E-2</v>
      </c>
      <c r="O40" s="1">
        <v>5.8463902057211081E-2</v>
      </c>
      <c r="P40" s="1">
        <f t="shared" si="2"/>
        <v>6.0776889694541689E-2</v>
      </c>
      <c r="S40" s="5">
        <f t="shared" si="6"/>
        <v>1.1635587591980615E-2</v>
      </c>
      <c r="T40" s="5">
        <f t="shared" si="6"/>
        <v>2.0714499724812058E-2</v>
      </c>
      <c r="U40" s="5">
        <f t="shared" si="6"/>
        <v>2.1536405173873785E-2</v>
      </c>
    </row>
    <row r="41" spans="1:21" x14ac:dyDescent="0.2">
      <c r="A41">
        <v>2004</v>
      </c>
      <c r="B41">
        <v>0.24476899999999999</v>
      </c>
      <c r="C41">
        <v>3.5058289999999999</v>
      </c>
      <c r="D41">
        <v>1146156.6618999999</v>
      </c>
      <c r="E41">
        <v>67785075</v>
      </c>
      <c r="G41">
        <v>2004</v>
      </c>
      <c r="H41" s="1">
        <f t="shared" si="1"/>
        <v>3.3801305930750036E-2</v>
      </c>
      <c r="I41" s="1">
        <f t="shared" si="1"/>
        <v>7.0840501126483879E-2</v>
      </c>
      <c r="J41" s="1">
        <f t="shared" si="1"/>
        <v>9.7959363392869481E-2</v>
      </c>
      <c r="K41" s="1">
        <f t="shared" si="1"/>
        <v>1.3724909326792822E-2</v>
      </c>
      <c r="O41" s="1">
        <v>7.0840501126483879E-2</v>
      </c>
      <c r="P41" s="1">
        <f t="shared" si="2"/>
        <v>9.0970859353340677E-2</v>
      </c>
      <c r="S41" s="5">
        <f t="shared" si="6"/>
        <v>4.6613532104026488E-2</v>
      </c>
      <c r="T41" s="5">
        <f t="shared" si="6"/>
        <v>7.484986573693253E-2</v>
      </c>
      <c r="U41" s="5">
        <f t="shared" si="6"/>
        <v>7.3356214869904443E-2</v>
      </c>
    </row>
    <row r="42" spans="1:21" x14ac:dyDescent="0.2">
      <c r="A42">
        <v>2005</v>
      </c>
      <c r="B42">
        <v>0.26487100000000002</v>
      </c>
      <c r="C42">
        <v>3.5860150000000002</v>
      </c>
      <c r="D42">
        <v>1249222.5628</v>
      </c>
      <c r="E42">
        <v>68704715</v>
      </c>
      <c r="G42">
        <v>2005</v>
      </c>
      <c r="H42" s="1">
        <f t="shared" si="1"/>
        <v>8.2126413067014292E-2</v>
      </c>
      <c r="I42" s="1">
        <f t="shared" si="1"/>
        <v>2.2872193709390976E-2</v>
      </c>
      <c r="J42" s="1">
        <f t="shared" si="1"/>
        <v>8.9923048328442556E-2</v>
      </c>
      <c r="K42" s="1">
        <f t="shared" si="1"/>
        <v>1.3566998339973768E-2</v>
      </c>
      <c r="O42" s="1">
        <v>2.2872193709390976E-2</v>
      </c>
      <c r="P42" s="1">
        <f t="shared" si="2"/>
        <v>8.4848239379558515E-2</v>
      </c>
      <c r="S42" s="5">
        <f t="shared" si="6"/>
        <v>6.2057542306659906E-2</v>
      </c>
      <c r="T42" s="5">
        <f t="shared" si="6"/>
        <v>5.072553229769531E-2</v>
      </c>
      <c r="U42" s="5">
        <f t="shared" si="6"/>
        <v>8.1838157259403285E-2</v>
      </c>
    </row>
    <row r="43" spans="1:21" x14ac:dyDescent="0.2">
      <c r="A43">
        <v>2006</v>
      </c>
      <c r="B43">
        <v>0.28236800000000001</v>
      </c>
      <c r="C43">
        <v>3.9781849999999999</v>
      </c>
      <c r="D43">
        <v>1336018.3992999999</v>
      </c>
      <c r="E43">
        <v>69601333</v>
      </c>
      <c r="G43">
        <v>2006</v>
      </c>
      <c r="H43" s="1">
        <f t="shared" si="1"/>
        <v>6.6058571908589325E-2</v>
      </c>
      <c r="I43" s="1">
        <f t="shared" si="1"/>
        <v>0.1093609480161124</v>
      </c>
      <c r="J43" s="1">
        <f t="shared" si="1"/>
        <v>6.9479882196056719E-2</v>
      </c>
      <c r="K43" s="1">
        <f t="shared" si="1"/>
        <v>1.3050312485831661E-2</v>
      </c>
      <c r="O43" s="1">
        <v>0.1093609480161124</v>
      </c>
      <c r="P43" s="1">
        <f t="shared" si="2"/>
        <v>6.9114012907178224E-2</v>
      </c>
      <c r="S43" s="5">
        <f t="shared" si="6"/>
        <v>6.0662096968784551E-2</v>
      </c>
      <c r="T43" s="5">
        <f t="shared" si="6"/>
        <v>6.7691214283995757E-2</v>
      </c>
      <c r="U43" s="5">
        <f t="shared" si="6"/>
        <v>8.5787431305789585E-2</v>
      </c>
    </row>
    <row r="44" spans="1:21" x14ac:dyDescent="0.2">
      <c r="A44">
        <v>2007</v>
      </c>
      <c r="B44">
        <v>0.313693</v>
      </c>
      <c r="C44">
        <v>4.2253910000000001</v>
      </c>
      <c r="D44">
        <v>1403400.5925</v>
      </c>
      <c r="E44">
        <v>70468869</v>
      </c>
      <c r="G44">
        <v>2007</v>
      </c>
      <c r="H44" s="1">
        <f t="shared" si="1"/>
        <v>0.11093679170444237</v>
      </c>
      <c r="I44" s="1">
        <f t="shared" si="1"/>
        <v>6.2140398196665059E-2</v>
      </c>
      <c r="J44" s="1">
        <f t="shared" si="1"/>
        <v>5.0435078764861752E-2</v>
      </c>
      <c r="K44" s="1">
        <f t="shared" si="1"/>
        <v>1.2464358980021295E-2</v>
      </c>
      <c r="O44" s="1">
        <v>6.2140398196665059E-2</v>
      </c>
      <c r="P44" s="1">
        <f t="shared" si="2"/>
        <v>5.4311200001123036E-2</v>
      </c>
      <c r="S44" s="5">
        <f t="shared" si="6"/>
        <v>8.637392556001533E-2</v>
      </c>
      <c r="T44" s="5">
        <f t="shared" si="6"/>
        <v>6.4791179974056146E-2</v>
      </c>
      <c r="U44" s="5">
        <f t="shared" si="6"/>
        <v>6.9946003096453671E-2</v>
      </c>
    </row>
    <row r="45" spans="1:21" x14ac:dyDescent="0.2">
      <c r="A45">
        <v>2008</v>
      </c>
      <c r="B45">
        <v>0.31062200000000001</v>
      </c>
      <c r="C45">
        <v>4.2360509999999998</v>
      </c>
      <c r="D45">
        <v>1414838.6516</v>
      </c>
      <c r="E45">
        <v>71320726</v>
      </c>
      <c r="G45">
        <v>2008</v>
      </c>
      <c r="H45" s="1">
        <f t="shared" si="1"/>
        <v>-9.7898263588922507E-3</v>
      </c>
      <c r="I45" s="1">
        <f t="shared" si="1"/>
        <v>2.5228434480972783E-3</v>
      </c>
      <c r="J45" s="1">
        <f t="shared" si="1"/>
        <v>8.1502453120847473E-3</v>
      </c>
      <c r="K45" s="1">
        <f t="shared" si="1"/>
        <v>1.2088415950027631E-2</v>
      </c>
      <c r="O45" s="1">
        <v>2.5228434480972783E-3</v>
      </c>
      <c r="P45" s="1">
        <f t="shared" si="2"/>
        <v>2.2725615176238809E-2</v>
      </c>
      <c r="S45" s="5">
        <f t="shared" si="6"/>
        <v>5.5735179084713149E-2</v>
      </c>
      <c r="T45" s="5">
        <f t="shared" si="6"/>
        <v>5.8008063220291582E-2</v>
      </c>
      <c r="U45" s="5">
        <f t="shared" si="6"/>
        <v>4.2688402091001075E-2</v>
      </c>
    </row>
    <row r="46" spans="1:21" x14ac:dyDescent="0.2">
      <c r="A46">
        <v>2009</v>
      </c>
      <c r="B46">
        <v>0.31641200000000003</v>
      </c>
      <c r="C46">
        <v>4.2938590000000003</v>
      </c>
      <c r="D46">
        <v>1346598.8060000001</v>
      </c>
      <c r="E46">
        <v>72225639</v>
      </c>
      <c r="G46">
        <v>2009</v>
      </c>
      <c r="H46" s="1">
        <f t="shared" si="1"/>
        <v>1.8640019058534296E-2</v>
      </c>
      <c r="I46" s="1">
        <f t="shared" si="1"/>
        <v>1.3646672337042309E-2</v>
      </c>
      <c r="J46" s="1">
        <f t="shared" si="1"/>
        <v>-4.8231538997630219E-2</v>
      </c>
      <c r="K46" s="1">
        <f t="shared" si="1"/>
        <v>1.268793870662499E-2</v>
      </c>
      <c r="O46" s="1">
        <v>1.3646672337042309E-2</v>
      </c>
      <c r="P46" s="1">
        <f t="shared" si="2"/>
        <v>-1.7865802433912583E-2</v>
      </c>
      <c r="S46" s="5">
        <f t="shared" si="6"/>
        <v>3.9928994801361473E-2</v>
      </c>
      <c r="T46" s="5">
        <f t="shared" si="6"/>
        <v>2.610330466060155E-2</v>
      </c>
      <c r="U46" s="5">
        <f t="shared" si="6"/>
        <v>3.4512616931054265E-3</v>
      </c>
    </row>
    <row r="47" spans="1:21" x14ac:dyDescent="0.2">
      <c r="A47">
        <v>2010</v>
      </c>
      <c r="B47">
        <v>0.316193</v>
      </c>
      <c r="C47">
        <v>4.5114000000000001</v>
      </c>
      <c r="D47">
        <v>1460078.0926000001</v>
      </c>
      <c r="E47">
        <v>73195345</v>
      </c>
      <c r="G47">
        <v>2010</v>
      </c>
      <c r="H47" s="1">
        <f t="shared" si="1"/>
        <v>-6.9213557007963278E-4</v>
      </c>
      <c r="I47" s="1">
        <f t="shared" si="1"/>
        <v>5.0663284472079795E-2</v>
      </c>
      <c r="J47" s="1">
        <f t="shared" si="1"/>
        <v>8.4271043531580325E-2</v>
      </c>
      <c r="K47" s="1">
        <f t="shared" si="1"/>
        <v>1.3426063284812217E-2</v>
      </c>
      <c r="O47" s="1">
        <v>5.0663284472079795E-2</v>
      </c>
      <c r="P47" s="1">
        <f t="shared" si="2"/>
        <v>8.0500785967968766E-2</v>
      </c>
      <c r="S47" s="5">
        <f t="shared" si="6"/>
        <v>2.7193523765208041E-3</v>
      </c>
      <c r="T47" s="5">
        <f t="shared" si="6"/>
        <v>2.2277600085739795E-2</v>
      </c>
      <c r="U47" s="5">
        <f t="shared" si="6"/>
        <v>1.4729916615344951E-2</v>
      </c>
    </row>
    <row r="48" spans="1:21" x14ac:dyDescent="0.2">
      <c r="A48">
        <v>2011</v>
      </c>
      <c r="B48">
        <v>0.342057</v>
      </c>
      <c r="C48">
        <v>4.8132950000000001</v>
      </c>
      <c r="D48">
        <v>1623608.4542</v>
      </c>
      <c r="E48">
        <v>74173854</v>
      </c>
      <c r="G48">
        <v>2011</v>
      </c>
      <c r="H48" s="1">
        <f t="shared" si="1"/>
        <v>8.1798142273864283E-2</v>
      </c>
      <c r="I48" s="1">
        <f t="shared" si="1"/>
        <v>6.6918251540541762E-2</v>
      </c>
      <c r="J48" s="1">
        <f t="shared" si="1"/>
        <v>0.11200110626192394</v>
      </c>
      <c r="K48" s="1">
        <f t="shared" si="1"/>
        <v>1.3368459428670043E-2</v>
      </c>
      <c r="O48" s="1">
        <v>6.6918251540541762E-2</v>
      </c>
      <c r="P48" s="1">
        <f t="shared" si="2"/>
        <v>0.10079323883988657</v>
      </c>
      <c r="S48" s="5">
        <f t="shared" si="6"/>
        <v>3.3248675254106318E-2</v>
      </c>
      <c r="T48" s="5">
        <f t="shared" si="6"/>
        <v>4.3742736116554624E-2</v>
      </c>
      <c r="U48" s="5">
        <f t="shared" si="6"/>
        <v>4.9346870265291352E-2</v>
      </c>
    </row>
    <row r="49" spans="1:21" x14ac:dyDescent="0.2">
      <c r="A49">
        <v>2012</v>
      </c>
      <c r="B49">
        <v>0.35610700000000001</v>
      </c>
      <c r="C49">
        <v>5.115748</v>
      </c>
      <c r="D49">
        <v>1701354.8248000001</v>
      </c>
      <c r="E49">
        <v>75277439</v>
      </c>
      <c r="G49">
        <v>2012</v>
      </c>
      <c r="H49" s="1">
        <f t="shared" si="1"/>
        <v>4.1075025507444796E-2</v>
      </c>
      <c r="I49" s="1">
        <f t="shared" si="1"/>
        <v>6.283699627801731E-2</v>
      </c>
      <c r="J49" s="1">
        <f t="shared" si="1"/>
        <v>4.7884925949285062E-2</v>
      </c>
      <c r="K49" s="1">
        <f t="shared" si="1"/>
        <v>1.4878355923099162E-2</v>
      </c>
      <c r="O49" s="1">
        <v>6.283699627801731E-2</v>
      </c>
      <c r="P49" s="1">
        <f t="shared" si="2"/>
        <v>5.5780185092484641E-2</v>
      </c>
      <c r="S49" s="5">
        <f t="shared" si="6"/>
        <v>4.0727010737076484E-2</v>
      </c>
      <c r="T49" s="5">
        <f t="shared" si="6"/>
        <v>6.0139510763546289E-2</v>
      </c>
      <c r="U49" s="5">
        <f t="shared" si="6"/>
        <v>8.1385691914263106E-2</v>
      </c>
    </row>
    <row r="50" spans="1:21" x14ac:dyDescent="0.2">
      <c r="A50">
        <v>2013</v>
      </c>
      <c r="B50">
        <v>0.34733199999999997</v>
      </c>
      <c r="C50">
        <v>5.0838749999999999</v>
      </c>
      <c r="D50">
        <v>1845728.6816</v>
      </c>
      <c r="E50">
        <v>76576117</v>
      </c>
      <c r="G50">
        <v>2013</v>
      </c>
      <c r="H50" s="1">
        <f t="shared" si="1"/>
        <v>-2.4641470119936004E-2</v>
      </c>
      <c r="I50" s="1">
        <f t="shared" si="1"/>
        <v>-6.23036943962052E-3</v>
      </c>
      <c r="J50" s="1">
        <f t="shared" si="1"/>
        <v>8.4858169909954873E-2</v>
      </c>
      <c r="K50" s="1">
        <f t="shared" si="1"/>
        <v>1.725188870997596E-2</v>
      </c>
      <c r="O50" s="1">
        <v>-6.23036943962052E-3</v>
      </c>
      <c r="P50" s="1">
        <f t="shared" si="2"/>
        <v>8.62294649927621E-2</v>
      </c>
      <c r="S50" s="5">
        <f t="shared" si="6"/>
        <v>3.2743899220457694E-2</v>
      </c>
      <c r="T50" s="5">
        <f t="shared" si="6"/>
        <v>4.1174959459646186E-2</v>
      </c>
      <c r="U50" s="5">
        <f t="shared" si="6"/>
        <v>8.1581400707054622E-2</v>
      </c>
    </row>
    <row r="51" spans="1:21" x14ac:dyDescent="0.2">
      <c r="A51">
        <v>2014</v>
      </c>
      <c r="B51">
        <v>0.36402800000000002</v>
      </c>
      <c r="C51">
        <v>5.2356780000000001</v>
      </c>
      <c r="D51">
        <v>1936902.4239000001</v>
      </c>
      <c r="E51">
        <v>78112073</v>
      </c>
      <c r="G51">
        <v>2014</v>
      </c>
      <c r="H51" s="1">
        <f t="shared" si="1"/>
        <v>4.8069282415671655E-2</v>
      </c>
      <c r="I51" s="1">
        <f t="shared" si="1"/>
        <v>2.9859703474220067E-2</v>
      </c>
      <c r="J51" s="1">
        <f t="shared" si="1"/>
        <v>4.9397153118390325E-2</v>
      </c>
      <c r="K51" s="1">
        <f t="shared" si="1"/>
        <v>2.0057898731010271E-2</v>
      </c>
      <c r="O51" s="1">
        <v>2.9859703474220067E-2</v>
      </c>
      <c r="P51" s="1">
        <f t="shared" si="2"/>
        <v>6.4062893313107189E-2</v>
      </c>
      <c r="S51" s="5">
        <f t="shared" si="6"/>
        <v>2.1500945934393483E-2</v>
      </c>
      <c r="T51" s="5">
        <f t="shared" si="6"/>
        <v>2.8822110104205618E-2</v>
      </c>
      <c r="U51" s="5">
        <f t="shared" si="6"/>
        <v>6.0713416325876755E-2</v>
      </c>
    </row>
    <row r="52" spans="1:21" x14ac:dyDescent="0.2">
      <c r="A52">
        <v>2015</v>
      </c>
      <c r="B52">
        <v>0.38492999999999999</v>
      </c>
      <c r="C52">
        <v>5.7204769999999998</v>
      </c>
      <c r="D52">
        <v>2054752.9955</v>
      </c>
      <c r="E52">
        <v>79646178</v>
      </c>
      <c r="G52">
        <v>2015</v>
      </c>
      <c r="H52" s="1">
        <f t="shared" si="1"/>
        <v>5.7418660103068841E-2</v>
      </c>
      <c r="I52" s="1">
        <f t="shared" si="1"/>
        <v>9.2595266553825439E-2</v>
      </c>
      <c r="J52" s="1">
        <f t="shared" si="1"/>
        <v>6.0844867632879884E-2</v>
      </c>
      <c r="K52" s="1">
        <f t="shared" si="1"/>
        <v>1.9639793710250153E-2</v>
      </c>
      <c r="O52" s="1">
        <v>9.2595266553825439E-2</v>
      </c>
      <c r="P52" s="1">
        <f t="shared" si="2"/>
        <v>7.189417041052984E-2</v>
      </c>
      <c r="S52" s="5">
        <f t="shared" si="6"/>
        <v>2.694882413293483E-2</v>
      </c>
      <c r="T52" s="5">
        <f t="shared" si="6"/>
        <v>3.8741533529474993E-2</v>
      </c>
      <c r="U52" s="5">
        <f t="shared" si="6"/>
        <v>6.5033396887075032E-2</v>
      </c>
    </row>
    <row r="53" spans="1:21" x14ac:dyDescent="0.2">
      <c r="A53">
        <v>2016</v>
      </c>
      <c r="B53">
        <v>0.40594999999999998</v>
      </c>
      <c r="C53">
        <v>6.0092600000000003</v>
      </c>
      <c r="D53">
        <v>2123034.1685000001</v>
      </c>
      <c r="E53">
        <v>81019394</v>
      </c>
      <c r="G53">
        <v>2016</v>
      </c>
      <c r="H53" s="1">
        <f t="shared" si="1"/>
        <v>5.4607331203075926E-2</v>
      </c>
      <c r="I53" s="1">
        <f t="shared" si="1"/>
        <v>5.048232865895641E-2</v>
      </c>
      <c r="J53" s="1">
        <f t="shared" si="1"/>
        <v>3.3230842417331319E-2</v>
      </c>
      <c r="K53" s="1">
        <f t="shared" si="1"/>
        <v>1.7241455076475898E-2</v>
      </c>
      <c r="O53" s="1">
        <v>5.048232865895641E-2</v>
      </c>
      <c r="P53" s="1">
        <f t="shared" si="2"/>
        <v>4.8286402444438575E-2</v>
      </c>
      <c r="S53" s="5">
        <f t="shared" si="6"/>
        <v>5.3365091240605476E-2</v>
      </c>
      <c r="T53" s="5">
        <f t="shared" si="6"/>
        <v>5.7645766229000639E-2</v>
      </c>
      <c r="U53" s="5">
        <f t="shared" si="6"/>
        <v>4.7824287722867176E-2</v>
      </c>
    </row>
    <row r="54" spans="1:21" x14ac:dyDescent="0.2">
      <c r="A54">
        <v>2017</v>
      </c>
      <c r="B54">
        <v>0.43090099999999998</v>
      </c>
      <c r="C54">
        <v>6.4344299999999999</v>
      </c>
      <c r="D54">
        <v>2282304.14</v>
      </c>
      <c r="E54">
        <v>82089826</v>
      </c>
      <c r="G54">
        <v>2017</v>
      </c>
      <c r="H54" s="1">
        <f t="shared" si="1"/>
        <v>6.1463234388471566E-2</v>
      </c>
      <c r="I54" s="1">
        <f t="shared" si="1"/>
        <v>7.0752472018185131E-2</v>
      </c>
      <c r="J54" s="1">
        <f t="shared" si="1"/>
        <v>7.5019975591127608E-2</v>
      </c>
      <c r="K54" s="1">
        <f t="shared" si="1"/>
        <v>1.3212046488523477E-2</v>
      </c>
      <c r="O54" s="1">
        <v>7.0752472018185131E-2</v>
      </c>
      <c r="P54" s="1">
        <f t="shared" si="2"/>
        <v>7.3408048084317085E-2</v>
      </c>
      <c r="S54" s="5">
        <f t="shared" ref="S54:U60" si="7">AVERAGE(H52:H54)</f>
        <v>5.7829741898205445E-2</v>
      </c>
      <c r="T54" s="5">
        <f t="shared" si="7"/>
        <v>7.1276689076988989E-2</v>
      </c>
      <c r="U54" s="5">
        <f t="shared" si="7"/>
        <v>5.6365228547112935E-2</v>
      </c>
    </row>
    <row r="55" spans="1:21" x14ac:dyDescent="0.2">
      <c r="A55">
        <v>2018</v>
      </c>
      <c r="B55">
        <v>0.42205900000000002</v>
      </c>
      <c r="C55">
        <v>6.4363429999999999</v>
      </c>
      <c r="D55">
        <v>2350314.1841000002</v>
      </c>
      <c r="E55">
        <v>82809304</v>
      </c>
      <c r="G55">
        <v>2018</v>
      </c>
      <c r="H55" s="1">
        <f t="shared" si="1"/>
        <v>-2.0519794569982319E-2</v>
      </c>
      <c r="I55" s="1">
        <f t="shared" si="1"/>
        <v>2.9730683215145604E-4</v>
      </c>
      <c r="J55" s="1">
        <f t="shared" si="1"/>
        <v>2.9798852356285987E-2</v>
      </c>
      <c r="K55" s="1">
        <f t="shared" si="1"/>
        <v>8.7645209529376711E-3</v>
      </c>
      <c r="O55" s="1">
        <v>2.9730683215145604E-4</v>
      </c>
      <c r="P55" s="1">
        <f t="shared" si="2"/>
        <v>3.4027662250532303E-2</v>
      </c>
      <c r="S55" s="5">
        <f t="shared" si="7"/>
        <v>3.1850257007188389E-2</v>
      </c>
      <c r="T55" s="5">
        <f t="shared" si="7"/>
        <v>4.0510702503097663E-2</v>
      </c>
      <c r="U55" s="5">
        <f t="shared" si="7"/>
        <v>4.6016556788248307E-2</v>
      </c>
    </row>
    <row r="56" spans="1:21" x14ac:dyDescent="0.2">
      <c r="A56">
        <v>2019</v>
      </c>
      <c r="B56">
        <v>0.40269199999999999</v>
      </c>
      <c r="C56">
        <v>6.657</v>
      </c>
      <c r="D56">
        <v>2371222.2289</v>
      </c>
      <c r="E56">
        <v>83481684</v>
      </c>
      <c r="G56">
        <v>2019</v>
      </c>
      <c r="H56" s="1">
        <f t="shared" si="1"/>
        <v>-4.5886949454934101E-2</v>
      </c>
      <c r="I56" s="1">
        <f t="shared" si="1"/>
        <v>3.4282977150223326E-2</v>
      </c>
      <c r="J56" s="1">
        <f t="shared" si="1"/>
        <v>8.8958510064074403E-3</v>
      </c>
      <c r="K56" s="1">
        <f t="shared" si="1"/>
        <v>8.1196190225194531E-3</v>
      </c>
      <c r="O56" s="1">
        <v>3.4282977150223326E-2</v>
      </c>
      <c r="P56" s="1">
        <f t="shared" si="2"/>
        <v>1.7778081098910294E-2</v>
      </c>
      <c r="S56" s="5">
        <f t="shared" si="7"/>
        <v>-1.647836545481618E-3</v>
      </c>
      <c r="T56" s="5">
        <f t="shared" si="7"/>
        <v>3.5110918666853307E-2</v>
      </c>
      <c r="U56" s="5">
        <f t="shared" si="7"/>
        <v>3.790489298460701E-2</v>
      </c>
    </row>
    <row r="57" spans="1:21" x14ac:dyDescent="0.2">
      <c r="A57">
        <v>2020</v>
      </c>
      <c r="B57">
        <v>0.41292699999999999</v>
      </c>
      <c r="C57">
        <v>6.558395</v>
      </c>
      <c r="D57">
        <v>2413751.3177</v>
      </c>
      <c r="E57">
        <v>84135428</v>
      </c>
      <c r="G57">
        <v>2020</v>
      </c>
      <c r="H57" s="1">
        <f t="shared" si="1"/>
        <v>2.5416447309606349E-2</v>
      </c>
      <c r="I57" s="1">
        <f t="shared" si="1"/>
        <v>-1.4812227730208849E-2</v>
      </c>
      <c r="J57" s="1">
        <f t="shared" si="1"/>
        <v>1.7935513711732076E-2</v>
      </c>
      <c r="K57" s="1">
        <f t="shared" si="1"/>
        <v>7.8309872139139536E-3</v>
      </c>
      <c r="O57" s="1">
        <v>-1.4812227730208849E-2</v>
      </c>
      <c r="P57" s="1">
        <f t="shared" si="2"/>
        <v>2.4019527021010571E-2</v>
      </c>
      <c r="S57" s="5">
        <f t="shared" si="7"/>
        <v>-1.366343223843669E-2</v>
      </c>
      <c r="T57" s="5">
        <f t="shared" si="7"/>
        <v>6.589352084055311E-3</v>
      </c>
      <c r="U57" s="5">
        <f t="shared" si="7"/>
        <v>1.8876739024808502E-2</v>
      </c>
    </row>
    <row r="58" spans="1:21" x14ac:dyDescent="0.2">
      <c r="A58">
        <v>2021</v>
      </c>
      <c r="B58">
        <v>0.45270300000000002</v>
      </c>
      <c r="C58">
        <v>7.0241439999999997</v>
      </c>
      <c r="D58">
        <v>2678930.4084000001</v>
      </c>
      <c r="E58">
        <v>84775404</v>
      </c>
      <c r="G58">
        <v>2021</v>
      </c>
      <c r="H58" s="1">
        <f t="shared" si="1"/>
        <v>9.6326953674620519E-2</v>
      </c>
      <c r="I58" s="1">
        <f t="shared" si="1"/>
        <v>7.1015698200550537E-2</v>
      </c>
      <c r="J58" s="1">
        <f t="shared" si="1"/>
        <v>0.10986181084830315</v>
      </c>
      <c r="K58" s="1">
        <f t="shared" si="1"/>
        <v>7.6064984182406814E-3</v>
      </c>
      <c r="O58" s="1">
        <v>7.1015698200550537E-2</v>
      </c>
      <c r="P58" s="1">
        <f t="shared" si="2"/>
        <v>9.1243415889318044E-2</v>
      </c>
      <c r="S58" s="5">
        <f t="shared" si="7"/>
        <v>2.5285483843097589E-2</v>
      </c>
      <c r="T58" s="5">
        <f t="shared" si="7"/>
        <v>3.0162149206855005E-2</v>
      </c>
      <c r="U58" s="5">
        <f t="shared" si="7"/>
        <v>4.556439185548089E-2</v>
      </c>
    </row>
    <row r="59" spans="1:21" x14ac:dyDescent="0.2">
      <c r="A59">
        <v>2022</v>
      </c>
      <c r="B59">
        <v>0.437305</v>
      </c>
      <c r="C59">
        <v>7.0996249999999996</v>
      </c>
      <c r="D59">
        <v>2751155.5353999999</v>
      </c>
      <c r="E59">
        <v>85341241</v>
      </c>
      <c r="G59">
        <v>2022</v>
      </c>
      <c r="H59" s="1">
        <f t="shared" si="1"/>
        <v>-3.4013470200109142E-2</v>
      </c>
      <c r="I59" s="1">
        <f t="shared" si="1"/>
        <v>1.0745935732524803E-2</v>
      </c>
      <c r="J59" s="1">
        <f t="shared" si="1"/>
        <v>2.6960434199235772E-2</v>
      </c>
      <c r="K59" s="1">
        <f t="shared" si="1"/>
        <v>6.6745420641109998E-3</v>
      </c>
      <c r="O59" s="1">
        <v>1.0745935732524803E-2</v>
      </c>
      <c r="P59" s="1">
        <f t="shared" si="2"/>
        <v>2.904854492917942E-2</v>
      </c>
      <c r="S59" s="5">
        <f t="shared" si="7"/>
        <v>2.9243310261372574E-2</v>
      </c>
      <c r="T59" s="5">
        <f t="shared" si="7"/>
        <v>2.231646873428883E-2</v>
      </c>
      <c r="U59" s="5">
        <f t="shared" si="7"/>
        <v>5.1585919586423667E-2</v>
      </c>
    </row>
    <row r="60" spans="1:21" x14ac:dyDescent="0.2">
      <c r="A60">
        <v>2023</v>
      </c>
      <c r="B60">
        <v>0.43207699999999999</v>
      </c>
      <c r="C60">
        <v>7.0030770000000002</v>
      </c>
      <c r="D60">
        <v>2834779.7001</v>
      </c>
      <c r="E60">
        <v>85816199</v>
      </c>
      <c r="G60">
        <v>2023</v>
      </c>
      <c r="H60" s="1">
        <f t="shared" si="1"/>
        <v>-1.1955042819085104E-2</v>
      </c>
      <c r="I60" s="1">
        <f t="shared" si="1"/>
        <v>-1.359902811768221E-2</v>
      </c>
      <c r="J60" s="1">
        <f t="shared" si="1"/>
        <v>3.0396014919542358E-2</v>
      </c>
      <c r="K60" s="1">
        <f t="shared" si="1"/>
        <v>5.5653983283416864E-3</v>
      </c>
      <c r="O60" s="1">
        <v>-1.359902811768221E-2</v>
      </c>
      <c r="P60" s="1">
        <f t="shared" si="2"/>
        <v>3.0036784247950338E-2</v>
      </c>
      <c r="S60" s="5">
        <f t="shared" si="7"/>
        <v>1.678614688514209E-2</v>
      </c>
      <c r="T60" s="5">
        <f t="shared" si="7"/>
        <v>2.2720868605131044E-2</v>
      </c>
      <c r="U60" s="5">
        <f t="shared" si="7"/>
        <v>5.5739419989027095E-2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7936-604E-5841-996C-EC758B15BB71}">
  <dimension ref="A1:V61"/>
  <sheetViews>
    <sheetView topLeftCell="G5" zoomScale="166" workbookViewId="0">
      <selection activeCell="V31" sqref="V31"/>
    </sheetView>
  </sheetViews>
  <sheetFormatPr baseColWidth="10" defaultRowHeight="16" x14ac:dyDescent="0.2"/>
  <cols>
    <col min="2" max="2" width="15" customWidth="1"/>
    <col min="3" max="3" width="17.6640625" customWidth="1"/>
    <col min="4" max="4" width="21.5" customWidth="1"/>
    <col min="5" max="5" width="15.33203125" customWidth="1"/>
    <col min="8" max="8" width="15.33203125" customWidth="1"/>
    <col min="10" max="10" width="12.1640625" bestFit="1" customWidth="1"/>
    <col min="12" max="12" width="12.1640625" bestFit="1" customWidth="1"/>
    <col min="14" max="14" width="15.33203125" customWidth="1"/>
    <col min="16" max="16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0</v>
      </c>
      <c r="H1" t="s">
        <v>4</v>
      </c>
      <c r="I1" t="s">
        <v>36</v>
      </c>
      <c r="J1" t="s">
        <v>37</v>
      </c>
      <c r="K1" t="s">
        <v>38</v>
      </c>
      <c r="L1" t="s">
        <v>40</v>
      </c>
      <c r="M1" t="s">
        <v>0</v>
      </c>
      <c r="S1" t="s">
        <v>0</v>
      </c>
    </row>
    <row r="2" spans="1:20" x14ac:dyDescent="0.2">
      <c r="A2">
        <v>1965</v>
      </c>
      <c r="B2">
        <v>2.7352999999999999E-2</v>
      </c>
      <c r="C2">
        <v>0.32916000000000001</v>
      </c>
      <c r="D2">
        <v>206953.88800000001</v>
      </c>
      <c r="E2">
        <v>31374536</v>
      </c>
      <c r="F2">
        <f>1000000000*B2/E2</f>
        <v>0.87182165817527946</v>
      </c>
      <c r="G2">
        <v>1965</v>
      </c>
      <c r="H2">
        <v>31374536</v>
      </c>
      <c r="I2">
        <f>1000000*D2/E2</f>
        <v>6596.2374073038081</v>
      </c>
      <c r="J2">
        <f>1000000000*C2/D2</f>
        <v>1590.4992323700631</v>
      </c>
      <c r="K2">
        <f>B2/C2</f>
        <v>8.3099404544902167E-2</v>
      </c>
      <c r="N2" t="s">
        <v>4</v>
      </c>
      <c r="O2" t="s">
        <v>42</v>
      </c>
      <c r="P2" t="s">
        <v>48</v>
      </c>
      <c r="Q2" t="s">
        <v>41</v>
      </c>
      <c r="R2" t="s">
        <v>43</v>
      </c>
    </row>
    <row r="3" spans="1:20" x14ac:dyDescent="0.2">
      <c r="A3">
        <v>1966</v>
      </c>
      <c r="B3">
        <v>3.1505999999999999E-2</v>
      </c>
      <c r="C3">
        <v>0.37769799999999998</v>
      </c>
      <c r="D3">
        <v>230159.24466999999</v>
      </c>
      <c r="E3">
        <v>32172785</v>
      </c>
      <c r="F3">
        <f t="shared" ref="F3:F60" si="0">1000000000*B3/E3</f>
        <v>0.97927487471165464</v>
      </c>
      <c r="G3">
        <v>1966</v>
      </c>
      <c r="H3">
        <v>32172785</v>
      </c>
      <c r="I3">
        <f t="shared" ref="I3:I60" si="1">1000000*D3/E3</f>
        <v>7153.8489648937757</v>
      </c>
      <c r="J3">
        <f t="shared" ref="J3:J60" si="2">1000000000*C3/D3</f>
        <v>1641.0290211959098</v>
      </c>
      <c r="K3">
        <f t="shared" ref="K3:K60" si="3">B3/C3</f>
        <v>8.3415850759072069E-2</v>
      </c>
      <c r="M3">
        <v>1966</v>
      </c>
      <c r="N3" s="1">
        <f>H3/H2-1</f>
        <v>2.5442575469482698E-2</v>
      </c>
      <c r="O3" s="1">
        <f t="shared" ref="O3:Q18" si="4">I3/I2-1</f>
        <v>8.4534792057748165E-2</v>
      </c>
      <c r="P3" s="1">
        <f t="shared" si="4"/>
        <v>3.1769766245375974E-2</v>
      </c>
      <c r="Q3" s="1">
        <f t="shared" si="4"/>
        <v>3.8080443043235768E-3</v>
      </c>
      <c r="R3" s="1">
        <f>F3/F2-1</f>
        <v>0.12325137317794388</v>
      </c>
      <c r="S3">
        <v>1966</v>
      </c>
      <c r="T3" s="1"/>
    </row>
    <row r="4" spans="1:20" x14ac:dyDescent="0.2">
      <c r="A4">
        <v>1967</v>
      </c>
      <c r="B4">
        <v>3.3479000000000002E-2</v>
      </c>
      <c r="C4">
        <v>0.39075700000000002</v>
      </c>
      <c r="D4">
        <v>241051.55450999999</v>
      </c>
      <c r="E4">
        <v>33026490</v>
      </c>
      <c r="F4">
        <f t="shared" si="0"/>
        <v>1.013701425734312</v>
      </c>
      <c r="G4">
        <v>1967</v>
      </c>
      <c r="H4">
        <v>33026490</v>
      </c>
      <c r="I4">
        <f t="shared" si="1"/>
        <v>7298.7336683371441</v>
      </c>
      <c r="J4">
        <f t="shared" si="2"/>
        <v>1621.0515663104322</v>
      </c>
      <c r="K4">
        <f t="shared" si="3"/>
        <v>8.5677287930862406E-2</v>
      </c>
      <c r="M4">
        <v>1967</v>
      </c>
      <c r="N4" s="1">
        <f t="shared" ref="N4:N60" si="5">H4/H3-1</f>
        <v>2.6535004663102768E-2</v>
      </c>
      <c r="O4" s="1">
        <f t="shared" ref="O4:P60" si="6">I4/I3-1</f>
        <v>2.0252692523194726E-2</v>
      </c>
      <c r="P4" s="1">
        <f t="shared" si="4"/>
        <v>-1.2173736495481813E-2</v>
      </c>
      <c r="Q4" s="1">
        <f t="shared" ref="Q4:Q60" si="7">K4/K3-1</f>
        <v>2.7110401095374437E-2</v>
      </c>
      <c r="R4" s="1">
        <f t="shared" ref="R4:R60" si="8">F4/F3-1</f>
        <v>3.515514582439816E-2</v>
      </c>
      <c r="S4">
        <v>1967</v>
      </c>
      <c r="T4" s="1">
        <f t="shared" ref="T4:T60" si="9">F4/F3-1</f>
        <v>3.515514582439816E-2</v>
      </c>
    </row>
    <row r="5" spans="1:20" x14ac:dyDescent="0.2">
      <c r="A5">
        <v>1968</v>
      </c>
      <c r="B5">
        <v>3.6264999999999999E-2</v>
      </c>
      <c r="C5">
        <v>0.45513599999999999</v>
      </c>
      <c r="D5">
        <v>257390.01925000001</v>
      </c>
      <c r="E5">
        <v>33884075</v>
      </c>
      <c r="F5">
        <f t="shared" si="0"/>
        <v>1.0702667846178477</v>
      </c>
      <c r="G5">
        <v>1968</v>
      </c>
      <c r="H5">
        <v>33884075</v>
      </c>
      <c r="I5">
        <f t="shared" si="1"/>
        <v>7596.1943553129313</v>
      </c>
      <c r="J5">
        <f t="shared" si="2"/>
        <v>1768.2736934641259</v>
      </c>
      <c r="K5">
        <f t="shared" si="3"/>
        <v>7.9679480419039578E-2</v>
      </c>
      <c r="M5">
        <v>1968</v>
      </c>
      <c r="N5" s="1">
        <f t="shared" si="5"/>
        <v>2.5966580160350139E-2</v>
      </c>
      <c r="O5" s="1">
        <f t="shared" si="6"/>
        <v>4.0755109104228637E-2</v>
      </c>
      <c r="P5" s="1">
        <f t="shared" si="4"/>
        <v>9.0818904354027508E-2</v>
      </c>
      <c r="Q5" s="1">
        <f t="shared" si="7"/>
        <v>-7.0004637829605199E-2</v>
      </c>
      <c r="R5" s="1">
        <f t="shared" si="8"/>
        <v>5.5800808253338108E-2</v>
      </c>
      <c r="S5">
        <v>1968</v>
      </c>
      <c r="T5" s="1">
        <f t="shared" si="9"/>
        <v>5.5800808253338108E-2</v>
      </c>
    </row>
    <row r="6" spans="1:20" x14ac:dyDescent="0.2">
      <c r="A6">
        <v>1969</v>
      </c>
      <c r="B6">
        <v>3.8753000000000003E-2</v>
      </c>
      <c r="C6">
        <v>0.49689699999999998</v>
      </c>
      <c r="D6">
        <v>267894.48074999999</v>
      </c>
      <c r="E6">
        <v>34721990</v>
      </c>
      <c r="F6">
        <f t="shared" si="0"/>
        <v>1.1160938644357654</v>
      </c>
      <c r="G6">
        <v>1969</v>
      </c>
      <c r="H6">
        <v>34721990</v>
      </c>
      <c r="I6">
        <f t="shared" si="1"/>
        <v>7715.4126462797785</v>
      </c>
      <c r="J6">
        <f t="shared" si="2"/>
        <v>1854.8235805712843</v>
      </c>
      <c r="K6">
        <f t="shared" si="3"/>
        <v>7.7990005977093851E-2</v>
      </c>
      <c r="M6">
        <v>1969</v>
      </c>
      <c r="N6" s="1">
        <f t="shared" si="5"/>
        <v>2.4728873371930638E-2</v>
      </c>
      <c r="O6" s="1">
        <f t="shared" si="6"/>
        <v>1.5694476127176005E-2</v>
      </c>
      <c r="P6" s="1">
        <f t="shared" si="4"/>
        <v>4.8945979022966268E-2</v>
      </c>
      <c r="Q6" s="1">
        <f t="shared" si="7"/>
        <v>-2.1203381762288975E-2</v>
      </c>
      <c r="R6" s="1">
        <f t="shared" si="8"/>
        <v>4.2818370593721511E-2</v>
      </c>
      <c r="S6">
        <v>1969</v>
      </c>
      <c r="T6" s="1">
        <f t="shared" si="9"/>
        <v>4.2818370593721511E-2</v>
      </c>
    </row>
    <row r="7" spans="1:20" x14ac:dyDescent="0.2">
      <c r="A7">
        <v>1970</v>
      </c>
      <c r="B7">
        <v>4.2578999999999999E-2</v>
      </c>
      <c r="C7">
        <v>0.52805800000000003</v>
      </c>
      <c r="D7">
        <v>276556.87281999999</v>
      </c>
      <c r="E7">
        <v>35540990</v>
      </c>
      <c r="F7">
        <f t="shared" si="0"/>
        <v>1.1980251534917852</v>
      </c>
      <c r="G7">
        <v>1970</v>
      </c>
      <c r="H7">
        <v>35540990</v>
      </c>
      <c r="I7">
        <f t="shared" si="1"/>
        <v>7781.3497266114418</v>
      </c>
      <c r="J7">
        <f t="shared" si="2"/>
        <v>1909.401110214651</v>
      </c>
      <c r="K7">
        <f t="shared" si="3"/>
        <v>8.0633188021012839E-2</v>
      </c>
      <c r="M7">
        <v>1970</v>
      </c>
      <c r="N7" s="1">
        <f t="shared" si="5"/>
        <v>2.3587357752248739E-2</v>
      </c>
      <c r="O7" s="1">
        <f t="shared" si="6"/>
        <v>8.5461508482578274E-3</v>
      </c>
      <c r="P7" s="1">
        <f t="shared" si="4"/>
        <v>2.9424647289936212E-2</v>
      </c>
      <c r="Q7" s="1">
        <f t="shared" si="7"/>
        <v>3.3891291721343197E-2</v>
      </c>
      <c r="R7" s="1">
        <f t="shared" si="8"/>
        <v>7.3408959288060904E-2</v>
      </c>
      <c r="S7">
        <v>1970</v>
      </c>
      <c r="T7" s="1">
        <f t="shared" si="9"/>
        <v>7.3408959288060904E-2</v>
      </c>
    </row>
    <row r="8" spans="1:20" x14ac:dyDescent="0.2">
      <c r="A8">
        <v>1971</v>
      </c>
      <c r="B8">
        <v>4.7638E-2</v>
      </c>
      <c r="C8">
        <v>0.58458100000000002</v>
      </c>
      <c r="D8">
        <v>291955.27065999998</v>
      </c>
      <c r="E8">
        <v>36359957</v>
      </c>
      <c r="F8">
        <f t="shared" si="0"/>
        <v>1.3101775670416771</v>
      </c>
      <c r="G8">
        <v>1971</v>
      </c>
      <c r="H8">
        <v>36359957</v>
      </c>
      <c r="I8">
        <f t="shared" si="1"/>
        <v>8029.5823963708208</v>
      </c>
      <c r="J8">
        <f t="shared" si="2"/>
        <v>2002.2964431451585</v>
      </c>
      <c r="K8">
        <f t="shared" si="3"/>
        <v>8.1490845579996612E-2</v>
      </c>
      <c r="M8">
        <v>1971</v>
      </c>
      <c r="N8" s="1">
        <f t="shared" si="5"/>
        <v>2.3042886537488094E-2</v>
      </c>
      <c r="O8" s="1">
        <f t="shared" si="6"/>
        <v>3.1900978426717908E-2</v>
      </c>
      <c r="P8" s="1">
        <f t="shared" si="4"/>
        <v>4.8651554895170479E-2</v>
      </c>
      <c r="Q8" s="1">
        <f t="shared" si="7"/>
        <v>1.0636532921906472E-2</v>
      </c>
      <c r="R8" s="1">
        <f t="shared" si="8"/>
        <v>9.361440636117746E-2</v>
      </c>
      <c r="S8">
        <v>1971</v>
      </c>
      <c r="T8" s="1">
        <f t="shared" si="9"/>
        <v>9.361440636117746E-2</v>
      </c>
    </row>
    <row r="9" spans="1:20" x14ac:dyDescent="0.2">
      <c r="A9">
        <v>1972</v>
      </c>
      <c r="B9">
        <v>5.3721999999999999E-2</v>
      </c>
      <c r="C9">
        <v>0.65313299999999996</v>
      </c>
      <c r="D9">
        <v>313635.88812999998</v>
      </c>
      <c r="E9">
        <v>37188035</v>
      </c>
      <c r="F9">
        <f t="shared" si="0"/>
        <v>1.4446044272035348</v>
      </c>
      <c r="G9">
        <v>1972</v>
      </c>
      <c r="H9">
        <v>37188035</v>
      </c>
      <c r="I9">
        <f t="shared" si="1"/>
        <v>8433.7849023214058</v>
      </c>
      <c r="J9">
        <f t="shared" si="2"/>
        <v>2082.4562007051973</v>
      </c>
      <c r="K9">
        <f t="shared" si="3"/>
        <v>8.225277240623273E-2</v>
      </c>
      <c r="M9">
        <v>1972</v>
      </c>
      <c r="N9" s="1">
        <f t="shared" si="5"/>
        <v>2.2774449375724037E-2</v>
      </c>
      <c r="O9" s="1">
        <f t="shared" si="6"/>
        <v>5.0339169087208591E-2</v>
      </c>
      <c r="P9" s="1">
        <f t="shared" si="4"/>
        <v>4.0033910979797582E-2</v>
      </c>
      <c r="Q9" s="1">
        <f t="shared" si="7"/>
        <v>9.3498456276068787E-3</v>
      </c>
      <c r="R9" s="1">
        <f t="shared" si="8"/>
        <v>0.10260201635522392</v>
      </c>
      <c r="S9">
        <v>1972</v>
      </c>
      <c r="T9" s="1">
        <f t="shared" si="9"/>
        <v>0.10260201635522392</v>
      </c>
    </row>
    <row r="10" spans="1:20" x14ac:dyDescent="0.2">
      <c r="A10">
        <v>1973</v>
      </c>
      <c r="B10">
        <v>5.9310000000000002E-2</v>
      </c>
      <c r="C10">
        <v>0.74016999999999999</v>
      </c>
      <c r="D10">
        <v>323865.99406</v>
      </c>
      <c r="E10">
        <v>38028236</v>
      </c>
      <c r="F10">
        <f t="shared" si="0"/>
        <v>1.559630586072938</v>
      </c>
      <c r="G10">
        <v>1973</v>
      </c>
      <c r="H10">
        <v>38028236</v>
      </c>
      <c r="I10">
        <f t="shared" si="1"/>
        <v>8516.4611385077133</v>
      </c>
      <c r="J10">
        <f t="shared" si="2"/>
        <v>2285.4205553389306</v>
      </c>
      <c r="K10">
        <f t="shared" si="3"/>
        <v>8.0130240350189827E-2</v>
      </c>
      <c r="M10">
        <v>1973</v>
      </c>
      <c r="N10" s="1">
        <f t="shared" si="5"/>
        <v>2.2593315296169925E-2</v>
      </c>
      <c r="O10" s="1">
        <f t="shared" si="6"/>
        <v>9.8029813593598636E-3</v>
      </c>
      <c r="P10" s="1">
        <f t="shared" si="4"/>
        <v>9.7463924842694061E-2</v>
      </c>
      <c r="Q10" s="1">
        <f t="shared" si="7"/>
        <v>-2.5804991053189896E-2</v>
      </c>
      <c r="R10" s="1">
        <f t="shared" si="8"/>
        <v>7.9624675588230609E-2</v>
      </c>
      <c r="S10">
        <v>1973</v>
      </c>
      <c r="T10" s="1">
        <f t="shared" si="9"/>
        <v>7.9624675588230609E-2</v>
      </c>
    </row>
    <row r="11" spans="1:20" x14ac:dyDescent="0.2">
      <c r="A11">
        <v>1974</v>
      </c>
      <c r="B11">
        <v>6.0928999999999997E-2</v>
      </c>
      <c r="C11">
        <v>0.75483500000000003</v>
      </c>
      <c r="D11">
        <v>341983.68268999999</v>
      </c>
      <c r="E11">
        <v>38863420</v>
      </c>
      <c r="F11">
        <f t="shared" si="0"/>
        <v>1.5677724708736389</v>
      </c>
      <c r="G11">
        <v>1974</v>
      </c>
      <c r="H11">
        <v>38863420</v>
      </c>
      <c r="I11">
        <f t="shared" si="1"/>
        <v>8799.6291291399466</v>
      </c>
      <c r="J11">
        <f t="shared" si="2"/>
        <v>2207.2251929172885</v>
      </c>
      <c r="K11">
        <f t="shared" si="3"/>
        <v>8.0718302675419129E-2</v>
      </c>
      <c r="M11">
        <v>1974</v>
      </c>
      <c r="N11" s="1">
        <f t="shared" si="5"/>
        <v>2.1962207239904608E-2</v>
      </c>
      <c r="O11" s="1">
        <f t="shared" si="6"/>
        <v>3.3249490137619686E-2</v>
      </c>
      <c r="P11" s="1">
        <f t="shared" si="4"/>
        <v>-3.4214867910840829E-2</v>
      </c>
      <c r="Q11" s="1">
        <f t="shared" si="7"/>
        <v>7.3388314156968004E-3</v>
      </c>
      <c r="R11" s="1">
        <f t="shared" si="8"/>
        <v>5.2203931324543706E-3</v>
      </c>
      <c r="S11">
        <v>1974</v>
      </c>
      <c r="T11" s="1">
        <f t="shared" si="9"/>
        <v>5.2203931324543706E-3</v>
      </c>
    </row>
    <row r="12" spans="1:20" x14ac:dyDescent="0.2">
      <c r="A12">
        <v>1975</v>
      </c>
      <c r="B12">
        <v>6.5419000000000005E-2</v>
      </c>
      <c r="C12">
        <v>0.84126999999999996</v>
      </c>
      <c r="D12">
        <v>366514.64324</v>
      </c>
      <c r="E12">
        <v>39673590</v>
      </c>
      <c r="F12">
        <f t="shared" si="0"/>
        <v>1.6489306866356186</v>
      </c>
      <c r="G12">
        <v>1975</v>
      </c>
      <c r="H12">
        <v>39673590</v>
      </c>
      <c r="I12">
        <f t="shared" si="1"/>
        <v>9238.2525312178714</v>
      </c>
      <c r="J12">
        <f t="shared" si="2"/>
        <v>2295.3243902157606</v>
      </c>
      <c r="K12">
        <f t="shared" si="3"/>
        <v>7.7762192875057951E-2</v>
      </c>
      <c r="M12">
        <v>1975</v>
      </c>
      <c r="N12" s="1">
        <f t="shared" si="5"/>
        <v>2.0846595590403583E-2</v>
      </c>
      <c r="O12" s="1">
        <f t="shared" si="6"/>
        <v>4.984566913455768E-2</v>
      </c>
      <c r="P12" s="1">
        <f t="shared" si="4"/>
        <v>3.9914004960242222E-2</v>
      </c>
      <c r="Q12" s="1">
        <f t="shared" si="7"/>
        <v>-3.662254658956543E-2</v>
      </c>
      <c r="R12" s="1">
        <f t="shared" si="8"/>
        <v>5.1766577912134348E-2</v>
      </c>
      <c r="S12">
        <v>1975</v>
      </c>
      <c r="T12" s="1">
        <f t="shared" si="9"/>
        <v>5.1766577912134348E-2</v>
      </c>
    </row>
    <row r="13" spans="1:20" x14ac:dyDescent="0.2">
      <c r="A13">
        <v>1976</v>
      </c>
      <c r="B13">
        <v>7.3358999999999994E-2</v>
      </c>
      <c r="C13">
        <v>0.94750199999999996</v>
      </c>
      <c r="D13">
        <v>404863.20818000002</v>
      </c>
      <c r="E13">
        <v>40500997</v>
      </c>
      <c r="F13">
        <f t="shared" si="0"/>
        <v>1.8112887443239978</v>
      </c>
      <c r="G13">
        <v>1976</v>
      </c>
      <c r="H13">
        <v>40500997</v>
      </c>
      <c r="I13">
        <f t="shared" si="1"/>
        <v>9996.3763405626778</v>
      </c>
      <c r="J13">
        <f t="shared" si="2"/>
        <v>2340.3015657049914</v>
      </c>
      <c r="K13">
        <f t="shared" si="3"/>
        <v>7.7423583274758262E-2</v>
      </c>
      <c r="M13">
        <v>1976</v>
      </c>
      <c r="N13" s="1">
        <f t="shared" si="5"/>
        <v>2.0855359951040375E-2</v>
      </c>
      <c r="O13" s="1">
        <f t="shared" si="6"/>
        <v>8.2063551173012117E-2</v>
      </c>
      <c r="P13" s="1">
        <f t="shared" si="4"/>
        <v>1.9595128113897298E-2</v>
      </c>
      <c r="Q13" s="1">
        <f t="shared" si="7"/>
        <v>-4.3544245317739261E-3</v>
      </c>
      <c r="R13" s="1">
        <f t="shared" si="8"/>
        <v>9.8462633392823129E-2</v>
      </c>
      <c r="S13">
        <v>1976</v>
      </c>
      <c r="T13" s="1">
        <f t="shared" si="9"/>
        <v>9.8462633392823129E-2</v>
      </c>
    </row>
    <row r="14" spans="1:20" x14ac:dyDescent="0.2">
      <c r="A14">
        <v>1977</v>
      </c>
      <c r="B14">
        <v>8.1120999999999999E-2</v>
      </c>
      <c r="C14">
        <v>1.0371010000000001</v>
      </c>
      <c r="D14">
        <v>418648.05069</v>
      </c>
      <c r="E14">
        <v>41385656</v>
      </c>
      <c r="F14">
        <f t="shared" si="0"/>
        <v>1.9601235751826671</v>
      </c>
      <c r="G14">
        <v>1977</v>
      </c>
      <c r="H14">
        <v>41385656</v>
      </c>
      <c r="I14">
        <f t="shared" si="1"/>
        <v>10115.77660361358</v>
      </c>
      <c r="J14">
        <f t="shared" si="2"/>
        <v>2477.2622213114073</v>
      </c>
      <c r="K14">
        <f t="shared" si="3"/>
        <v>7.8218996992578352E-2</v>
      </c>
      <c r="M14">
        <v>1977</v>
      </c>
      <c r="N14" s="1">
        <f t="shared" si="5"/>
        <v>2.1842894386032041E-2</v>
      </c>
      <c r="O14" s="1">
        <f t="shared" si="6"/>
        <v>1.1944354532392509E-2</v>
      </c>
      <c r="P14" s="1">
        <f t="shared" si="4"/>
        <v>5.8522652641630035E-2</v>
      </c>
      <c r="Q14" s="1">
        <f t="shared" si="7"/>
        <v>1.0273532742566927E-2</v>
      </c>
      <c r="R14" s="1">
        <f t="shared" si="8"/>
        <v>8.2170681690078462E-2</v>
      </c>
      <c r="S14">
        <v>1977</v>
      </c>
      <c r="T14" s="1">
        <f t="shared" si="9"/>
        <v>8.2170681690078462E-2</v>
      </c>
    </row>
    <row r="15" spans="1:20" x14ac:dyDescent="0.2">
      <c r="A15">
        <v>1978</v>
      </c>
      <c r="B15">
        <v>7.6714000000000004E-2</v>
      </c>
      <c r="C15">
        <v>1.0980939999999999</v>
      </c>
      <c r="D15">
        <v>424946.65007999999</v>
      </c>
      <c r="E15">
        <v>42292206</v>
      </c>
      <c r="F15">
        <f t="shared" si="0"/>
        <v>1.813903961406033</v>
      </c>
      <c r="G15">
        <v>1978</v>
      </c>
      <c r="H15">
        <v>42292206</v>
      </c>
      <c r="I15">
        <f t="shared" si="1"/>
        <v>10047.871470218413</v>
      </c>
      <c r="J15">
        <f t="shared" si="2"/>
        <v>2584.0749651592123</v>
      </c>
      <c r="K15">
        <f t="shared" si="3"/>
        <v>6.9861050146890896E-2</v>
      </c>
      <c r="M15">
        <v>1978</v>
      </c>
      <c r="N15" s="1">
        <f t="shared" si="5"/>
        <v>2.1904932472255556E-2</v>
      </c>
      <c r="O15" s="1">
        <f t="shared" si="6"/>
        <v>-6.7127948803168414E-3</v>
      </c>
      <c r="P15" s="1">
        <f t="shared" si="4"/>
        <v>4.31172537686626E-2</v>
      </c>
      <c r="Q15" s="1">
        <f t="shared" si="7"/>
        <v>-0.10685315801838369</v>
      </c>
      <c r="R15" s="1">
        <f t="shared" si="8"/>
        <v>-7.4597140521105998E-2</v>
      </c>
      <c r="S15">
        <v>1978</v>
      </c>
      <c r="T15" s="1">
        <f t="shared" si="9"/>
        <v>-7.4597140521105998E-2</v>
      </c>
    </row>
    <row r="16" spans="1:20" x14ac:dyDescent="0.2">
      <c r="A16">
        <v>1979</v>
      </c>
      <c r="B16">
        <v>7.5037999999999994E-2</v>
      </c>
      <c r="C16">
        <v>1.034143</v>
      </c>
      <c r="D16">
        <v>422292.88303999999</v>
      </c>
      <c r="E16">
        <v>43187476</v>
      </c>
      <c r="F16">
        <f t="shared" si="0"/>
        <v>1.7374944532530681</v>
      </c>
      <c r="G16">
        <v>1979</v>
      </c>
      <c r="H16">
        <v>43187476</v>
      </c>
      <c r="I16">
        <f t="shared" si="1"/>
        <v>9778.1329716976288</v>
      </c>
      <c r="J16">
        <f t="shared" si="2"/>
        <v>2448.8762220083281</v>
      </c>
      <c r="K16">
        <f t="shared" si="3"/>
        <v>7.256056464144707E-2</v>
      </c>
      <c r="M16">
        <v>1979</v>
      </c>
      <c r="N16" s="1">
        <f t="shared" si="5"/>
        <v>2.1168675854837282E-2</v>
      </c>
      <c r="O16" s="1">
        <f t="shared" si="6"/>
        <v>-2.684533727568883E-2</v>
      </c>
      <c r="P16" s="1">
        <f t="shared" si="4"/>
        <v>-5.2319977157688324E-2</v>
      </c>
      <c r="Q16" s="1">
        <f t="shared" si="7"/>
        <v>3.8641195471298184E-2</v>
      </c>
      <c r="R16" s="1">
        <f t="shared" si="8"/>
        <v>-4.2124340526681903E-2</v>
      </c>
      <c r="S16">
        <v>1979</v>
      </c>
      <c r="T16" s="1">
        <f t="shared" si="9"/>
        <v>-4.2124340526681903E-2</v>
      </c>
    </row>
    <row r="17" spans="1:22" x14ac:dyDescent="0.2">
      <c r="A17">
        <v>1980</v>
      </c>
      <c r="B17">
        <v>7.5212000000000001E-2</v>
      </c>
      <c r="C17">
        <v>1.074592</v>
      </c>
      <c r="D17">
        <v>411964.48910000001</v>
      </c>
      <c r="E17">
        <v>44089069</v>
      </c>
      <c r="F17">
        <f t="shared" si="0"/>
        <v>1.7059103697562767</v>
      </c>
      <c r="G17">
        <v>1980</v>
      </c>
      <c r="H17">
        <v>44089069</v>
      </c>
      <c r="I17">
        <f t="shared" si="1"/>
        <v>9343.9144541700352</v>
      </c>
      <c r="J17">
        <f t="shared" si="2"/>
        <v>2608.4578366150249</v>
      </c>
      <c r="K17">
        <f t="shared" si="3"/>
        <v>6.9991215270539892E-2</v>
      </c>
      <c r="M17">
        <v>1980</v>
      </c>
      <c r="N17" s="1">
        <f t="shared" si="5"/>
        <v>2.0876260515895861E-2</v>
      </c>
      <c r="O17" s="1">
        <f t="shared" si="6"/>
        <v>-4.4407098858690097E-2</v>
      </c>
      <c r="P17" s="1">
        <f t="shared" si="4"/>
        <v>6.5165243213404889E-2</v>
      </c>
      <c r="Q17" s="1">
        <f t="shared" si="7"/>
        <v>-3.5409721294251795E-2</v>
      </c>
      <c r="R17" s="1">
        <f t="shared" si="8"/>
        <v>-1.8177947813103668E-2</v>
      </c>
      <c r="S17">
        <v>1980</v>
      </c>
      <c r="T17" s="1">
        <f t="shared" si="9"/>
        <v>-1.8177947813103668E-2</v>
      </c>
    </row>
    <row r="18" spans="1:22" x14ac:dyDescent="0.2">
      <c r="A18">
        <v>1981</v>
      </c>
      <c r="B18">
        <v>7.9186000000000006E-2</v>
      </c>
      <c r="C18">
        <v>1.084282</v>
      </c>
      <c r="D18">
        <v>431966.02510999999</v>
      </c>
      <c r="E18">
        <v>44981877</v>
      </c>
      <c r="F18">
        <f t="shared" si="0"/>
        <v>1.7603978597869538</v>
      </c>
      <c r="G18">
        <v>1981</v>
      </c>
      <c r="H18">
        <v>44981877</v>
      </c>
      <c r="I18">
        <f t="shared" si="1"/>
        <v>9603.112495950314</v>
      </c>
      <c r="J18">
        <f t="shared" si="2"/>
        <v>2510.1094460470313</v>
      </c>
      <c r="K18">
        <f t="shared" si="3"/>
        <v>7.3030816706355001E-2</v>
      </c>
      <c r="M18">
        <v>1981</v>
      </c>
      <c r="N18" s="1">
        <f t="shared" si="5"/>
        <v>2.0250098726285248E-2</v>
      </c>
      <c r="O18" s="1">
        <f t="shared" si="6"/>
        <v>2.7739770419730636E-2</v>
      </c>
      <c r="P18" s="1">
        <f t="shared" si="4"/>
        <v>-3.7703653548649907E-2</v>
      </c>
      <c r="Q18" s="1">
        <f t="shared" si="7"/>
        <v>4.3428327741788841E-2</v>
      </c>
      <c r="R18" s="1">
        <f t="shared" si="8"/>
        <v>3.1940417853525194E-2</v>
      </c>
      <c r="S18">
        <v>1981</v>
      </c>
      <c r="T18" s="1">
        <f t="shared" si="9"/>
        <v>3.1940417853525194E-2</v>
      </c>
    </row>
    <row r="19" spans="1:22" x14ac:dyDescent="0.2">
      <c r="A19">
        <v>1982</v>
      </c>
      <c r="B19">
        <v>8.6209999999999995E-2</v>
      </c>
      <c r="C19">
        <v>1.1832530000000001</v>
      </c>
      <c r="D19">
        <v>447356.23307000002</v>
      </c>
      <c r="E19">
        <v>45949991</v>
      </c>
      <c r="F19">
        <f t="shared" si="0"/>
        <v>1.8761701172041578</v>
      </c>
      <c r="G19">
        <v>1982</v>
      </c>
      <c r="H19">
        <v>45949991</v>
      </c>
      <c r="I19">
        <f t="shared" si="1"/>
        <v>9735.7197103694762</v>
      </c>
      <c r="J19">
        <f t="shared" si="2"/>
        <v>2644.9905299851957</v>
      </c>
      <c r="K19">
        <f t="shared" si="3"/>
        <v>7.2858467293131723E-2</v>
      </c>
      <c r="M19">
        <v>1982</v>
      </c>
      <c r="N19" s="1">
        <f t="shared" si="5"/>
        <v>2.1522312196976534E-2</v>
      </c>
      <c r="O19" s="1">
        <f t="shared" si="6"/>
        <v>1.3808774444231897E-2</v>
      </c>
      <c r="P19" s="1">
        <f t="shared" si="6"/>
        <v>5.3735140573482942E-2</v>
      </c>
      <c r="Q19" s="1">
        <f t="shared" si="7"/>
        <v>-2.3599546191064302E-3</v>
      </c>
      <c r="R19" s="1">
        <f t="shared" si="8"/>
        <v>6.5764825135162797E-2</v>
      </c>
      <c r="S19">
        <v>1982</v>
      </c>
      <c r="T19" s="1">
        <f t="shared" si="9"/>
        <v>6.5764825135162797E-2</v>
      </c>
    </row>
    <row r="20" spans="1:22" x14ac:dyDescent="0.2">
      <c r="A20">
        <v>1983</v>
      </c>
      <c r="B20">
        <v>8.9812000000000003E-2</v>
      </c>
      <c r="C20">
        <v>1.2229650000000001</v>
      </c>
      <c r="D20">
        <v>469585.62452999997</v>
      </c>
      <c r="E20">
        <v>47026425</v>
      </c>
      <c r="F20">
        <f t="shared" si="0"/>
        <v>1.9098198512857398</v>
      </c>
      <c r="G20">
        <v>1983</v>
      </c>
      <c r="H20">
        <v>47026425</v>
      </c>
      <c r="I20">
        <f t="shared" si="1"/>
        <v>9985.5692736583733</v>
      </c>
      <c r="J20">
        <f t="shared" si="2"/>
        <v>2604.3493158974879</v>
      </c>
      <c r="K20">
        <f t="shared" si="3"/>
        <v>7.3437915230607581E-2</v>
      </c>
      <c r="M20">
        <v>1983</v>
      </c>
      <c r="N20" s="1">
        <f t="shared" si="5"/>
        <v>2.3426206982282149E-2</v>
      </c>
      <c r="O20" s="1">
        <f t="shared" si="6"/>
        <v>2.5663183690753044E-2</v>
      </c>
      <c r="P20" s="1">
        <f t="shared" si="6"/>
        <v>-1.5365353345115906E-2</v>
      </c>
      <c r="Q20" s="1">
        <f t="shared" si="7"/>
        <v>7.9530624099537484E-3</v>
      </c>
      <c r="R20" s="1">
        <f t="shared" si="8"/>
        <v>1.7935332075177834E-2</v>
      </c>
      <c r="S20">
        <v>1983</v>
      </c>
      <c r="T20" s="1">
        <f t="shared" si="9"/>
        <v>1.7935332075177834E-2</v>
      </c>
    </row>
    <row r="21" spans="1:22" x14ac:dyDescent="0.2">
      <c r="A21">
        <v>1984</v>
      </c>
      <c r="B21">
        <v>9.4906000000000004E-2</v>
      </c>
      <c r="C21">
        <v>1.2877339999999999</v>
      </c>
      <c r="D21">
        <v>501103.19584</v>
      </c>
      <c r="E21">
        <v>48106764</v>
      </c>
      <c r="F21">
        <f t="shared" si="0"/>
        <v>1.972820287808176</v>
      </c>
      <c r="G21">
        <v>1984</v>
      </c>
      <c r="H21">
        <v>48106764</v>
      </c>
      <c r="I21">
        <f t="shared" si="1"/>
        <v>10416.481055345979</v>
      </c>
      <c r="J21">
        <f t="shared" si="2"/>
        <v>2569.7980190315284</v>
      </c>
      <c r="K21">
        <f t="shared" si="3"/>
        <v>7.3700003261543148E-2</v>
      </c>
      <c r="M21">
        <v>1984</v>
      </c>
      <c r="N21" s="1">
        <f t="shared" si="5"/>
        <v>2.2973019956333163E-2</v>
      </c>
      <c r="O21" s="1">
        <f t="shared" si="6"/>
        <v>4.3153451734027737E-2</v>
      </c>
      <c r="P21" s="1">
        <f t="shared" si="6"/>
        <v>-1.3266767501214694E-2</v>
      </c>
      <c r="Q21" s="1">
        <f t="shared" si="7"/>
        <v>3.5688381146519177E-3</v>
      </c>
      <c r="R21" s="1">
        <f t="shared" si="8"/>
        <v>3.2987633090117097E-2</v>
      </c>
      <c r="S21">
        <v>1984</v>
      </c>
      <c r="T21" s="1">
        <f t="shared" si="9"/>
        <v>3.2987633090117097E-2</v>
      </c>
    </row>
    <row r="22" spans="1:22" x14ac:dyDescent="0.2">
      <c r="A22">
        <v>1985</v>
      </c>
      <c r="B22">
        <v>0.10566200000000001</v>
      </c>
      <c r="C22">
        <v>1.3899330000000001</v>
      </c>
      <c r="D22">
        <v>522357.90172999998</v>
      </c>
      <c r="E22">
        <v>49175673</v>
      </c>
      <c r="F22">
        <f t="shared" si="0"/>
        <v>2.1486640355689692</v>
      </c>
      <c r="G22">
        <v>1985</v>
      </c>
      <c r="H22">
        <v>49175673</v>
      </c>
      <c r="I22">
        <f t="shared" si="1"/>
        <v>10622.282723614175</v>
      </c>
      <c r="J22">
        <f t="shared" si="2"/>
        <v>2660.8825010527712</v>
      </c>
      <c r="K22">
        <f t="shared" si="3"/>
        <v>7.6019491587004551E-2</v>
      </c>
      <c r="M22">
        <v>1985</v>
      </c>
      <c r="N22" s="1">
        <f t="shared" si="5"/>
        <v>2.2219515742110563E-2</v>
      </c>
      <c r="O22" s="1">
        <f t="shared" si="6"/>
        <v>1.9757312203104727E-2</v>
      </c>
      <c r="P22" s="1">
        <f t="shared" si="6"/>
        <v>3.5444218318593679E-2</v>
      </c>
      <c r="Q22" s="1">
        <f t="shared" si="7"/>
        <v>3.1472024732890569E-2</v>
      </c>
      <c r="R22" s="1">
        <f t="shared" si="8"/>
        <v>8.9133180983330895E-2</v>
      </c>
      <c r="S22">
        <v>1985</v>
      </c>
      <c r="T22" s="1">
        <f t="shared" si="9"/>
        <v>8.9133180983330895E-2</v>
      </c>
    </row>
    <row r="23" spans="1:22" x14ac:dyDescent="0.2">
      <c r="A23">
        <v>1986</v>
      </c>
      <c r="B23">
        <v>0.115618</v>
      </c>
      <c r="C23">
        <v>1.5145299999999999</v>
      </c>
      <c r="D23">
        <v>559002.81319999998</v>
      </c>
      <c r="E23">
        <v>50223885</v>
      </c>
      <c r="F23">
        <f t="shared" si="0"/>
        <v>2.302052101305982</v>
      </c>
      <c r="G23">
        <v>1986</v>
      </c>
      <c r="H23">
        <v>50223885</v>
      </c>
      <c r="I23">
        <f t="shared" si="1"/>
        <v>11130.218484691099</v>
      </c>
      <c r="J23">
        <f t="shared" si="2"/>
        <v>2709.3423579214291</v>
      </c>
      <c r="K23">
        <f t="shared" si="3"/>
        <v>7.6339194337517249E-2</v>
      </c>
      <c r="M23">
        <v>1986</v>
      </c>
      <c r="N23" s="1">
        <f t="shared" si="5"/>
        <v>2.1315661506045913E-2</v>
      </c>
      <c r="O23" s="1">
        <f t="shared" si="6"/>
        <v>4.7817947826576113E-2</v>
      </c>
      <c r="P23" s="1">
        <f t="shared" si="6"/>
        <v>1.8211949174563369E-2</v>
      </c>
      <c r="Q23" s="1">
        <f t="shared" si="7"/>
        <v>4.2055365517250642E-3</v>
      </c>
      <c r="R23" s="1">
        <f t="shared" si="8"/>
        <v>7.1387645158958346E-2</v>
      </c>
      <c r="S23">
        <v>1986</v>
      </c>
      <c r="T23" s="1">
        <f t="shared" si="9"/>
        <v>7.1387645158958346E-2</v>
      </c>
    </row>
    <row r="24" spans="1:22" x14ac:dyDescent="0.2">
      <c r="A24">
        <v>1987</v>
      </c>
      <c r="B24">
        <v>0.128442</v>
      </c>
      <c r="C24">
        <v>1.726537</v>
      </c>
      <c r="D24">
        <v>612020.19472999999</v>
      </c>
      <c r="E24">
        <v>51250152</v>
      </c>
      <c r="F24">
        <f t="shared" si="0"/>
        <v>2.5061779328966671</v>
      </c>
      <c r="G24">
        <v>1987</v>
      </c>
      <c r="H24">
        <v>51250152</v>
      </c>
      <c r="I24">
        <f t="shared" si="1"/>
        <v>11941.822040449753</v>
      </c>
      <c r="J24">
        <f t="shared" si="2"/>
        <v>2821.0458002316122</v>
      </c>
      <c r="K24">
        <f t="shared" si="3"/>
        <v>7.4392845331435128E-2</v>
      </c>
      <c r="M24">
        <v>1987</v>
      </c>
      <c r="N24" s="1">
        <f t="shared" si="5"/>
        <v>2.0433843379499717E-2</v>
      </c>
      <c r="O24" s="1">
        <f t="shared" si="6"/>
        <v>7.2918923997310925E-2</v>
      </c>
      <c r="P24" s="1">
        <f t="shared" si="6"/>
        <v>4.1228987537728745E-2</v>
      </c>
      <c r="Q24" s="1">
        <f t="shared" si="7"/>
        <v>-2.5496064282218622E-2</v>
      </c>
      <c r="R24" s="1">
        <f t="shared" si="8"/>
        <v>8.8671247481706406E-2</v>
      </c>
      <c r="S24">
        <v>1987</v>
      </c>
      <c r="T24" s="1">
        <f t="shared" si="9"/>
        <v>8.8671247481706406E-2</v>
      </c>
    </row>
    <row r="25" spans="1:22" x14ac:dyDescent="0.2">
      <c r="A25">
        <v>1988</v>
      </c>
      <c r="B25">
        <v>0.12472800000000001</v>
      </c>
      <c r="C25">
        <v>1.898585</v>
      </c>
      <c r="D25">
        <v>624997.17790000001</v>
      </c>
      <c r="E25">
        <v>52275890</v>
      </c>
      <c r="F25">
        <f t="shared" si="0"/>
        <v>2.3859565088227095</v>
      </c>
      <c r="G25">
        <v>1988</v>
      </c>
      <c r="H25">
        <v>52275890</v>
      </c>
      <c r="I25">
        <f t="shared" si="1"/>
        <v>11955.744376614153</v>
      </c>
      <c r="J25">
        <f t="shared" si="2"/>
        <v>3037.7497165335599</v>
      </c>
      <c r="K25">
        <f t="shared" si="3"/>
        <v>6.5695241456137074E-2</v>
      </c>
      <c r="M25">
        <v>1988</v>
      </c>
      <c r="N25" s="1">
        <f t="shared" si="5"/>
        <v>2.0014340640394535E-2</v>
      </c>
      <c r="O25" s="1">
        <f t="shared" si="6"/>
        <v>1.16584689649879E-3</v>
      </c>
      <c r="P25" s="1">
        <f t="shared" si="6"/>
        <v>7.6816872765467226E-2</v>
      </c>
      <c r="Q25" s="1">
        <f t="shared" si="7"/>
        <v>-0.11691452096701604</v>
      </c>
      <c r="R25" s="1">
        <f t="shared" si="8"/>
        <v>-4.7970027385487501E-2</v>
      </c>
      <c r="S25">
        <v>1988</v>
      </c>
      <c r="T25" s="1">
        <f t="shared" si="9"/>
        <v>-4.7970027385487501E-2</v>
      </c>
    </row>
    <row r="26" spans="1:22" x14ac:dyDescent="0.2">
      <c r="A26">
        <v>1989</v>
      </c>
      <c r="B26">
        <v>0.13757</v>
      </c>
      <c r="C26">
        <v>1.863405</v>
      </c>
      <c r="D26">
        <v>626569.92886999995</v>
      </c>
      <c r="E26">
        <v>53305234</v>
      </c>
      <c r="F26">
        <f t="shared" si="0"/>
        <v>2.5807972252781033</v>
      </c>
      <c r="G26">
        <v>1989</v>
      </c>
      <c r="H26">
        <v>53305234</v>
      </c>
      <c r="I26">
        <f t="shared" si="1"/>
        <v>11754.379107875224</v>
      </c>
      <c r="J26">
        <f t="shared" si="2"/>
        <v>2973.9777064638179</v>
      </c>
      <c r="K26">
        <f t="shared" si="3"/>
        <v>7.3827214159026086E-2</v>
      </c>
      <c r="M26">
        <v>1989</v>
      </c>
      <c r="N26" s="1">
        <f t="shared" si="5"/>
        <v>1.9690606893541185E-2</v>
      </c>
      <c r="O26" s="1">
        <f t="shared" si="6"/>
        <v>-1.6842553871660781E-2</v>
      </c>
      <c r="P26" s="1">
        <f t="shared" si="6"/>
        <v>-2.0993174560316796E-2</v>
      </c>
      <c r="Q26" s="1">
        <f t="shared" si="7"/>
        <v>0.12378328357798196</v>
      </c>
      <c r="R26" s="1">
        <f t="shared" si="8"/>
        <v>8.1661470246803924E-2</v>
      </c>
      <c r="S26">
        <v>1989</v>
      </c>
      <c r="T26" s="1">
        <f t="shared" si="9"/>
        <v>8.1661470246803924E-2</v>
      </c>
    </row>
    <row r="27" spans="1:22" x14ac:dyDescent="0.2">
      <c r="A27">
        <v>1990</v>
      </c>
      <c r="B27">
        <v>0.151615</v>
      </c>
      <c r="C27">
        <v>2.0207009999999999</v>
      </c>
      <c r="D27">
        <v>684560.90197000001</v>
      </c>
      <c r="E27">
        <v>54324142</v>
      </c>
      <c r="F27">
        <f t="shared" si="0"/>
        <v>2.7909322525517291</v>
      </c>
      <c r="G27">
        <v>1990</v>
      </c>
      <c r="H27">
        <v>54324142</v>
      </c>
      <c r="I27">
        <f t="shared" si="1"/>
        <v>12601.412130356333</v>
      </c>
      <c r="J27">
        <f t="shared" si="2"/>
        <v>2951.8206403329682</v>
      </c>
      <c r="K27">
        <f t="shared" si="3"/>
        <v>7.5030892744646541E-2</v>
      </c>
      <c r="M27">
        <v>1990</v>
      </c>
      <c r="N27" s="1">
        <f t="shared" si="5"/>
        <v>1.9114595763710662E-2</v>
      </c>
      <c r="O27" s="1">
        <f t="shared" si="6"/>
        <v>7.2061060368013186E-2</v>
      </c>
      <c r="P27" s="1">
        <f t="shared" si="6"/>
        <v>-7.4503134581984654E-3</v>
      </c>
      <c r="Q27" s="1">
        <f t="shared" si="7"/>
        <v>1.6303995746442368E-2</v>
      </c>
      <c r="R27" s="1">
        <f t="shared" si="8"/>
        <v>8.1422525262898837E-2</v>
      </c>
      <c r="S27">
        <v>1990</v>
      </c>
      <c r="T27" s="1">
        <f t="shared" si="9"/>
        <v>8.1422525262898837E-2</v>
      </c>
    </row>
    <row r="28" spans="1:22" x14ac:dyDescent="0.2">
      <c r="A28">
        <v>1991</v>
      </c>
      <c r="B28">
        <v>0.15812599999999999</v>
      </c>
      <c r="C28">
        <v>2.0632640000000002</v>
      </c>
      <c r="D28">
        <v>690903.46993999998</v>
      </c>
      <c r="E28">
        <v>55321172</v>
      </c>
      <c r="F28">
        <f t="shared" si="0"/>
        <v>2.8583270072441707</v>
      </c>
      <c r="G28">
        <v>1991</v>
      </c>
      <c r="H28">
        <v>55321172</v>
      </c>
      <c r="I28">
        <f t="shared" si="1"/>
        <v>12488.952149097637</v>
      </c>
      <c r="J28">
        <f t="shared" si="2"/>
        <v>2986.3274534996617</v>
      </c>
      <c r="K28">
        <f t="shared" si="3"/>
        <v>7.6638762659553009E-2</v>
      </c>
      <c r="M28">
        <v>1991</v>
      </c>
      <c r="N28" s="1">
        <f t="shared" si="5"/>
        <v>1.8353350155074777E-2</v>
      </c>
      <c r="O28" s="1">
        <f t="shared" si="6"/>
        <v>-8.924395146777564E-3</v>
      </c>
      <c r="P28" s="1">
        <f t="shared" si="6"/>
        <v>1.1690010122973105E-2</v>
      </c>
      <c r="Q28" s="1">
        <f t="shared" si="7"/>
        <v>2.1429438676393575E-2</v>
      </c>
      <c r="R28" s="1">
        <f t="shared" si="8"/>
        <v>2.4147757306119955E-2</v>
      </c>
      <c r="S28">
        <v>1991</v>
      </c>
      <c r="T28" s="1">
        <f t="shared" si="9"/>
        <v>2.4147757306119955E-2</v>
      </c>
    </row>
    <row r="29" spans="1:22" x14ac:dyDescent="0.2">
      <c r="A29">
        <v>1992</v>
      </c>
      <c r="B29">
        <v>0.16406499999999999</v>
      </c>
      <c r="C29">
        <v>2.1700309999999998</v>
      </c>
      <c r="D29">
        <v>732249.08727999998</v>
      </c>
      <c r="E29">
        <v>56302037</v>
      </c>
      <c r="F29">
        <f t="shared" si="0"/>
        <v>2.914015349036128</v>
      </c>
      <c r="G29">
        <v>1992</v>
      </c>
      <c r="H29">
        <v>56302037</v>
      </c>
      <c r="I29">
        <f t="shared" si="1"/>
        <v>13005.729921991988</v>
      </c>
      <c r="J29">
        <f t="shared" si="2"/>
        <v>2963.5147898384694</v>
      </c>
      <c r="K29">
        <f t="shared" si="3"/>
        <v>7.560491071325709E-2</v>
      </c>
      <c r="M29">
        <v>1992</v>
      </c>
      <c r="N29" s="1">
        <f t="shared" si="5"/>
        <v>1.7730372740476286E-2</v>
      </c>
      <c r="O29" s="1">
        <f t="shared" si="6"/>
        <v>4.1378793570899353E-2</v>
      </c>
      <c r="P29" s="1">
        <f t="shared" si="6"/>
        <v>-7.6390362464967554E-3</v>
      </c>
      <c r="Q29" s="1">
        <f t="shared" si="7"/>
        <v>-1.3489935254937802E-2</v>
      </c>
      <c r="R29" s="1">
        <f t="shared" si="8"/>
        <v>1.9482844912713126E-2</v>
      </c>
      <c r="S29">
        <v>1992</v>
      </c>
      <c r="T29" s="1">
        <f t="shared" si="9"/>
        <v>1.9482844912713126E-2</v>
      </c>
    </row>
    <row r="30" spans="1:22" x14ac:dyDescent="0.2">
      <c r="A30">
        <v>1993</v>
      </c>
      <c r="B30">
        <v>0.17113900000000001</v>
      </c>
      <c r="C30">
        <v>2.358822</v>
      </c>
      <c r="D30">
        <v>791136.70559000003</v>
      </c>
      <c r="E30">
        <v>57296008</v>
      </c>
      <c r="F30">
        <f t="shared" si="0"/>
        <v>2.9869271171562248</v>
      </c>
      <c r="G30">
        <v>1993</v>
      </c>
      <c r="H30">
        <v>57296008</v>
      </c>
      <c r="I30">
        <f t="shared" si="1"/>
        <v>13807.885282164858</v>
      </c>
      <c r="J30">
        <f t="shared" si="2"/>
        <v>2981.5605613202829</v>
      </c>
      <c r="K30">
        <f t="shared" si="3"/>
        <v>7.255274030850993E-2</v>
      </c>
      <c r="M30">
        <v>1993</v>
      </c>
      <c r="N30" s="1">
        <f t="shared" si="5"/>
        <v>1.7654263557107086E-2</v>
      </c>
      <c r="O30" s="1">
        <f t="shared" si="6"/>
        <v>6.1677073488698886E-2</v>
      </c>
      <c r="P30" s="1">
        <f t="shared" si="6"/>
        <v>6.0893137917483742E-3</v>
      </c>
      <c r="Q30" s="1">
        <f t="shared" si="7"/>
        <v>-4.0370002106383973E-2</v>
      </c>
      <c r="R30" s="1">
        <f t="shared" si="8"/>
        <v>2.5021065226788819E-2</v>
      </c>
      <c r="S30">
        <v>1993</v>
      </c>
      <c r="T30" s="1">
        <f t="shared" si="9"/>
        <v>2.5021065226788819E-2</v>
      </c>
    </row>
    <row r="31" spans="1:22" x14ac:dyDescent="0.2">
      <c r="A31">
        <v>1994</v>
      </c>
      <c r="B31">
        <v>0.16756599999999999</v>
      </c>
      <c r="C31">
        <v>2.2842039999999999</v>
      </c>
      <c r="D31">
        <v>747974.95415000001</v>
      </c>
      <c r="E31">
        <v>58310245</v>
      </c>
      <c r="F31">
        <f t="shared" si="0"/>
        <v>2.8736974094346541</v>
      </c>
      <c r="G31">
        <v>1994</v>
      </c>
      <c r="H31">
        <v>58310245</v>
      </c>
      <c r="I31">
        <f t="shared" si="1"/>
        <v>12827.504911872691</v>
      </c>
      <c r="J31">
        <f t="shared" si="2"/>
        <v>3053.8509175026766</v>
      </c>
      <c r="K31">
        <f t="shared" si="3"/>
        <v>7.3358596692764746E-2</v>
      </c>
      <c r="M31">
        <v>1994</v>
      </c>
      <c r="N31" s="1">
        <f t="shared" si="5"/>
        <v>1.7701704453825018E-2</v>
      </c>
      <c r="O31" s="1">
        <f t="shared" si="6"/>
        <v>-7.1001485763970584E-2</v>
      </c>
      <c r="P31" s="1">
        <f t="shared" si="6"/>
        <v>2.4245811780654325E-2</v>
      </c>
      <c r="Q31" s="1">
        <f t="shared" si="7"/>
        <v>1.1107180525892435E-2</v>
      </c>
      <c r="R31" s="1">
        <f t="shared" si="8"/>
        <v>-3.7908426714266086E-2</v>
      </c>
      <c r="S31">
        <v>1994</v>
      </c>
      <c r="T31" s="1">
        <f t="shared" si="9"/>
        <v>-3.7908426714266086E-2</v>
      </c>
      <c r="V31" t="s">
        <v>49</v>
      </c>
    </row>
    <row r="32" spans="1:22" x14ac:dyDescent="0.2">
      <c r="A32">
        <v>1995</v>
      </c>
      <c r="B32">
        <v>0.18135499999999999</v>
      </c>
      <c r="C32">
        <v>2.556384</v>
      </c>
      <c r="D32">
        <v>801763.46776999999</v>
      </c>
      <c r="E32">
        <v>59305490</v>
      </c>
      <c r="F32">
        <f t="shared" si="0"/>
        <v>3.0579799610457647</v>
      </c>
      <c r="G32">
        <v>1995</v>
      </c>
      <c r="H32">
        <v>59305490</v>
      </c>
      <c r="I32">
        <f t="shared" si="1"/>
        <v>13519.211590191735</v>
      </c>
      <c r="J32">
        <f t="shared" si="2"/>
        <v>3188.4515854909764</v>
      </c>
      <c r="K32">
        <f t="shared" si="3"/>
        <v>7.0942002453465519E-2</v>
      </c>
      <c r="M32">
        <v>1995</v>
      </c>
      <c r="N32" s="1">
        <f t="shared" si="5"/>
        <v>1.7068098410493837E-2</v>
      </c>
      <c r="O32" s="1">
        <f t="shared" si="6"/>
        <v>5.3923711826360243E-2</v>
      </c>
      <c r="P32" s="1">
        <f t="shared" si="6"/>
        <v>4.4075716734191861E-2</v>
      </c>
      <c r="Q32" s="1">
        <f t="shared" si="7"/>
        <v>-3.2942209205830797E-2</v>
      </c>
      <c r="R32" s="1">
        <f t="shared" si="8"/>
        <v>6.4127333311465362E-2</v>
      </c>
      <c r="S32">
        <v>1995</v>
      </c>
      <c r="T32" s="1">
        <f t="shared" si="9"/>
        <v>6.4127333311465362E-2</v>
      </c>
    </row>
    <row r="33" spans="1:20" x14ac:dyDescent="0.2">
      <c r="A33">
        <v>1996</v>
      </c>
      <c r="B33">
        <v>0.19964699999999999</v>
      </c>
      <c r="C33">
        <v>2.7886959999999998</v>
      </c>
      <c r="D33">
        <v>857929.56059999997</v>
      </c>
      <c r="E33">
        <v>60293786</v>
      </c>
      <c r="F33">
        <f t="shared" si="0"/>
        <v>3.3112367500027284</v>
      </c>
      <c r="G33">
        <v>1996</v>
      </c>
      <c r="H33">
        <v>60293786</v>
      </c>
      <c r="I33">
        <f t="shared" si="1"/>
        <v>14229.153906507048</v>
      </c>
      <c r="J33">
        <f t="shared" si="2"/>
        <v>3250.4952947998468</v>
      </c>
      <c r="K33">
        <f t="shared" si="3"/>
        <v>7.1591525214652299E-2</v>
      </c>
      <c r="M33">
        <v>1996</v>
      </c>
      <c r="N33" s="1">
        <f t="shared" si="5"/>
        <v>1.6664494298925803E-2</v>
      </c>
      <c r="O33" s="1">
        <f t="shared" si="6"/>
        <v>5.2513588649679921E-2</v>
      </c>
      <c r="P33" s="1">
        <f t="shared" si="6"/>
        <v>1.9458883926981807E-2</v>
      </c>
      <c r="Q33" s="1">
        <f t="shared" si="7"/>
        <v>9.1556868811650816E-3</v>
      </c>
      <c r="R33" s="1">
        <f t="shared" si="8"/>
        <v>8.2818328498907245E-2</v>
      </c>
      <c r="S33">
        <v>1996</v>
      </c>
      <c r="T33" s="1">
        <f t="shared" si="9"/>
        <v>8.2818328498907245E-2</v>
      </c>
    </row>
    <row r="34" spans="1:20" x14ac:dyDescent="0.2">
      <c r="A34">
        <v>1997</v>
      </c>
      <c r="B34">
        <v>0.21210799999999999</v>
      </c>
      <c r="C34">
        <v>2.917014</v>
      </c>
      <c r="D34">
        <v>922521.36924000003</v>
      </c>
      <c r="E34">
        <v>61277426</v>
      </c>
      <c r="F34">
        <f t="shared" si="0"/>
        <v>3.4614378221435085</v>
      </c>
      <c r="G34">
        <v>1997</v>
      </c>
      <c r="H34">
        <v>61277426</v>
      </c>
      <c r="I34">
        <f t="shared" si="1"/>
        <v>15054.832251602735</v>
      </c>
      <c r="J34">
        <f t="shared" si="2"/>
        <v>3162.0015506016093</v>
      </c>
      <c r="K34">
        <f t="shared" si="3"/>
        <v>7.2714083648552932E-2</v>
      </c>
      <c r="M34">
        <v>1997</v>
      </c>
      <c r="N34" s="1">
        <f t="shared" si="5"/>
        <v>1.6314119003905336E-2</v>
      </c>
      <c r="O34" s="1">
        <f t="shared" si="6"/>
        <v>5.8027227094514799E-2</v>
      </c>
      <c r="P34" s="1">
        <f t="shared" si="6"/>
        <v>-2.7224695368675E-2</v>
      </c>
      <c r="Q34" s="1">
        <f t="shared" si="7"/>
        <v>1.5680046353739208E-2</v>
      </c>
      <c r="R34" s="1">
        <f t="shared" si="8"/>
        <v>4.5361018701141287E-2</v>
      </c>
      <c r="S34">
        <v>1997</v>
      </c>
      <c r="T34" s="1">
        <f t="shared" si="9"/>
        <v>4.5361018701141287E-2</v>
      </c>
    </row>
    <row r="35" spans="1:20" x14ac:dyDescent="0.2">
      <c r="A35">
        <v>1998</v>
      </c>
      <c r="B35">
        <v>0.21213499999999999</v>
      </c>
      <c r="C35">
        <v>2.9904679999999999</v>
      </c>
      <c r="D35">
        <v>951044.46993000002</v>
      </c>
      <c r="E35">
        <v>62242204</v>
      </c>
      <c r="F35">
        <f t="shared" si="0"/>
        <v>3.4082179994782962</v>
      </c>
      <c r="G35">
        <v>1998</v>
      </c>
      <c r="H35">
        <v>62242204</v>
      </c>
      <c r="I35">
        <f t="shared" si="1"/>
        <v>15279.73639766998</v>
      </c>
      <c r="J35">
        <f t="shared" si="2"/>
        <v>3144.4039627506672</v>
      </c>
      <c r="K35">
        <f t="shared" si="3"/>
        <v>7.0937057343532853E-2</v>
      </c>
      <c r="M35">
        <v>1998</v>
      </c>
      <c r="N35" s="1">
        <f t="shared" si="5"/>
        <v>1.5744427646161352E-2</v>
      </c>
      <c r="O35" s="1">
        <f t="shared" si="6"/>
        <v>1.4939000468989105E-2</v>
      </c>
      <c r="P35" s="1">
        <f t="shared" si="6"/>
        <v>-5.5653318220523218E-3</v>
      </c>
      <c r="Q35" s="1">
        <f t="shared" si="7"/>
        <v>-2.4438543619815567E-2</v>
      </c>
      <c r="R35" s="1">
        <f t="shared" si="8"/>
        <v>-1.5375062445078358E-2</v>
      </c>
      <c r="S35">
        <v>1998</v>
      </c>
      <c r="T35" s="1">
        <f t="shared" si="9"/>
        <v>-1.5375062445078358E-2</v>
      </c>
    </row>
    <row r="36" spans="1:20" x14ac:dyDescent="0.2">
      <c r="A36">
        <v>1999</v>
      </c>
      <c r="B36">
        <v>0.207928</v>
      </c>
      <c r="C36">
        <v>2.9121060000000001</v>
      </c>
      <c r="D36">
        <v>920010.28671999997</v>
      </c>
      <c r="E36">
        <v>63185615</v>
      </c>
      <c r="F36">
        <f t="shared" si="0"/>
        <v>3.2907490098814423</v>
      </c>
      <c r="G36">
        <v>1999</v>
      </c>
      <c r="H36">
        <v>63185615</v>
      </c>
      <c r="I36">
        <f t="shared" si="1"/>
        <v>14560.438902430562</v>
      </c>
      <c r="J36">
        <f t="shared" si="2"/>
        <v>3165.2972168193628</v>
      </c>
      <c r="K36">
        <f t="shared" si="3"/>
        <v>7.140124706998989E-2</v>
      </c>
      <c r="M36">
        <v>1999</v>
      </c>
      <c r="N36" s="1">
        <f t="shared" si="5"/>
        <v>1.5157095015465805E-2</v>
      </c>
      <c r="O36" s="1">
        <f t="shared" si="6"/>
        <v>-4.7075255522674109E-2</v>
      </c>
      <c r="P36" s="1">
        <f t="shared" si="6"/>
        <v>6.6445833029731283E-3</v>
      </c>
      <c r="Q36" s="1">
        <f t="shared" si="7"/>
        <v>6.5436845541684274E-3</v>
      </c>
      <c r="R36" s="1">
        <f t="shared" si="8"/>
        <v>-3.4466395522479876E-2</v>
      </c>
      <c r="S36">
        <v>1999</v>
      </c>
      <c r="T36" s="1">
        <f t="shared" si="9"/>
        <v>-3.4466395522479876E-2</v>
      </c>
    </row>
    <row r="37" spans="1:20" x14ac:dyDescent="0.2">
      <c r="A37">
        <v>2000</v>
      </c>
      <c r="B37">
        <v>0.229937</v>
      </c>
      <c r="C37">
        <v>3.1087440000000002</v>
      </c>
      <c r="D37">
        <v>983796.80590000004</v>
      </c>
      <c r="E37">
        <v>64113547</v>
      </c>
      <c r="F37">
        <f t="shared" si="0"/>
        <v>3.5864027301437558</v>
      </c>
      <c r="G37">
        <v>2000</v>
      </c>
      <c r="H37">
        <v>64113547</v>
      </c>
      <c r="I37">
        <f t="shared" si="1"/>
        <v>15344.601132425258</v>
      </c>
      <c r="J37">
        <f t="shared" si="2"/>
        <v>3159.945205510247</v>
      </c>
      <c r="K37">
        <f t="shared" si="3"/>
        <v>7.3964597921218345E-2</v>
      </c>
      <c r="M37">
        <v>2000</v>
      </c>
      <c r="N37" s="1">
        <f t="shared" si="5"/>
        <v>1.4685811003026572E-2</v>
      </c>
      <c r="O37" s="1">
        <f t="shared" si="6"/>
        <v>5.3855672569306678E-2</v>
      </c>
      <c r="P37" s="1">
        <f t="shared" si="6"/>
        <v>-1.6908400515051047E-3</v>
      </c>
      <c r="Q37" s="1">
        <f t="shared" si="7"/>
        <v>3.5900645386708341E-2</v>
      </c>
      <c r="R37" s="1">
        <f t="shared" si="8"/>
        <v>8.9843898569756053E-2</v>
      </c>
      <c r="S37">
        <v>2000</v>
      </c>
      <c r="T37" s="1">
        <f t="shared" si="9"/>
        <v>8.9843898569756053E-2</v>
      </c>
    </row>
    <row r="38" spans="1:20" x14ac:dyDescent="0.2">
      <c r="A38">
        <v>2001</v>
      </c>
      <c r="B38">
        <v>0.21358099999999999</v>
      </c>
      <c r="C38">
        <v>2.82409</v>
      </c>
      <c r="D38">
        <v>927228.42492999998</v>
      </c>
      <c r="E38">
        <v>65072018</v>
      </c>
      <c r="F38">
        <f t="shared" si="0"/>
        <v>3.2822249342259524</v>
      </c>
      <c r="G38">
        <v>2001</v>
      </c>
      <c r="H38">
        <v>65072018</v>
      </c>
      <c r="I38">
        <f t="shared" si="1"/>
        <v>14249.264944111615</v>
      </c>
      <c r="J38">
        <f t="shared" si="2"/>
        <v>3045.7327709870428</v>
      </c>
      <c r="K38">
        <f t="shared" si="3"/>
        <v>7.5628255473444539E-2</v>
      </c>
      <c r="M38">
        <v>2001</v>
      </c>
      <c r="N38" s="1">
        <f t="shared" si="5"/>
        <v>1.4949586239551005E-2</v>
      </c>
      <c r="O38" s="1">
        <f t="shared" si="6"/>
        <v>-7.1382512902146811E-2</v>
      </c>
      <c r="P38" s="1">
        <f t="shared" si="6"/>
        <v>-3.6143802216583643E-2</v>
      </c>
      <c r="Q38" s="1">
        <f t="shared" si="7"/>
        <v>2.2492619428529759E-2</v>
      </c>
      <c r="R38" s="1">
        <f t="shared" si="8"/>
        <v>-8.4814176991665047E-2</v>
      </c>
      <c r="S38">
        <v>2001</v>
      </c>
      <c r="T38" s="1">
        <f t="shared" si="9"/>
        <v>-8.4814176991665047E-2</v>
      </c>
    </row>
    <row r="39" spans="1:20" x14ac:dyDescent="0.2">
      <c r="A39">
        <v>2002</v>
      </c>
      <c r="B39">
        <v>0.22122600000000001</v>
      </c>
      <c r="C39">
        <v>3.0930710000000001</v>
      </c>
      <c r="D39">
        <v>987013.53714999999</v>
      </c>
      <c r="E39">
        <v>65988663</v>
      </c>
      <c r="F39">
        <f t="shared" si="0"/>
        <v>3.3524849563931913</v>
      </c>
      <c r="G39">
        <v>2002</v>
      </c>
      <c r="H39">
        <v>65988663</v>
      </c>
      <c r="I39">
        <f t="shared" si="1"/>
        <v>14957.319822497389</v>
      </c>
      <c r="J39">
        <f t="shared" si="2"/>
        <v>3133.7675559458257</v>
      </c>
      <c r="K39">
        <f t="shared" si="3"/>
        <v>7.1523091451828946E-2</v>
      </c>
      <c r="M39">
        <v>2002</v>
      </c>
      <c r="N39" s="1">
        <f t="shared" si="5"/>
        <v>1.408662322413301E-2</v>
      </c>
      <c r="O39" s="1">
        <f t="shared" si="6"/>
        <v>4.9690624826115748E-2</v>
      </c>
      <c r="P39" s="1">
        <f t="shared" si="6"/>
        <v>2.8904303685924893E-2</v>
      </c>
      <c r="Q39" s="1">
        <f t="shared" si="7"/>
        <v>-5.4280823958144153E-2</v>
      </c>
      <c r="R39" s="1">
        <f t="shared" si="8"/>
        <v>2.1406217908648051E-2</v>
      </c>
      <c r="S39">
        <v>2002</v>
      </c>
      <c r="T39" s="1">
        <f t="shared" si="9"/>
        <v>2.1406217908648051E-2</v>
      </c>
    </row>
    <row r="40" spans="1:20" x14ac:dyDescent="0.2">
      <c r="A40">
        <v>2003</v>
      </c>
      <c r="B40">
        <v>0.236766</v>
      </c>
      <c r="C40">
        <v>3.2739039999999999</v>
      </c>
      <c r="D40">
        <v>1043897.1605999999</v>
      </c>
      <c r="E40">
        <v>66867327</v>
      </c>
      <c r="F40">
        <f t="shared" si="0"/>
        <v>3.5408324307624857</v>
      </c>
      <c r="G40">
        <v>2003</v>
      </c>
      <c r="H40">
        <v>66867327</v>
      </c>
      <c r="I40">
        <f t="shared" si="1"/>
        <v>15611.468372288906</v>
      </c>
      <c r="J40">
        <f t="shared" si="2"/>
        <v>3136.2323067516159</v>
      </c>
      <c r="K40">
        <f t="shared" si="3"/>
        <v>7.2319163909509876E-2</v>
      </c>
      <c r="M40">
        <v>2003</v>
      </c>
      <c r="N40" s="1">
        <f t="shared" si="5"/>
        <v>1.3315378127906508E-2</v>
      </c>
      <c r="O40" s="1">
        <f t="shared" si="6"/>
        <v>4.3734342619832667E-2</v>
      </c>
      <c r="P40" s="1">
        <f t="shared" si="6"/>
        <v>7.8651360121262393E-4</v>
      </c>
      <c r="Q40" s="1">
        <f t="shared" si="7"/>
        <v>1.1130285919157767E-2</v>
      </c>
      <c r="R40" s="1">
        <f t="shared" si="8"/>
        <v>5.618145251035811E-2</v>
      </c>
      <c r="S40">
        <v>2003</v>
      </c>
      <c r="T40" s="1">
        <f t="shared" si="9"/>
        <v>5.618145251035811E-2</v>
      </c>
    </row>
    <row r="41" spans="1:20" x14ac:dyDescent="0.2">
      <c r="A41">
        <v>2004</v>
      </c>
      <c r="B41">
        <v>0.24476899999999999</v>
      </c>
      <c r="C41">
        <v>3.5058289999999999</v>
      </c>
      <c r="D41">
        <v>1146156.6618999999</v>
      </c>
      <c r="E41">
        <v>67785075</v>
      </c>
      <c r="F41">
        <f t="shared" si="0"/>
        <v>3.6109571317874916</v>
      </c>
      <c r="G41">
        <v>2004</v>
      </c>
      <c r="H41">
        <v>67785075</v>
      </c>
      <c r="I41">
        <f t="shared" si="1"/>
        <v>16908.687670552848</v>
      </c>
      <c r="J41">
        <f t="shared" si="2"/>
        <v>3058.7694654135134</v>
      </c>
      <c r="K41">
        <f t="shared" si="3"/>
        <v>6.9817723568377121E-2</v>
      </c>
      <c r="M41">
        <v>2004</v>
      </c>
      <c r="N41" s="1">
        <f t="shared" si="5"/>
        <v>1.3724909326792822E-2</v>
      </c>
      <c r="O41" s="1">
        <f t="shared" si="6"/>
        <v>8.3093996498533551E-2</v>
      </c>
      <c r="P41" s="1">
        <f t="shared" si="6"/>
        <v>-2.4699331478520214E-2</v>
      </c>
      <c r="Q41" s="1">
        <f t="shared" si="7"/>
        <v>-3.4588900173994075E-2</v>
      </c>
      <c r="R41" s="1">
        <f t="shared" si="8"/>
        <v>1.9804580531902038E-2</v>
      </c>
      <c r="S41">
        <v>2004</v>
      </c>
      <c r="T41" s="1">
        <f t="shared" si="9"/>
        <v>1.9804580531902038E-2</v>
      </c>
    </row>
    <row r="42" spans="1:20" x14ac:dyDescent="0.2">
      <c r="A42">
        <v>2005</v>
      </c>
      <c r="B42">
        <v>0.26487100000000002</v>
      </c>
      <c r="C42">
        <v>3.5860150000000002</v>
      </c>
      <c r="D42">
        <v>1249222.5628</v>
      </c>
      <c r="E42">
        <v>68704715</v>
      </c>
      <c r="F42">
        <f t="shared" si="0"/>
        <v>3.8552084816886296</v>
      </c>
      <c r="G42">
        <v>2005</v>
      </c>
      <c r="H42">
        <v>68704715</v>
      </c>
      <c r="I42">
        <f t="shared" si="1"/>
        <v>18182.48664302006</v>
      </c>
      <c r="J42">
        <f t="shared" si="2"/>
        <v>2870.5973673436761</v>
      </c>
      <c r="K42">
        <f t="shared" si="3"/>
        <v>7.3862211953937731E-2</v>
      </c>
      <c r="M42">
        <v>2005</v>
      </c>
      <c r="N42" s="1">
        <f t="shared" si="5"/>
        <v>1.3566998339973768E-2</v>
      </c>
      <c r="O42" s="1">
        <f t="shared" si="6"/>
        <v>7.5333993819377332E-2</v>
      </c>
      <c r="P42" s="1">
        <f t="shared" si="6"/>
        <v>-6.1518888624186863E-2</v>
      </c>
      <c r="Q42" s="1">
        <f t="shared" si="7"/>
        <v>5.7929250322800607E-2</v>
      </c>
      <c r="R42" s="1">
        <f t="shared" si="8"/>
        <v>6.7641719629119246E-2</v>
      </c>
      <c r="S42">
        <v>2005</v>
      </c>
      <c r="T42" s="1">
        <f t="shared" si="9"/>
        <v>6.7641719629119246E-2</v>
      </c>
    </row>
    <row r="43" spans="1:20" x14ac:dyDescent="0.2">
      <c r="A43">
        <v>2006</v>
      </c>
      <c r="B43">
        <v>0.28236800000000001</v>
      </c>
      <c r="C43">
        <v>3.9781849999999999</v>
      </c>
      <c r="D43">
        <v>1336018.3992999999</v>
      </c>
      <c r="E43">
        <v>69601333</v>
      </c>
      <c r="F43">
        <f t="shared" si="0"/>
        <v>4.0569337946444213</v>
      </c>
      <c r="G43">
        <v>2006</v>
      </c>
      <c r="H43">
        <v>69601333</v>
      </c>
      <c r="I43">
        <f t="shared" si="1"/>
        <v>19195.299022505791</v>
      </c>
      <c r="J43">
        <f t="shared" si="2"/>
        <v>2977.642375347787</v>
      </c>
      <c r="K43">
        <f t="shared" si="3"/>
        <v>7.0979102279054393E-2</v>
      </c>
      <c r="M43">
        <v>2006</v>
      </c>
      <c r="N43" s="1">
        <f t="shared" si="5"/>
        <v>1.3050312485831661E-2</v>
      </c>
      <c r="O43" s="1">
        <f t="shared" si="6"/>
        <v>5.5702632944022001E-2</v>
      </c>
      <c r="P43" s="1">
        <f t="shared" si="6"/>
        <v>3.7290150552588885E-2</v>
      </c>
      <c r="Q43" s="1">
        <f t="shared" si="7"/>
        <v>-3.903362218127604E-2</v>
      </c>
      <c r="R43" s="1">
        <f t="shared" si="8"/>
        <v>5.2325396645587663E-2</v>
      </c>
      <c r="S43">
        <v>2006</v>
      </c>
      <c r="T43" s="1">
        <f t="shared" si="9"/>
        <v>5.2325396645587663E-2</v>
      </c>
    </row>
    <row r="44" spans="1:20" x14ac:dyDescent="0.2">
      <c r="A44">
        <v>2007</v>
      </c>
      <c r="B44">
        <v>0.313693</v>
      </c>
      <c r="C44">
        <v>4.2253910000000001</v>
      </c>
      <c r="D44">
        <v>1403400.5925</v>
      </c>
      <c r="E44">
        <v>70468869</v>
      </c>
      <c r="F44">
        <f t="shared" si="0"/>
        <v>4.4515117732342206</v>
      </c>
      <c r="G44">
        <v>2007</v>
      </c>
      <c r="H44">
        <v>70468869</v>
      </c>
      <c r="I44">
        <f t="shared" si="1"/>
        <v>19915.185420387548</v>
      </c>
      <c r="J44">
        <f t="shared" si="2"/>
        <v>3010.8231552567195</v>
      </c>
      <c r="K44">
        <f t="shared" si="3"/>
        <v>7.4239993411260641E-2</v>
      </c>
      <c r="M44">
        <v>2007</v>
      </c>
      <c r="N44" s="1">
        <f t="shared" si="5"/>
        <v>1.2464358980021295E-2</v>
      </c>
      <c r="O44" s="1">
        <f t="shared" si="6"/>
        <v>3.7503265619239112E-2</v>
      </c>
      <c r="P44" s="1">
        <f t="shared" si="6"/>
        <v>1.1143305920025659E-2</v>
      </c>
      <c r="Q44" s="1">
        <f t="shared" si="7"/>
        <v>4.5941566285046198E-2</v>
      </c>
      <c r="R44" s="1">
        <f t="shared" si="8"/>
        <v>9.726014733360544E-2</v>
      </c>
      <c r="S44">
        <v>2007</v>
      </c>
      <c r="T44" s="1">
        <f t="shared" si="9"/>
        <v>9.726014733360544E-2</v>
      </c>
    </row>
    <row r="45" spans="1:20" x14ac:dyDescent="0.2">
      <c r="A45">
        <v>2008</v>
      </c>
      <c r="B45">
        <v>0.31062200000000001</v>
      </c>
      <c r="C45">
        <v>4.2360509999999998</v>
      </c>
      <c r="D45">
        <v>1414838.6516</v>
      </c>
      <c r="E45">
        <v>71320726</v>
      </c>
      <c r="F45">
        <f t="shared" si="0"/>
        <v>4.3552837642174307</v>
      </c>
      <c r="G45">
        <v>2008</v>
      </c>
      <c r="H45">
        <v>71320726</v>
      </c>
      <c r="I45">
        <f t="shared" si="1"/>
        <v>19837.69278512392</v>
      </c>
      <c r="J45">
        <f t="shared" si="2"/>
        <v>2994.0170175656235</v>
      </c>
      <c r="K45">
        <f t="shared" si="3"/>
        <v>7.332820119493369E-2</v>
      </c>
      <c r="M45">
        <v>2008</v>
      </c>
      <c r="N45" s="1">
        <f t="shared" si="5"/>
        <v>1.2088415950027631E-2</v>
      </c>
      <c r="O45" s="1">
        <f t="shared" si="6"/>
        <v>-3.8911330036776048E-3</v>
      </c>
      <c r="P45" s="1">
        <f t="shared" si="6"/>
        <v>-5.581907944926412E-3</v>
      </c>
      <c r="Q45" s="1">
        <f t="shared" si="7"/>
        <v>-1.2281685038359025E-2</v>
      </c>
      <c r="R45" s="1">
        <f t="shared" si="8"/>
        <v>-2.1616927892987747E-2</v>
      </c>
      <c r="S45">
        <v>2008</v>
      </c>
      <c r="T45" s="1">
        <f t="shared" si="9"/>
        <v>-2.1616927892987747E-2</v>
      </c>
    </row>
    <row r="46" spans="1:20" x14ac:dyDescent="0.2">
      <c r="A46">
        <v>2009</v>
      </c>
      <c r="B46">
        <v>0.31641200000000003</v>
      </c>
      <c r="C46">
        <v>4.2938590000000003</v>
      </c>
      <c r="D46">
        <v>1346598.8060000001</v>
      </c>
      <c r="E46">
        <v>72225639</v>
      </c>
      <c r="F46">
        <f t="shared" si="0"/>
        <v>4.3808819746129206</v>
      </c>
      <c r="G46">
        <v>2009</v>
      </c>
      <c r="H46">
        <v>72225639</v>
      </c>
      <c r="I46">
        <f t="shared" si="1"/>
        <v>18644.332187909062</v>
      </c>
      <c r="J46">
        <f t="shared" si="2"/>
        <v>3188.6698405404645</v>
      </c>
      <c r="K46">
        <f t="shared" si="3"/>
        <v>7.3689424827410491E-2</v>
      </c>
      <c r="M46">
        <v>2009</v>
      </c>
      <c r="N46" s="1">
        <f t="shared" si="5"/>
        <v>1.268793870662499E-2</v>
      </c>
      <c r="O46" s="1">
        <f t="shared" si="6"/>
        <v>-6.0156219281193191E-2</v>
      </c>
      <c r="P46" s="1">
        <f t="shared" si="6"/>
        <v>6.501393339878514E-2</v>
      </c>
      <c r="Q46" s="1">
        <f t="shared" si="7"/>
        <v>4.9261215547418136E-3</v>
      </c>
      <c r="R46" s="1">
        <f t="shared" si="8"/>
        <v>5.87750690455624E-3</v>
      </c>
      <c r="S46">
        <v>2009</v>
      </c>
      <c r="T46" s="1">
        <f t="shared" si="9"/>
        <v>5.87750690455624E-3</v>
      </c>
    </row>
    <row r="47" spans="1:20" x14ac:dyDescent="0.2">
      <c r="A47">
        <v>2010</v>
      </c>
      <c r="B47">
        <v>0.316193</v>
      </c>
      <c r="C47">
        <v>4.5114000000000001</v>
      </c>
      <c r="D47">
        <v>1460078.0926000001</v>
      </c>
      <c r="E47">
        <v>73195345</v>
      </c>
      <c r="F47">
        <f t="shared" si="0"/>
        <v>4.3198512145820205</v>
      </c>
      <c r="G47">
        <v>2010</v>
      </c>
      <c r="H47">
        <v>73195345</v>
      </c>
      <c r="I47">
        <f t="shared" si="1"/>
        <v>19947.690561469448</v>
      </c>
      <c r="J47">
        <f t="shared" si="2"/>
        <v>3089.8347306659671</v>
      </c>
      <c r="K47">
        <f t="shared" si="3"/>
        <v>7.008755596932216E-2</v>
      </c>
      <c r="M47">
        <v>2010</v>
      </c>
      <c r="N47" s="1">
        <f t="shared" si="5"/>
        <v>1.3426063284812217E-2</v>
      </c>
      <c r="O47" s="1">
        <f t="shared" si="6"/>
        <v>6.9906412330800416E-2</v>
      </c>
      <c r="P47" s="1">
        <f t="shared" si="6"/>
        <v>-3.0995717592933736E-2</v>
      </c>
      <c r="Q47" s="1">
        <f t="shared" si="7"/>
        <v>-4.8879046980273566E-2</v>
      </c>
      <c r="R47" s="1">
        <f t="shared" si="8"/>
        <v>-1.3931158242694419E-2</v>
      </c>
      <c r="S47">
        <v>2010</v>
      </c>
      <c r="T47" s="1">
        <f t="shared" si="9"/>
        <v>-1.3931158242694419E-2</v>
      </c>
    </row>
    <row r="48" spans="1:20" x14ac:dyDescent="0.2">
      <c r="A48">
        <v>2011</v>
      </c>
      <c r="B48">
        <v>0.342057</v>
      </c>
      <c r="C48">
        <v>4.8132950000000001</v>
      </c>
      <c r="D48">
        <v>1623608.4542</v>
      </c>
      <c r="E48">
        <v>74173854</v>
      </c>
      <c r="F48">
        <f t="shared" si="0"/>
        <v>4.6115575981800809</v>
      </c>
      <c r="G48">
        <v>2011</v>
      </c>
      <c r="H48">
        <v>74173854</v>
      </c>
      <c r="I48">
        <f t="shared" si="1"/>
        <v>21889.228705845595</v>
      </c>
      <c r="J48">
        <f t="shared" si="2"/>
        <v>2964.5663568385721</v>
      </c>
      <c r="K48">
        <f t="shared" si="3"/>
        <v>7.1065039645398842E-2</v>
      </c>
      <c r="M48">
        <v>2011</v>
      </c>
      <c r="N48" s="1">
        <f t="shared" si="5"/>
        <v>1.3368459428670043E-2</v>
      </c>
      <c r="O48" s="1">
        <f t="shared" si="6"/>
        <v>9.7331474959130526E-2</v>
      </c>
      <c r="P48" s="1">
        <f t="shared" si="6"/>
        <v>-4.0542095207919182E-2</v>
      </c>
      <c r="Q48" s="1">
        <f t="shared" si="7"/>
        <v>1.3946608104076663E-2</v>
      </c>
      <c r="R48" s="1">
        <f t="shared" si="8"/>
        <v>6.7526951533279922E-2</v>
      </c>
      <c r="S48">
        <v>2011</v>
      </c>
      <c r="T48" s="1">
        <f t="shared" si="9"/>
        <v>6.7526951533279922E-2</v>
      </c>
    </row>
    <row r="49" spans="1:20" x14ac:dyDescent="0.2">
      <c r="A49">
        <v>2012</v>
      </c>
      <c r="B49">
        <v>0.35610700000000001</v>
      </c>
      <c r="C49">
        <v>5.115748</v>
      </c>
      <c r="D49">
        <v>1701354.8248000001</v>
      </c>
      <c r="E49">
        <v>75277439</v>
      </c>
      <c r="F49">
        <f t="shared" si="0"/>
        <v>4.730593983145468</v>
      </c>
      <c r="G49">
        <v>2012</v>
      </c>
      <c r="H49">
        <v>75277439</v>
      </c>
      <c r="I49">
        <f t="shared" si="1"/>
        <v>22601.125216281602</v>
      </c>
      <c r="J49">
        <f t="shared" si="2"/>
        <v>3006.8671892715697</v>
      </c>
      <c r="K49">
        <f t="shared" si="3"/>
        <v>6.9609957331752861E-2</v>
      </c>
      <c r="M49">
        <v>2012</v>
      </c>
      <c r="N49" s="1">
        <f t="shared" si="5"/>
        <v>1.4878355923099162E-2</v>
      </c>
      <c r="O49" s="1">
        <f t="shared" si="6"/>
        <v>3.2522685929353479E-2</v>
      </c>
      <c r="P49" s="1">
        <f t="shared" si="6"/>
        <v>1.4268809445070918E-2</v>
      </c>
      <c r="Q49" s="1">
        <f t="shared" si="7"/>
        <v>-2.0475360612005056E-2</v>
      </c>
      <c r="R49" s="1">
        <f t="shared" si="8"/>
        <v>2.581262023320785E-2</v>
      </c>
      <c r="S49">
        <v>2012</v>
      </c>
      <c r="T49" s="1">
        <f t="shared" si="9"/>
        <v>2.581262023320785E-2</v>
      </c>
    </row>
    <row r="50" spans="1:20" x14ac:dyDescent="0.2">
      <c r="A50">
        <v>2013</v>
      </c>
      <c r="B50">
        <v>0.34733199999999997</v>
      </c>
      <c r="C50">
        <v>5.0838749999999999</v>
      </c>
      <c r="D50">
        <v>1845728.6816</v>
      </c>
      <c r="E50">
        <v>76576117</v>
      </c>
      <c r="F50">
        <f t="shared" si="0"/>
        <v>4.5357745157018083</v>
      </c>
      <c r="G50">
        <v>2013</v>
      </c>
      <c r="H50">
        <v>76576117</v>
      </c>
      <c r="I50">
        <f t="shared" si="1"/>
        <v>24103.189792190689</v>
      </c>
      <c r="J50">
        <f t="shared" si="2"/>
        <v>2754.3999563321299</v>
      </c>
      <c r="K50">
        <f t="shared" si="3"/>
        <v>6.8320326522583658E-2</v>
      </c>
      <c r="M50">
        <v>2013</v>
      </c>
      <c r="N50" s="1">
        <f t="shared" si="5"/>
        <v>1.725188870997596E-2</v>
      </c>
      <c r="O50" s="1">
        <f t="shared" si="6"/>
        <v>6.6459725413450466E-2</v>
      </c>
      <c r="P50" s="1">
        <f t="shared" si="6"/>
        <v>-8.3963546458000193E-2</v>
      </c>
      <c r="Q50" s="1">
        <f t="shared" si="7"/>
        <v>-1.8526527792898539E-2</v>
      </c>
      <c r="R50" s="1">
        <f t="shared" si="8"/>
        <v>-4.1182876429001869E-2</v>
      </c>
      <c r="S50">
        <v>2013</v>
      </c>
      <c r="T50" s="1">
        <f t="shared" si="9"/>
        <v>-4.1182876429001869E-2</v>
      </c>
    </row>
    <row r="51" spans="1:20" x14ac:dyDescent="0.2">
      <c r="A51">
        <v>2014</v>
      </c>
      <c r="B51">
        <v>0.36402800000000002</v>
      </c>
      <c r="C51">
        <v>5.2356780000000001</v>
      </c>
      <c r="D51">
        <v>1936902.4239000001</v>
      </c>
      <c r="E51">
        <v>78112073</v>
      </c>
      <c r="F51">
        <f t="shared" si="0"/>
        <v>4.6603295242209226</v>
      </c>
      <c r="G51">
        <v>2014</v>
      </c>
      <c r="H51">
        <v>78112073</v>
      </c>
      <c r="I51">
        <f t="shared" si="1"/>
        <v>24796.453986056677</v>
      </c>
      <c r="J51">
        <f t="shared" si="2"/>
        <v>2703.1191325879158</v>
      </c>
      <c r="K51">
        <f t="shared" si="3"/>
        <v>6.9528339978127005E-2</v>
      </c>
      <c r="M51">
        <v>2014</v>
      </c>
      <c r="N51" s="1">
        <f t="shared" si="5"/>
        <v>2.0057898731010271E-2</v>
      </c>
      <c r="O51" s="1">
        <f t="shared" si="6"/>
        <v>2.8762342239474048E-2</v>
      </c>
      <c r="P51" s="1">
        <f t="shared" si="6"/>
        <v>-1.861778411168058E-2</v>
      </c>
      <c r="Q51" s="1">
        <f t="shared" si="7"/>
        <v>1.7681611271925579E-2</v>
      </c>
      <c r="R51" s="1">
        <f t="shared" si="8"/>
        <v>2.7460582109611886E-2</v>
      </c>
      <c r="S51">
        <v>2014</v>
      </c>
      <c r="T51" s="1">
        <f t="shared" si="9"/>
        <v>2.7460582109611886E-2</v>
      </c>
    </row>
    <row r="52" spans="1:20" x14ac:dyDescent="0.2">
      <c r="A52">
        <v>2015</v>
      </c>
      <c r="B52">
        <v>0.38492999999999999</v>
      </c>
      <c r="C52">
        <v>5.7204769999999998</v>
      </c>
      <c r="D52">
        <v>2054752.9955</v>
      </c>
      <c r="E52">
        <v>79646178</v>
      </c>
      <c r="F52">
        <f t="shared" si="0"/>
        <v>4.8330002727814509</v>
      </c>
      <c r="G52">
        <v>2015</v>
      </c>
      <c r="H52">
        <v>79646178</v>
      </c>
      <c r="I52">
        <f t="shared" si="1"/>
        <v>25798.513464136344</v>
      </c>
      <c r="J52">
        <f t="shared" si="2"/>
        <v>2784.0217352295376</v>
      </c>
      <c r="K52">
        <f t="shared" si="3"/>
        <v>6.7289843137206914E-2</v>
      </c>
      <c r="M52">
        <v>2015</v>
      </c>
      <c r="N52" s="1">
        <f t="shared" si="5"/>
        <v>1.9639793710250153E-2</v>
      </c>
      <c r="O52" s="1">
        <f t="shared" si="6"/>
        <v>4.0411402317570788E-2</v>
      </c>
      <c r="P52" s="1">
        <f t="shared" si="6"/>
        <v>2.9929351491129852E-2</v>
      </c>
      <c r="Q52" s="1">
        <f t="shared" si="7"/>
        <v>-3.2195459313774766E-2</v>
      </c>
      <c r="R52" s="1">
        <f t="shared" si="8"/>
        <v>3.7051188690223391E-2</v>
      </c>
      <c r="S52">
        <v>2015</v>
      </c>
      <c r="T52" s="1">
        <f t="shared" si="9"/>
        <v>3.7051188690223391E-2</v>
      </c>
    </row>
    <row r="53" spans="1:20" x14ac:dyDescent="0.2">
      <c r="A53">
        <v>2016</v>
      </c>
      <c r="B53">
        <v>0.40594999999999998</v>
      </c>
      <c r="C53">
        <v>6.0092600000000003</v>
      </c>
      <c r="D53">
        <v>2123034.1685000001</v>
      </c>
      <c r="E53">
        <v>81019394</v>
      </c>
      <c r="F53">
        <f t="shared" si="0"/>
        <v>5.0105287136558934</v>
      </c>
      <c r="G53">
        <v>2016</v>
      </c>
      <c r="H53">
        <v>81019394</v>
      </c>
      <c r="I53">
        <f t="shared" si="1"/>
        <v>26204.024292010876</v>
      </c>
      <c r="J53">
        <f t="shared" si="2"/>
        <v>2830.5055515172221</v>
      </c>
      <c r="K53">
        <f t="shared" si="3"/>
        <v>6.7554074877771972E-2</v>
      </c>
      <c r="M53">
        <v>2016</v>
      </c>
      <c r="N53" s="1">
        <f t="shared" si="5"/>
        <v>1.7241455076475898E-2</v>
      </c>
      <c r="O53" s="1">
        <f t="shared" si="6"/>
        <v>1.5718379605020649E-2</v>
      </c>
      <c r="P53" s="1">
        <f t="shared" si="6"/>
        <v>1.6696642737902945E-2</v>
      </c>
      <c r="Q53" s="1">
        <f t="shared" si="7"/>
        <v>3.9267700479890255E-3</v>
      </c>
      <c r="R53" s="1">
        <f t="shared" si="8"/>
        <v>3.6732553456338302E-2</v>
      </c>
      <c r="S53">
        <v>2016</v>
      </c>
      <c r="T53" s="1">
        <f t="shared" si="9"/>
        <v>3.6732553456338302E-2</v>
      </c>
    </row>
    <row r="54" spans="1:20" x14ac:dyDescent="0.2">
      <c r="A54">
        <v>2017</v>
      </c>
      <c r="B54">
        <v>0.43090099999999998</v>
      </c>
      <c r="C54">
        <v>6.4344299999999999</v>
      </c>
      <c r="D54">
        <v>2282304.14</v>
      </c>
      <c r="E54">
        <v>82089826</v>
      </c>
      <c r="F54">
        <f t="shared" si="0"/>
        <v>5.2491401309584944</v>
      </c>
      <c r="G54">
        <v>2017</v>
      </c>
      <c r="H54">
        <v>82089826</v>
      </c>
      <c r="I54">
        <f t="shared" si="1"/>
        <v>27802.521350209707</v>
      </c>
      <c r="J54">
        <f t="shared" si="2"/>
        <v>2819.269302118516</v>
      </c>
      <c r="K54">
        <f t="shared" si="3"/>
        <v>6.6968014260781444E-2</v>
      </c>
      <c r="M54">
        <v>2017</v>
      </c>
      <c r="N54" s="1">
        <f t="shared" si="5"/>
        <v>1.3212046488523477E-2</v>
      </c>
      <c r="O54" s="1">
        <f t="shared" si="6"/>
        <v>6.1001968262034634E-2</v>
      </c>
      <c r="P54" s="1">
        <f t="shared" si="6"/>
        <v>-3.9696970008354926E-3</v>
      </c>
      <c r="Q54" s="1">
        <f t="shared" si="7"/>
        <v>-8.6754295436790585E-3</v>
      </c>
      <c r="R54" s="1">
        <f t="shared" si="8"/>
        <v>4.762200377223258E-2</v>
      </c>
      <c r="S54">
        <v>2017</v>
      </c>
      <c r="T54" s="1">
        <f t="shared" si="9"/>
        <v>4.762200377223258E-2</v>
      </c>
    </row>
    <row r="55" spans="1:20" x14ac:dyDescent="0.2">
      <c r="A55">
        <v>2018</v>
      </c>
      <c r="B55">
        <v>0.42205900000000002</v>
      </c>
      <c r="C55">
        <v>6.4363429999999999</v>
      </c>
      <c r="D55">
        <v>2350314.1841000002</v>
      </c>
      <c r="E55">
        <v>82809304</v>
      </c>
      <c r="F55">
        <f t="shared" si="0"/>
        <v>5.0967582096813659</v>
      </c>
      <c r="G55">
        <v>2018</v>
      </c>
      <c r="H55">
        <v>82809304</v>
      </c>
      <c r="I55">
        <f t="shared" si="1"/>
        <v>28382.247773752573</v>
      </c>
      <c r="J55">
        <f t="shared" si="2"/>
        <v>2738.5032365213983</v>
      </c>
      <c r="K55">
        <f t="shared" si="3"/>
        <v>6.5574348663519022E-2</v>
      </c>
      <c r="M55">
        <v>2018</v>
      </c>
      <c r="N55" s="1">
        <f t="shared" si="5"/>
        <v>8.7645209529376711E-3</v>
      </c>
      <c r="O55" s="1">
        <f t="shared" si="6"/>
        <v>2.0851577317051229E-2</v>
      </c>
      <c r="P55" s="1">
        <f t="shared" si="6"/>
        <v>-2.8647871821406601E-2</v>
      </c>
      <c r="Q55" s="1">
        <f t="shared" si="7"/>
        <v>-2.0810914175166118E-2</v>
      </c>
      <c r="R55" s="1">
        <f t="shared" si="8"/>
        <v>-2.9029882509405081E-2</v>
      </c>
      <c r="S55">
        <v>2018</v>
      </c>
      <c r="T55" s="1">
        <f t="shared" si="9"/>
        <v>-2.9029882509405081E-2</v>
      </c>
    </row>
    <row r="56" spans="1:20" x14ac:dyDescent="0.2">
      <c r="A56">
        <v>2019</v>
      </c>
      <c r="B56">
        <v>0.40269199999999999</v>
      </c>
      <c r="C56">
        <v>6.657</v>
      </c>
      <c r="D56">
        <v>2371222.2289</v>
      </c>
      <c r="E56">
        <v>83481684</v>
      </c>
      <c r="F56">
        <f t="shared" si="0"/>
        <v>4.8237167807970911</v>
      </c>
      <c r="G56">
        <v>2019</v>
      </c>
      <c r="H56">
        <v>83481684</v>
      </c>
      <c r="I56">
        <f t="shared" si="1"/>
        <v>28404.101538009225</v>
      </c>
      <c r="J56">
        <f t="shared" si="2"/>
        <v>2807.4129530609848</v>
      </c>
      <c r="K56">
        <f t="shared" si="3"/>
        <v>6.0491512693405435E-2</v>
      </c>
      <c r="M56">
        <v>2019</v>
      </c>
      <c r="N56" s="1">
        <f t="shared" si="5"/>
        <v>8.1196190225194531E-3</v>
      </c>
      <c r="O56" s="1">
        <f t="shared" si="6"/>
        <v>7.6998003931394443E-4</v>
      </c>
      <c r="P56" s="1">
        <f t="shared" si="6"/>
        <v>2.5163277377433291E-2</v>
      </c>
      <c r="Q56" s="1">
        <f t="shared" si="7"/>
        <v>-7.7512565106747644E-2</v>
      </c>
      <c r="R56" s="1">
        <f t="shared" si="8"/>
        <v>-5.357158759574443E-2</v>
      </c>
      <c r="S56">
        <v>2019</v>
      </c>
      <c r="T56" s="1">
        <f t="shared" si="9"/>
        <v>-5.357158759574443E-2</v>
      </c>
    </row>
    <row r="57" spans="1:20" x14ac:dyDescent="0.2">
      <c r="A57">
        <v>2020</v>
      </c>
      <c r="B57">
        <v>0.41292699999999999</v>
      </c>
      <c r="C57">
        <v>6.558395</v>
      </c>
      <c r="D57">
        <v>2413751.3177</v>
      </c>
      <c r="E57">
        <v>84135428</v>
      </c>
      <c r="F57">
        <f t="shared" si="0"/>
        <v>4.9078849399803373</v>
      </c>
      <c r="G57">
        <v>2020</v>
      </c>
      <c r="H57">
        <v>84135428</v>
      </c>
      <c r="I57">
        <f t="shared" si="1"/>
        <v>28688.881426977467</v>
      </c>
      <c r="J57">
        <f t="shared" si="2"/>
        <v>2717.0963934467459</v>
      </c>
      <c r="K57">
        <f t="shared" si="3"/>
        <v>6.2961593499629098E-2</v>
      </c>
      <c r="M57">
        <v>2020</v>
      </c>
      <c r="N57" s="1">
        <f t="shared" si="5"/>
        <v>7.8309872139139536E-3</v>
      </c>
      <c r="O57" s="1">
        <f t="shared" si="6"/>
        <v>1.0026012918844085E-2</v>
      </c>
      <c r="P57" s="1">
        <f t="shared" si="6"/>
        <v>-3.2170742646095096E-2</v>
      </c>
      <c r="Q57" s="1">
        <f t="shared" si="7"/>
        <v>4.0833510293303288E-2</v>
      </c>
      <c r="R57" s="1">
        <f t="shared" si="8"/>
        <v>1.7448818620179773E-2</v>
      </c>
      <c r="S57">
        <v>2020</v>
      </c>
      <c r="T57" s="1">
        <f t="shared" si="9"/>
        <v>1.7448818620179773E-2</v>
      </c>
    </row>
    <row r="58" spans="1:20" x14ac:dyDescent="0.2">
      <c r="A58">
        <v>2021</v>
      </c>
      <c r="B58">
        <v>0.45270300000000002</v>
      </c>
      <c r="C58">
        <v>7.0241439999999997</v>
      </c>
      <c r="D58">
        <v>2678930.4084000001</v>
      </c>
      <c r="E58">
        <v>84775404</v>
      </c>
      <c r="F58">
        <f t="shared" si="0"/>
        <v>5.3400276334867129</v>
      </c>
      <c r="G58">
        <v>2021</v>
      </c>
      <c r="H58">
        <v>84775404</v>
      </c>
      <c r="I58">
        <f t="shared" si="1"/>
        <v>31600.326061554362</v>
      </c>
      <c r="J58">
        <f t="shared" si="2"/>
        <v>2621.9956957355948</v>
      </c>
      <c r="K58">
        <f t="shared" si="3"/>
        <v>6.4449561398513475E-2</v>
      </c>
      <c r="M58">
        <v>2021</v>
      </c>
      <c r="N58" s="1">
        <f t="shared" si="5"/>
        <v>7.6064984182406814E-3</v>
      </c>
      <c r="O58" s="1">
        <f t="shared" si="6"/>
        <v>0.10148337926619644</v>
      </c>
      <c r="P58" s="1">
        <f t="shared" si="6"/>
        <v>-3.5000855302933176E-2</v>
      </c>
      <c r="Q58" s="1">
        <f t="shared" si="7"/>
        <v>2.3632945358874169E-2</v>
      </c>
      <c r="R58" s="1">
        <f t="shared" si="8"/>
        <v>8.805069776311969E-2</v>
      </c>
      <c r="S58">
        <v>2021</v>
      </c>
      <c r="T58" s="1">
        <f t="shared" si="9"/>
        <v>8.805069776311969E-2</v>
      </c>
    </row>
    <row r="59" spans="1:20" x14ac:dyDescent="0.2">
      <c r="A59">
        <v>2022</v>
      </c>
      <c r="B59">
        <v>0.437305</v>
      </c>
      <c r="C59">
        <v>7.0996249999999996</v>
      </c>
      <c r="D59">
        <v>2751155.5353999999</v>
      </c>
      <c r="E59">
        <v>85341241</v>
      </c>
      <c r="F59">
        <f t="shared" si="0"/>
        <v>5.1241931201820696</v>
      </c>
      <c r="G59">
        <v>2022</v>
      </c>
      <c r="H59">
        <v>85341241</v>
      </c>
      <c r="I59">
        <f t="shared" si="1"/>
        <v>32237.116582356706</v>
      </c>
      <c r="J59">
        <f t="shared" si="2"/>
        <v>2580.5974648277243</v>
      </c>
      <c r="K59">
        <f t="shared" si="3"/>
        <v>6.1595506804936882E-2</v>
      </c>
      <c r="M59">
        <v>2022</v>
      </c>
      <c r="N59" s="1">
        <f t="shared" si="5"/>
        <v>6.6745420641109998E-3</v>
      </c>
      <c r="O59" s="1">
        <f t="shared" si="6"/>
        <v>2.0151390829383775E-2</v>
      </c>
      <c r="P59" s="1">
        <f t="shared" si="6"/>
        <v>-1.578882489212341E-2</v>
      </c>
      <c r="Q59" s="1">
        <f t="shared" si="7"/>
        <v>-4.4283537880560719E-2</v>
      </c>
      <c r="R59" s="1">
        <f t="shared" si="8"/>
        <v>-4.041823902767272E-2</v>
      </c>
      <c r="S59">
        <v>2022</v>
      </c>
      <c r="T59" s="1">
        <f t="shared" si="9"/>
        <v>-4.041823902767272E-2</v>
      </c>
    </row>
    <row r="60" spans="1:20" x14ac:dyDescent="0.2">
      <c r="A60">
        <v>2023</v>
      </c>
      <c r="B60">
        <v>0.43207699999999999</v>
      </c>
      <c r="C60">
        <v>7.0030770000000002</v>
      </c>
      <c r="D60">
        <v>2834779.7001</v>
      </c>
      <c r="E60">
        <v>85816199</v>
      </c>
      <c r="F60">
        <f t="shared" si="0"/>
        <v>5.0349118818464564</v>
      </c>
      <c r="G60">
        <v>2023</v>
      </c>
      <c r="H60">
        <v>85816199</v>
      </c>
      <c r="I60">
        <f t="shared" si="1"/>
        <v>33033.153800018576</v>
      </c>
      <c r="J60">
        <f t="shared" si="2"/>
        <v>2470.413132898108</v>
      </c>
      <c r="K60">
        <f t="shared" si="3"/>
        <v>6.1698164963772346E-2</v>
      </c>
      <c r="M60">
        <v>2023</v>
      </c>
      <c r="N60" s="1">
        <f t="shared" si="5"/>
        <v>5.5653983283416864E-3</v>
      </c>
      <c r="O60" s="1">
        <f t="shared" si="6"/>
        <v>2.469318915754215E-2</v>
      </c>
      <c r="P60" s="1">
        <f t="shared" si="6"/>
        <v>-4.2697217768898343E-2</v>
      </c>
      <c r="Q60" s="1">
        <f t="shared" si="7"/>
        <v>1.6666501204474216E-3</v>
      </c>
      <c r="R60" s="1">
        <f t="shared" si="8"/>
        <v>-1.7423472582243527E-2</v>
      </c>
      <c r="S60">
        <v>2023</v>
      </c>
      <c r="T60" s="1">
        <f t="shared" si="9"/>
        <v>-1.7423472582243527E-2</v>
      </c>
    </row>
    <row r="61" spans="1:20" x14ac:dyDescent="0.2">
      <c r="B61" s="1">
        <f>B60/B51-1</f>
        <v>0.18693342270374802</v>
      </c>
      <c r="C61" s="1">
        <f t="shared" ref="C61:E61" si="10">C60/C51-1</f>
        <v>0.33756831493457007</v>
      </c>
      <c r="D61" s="1">
        <f t="shared" si="10"/>
        <v>0.4635635048626261</v>
      </c>
      <c r="E61" s="1">
        <f t="shared" si="10"/>
        <v>9.862913252859129E-2</v>
      </c>
      <c r="N61" s="5">
        <f>SUM(N51:N60)</f>
        <v>0.11471276000632424</v>
      </c>
      <c r="O61" s="5">
        <f t="shared" ref="O61:R61" si="11">SUM(O51:O60)</f>
        <v>0.32386962195243174</v>
      </c>
      <c r="P61" s="5">
        <f t="shared" si="11"/>
        <v>-0.10510372193750661</v>
      </c>
      <c r="Q61" s="5">
        <f t="shared" si="11"/>
        <v>-9.5736418927388822E-2</v>
      </c>
      <c r="R61" s="5">
        <f t="shared" si="11"/>
        <v>0.11392266269663986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C8CF-B837-FA41-984F-8C7700E6614E}">
  <dimension ref="A1:K60"/>
  <sheetViews>
    <sheetView zoomScale="162" zoomScaleNormal="162" workbookViewId="0">
      <selection activeCell="K2" sqref="K2"/>
    </sheetView>
  </sheetViews>
  <sheetFormatPr baseColWidth="10" defaultRowHeight="16" x14ac:dyDescent="0.2"/>
  <cols>
    <col min="2" max="2" width="15" customWidth="1"/>
    <col min="3" max="3" width="17.6640625" customWidth="1"/>
    <col min="4" max="4" width="21.5" customWidth="1"/>
    <col min="5" max="5" width="15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>
        <v>1965</v>
      </c>
      <c r="B2">
        <v>2.7352999999999999E-2</v>
      </c>
      <c r="C2">
        <v>0.32916000000000001</v>
      </c>
      <c r="D2">
        <v>206953.88800000001</v>
      </c>
      <c r="E2">
        <v>31374536</v>
      </c>
      <c r="G2">
        <v>1965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1966</v>
      </c>
      <c r="B3">
        <v>3.1505999999999999E-2</v>
      </c>
      <c r="C3">
        <v>0.37769799999999998</v>
      </c>
      <c r="D3">
        <v>230159.24466999999</v>
      </c>
      <c r="E3">
        <v>32172785</v>
      </c>
      <c r="G3">
        <v>1966</v>
      </c>
      <c r="H3" s="6">
        <f>H2*B3/B2</f>
        <v>1.1518297810112237</v>
      </c>
      <c r="I3" s="6">
        <f t="shared" ref="I3:K3" si="0">I2*C3/C2</f>
        <v>1.1474602017256044</v>
      </c>
      <c r="J3" s="6">
        <f t="shared" si="0"/>
        <v>1.1121281503539571</v>
      </c>
      <c r="K3" s="6">
        <f t="shared" si="0"/>
        <v>1.0254425754694827</v>
      </c>
    </row>
    <row r="4" spans="1:11" x14ac:dyDescent="0.2">
      <c r="A4">
        <v>1967</v>
      </c>
      <c r="B4">
        <v>3.3479000000000002E-2</v>
      </c>
      <c r="C4">
        <v>0.39075700000000002</v>
      </c>
      <c r="D4">
        <v>241051.55450999999</v>
      </c>
      <c r="E4">
        <v>33026490</v>
      </c>
      <c r="G4">
        <v>1967</v>
      </c>
      <c r="H4" s="6">
        <f t="shared" ref="H4:H60" si="1">H3*B4/B3</f>
        <v>1.2239608086864331</v>
      </c>
      <c r="I4" s="6">
        <f t="shared" ref="I4:I60" si="2">I3*C4/C3</f>
        <v>1.1871339166362862</v>
      </c>
      <c r="J4" s="6">
        <f t="shared" ref="J4:J60" si="3">J3*D4/D3</f>
        <v>1.1647597290368374</v>
      </c>
      <c r="K4" s="6">
        <f t="shared" ref="K4:K60" si="4">K3*E4/E3</f>
        <v>1.0526526989913094</v>
      </c>
    </row>
    <row r="5" spans="1:11" x14ac:dyDescent="0.2">
      <c r="A5">
        <v>1968</v>
      </c>
      <c r="B5">
        <v>3.6264999999999999E-2</v>
      </c>
      <c r="C5">
        <v>0.45513599999999999</v>
      </c>
      <c r="D5">
        <v>257390.01925000001</v>
      </c>
      <c r="E5">
        <v>33884075</v>
      </c>
      <c r="G5">
        <v>1968</v>
      </c>
      <c r="H5" s="6">
        <f t="shared" si="1"/>
        <v>1.3258143530874127</v>
      </c>
      <c r="I5" s="6">
        <f t="shared" si="2"/>
        <v>1.3827196500182282</v>
      </c>
      <c r="J5" s="6">
        <f t="shared" si="3"/>
        <v>1.2437070969645183</v>
      </c>
      <c r="K5" s="6">
        <f t="shared" si="4"/>
        <v>1.0799864896806761</v>
      </c>
    </row>
    <row r="6" spans="1:11" x14ac:dyDescent="0.2">
      <c r="A6">
        <v>1969</v>
      </c>
      <c r="B6">
        <v>3.8753000000000003E-2</v>
      </c>
      <c r="C6">
        <v>0.49689699999999998</v>
      </c>
      <c r="D6">
        <v>267894.48074999999</v>
      </c>
      <c r="E6">
        <v>34721990</v>
      </c>
      <c r="G6">
        <v>1969</v>
      </c>
      <c r="H6" s="6">
        <f t="shared" si="1"/>
        <v>1.4167732972617266</v>
      </c>
      <c r="I6" s="6">
        <f t="shared" si="2"/>
        <v>1.5095910803256776</v>
      </c>
      <c r="J6" s="6">
        <f t="shared" si="3"/>
        <v>1.2944645946927078</v>
      </c>
      <c r="K6" s="6">
        <f t="shared" si="4"/>
        <v>1.1066933388273854</v>
      </c>
    </row>
    <row r="7" spans="1:11" x14ac:dyDescent="0.2">
      <c r="A7">
        <v>1970</v>
      </c>
      <c r="B7">
        <v>4.2578999999999999E-2</v>
      </c>
      <c r="C7">
        <v>0.52805800000000003</v>
      </c>
      <c r="D7">
        <v>276556.87281999999</v>
      </c>
      <c r="E7">
        <v>35540990</v>
      </c>
      <c r="G7">
        <v>1970</v>
      </c>
      <c r="H7" s="6">
        <f t="shared" si="1"/>
        <v>1.556648265272548</v>
      </c>
      <c r="I7" s="6">
        <f t="shared" si="2"/>
        <v>1.6042593267711753</v>
      </c>
      <c r="J7" s="6">
        <f t="shared" si="3"/>
        <v>1.3363212234988311</v>
      </c>
      <c r="K7" s="6">
        <f t="shared" si="4"/>
        <v>1.1327973105323375</v>
      </c>
    </row>
    <row r="8" spans="1:11" x14ac:dyDescent="0.2">
      <c r="A8">
        <v>1971</v>
      </c>
      <c r="B8">
        <v>4.7638E-2</v>
      </c>
      <c r="C8">
        <v>0.58458100000000002</v>
      </c>
      <c r="D8">
        <v>291955.27065999998</v>
      </c>
      <c r="E8">
        <v>36359957</v>
      </c>
      <c r="G8">
        <v>1971</v>
      </c>
      <c r="H8" s="6">
        <f t="shared" si="1"/>
        <v>1.7416005556977301</v>
      </c>
      <c r="I8" s="6">
        <f t="shared" si="2"/>
        <v>1.7759782476607122</v>
      </c>
      <c r="J8" s="6">
        <f t="shared" si="3"/>
        <v>1.4107261935567021</v>
      </c>
      <c r="K8" s="6">
        <f t="shared" si="4"/>
        <v>1.1589002304289058</v>
      </c>
    </row>
    <row r="9" spans="1:11" x14ac:dyDescent="0.2">
      <c r="A9">
        <v>1972</v>
      </c>
      <c r="B9">
        <v>5.3721999999999999E-2</v>
      </c>
      <c r="C9">
        <v>0.65313299999999996</v>
      </c>
      <c r="D9">
        <v>313635.88812999998</v>
      </c>
      <c r="E9">
        <v>37188035</v>
      </c>
      <c r="G9">
        <v>1972</v>
      </c>
      <c r="H9" s="6">
        <f t="shared" si="1"/>
        <v>1.9640258838153042</v>
      </c>
      <c r="I9" s="6">
        <f t="shared" si="2"/>
        <v>1.9842417061611375</v>
      </c>
      <c r="J9" s="6">
        <f t="shared" si="3"/>
        <v>1.5154868128401631</v>
      </c>
      <c r="K9" s="6">
        <f t="shared" si="4"/>
        <v>1.1852935450583237</v>
      </c>
    </row>
    <row r="10" spans="1:11" x14ac:dyDescent="0.2">
      <c r="A10">
        <v>1973</v>
      </c>
      <c r="B10">
        <v>5.9310000000000002E-2</v>
      </c>
      <c r="C10">
        <v>0.74016999999999999</v>
      </c>
      <c r="D10">
        <v>323865.99406</v>
      </c>
      <c r="E10">
        <v>38028236</v>
      </c>
      <c r="G10">
        <v>1973</v>
      </c>
      <c r="H10" s="6">
        <f t="shared" si="1"/>
        <v>2.1683179175958767</v>
      </c>
      <c r="I10" s="6">
        <f t="shared" si="2"/>
        <v>2.2486632640661082</v>
      </c>
      <c r="J10" s="6">
        <f t="shared" si="3"/>
        <v>1.5649186260274563</v>
      </c>
      <c r="K10" s="6">
        <f t="shared" si="4"/>
        <v>1.2120732558403413</v>
      </c>
    </row>
    <row r="11" spans="1:11" x14ac:dyDescent="0.2">
      <c r="A11">
        <v>1974</v>
      </c>
      <c r="B11">
        <v>6.0928999999999997E-2</v>
      </c>
      <c r="C11">
        <v>0.75483500000000003</v>
      </c>
      <c r="D11">
        <v>341983.68268999999</v>
      </c>
      <c r="E11">
        <v>38863420</v>
      </c>
      <c r="G11">
        <v>1974</v>
      </c>
      <c r="H11" s="6">
        <f t="shared" si="1"/>
        <v>2.227507037619274</v>
      </c>
      <c r="I11" s="6">
        <f t="shared" si="2"/>
        <v>2.2932160651354971</v>
      </c>
      <c r="J11" s="6">
        <f t="shared" si="3"/>
        <v>1.6524631935883229</v>
      </c>
      <c r="K11" s="6">
        <f t="shared" si="4"/>
        <v>1.2386930598750527</v>
      </c>
    </row>
    <row r="12" spans="1:11" x14ac:dyDescent="0.2">
      <c r="A12">
        <v>1975</v>
      </c>
      <c r="B12">
        <v>6.5419000000000005E-2</v>
      </c>
      <c r="C12">
        <v>0.84126999999999996</v>
      </c>
      <c r="D12">
        <v>366514.64324</v>
      </c>
      <c r="E12">
        <v>39673590</v>
      </c>
      <c r="G12">
        <v>1975</v>
      </c>
      <c r="H12" s="6">
        <f t="shared" si="1"/>
        <v>2.3916572222425332</v>
      </c>
      <c r="I12" s="6">
        <f t="shared" si="2"/>
        <v>2.5558087252400057</v>
      </c>
      <c r="J12" s="6">
        <f t="shared" si="3"/>
        <v>1.7709966542885156</v>
      </c>
      <c r="K12" s="6">
        <f t="shared" si="4"/>
        <v>1.2645155931549075</v>
      </c>
    </row>
    <row r="13" spans="1:11" x14ac:dyDescent="0.2">
      <c r="A13">
        <v>1976</v>
      </c>
      <c r="B13">
        <v>7.3358999999999994E-2</v>
      </c>
      <c r="C13">
        <v>0.94750199999999996</v>
      </c>
      <c r="D13">
        <v>404863.20818000002</v>
      </c>
      <c r="E13">
        <v>40500997</v>
      </c>
      <c r="G13">
        <v>1976</v>
      </c>
      <c r="H13" s="6">
        <f t="shared" si="1"/>
        <v>2.6819361678792091</v>
      </c>
      <c r="I13" s="6">
        <f t="shared" si="2"/>
        <v>2.878545388261029</v>
      </c>
      <c r="J13" s="6">
        <f t="shared" si="3"/>
        <v>1.9562967001615366</v>
      </c>
      <c r="K13" s="6">
        <f t="shared" si="4"/>
        <v>1.2908875210138564</v>
      </c>
    </row>
    <row r="14" spans="1:11" x14ac:dyDescent="0.2">
      <c r="A14">
        <v>1977</v>
      </c>
      <c r="B14">
        <v>8.1120999999999999E-2</v>
      </c>
      <c r="C14">
        <v>1.0371010000000001</v>
      </c>
      <c r="D14">
        <v>418648.05069</v>
      </c>
      <c r="E14">
        <v>41385656</v>
      </c>
      <c r="G14">
        <v>1977</v>
      </c>
      <c r="H14" s="6">
        <f t="shared" si="1"/>
        <v>2.9657076006288166</v>
      </c>
      <c r="I14" s="6">
        <f t="shared" si="2"/>
        <v>3.1507503949447093</v>
      </c>
      <c r="J14" s="6">
        <f t="shared" si="3"/>
        <v>2.0229049801180841</v>
      </c>
      <c r="K14" s="6">
        <f t="shared" si="4"/>
        <v>1.3190842407996088</v>
      </c>
    </row>
    <row r="15" spans="1:11" x14ac:dyDescent="0.2">
      <c r="A15">
        <v>1978</v>
      </c>
      <c r="B15">
        <v>7.6714000000000004E-2</v>
      </c>
      <c r="C15">
        <v>1.0980939999999999</v>
      </c>
      <c r="D15">
        <v>424946.65007999999</v>
      </c>
      <c r="E15">
        <v>42292206</v>
      </c>
      <c r="G15">
        <v>1978</v>
      </c>
      <c r="H15" s="6">
        <f t="shared" si="1"/>
        <v>2.8045918180821126</v>
      </c>
      <c r="I15" s="6">
        <f t="shared" si="2"/>
        <v>3.3360493377081064</v>
      </c>
      <c r="J15" s="6">
        <f t="shared" si="3"/>
        <v>2.0533397762500609</v>
      </c>
      <c r="K15" s="6">
        <f t="shared" si="4"/>
        <v>1.3479786920195409</v>
      </c>
    </row>
    <row r="16" spans="1:11" x14ac:dyDescent="0.2">
      <c r="A16">
        <v>1979</v>
      </c>
      <c r="B16">
        <v>7.5037999999999994E-2</v>
      </c>
      <c r="C16">
        <v>1.034143</v>
      </c>
      <c r="D16">
        <v>422292.88303999999</v>
      </c>
      <c r="E16">
        <v>43187476</v>
      </c>
      <c r="G16">
        <v>1979</v>
      </c>
      <c r="H16" s="6">
        <f t="shared" si="1"/>
        <v>2.7433188315724055</v>
      </c>
      <c r="I16" s="6">
        <f t="shared" si="2"/>
        <v>3.1417638838254964</v>
      </c>
      <c r="J16" s="6">
        <f t="shared" si="3"/>
        <v>2.0405167891313072</v>
      </c>
      <c r="K16" s="6">
        <f t="shared" si="4"/>
        <v>1.3765136160101301</v>
      </c>
    </row>
    <row r="17" spans="1:11" x14ac:dyDescent="0.2">
      <c r="A17">
        <v>1980</v>
      </c>
      <c r="B17">
        <v>7.5212000000000001E-2</v>
      </c>
      <c r="C17">
        <v>1.074592</v>
      </c>
      <c r="D17">
        <v>411964.48910000001</v>
      </c>
      <c r="E17">
        <v>44089069</v>
      </c>
      <c r="G17">
        <v>1980</v>
      </c>
      <c r="H17" s="6">
        <f t="shared" si="1"/>
        <v>2.7496801082148217</v>
      </c>
      <c r="I17" s="6">
        <f t="shared" si="2"/>
        <v>3.2646494106209758</v>
      </c>
      <c r="J17" s="6">
        <f t="shared" si="3"/>
        <v>1.9906100488433454</v>
      </c>
      <c r="K17" s="6">
        <f t="shared" si="4"/>
        <v>1.4052500728616355</v>
      </c>
    </row>
    <row r="18" spans="1:11" x14ac:dyDescent="0.2">
      <c r="A18">
        <v>1981</v>
      </c>
      <c r="B18">
        <v>7.9186000000000006E-2</v>
      </c>
      <c r="C18">
        <v>1.084282</v>
      </c>
      <c r="D18">
        <v>431966.02510999999</v>
      </c>
      <c r="E18">
        <v>44981877</v>
      </c>
      <c r="G18">
        <v>1981</v>
      </c>
      <c r="H18" s="6">
        <f t="shared" si="1"/>
        <v>2.8949658172778134</v>
      </c>
      <c r="I18" s="6">
        <f t="shared" si="2"/>
        <v>3.2940879815287412</v>
      </c>
      <c r="J18" s="6">
        <f t="shared" si="3"/>
        <v>2.0872573561410945</v>
      </c>
      <c r="K18" s="6">
        <f t="shared" si="4"/>
        <v>1.433706525572203</v>
      </c>
    </row>
    <row r="19" spans="1:11" x14ac:dyDescent="0.2">
      <c r="A19">
        <v>1982</v>
      </c>
      <c r="B19">
        <v>8.6209999999999995E-2</v>
      </c>
      <c r="C19">
        <v>1.1832530000000001</v>
      </c>
      <c r="D19">
        <v>447356.23307000002</v>
      </c>
      <c r="E19">
        <v>45949991</v>
      </c>
      <c r="G19">
        <v>1982</v>
      </c>
      <c r="H19" s="6">
        <f t="shared" si="1"/>
        <v>3.1517566628888978</v>
      </c>
      <c r="I19" s="6">
        <f t="shared" si="2"/>
        <v>3.594765463604328</v>
      </c>
      <c r="J19" s="6">
        <f t="shared" si="3"/>
        <v>2.1616227527457719</v>
      </c>
      <c r="K19" s="6">
        <f t="shared" si="4"/>
        <v>1.4645632050144104</v>
      </c>
    </row>
    <row r="20" spans="1:11" x14ac:dyDescent="0.2">
      <c r="A20">
        <v>1983</v>
      </c>
      <c r="B20">
        <v>8.9812000000000003E-2</v>
      </c>
      <c r="C20">
        <v>1.2229650000000001</v>
      </c>
      <c r="D20">
        <v>469585.62452999997</v>
      </c>
      <c r="E20">
        <v>47026425</v>
      </c>
      <c r="G20">
        <v>1983</v>
      </c>
      <c r="H20" s="6">
        <f t="shared" si="1"/>
        <v>3.2834424011991383</v>
      </c>
      <c r="I20" s="6">
        <f t="shared" si="2"/>
        <v>3.7154119577105376</v>
      </c>
      <c r="J20" s="6">
        <f t="shared" si="3"/>
        <v>2.2690350448018646</v>
      </c>
      <c r="K20" s="6">
        <f t="shared" si="4"/>
        <v>1.4988723657937124</v>
      </c>
    </row>
    <row r="21" spans="1:11" x14ac:dyDescent="0.2">
      <c r="A21">
        <v>1984</v>
      </c>
      <c r="B21">
        <v>9.4906000000000004E-2</v>
      </c>
      <c r="C21">
        <v>1.2877339999999999</v>
      </c>
      <c r="D21">
        <v>501103.19584</v>
      </c>
      <c r="E21">
        <v>48106764</v>
      </c>
      <c r="G21">
        <v>1984</v>
      </c>
      <c r="H21" s="6">
        <f t="shared" si="1"/>
        <v>3.4696742587650364</v>
      </c>
      <c r="I21" s="6">
        <f t="shared" si="2"/>
        <v>3.9121825252157021</v>
      </c>
      <c r="J21" s="6">
        <f t="shared" si="3"/>
        <v>2.4213277686283434</v>
      </c>
      <c r="K21" s="6">
        <f t="shared" si="4"/>
        <v>1.5333059905650877</v>
      </c>
    </row>
    <row r="22" spans="1:11" x14ac:dyDescent="0.2">
      <c r="A22">
        <v>1985</v>
      </c>
      <c r="B22">
        <v>0.10566200000000001</v>
      </c>
      <c r="C22">
        <v>1.3899330000000001</v>
      </c>
      <c r="D22">
        <v>522357.90172999998</v>
      </c>
      <c r="E22">
        <v>49175673</v>
      </c>
      <c r="G22">
        <v>1985</v>
      </c>
      <c r="H22" s="6">
        <f t="shared" si="1"/>
        <v>3.8629035206375919</v>
      </c>
      <c r="I22" s="6">
        <f t="shared" si="2"/>
        <v>4.2226667881881177</v>
      </c>
      <c r="J22" s="6">
        <f t="shared" si="3"/>
        <v>2.5240303855997146</v>
      </c>
      <c r="K22" s="6">
        <f t="shared" si="4"/>
        <v>1.5673753071599212</v>
      </c>
    </row>
    <row r="23" spans="1:11" x14ac:dyDescent="0.2">
      <c r="A23">
        <v>1986</v>
      </c>
      <c r="B23">
        <v>0.115618</v>
      </c>
      <c r="C23">
        <v>1.5145299999999999</v>
      </c>
      <c r="D23">
        <v>559002.81319999998</v>
      </c>
      <c r="E23">
        <v>50223885</v>
      </c>
      <c r="G23">
        <v>1986</v>
      </c>
      <c r="H23" s="6">
        <f t="shared" si="1"/>
        <v>4.226885533579499</v>
      </c>
      <c r="I23" s="6">
        <f t="shared" si="2"/>
        <v>4.6011969862680786</v>
      </c>
      <c r="J23" s="6">
        <f t="shared" si="3"/>
        <v>2.7010983876756165</v>
      </c>
      <c r="K23" s="6">
        <f t="shared" si="4"/>
        <v>1.6007849486602768</v>
      </c>
    </row>
    <row r="24" spans="1:11" x14ac:dyDescent="0.2">
      <c r="A24">
        <v>1987</v>
      </c>
      <c r="B24">
        <v>0.128442</v>
      </c>
      <c r="C24">
        <v>1.726537</v>
      </c>
      <c r="D24">
        <v>612020.19472999999</v>
      </c>
      <c r="E24">
        <v>51250152</v>
      </c>
      <c r="G24">
        <v>1987</v>
      </c>
      <c r="H24" s="6">
        <f t="shared" si="1"/>
        <v>4.6957189339377789</v>
      </c>
      <c r="I24" s="6">
        <f t="shared" si="2"/>
        <v>5.2452819297606057</v>
      </c>
      <c r="J24" s="6">
        <f t="shared" si="3"/>
        <v>2.9572780711904292</v>
      </c>
      <c r="K24" s="6">
        <f t="shared" si="4"/>
        <v>1.6334951375854612</v>
      </c>
    </row>
    <row r="25" spans="1:11" x14ac:dyDescent="0.2">
      <c r="A25">
        <v>1988</v>
      </c>
      <c r="B25">
        <v>0.12472800000000001</v>
      </c>
      <c r="C25">
        <v>1.898585</v>
      </c>
      <c r="D25">
        <v>624997.17790000001</v>
      </c>
      <c r="E25">
        <v>52275890</v>
      </c>
      <c r="G25">
        <v>1988</v>
      </c>
      <c r="H25" s="6">
        <f t="shared" si="1"/>
        <v>4.5599385807772483</v>
      </c>
      <c r="I25" s="6">
        <f t="shared" si="2"/>
        <v>5.7679699842022156</v>
      </c>
      <c r="J25" s="6">
        <f t="shared" si="3"/>
        <v>3.019982779448918</v>
      </c>
      <c r="K25" s="6">
        <f t="shared" si="4"/>
        <v>1.6661884657035246</v>
      </c>
    </row>
    <row r="26" spans="1:11" x14ac:dyDescent="0.2">
      <c r="A26">
        <v>1989</v>
      </c>
      <c r="B26">
        <v>0.13757</v>
      </c>
      <c r="C26">
        <v>1.863405</v>
      </c>
      <c r="D26">
        <v>626569.92886999995</v>
      </c>
      <c r="E26">
        <v>53305234</v>
      </c>
      <c r="G26">
        <v>1989</v>
      </c>
      <c r="H26" s="6">
        <f t="shared" si="1"/>
        <v>5.0294300442364666</v>
      </c>
      <c r="I26" s="6">
        <f t="shared" si="2"/>
        <v>5.6610918702150963</v>
      </c>
      <c r="J26" s="6">
        <f t="shared" si="3"/>
        <v>3.0275823031167213</v>
      </c>
      <c r="K26" s="6">
        <f t="shared" si="4"/>
        <v>1.6989967277922451</v>
      </c>
    </row>
    <row r="27" spans="1:11" x14ac:dyDescent="0.2">
      <c r="A27">
        <v>1990</v>
      </c>
      <c r="B27">
        <v>0.151615</v>
      </c>
      <c r="C27">
        <v>2.0207009999999999</v>
      </c>
      <c r="D27">
        <v>684560.90197000001</v>
      </c>
      <c r="E27">
        <v>54324142</v>
      </c>
      <c r="G27">
        <v>1990</v>
      </c>
      <c r="H27" s="6">
        <f t="shared" si="1"/>
        <v>5.5429020582751471</v>
      </c>
      <c r="I27" s="6">
        <f t="shared" si="2"/>
        <v>6.1389628144367512</v>
      </c>
      <c r="J27" s="6">
        <f t="shared" si="3"/>
        <v>3.3077943525757778</v>
      </c>
      <c r="K27" s="6">
        <f t="shared" si="4"/>
        <v>1.7314723634478606</v>
      </c>
    </row>
    <row r="28" spans="1:11" x14ac:dyDescent="0.2">
      <c r="A28">
        <v>1991</v>
      </c>
      <c r="B28">
        <v>0.15812599999999999</v>
      </c>
      <c r="C28">
        <v>2.0632640000000002</v>
      </c>
      <c r="D28">
        <v>690903.46993999998</v>
      </c>
      <c r="E28">
        <v>55321172</v>
      </c>
      <c r="G28">
        <v>1991</v>
      </c>
      <c r="H28" s="6">
        <f t="shared" si="1"/>
        <v>5.7809381055094544</v>
      </c>
      <c r="I28" s="6">
        <f t="shared" si="2"/>
        <v>6.2682707497873418</v>
      </c>
      <c r="J28" s="6">
        <f t="shared" si="3"/>
        <v>3.3384416046341681</v>
      </c>
      <c r="K28" s="6">
        <f t="shared" si="4"/>
        <v>1.763250682018054</v>
      </c>
    </row>
    <row r="29" spans="1:11" x14ac:dyDescent="0.2">
      <c r="A29">
        <v>1992</v>
      </c>
      <c r="B29">
        <v>0.16406499999999999</v>
      </c>
      <c r="C29">
        <v>2.1700309999999998</v>
      </c>
      <c r="D29">
        <v>732249.08727999998</v>
      </c>
      <c r="E29">
        <v>56302037</v>
      </c>
      <c r="G29">
        <v>1992</v>
      </c>
      <c r="H29" s="6">
        <f t="shared" si="1"/>
        <v>5.9980623697583484</v>
      </c>
      <c r="I29" s="6">
        <f t="shared" si="2"/>
        <v>6.5926327621825278</v>
      </c>
      <c r="J29" s="6">
        <f t="shared" si="3"/>
        <v>3.5382233905168277</v>
      </c>
      <c r="K29" s="6">
        <f t="shared" si="4"/>
        <v>1.7945137738451333</v>
      </c>
    </row>
    <row r="30" spans="1:11" x14ac:dyDescent="0.2">
      <c r="A30">
        <v>1993</v>
      </c>
      <c r="B30">
        <v>0.17113900000000001</v>
      </c>
      <c r="C30">
        <v>2.358822</v>
      </c>
      <c r="D30">
        <v>791136.70559000003</v>
      </c>
      <c r="E30">
        <v>57296008</v>
      </c>
      <c r="G30">
        <v>1993</v>
      </c>
      <c r="H30" s="6">
        <f t="shared" si="1"/>
        <v>6.2566811684276002</v>
      </c>
      <c r="I30" s="6">
        <f t="shared" si="2"/>
        <v>7.1661866569449542</v>
      </c>
      <c r="J30" s="6">
        <f t="shared" si="3"/>
        <v>3.8227680244886235</v>
      </c>
      <c r="K30" s="6">
        <f t="shared" si="4"/>
        <v>1.8261945929654544</v>
      </c>
    </row>
    <row r="31" spans="1:11" x14ac:dyDescent="0.2">
      <c r="A31">
        <v>1994</v>
      </c>
      <c r="B31">
        <v>0.16756599999999999</v>
      </c>
      <c r="C31">
        <v>2.2842039999999999</v>
      </c>
      <c r="D31">
        <v>747974.95415000001</v>
      </c>
      <c r="E31">
        <v>58310245</v>
      </c>
      <c r="G31">
        <v>1994</v>
      </c>
      <c r="H31" s="6">
        <f t="shared" si="1"/>
        <v>6.1260556428910951</v>
      </c>
      <c r="I31" s="6">
        <f t="shared" si="2"/>
        <v>6.9394944707740942</v>
      </c>
      <c r="J31" s="6">
        <f t="shared" si="3"/>
        <v>3.6142106890497265</v>
      </c>
      <c r="K31" s="6">
        <f t="shared" si="4"/>
        <v>1.8585213499253024</v>
      </c>
    </row>
    <row r="32" spans="1:11" x14ac:dyDescent="0.2">
      <c r="A32">
        <v>1995</v>
      </c>
      <c r="B32">
        <v>0.18135499999999999</v>
      </c>
      <c r="C32">
        <v>2.556384</v>
      </c>
      <c r="D32">
        <v>801763.46776999999</v>
      </c>
      <c r="E32">
        <v>59305490</v>
      </c>
      <c r="G32">
        <v>1995</v>
      </c>
      <c r="H32" s="6">
        <f t="shared" si="1"/>
        <v>6.6301685372719676</v>
      </c>
      <c r="I32" s="6">
        <f t="shared" si="2"/>
        <v>7.7663871673350373</v>
      </c>
      <c r="J32" s="6">
        <f t="shared" si="3"/>
        <v>3.8741164784012172</v>
      </c>
      <c r="K32" s="6">
        <f t="shared" si="4"/>
        <v>1.8902427752238311</v>
      </c>
    </row>
    <row r="33" spans="1:11" x14ac:dyDescent="0.2">
      <c r="A33">
        <v>1996</v>
      </c>
      <c r="B33">
        <v>0.19964699999999999</v>
      </c>
      <c r="C33">
        <v>2.7886959999999998</v>
      </c>
      <c r="D33">
        <v>857929.56059999997</v>
      </c>
      <c r="E33">
        <v>60293786</v>
      </c>
      <c r="G33">
        <v>1996</v>
      </c>
      <c r="H33" s="6">
        <f t="shared" si="1"/>
        <v>7.298906884071223</v>
      </c>
      <c r="I33" s="6">
        <f t="shared" si="2"/>
        <v>8.4721594361404815</v>
      </c>
      <c r="J33" s="6">
        <f t="shared" si="3"/>
        <v>4.1455107168607528</v>
      </c>
      <c r="K33" s="6">
        <f t="shared" si="4"/>
        <v>1.9217427151751343</v>
      </c>
    </row>
    <row r="34" spans="1:11" x14ac:dyDescent="0.2">
      <c r="A34">
        <v>1997</v>
      </c>
      <c r="B34">
        <v>0.21210799999999999</v>
      </c>
      <c r="C34">
        <v>2.917014</v>
      </c>
      <c r="D34">
        <v>922521.36924000003</v>
      </c>
      <c r="E34">
        <v>61277426</v>
      </c>
      <c r="G34">
        <v>1997</v>
      </c>
      <c r="H34" s="6">
        <f t="shared" si="1"/>
        <v>7.7544693452272213</v>
      </c>
      <c r="I34" s="6">
        <f t="shared" si="2"/>
        <v>8.861994166970474</v>
      </c>
      <c r="J34" s="6">
        <f t="shared" si="3"/>
        <v>4.4576179657953565</v>
      </c>
      <c r="K34" s="6">
        <f t="shared" si="4"/>
        <v>1.9530942545253895</v>
      </c>
    </row>
    <row r="35" spans="1:11" x14ac:dyDescent="0.2">
      <c r="A35">
        <v>1998</v>
      </c>
      <c r="B35">
        <v>0.21213499999999999</v>
      </c>
      <c r="C35">
        <v>2.9904679999999999</v>
      </c>
      <c r="D35">
        <v>951044.46993000002</v>
      </c>
      <c r="E35">
        <v>62242204</v>
      </c>
      <c r="G35">
        <v>1998</v>
      </c>
      <c r="H35" s="6">
        <f t="shared" si="1"/>
        <v>7.7554564398786301</v>
      </c>
      <c r="I35" s="6">
        <f t="shared" si="2"/>
        <v>9.0851500789889457</v>
      </c>
      <c r="J35" s="6">
        <f t="shared" si="3"/>
        <v>4.5954414247583504</v>
      </c>
      <c r="K35" s="6">
        <f t="shared" si="4"/>
        <v>1.9838446057018977</v>
      </c>
    </row>
    <row r="36" spans="1:11" x14ac:dyDescent="0.2">
      <c r="A36">
        <v>1999</v>
      </c>
      <c r="B36">
        <v>0.207928</v>
      </c>
      <c r="C36">
        <v>2.9121060000000001</v>
      </c>
      <c r="D36">
        <v>920010.28671999997</v>
      </c>
      <c r="E36">
        <v>63185615</v>
      </c>
      <c r="G36">
        <v>1999</v>
      </c>
      <c r="H36" s="6">
        <f t="shared" si="1"/>
        <v>7.6016524695645877</v>
      </c>
      <c r="I36" s="6">
        <f t="shared" si="2"/>
        <v>8.8470834852351476</v>
      </c>
      <c r="J36" s="6">
        <f t="shared" si="3"/>
        <v>4.4454844294589915</v>
      </c>
      <c r="K36" s="6">
        <f t="shared" si="4"/>
        <v>2.0139139268864406</v>
      </c>
    </row>
    <row r="37" spans="1:11" x14ac:dyDescent="0.2">
      <c r="A37">
        <v>2000</v>
      </c>
      <c r="B37">
        <v>0.229937</v>
      </c>
      <c r="C37">
        <v>3.1087440000000002</v>
      </c>
      <c r="D37">
        <v>983796.80590000004</v>
      </c>
      <c r="E37">
        <v>64113547</v>
      </c>
      <c r="G37">
        <v>2000</v>
      </c>
      <c r="H37" s="6">
        <f t="shared" si="1"/>
        <v>8.4062808467078636</v>
      </c>
      <c r="I37" s="6">
        <f t="shared" si="2"/>
        <v>9.4444768501640581</v>
      </c>
      <c r="J37" s="6">
        <f t="shared" si="3"/>
        <v>4.7537005243409585</v>
      </c>
      <c r="K37" s="6">
        <f t="shared" si="4"/>
        <v>2.0434898861930577</v>
      </c>
    </row>
    <row r="38" spans="1:11" x14ac:dyDescent="0.2">
      <c r="A38">
        <v>2001</v>
      </c>
      <c r="B38">
        <v>0.21358099999999999</v>
      </c>
      <c r="C38">
        <v>2.82409</v>
      </c>
      <c r="D38">
        <v>927228.42492999998</v>
      </c>
      <c r="E38">
        <v>65072018</v>
      </c>
      <c r="G38">
        <v>2001</v>
      </c>
      <c r="H38" s="6">
        <f t="shared" si="1"/>
        <v>7.8083208423207759</v>
      </c>
      <c r="I38" s="6">
        <f t="shared" si="2"/>
        <v>8.5796876898772663</v>
      </c>
      <c r="J38" s="6">
        <f t="shared" si="3"/>
        <v>4.480362431895939</v>
      </c>
      <c r="K38" s="6">
        <f t="shared" si="4"/>
        <v>2.0740392144763509</v>
      </c>
    </row>
    <row r="39" spans="1:11" x14ac:dyDescent="0.2">
      <c r="A39">
        <v>2002</v>
      </c>
      <c r="B39">
        <v>0.22122600000000001</v>
      </c>
      <c r="C39">
        <v>3.0930710000000001</v>
      </c>
      <c r="D39">
        <v>987013.53714999999</v>
      </c>
      <c r="E39">
        <v>65988663</v>
      </c>
      <c r="G39">
        <v>2002</v>
      </c>
      <c r="H39" s="6">
        <f t="shared" si="1"/>
        <v>8.0878148649142769</v>
      </c>
      <c r="I39" s="6">
        <f t="shared" si="2"/>
        <v>9.3968617085915689</v>
      </c>
      <c r="J39" s="6">
        <f t="shared" si="3"/>
        <v>4.7692437512940069</v>
      </c>
      <c r="K39" s="6">
        <f t="shared" si="4"/>
        <v>2.1032554234427558</v>
      </c>
    </row>
    <row r="40" spans="1:11" x14ac:dyDescent="0.2">
      <c r="A40">
        <v>2003</v>
      </c>
      <c r="B40">
        <v>0.236766</v>
      </c>
      <c r="C40">
        <v>3.2739039999999999</v>
      </c>
      <c r="D40">
        <v>1043897.1605999999</v>
      </c>
      <c r="E40">
        <v>66867327</v>
      </c>
      <c r="G40">
        <v>2003</v>
      </c>
      <c r="H40" s="6">
        <f t="shared" si="1"/>
        <v>8.6559426753921045</v>
      </c>
      <c r="I40" s="6">
        <f t="shared" si="2"/>
        <v>9.9462389111678231</v>
      </c>
      <c r="J40" s="6">
        <f t="shared" si="3"/>
        <v>5.0441050935945677</v>
      </c>
      <c r="K40" s="6">
        <f t="shared" si="4"/>
        <v>2.1312610647054662</v>
      </c>
    </row>
    <row r="41" spans="1:11" x14ac:dyDescent="0.2">
      <c r="A41">
        <v>2004</v>
      </c>
      <c r="B41">
        <v>0.24476899999999999</v>
      </c>
      <c r="C41">
        <v>3.5058289999999999</v>
      </c>
      <c r="D41">
        <v>1146156.6618999999</v>
      </c>
      <c r="E41">
        <v>67785075</v>
      </c>
      <c r="G41">
        <v>2004</v>
      </c>
      <c r="H41" s="6">
        <f t="shared" si="1"/>
        <v>8.9485248418820689</v>
      </c>
      <c r="I41" s="6">
        <f t="shared" si="2"/>
        <v>10.650835459958685</v>
      </c>
      <c r="J41" s="6">
        <f t="shared" si="3"/>
        <v>5.5382224174498225</v>
      </c>
      <c r="K41" s="6">
        <f t="shared" si="4"/>
        <v>2.1605124295702725</v>
      </c>
    </row>
    <row r="42" spans="1:11" x14ac:dyDescent="0.2">
      <c r="A42">
        <v>2005</v>
      </c>
      <c r="B42">
        <v>0.26487100000000002</v>
      </c>
      <c r="C42">
        <v>3.5860150000000002</v>
      </c>
      <c r="D42">
        <v>1249222.5628</v>
      </c>
      <c r="E42">
        <v>68704715</v>
      </c>
      <c r="G42">
        <v>2005</v>
      </c>
      <c r="H42" s="6">
        <f t="shared" si="1"/>
        <v>9.683435089386915</v>
      </c>
      <c r="I42" s="6">
        <f t="shared" si="2"/>
        <v>10.89444343176571</v>
      </c>
      <c r="J42" s="6">
        <f t="shared" si="3"/>
        <v>6.0362362595478265</v>
      </c>
      <c r="K42" s="6">
        <f t="shared" si="4"/>
        <v>2.1898240981157451</v>
      </c>
    </row>
    <row r="43" spans="1:11" x14ac:dyDescent="0.2">
      <c r="A43">
        <v>2006</v>
      </c>
      <c r="B43">
        <v>0.28236800000000001</v>
      </c>
      <c r="C43">
        <v>3.9781849999999999</v>
      </c>
      <c r="D43">
        <v>1336018.3992999999</v>
      </c>
      <c r="E43">
        <v>69601333</v>
      </c>
      <c r="G43">
        <v>2006</v>
      </c>
      <c r="H43" s="6">
        <f t="shared" si="1"/>
        <v>10.323108982561338</v>
      </c>
      <c r="I43" s="6">
        <f t="shared" si="2"/>
        <v>12.085870093571518</v>
      </c>
      <c r="J43" s="6">
        <f t="shared" si="3"/>
        <v>6.4556332437687756</v>
      </c>
      <c r="K43" s="6">
        <f t="shared" si="4"/>
        <v>2.2184019868851599</v>
      </c>
    </row>
    <row r="44" spans="1:11" x14ac:dyDescent="0.2">
      <c r="A44">
        <v>2007</v>
      </c>
      <c r="B44">
        <v>0.313693</v>
      </c>
      <c r="C44">
        <v>4.2253910000000001</v>
      </c>
      <c r="D44">
        <v>1403400.5925</v>
      </c>
      <c r="E44">
        <v>70468869</v>
      </c>
      <c r="G44">
        <v>2007</v>
      </c>
      <c r="H44" s="6">
        <f t="shared" si="1"/>
        <v>11.468321573502005</v>
      </c>
      <c r="I44" s="6">
        <f t="shared" si="2"/>
        <v>12.83689087373922</v>
      </c>
      <c r="J44" s="6">
        <f t="shared" si="3"/>
        <v>6.7812236148953149</v>
      </c>
      <c r="K44" s="6">
        <f t="shared" si="4"/>
        <v>2.2460529456116887</v>
      </c>
    </row>
    <row r="45" spans="1:11" x14ac:dyDescent="0.2">
      <c r="A45">
        <v>2008</v>
      </c>
      <c r="B45">
        <v>0.31062200000000001</v>
      </c>
      <c r="C45">
        <v>4.2360509999999998</v>
      </c>
      <c r="D45">
        <v>1414838.6516</v>
      </c>
      <c r="E45">
        <v>71320726</v>
      </c>
      <c r="G45">
        <v>2008</v>
      </c>
      <c r="H45" s="6">
        <f t="shared" si="1"/>
        <v>11.356048696669482</v>
      </c>
      <c r="I45" s="6">
        <f t="shared" si="2"/>
        <v>12.869276339773974</v>
      </c>
      <c r="J45" s="6">
        <f t="shared" si="3"/>
        <v>6.836492250872813</v>
      </c>
      <c r="K45" s="6">
        <f t="shared" si="4"/>
        <v>2.2732041678640273</v>
      </c>
    </row>
    <row r="46" spans="1:11" x14ac:dyDescent="0.2">
      <c r="A46">
        <v>2009</v>
      </c>
      <c r="B46">
        <v>0.31641200000000003</v>
      </c>
      <c r="C46">
        <v>4.2938590000000003</v>
      </c>
      <c r="D46">
        <v>1346598.8060000001</v>
      </c>
      <c r="E46">
        <v>72225639</v>
      </c>
      <c r="G46">
        <v>2009</v>
      </c>
      <c r="H46" s="6">
        <f t="shared" si="1"/>
        <v>11.567725660805046</v>
      </c>
      <c r="I46" s="6">
        <f t="shared" si="2"/>
        <v>13.044899137197721</v>
      </c>
      <c r="J46" s="6">
        <f t="shared" si="3"/>
        <v>6.5067577082678447</v>
      </c>
      <c r="K46" s="6">
        <f t="shared" si="4"/>
        <v>2.3020464430135306</v>
      </c>
    </row>
    <row r="47" spans="1:11" x14ac:dyDescent="0.2">
      <c r="A47">
        <v>2010</v>
      </c>
      <c r="B47">
        <v>0.316193</v>
      </c>
      <c r="C47">
        <v>4.5114000000000001</v>
      </c>
      <c r="D47">
        <v>1460078.0926000001</v>
      </c>
      <c r="E47">
        <v>73195345</v>
      </c>
      <c r="G47">
        <v>2010</v>
      </c>
      <c r="H47" s="6">
        <f t="shared" si="1"/>
        <v>11.55971922641028</v>
      </c>
      <c r="I47" s="6">
        <f t="shared" si="2"/>
        <v>13.705796573095157</v>
      </c>
      <c r="J47" s="6">
        <f t="shared" si="3"/>
        <v>7.05508897035073</v>
      </c>
      <c r="K47" s="6">
        <f t="shared" si="4"/>
        <v>2.3329538642420071</v>
      </c>
    </row>
    <row r="48" spans="1:11" x14ac:dyDescent="0.2">
      <c r="A48">
        <v>2011</v>
      </c>
      <c r="B48">
        <v>0.342057</v>
      </c>
      <c r="C48">
        <v>4.8132950000000001</v>
      </c>
      <c r="D48">
        <v>1623608.4542</v>
      </c>
      <c r="E48">
        <v>74173854</v>
      </c>
      <c r="G48">
        <v>2011</v>
      </c>
      <c r="H48" s="6">
        <f t="shared" si="1"/>
        <v>12.505282784338114</v>
      </c>
      <c r="I48" s="6">
        <f t="shared" si="2"/>
        <v>14.622964515737035</v>
      </c>
      <c r="J48" s="6">
        <f t="shared" si="3"/>
        <v>7.845266739806311</v>
      </c>
      <c r="K48" s="6">
        <f t="shared" si="4"/>
        <v>2.3641418633250852</v>
      </c>
    </row>
    <row r="49" spans="1:11" x14ac:dyDescent="0.2">
      <c r="A49">
        <v>2012</v>
      </c>
      <c r="B49">
        <v>0.35610700000000001</v>
      </c>
      <c r="C49">
        <v>5.115748</v>
      </c>
      <c r="D49">
        <v>1701354.8248000001</v>
      </c>
      <c r="E49">
        <v>75277439</v>
      </c>
      <c r="G49">
        <v>2012</v>
      </c>
      <c r="H49" s="6">
        <f t="shared" si="1"/>
        <v>13.01893759368261</v>
      </c>
      <c r="I49" s="6">
        <f t="shared" si="2"/>
        <v>15.541827682585984</v>
      </c>
      <c r="J49" s="6">
        <f t="shared" si="3"/>
        <v>8.220936756694325</v>
      </c>
      <c r="K49" s="6">
        <f t="shared" si="4"/>
        <v>2.3993164074203346</v>
      </c>
    </row>
    <row r="50" spans="1:11" x14ac:dyDescent="0.2">
      <c r="A50">
        <v>2013</v>
      </c>
      <c r="B50">
        <v>0.34733199999999997</v>
      </c>
      <c r="C50">
        <v>5.0838749999999999</v>
      </c>
      <c r="D50">
        <v>1845728.6816</v>
      </c>
      <c r="E50">
        <v>76576117</v>
      </c>
      <c r="G50">
        <v>2013</v>
      </c>
      <c r="H50" s="6">
        <f t="shared" si="1"/>
        <v>12.698131831974569</v>
      </c>
      <c r="I50" s="6">
        <f t="shared" si="2"/>
        <v>15.444996354356551</v>
      </c>
      <c r="J50" s="6">
        <f t="shared" si="3"/>
        <v>8.9185504048128852</v>
      </c>
      <c r="K50" s="6">
        <f t="shared" si="4"/>
        <v>2.4407091470611695</v>
      </c>
    </row>
    <row r="51" spans="1:11" x14ac:dyDescent="0.2">
      <c r="A51">
        <v>2014</v>
      </c>
      <c r="B51">
        <v>0.36402800000000002</v>
      </c>
      <c r="C51">
        <v>5.2356780000000001</v>
      </c>
      <c r="D51">
        <v>1936902.4239000001</v>
      </c>
      <c r="E51">
        <v>78112073</v>
      </c>
      <c r="G51">
        <v>2014</v>
      </c>
      <c r="H51" s="6">
        <f t="shared" si="1"/>
        <v>13.308521917157183</v>
      </c>
      <c r="I51" s="6">
        <f t="shared" si="2"/>
        <v>15.906179365658048</v>
      </c>
      <c r="J51" s="6">
        <f t="shared" si="3"/>
        <v>9.3591014047535097</v>
      </c>
      <c r="K51" s="6">
        <f t="shared" si="4"/>
        <v>2.4896646439647729</v>
      </c>
    </row>
    <row r="52" spans="1:11" x14ac:dyDescent="0.2">
      <c r="A52">
        <v>2015</v>
      </c>
      <c r="B52">
        <v>0.38492999999999999</v>
      </c>
      <c r="C52">
        <v>5.7204769999999998</v>
      </c>
      <c r="D52">
        <v>2054752.9955</v>
      </c>
      <c r="E52">
        <v>79646178</v>
      </c>
      <c r="G52">
        <v>2015</v>
      </c>
      <c r="H52" s="6">
        <f t="shared" si="1"/>
        <v>14.072679413592676</v>
      </c>
      <c r="I52" s="6">
        <f t="shared" si="2"/>
        <v>17.379016283874112</v>
      </c>
      <c r="J52" s="6">
        <f t="shared" si="3"/>
        <v>9.9285546908884381</v>
      </c>
      <c r="K52" s="6">
        <f t="shared" si="4"/>
        <v>2.5385611439799445</v>
      </c>
    </row>
    <row r="53" spans="1:11" x14ac:dyDescent="0.2">
      <c r="A53">
        <v>2016</v>
      </c>
      <c r="B53">
        <v>0.40594999999999998</v>
      </c>
      <c r="C53">
        <v>6.0092600000000003</v>
      </c>
      <c r="D53">
        <v>2123034.1685000001</v>
      </c>
      <c r="E53">
        <v>81019394</v>
      </c>
      <c r="G53">
        <v>2016</v>
      </c>
      <c r="H53" s="6">
        <f t="shared" si="1"/>
        <v>14.841150879245438</v>
      </c>
      <c r="I53" s="6">
        <f t="shared" si="2"/>
        <v>18.256349495685999</v>
      </c>
      <c r="J53" s="6">
        <f t="shared" si="3"/>
        <v>10.258488927253209</v>
      </c>
      <c r="K53" s="6">
        <f t="shared" si="4"/>
        <v>2.5823296319027618</v>
      </c>
    </row>
    <row r="54" spans="1:11" x14ac:dyDescent="0.2">
      <c r="A54">
        <v>2017</v>
      </c>
      <c r="B54">
        <v>0.43090099999999998</v>
      </c>
      <c r="C54">
        <v>6.4344299999999999</v>
      </c>
      <c r="D54">
        <v>2282304.14</v>
      </c>
      <c r="E54">
        <v>82089826</v>
      </c>
      <c r="G54">
        <v>2017</v>
      </c>
      <c r="H54" s="6">
        <f t="shared" si="1"/>
        <v>15.75333601433117</v>
      </c>
      <c r="I54" s="6">
        <f t="shared" si="2"/>
        <v>19.54803135253373</v>
      </c>
      <c r="J54" s="6">
        <f t="shared" si="3"/>
        <v>11.028080516177598</v>
      </c>
      <c r="K54" s="6">
        <f t="shared" si="4"/>
        <v>2.6164474910481528</v>
      </c>
    </row>
    <row r="55" spans="1:11" x14ac:dyDescent="0.2">
      <c r="A55">
        <v>2018</v>
      </c>
      <c r="B55">
        <v>0.42205900000000002</v>
      </c>
      <c r="C55">
        <v>6.4363429999999999</v>
      </c>
      <c r="D55">
        <v>2350314.1841000002</v>
      </c>
      <c r="E55">
        <v>82809304</v>
      </c>
      <c r="G55">
        <v>2018</v>
      </c>
      <c r="H55" s="6">
        <f t="shared" si="1"/>
        <v>15.430080795525191</v>
      </c>
      <c r="I55" s="6">
        <f t="shared" si="2"/>
        <v>19.553843115809951</v>
      </c>
      <c r="J55" s="6">
        <f t="shared" si="3"/>
        <v>11.356704659252406</v>
      </c>
      <c r="K55" s="6">
        <f t="shared" si="4"/>
        <v>2.6393793999057054</v>
      </c>
    </row>
    <row r="56" spans="1:11" x14ac:dyDescent="0.2">
      <c r="A56">
        <v>2019</v>
      </c>
      <c r="B56">
        <v>0.40269199999999999</v>
      </c>
      <c r="C56">
        <v>6.657</v>
      </c>
      <c r="D56">
        <v>2371222.2289</v>
      </c>
      <c r="E56">
        <v>83481684</v>
      </c>
      <c r="G56">
        <v>2019</v>
      </c>
      <c r="H56" s="6">
        <f t="shared" si="1"/>
        <v>14.722041457975378</v>
      </c>
      <c r="I56" s="6">
        <f t="shared" si="2"/>
        <v>20.224207072548317</v>
      </c>
      <c r="J56" s="6">
        <f t="shared" si="3"/>
        <v>11.45773221182489</v>
      </c>
      <c r="K56" s="6">
        <f t="shared" si="4"/>
        <v>2.6608101550888259</v>
      </c>
    </row>
    <row r="57" spans="1:11" x14ac:dyDescent="0.2">
      <c r="A57">
        <v>2020</v>
      </c>
      <c r="B57">
        <v>0.41292699999999999</v>
      </c>
      <c r="C57">
        <v>6.558395</v>
      </c>
      <c r="D57">
        <v>2413751.3177</v>
      </c>
      <c r="E57">
        <v>84135428</v>
      </c>
      <c r="G57">
        <v>2020</v>
      </c>
      <c r="H57" s="6">
        <f t="shared" si="1"/>
        <v>15.096223448981849</v>
      </c>
      <c r="I57" s="6">
        <f t="shared" si="2"/>
        <v>19.924641511726829</v>
      </c>
      <c r="J57" s="6">
        <f t="shared" si="3"/>
        <v>11.663232525015431</v>
      </c>
      <c r="K57" s="6">
        <f t="shared" si="4"/>
        <v>2.6816469253919788</v>
      </c>
    </row>
    <row r="58" spans="1:11" x14ac:dyDescent="0.2">
      <c r="A58">
        <v>2021</v>
      </c>
      <c r="B58">
        <v>0.45270300000000002</v>
      </c>
      <c r="C58">
        <v>7.0241439999999997</v>
      </c>
      <c r="D58">
        <v>2678930.4084000001</v>
      </c>
      <c r="E58">
        <v>84775404</v>
      </c>
      <c r="G58">
        <v>2021</v>
      </c>
      <c r="H58" s="6">
        <f t="shared" si="1"/>
        <v>16.550396665813643</v>
      </c>
      <c r="I58" s="6">
        <f t="shared" si="2"/>
        <v>21.339603840077782</v>
      </c>
      <c r="J58" s="6">
        <f t="shared" si="3"/>
        <v>12.944576370558455</v>
      </c>
      <c r="K58" s="6">
        <f t="shared" si="4"/>
        <v>2.7020448684882528</v>
      </c>
    </row>
    <row r="59" spans="1:11" x14ac:dyDescent="0.2">
      <c r="A59">
        <v>2022</v>
      </c>
      <c r="B59">
        <v>0.437305</v>
      </c>
      <c r="C59">
        <v>7.0996249999999996</v>
      </c>
      <c r="D59">
        <v>2751155.5353999999</v>
      </c>
      <c r="E59">
        <v>85341241</v>
      </c>
      <c r="G59">
        <v>2022</v>
      </c>
      <c r="H59" s="6">
        <f t="shared" si="1"/>
        <v>15.987460242021005</v>
      </c>
      <c r="I59" s="6">
        <f t="shared" si="2"/>
        <v>21.5689178515008</v>
      </c>
      <c r="J59" s="6">
        <f t="shared" si="3"/>
        <v>13.293567770033878</v>
      </c>
      <c r="K59" s="6">
        <f t="shared" si="4"/>
        <v>2.7200797806220929</v>
      </c>
    </row>
    <row r="60" spans="1:11" x14ac:dyDescent="0.2">
      <c r="A60">
        <v>2023</v>
      </c>
      <c r="B60">
        <v>0.43207699999999999</v>
      </c>
      <c r="C60">
        <v>7.0030770000000002</v>
      </c>
      <c r="D60">
        <v>2834779.7001</v>
      </c>
      <c r="E60">
        <v>85816199</v>
      </c>
      <c r="G60">
        <v>2023</v>
      </c>
      <c r="H60" s="6">
        <f t="shared" si="1"/>
        <v>15.796329470259224</v>
      </c>
      <c r="I60" s="6">
        <f t="shared" si="2"/>
        <v>21.275601531170263</v>
      </c>
      <c r="J60" s="6">
        <f t="shared" si="3"/>
        <v>13.697639254305777</v>
      </c>
      <c r="K60" s="6">
        <f t="shared" si="4"/>
        <v>2.7352181080861229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287D-76E5-F647-928E-419F5CAEC300}">
  <dimension ref="A1:I19"/>
  <sheetViews>
    <sheetView workbookViewId="0">
      <selection sqref="A1:I22"/>
    </sheetView>
  </sheetViews>
  <sheetFormatPr baseColWidth="10" defaultRowHeight="16" x14ac:dyDescent="0.2"/>
  <sheetData>
    <row r="1" spans="1:9" x14ac:dyDescent="0.2">
      <c r="A1" t="s">
        <v>5</v>
      </c>
    </row>
    <row r="2" spans="1:9" ht="17" thickBot="1" x14ac:dyDescent="0.25"/>
    <row r="3" spans="1:9" x14ac:dyDescent="0.2">
      <c r="A3" s="4" t="s">
        <v>6</v>
      </c>
      <c r="B3" s="4"/>
    </row>
    <row r="4" spans="1:9" x14ac:dyDescent="0.2">
      <c r="A4" t="s">
        <v>7</v>
      </c>
      <c r="B4">
        <v>0.73472225139667779</v>
      </c>
    </row>
    <row r="5" spans="1:9" x14ac:dyDescent="0.2">
      <c r="A5" t="s">
        <v>8</v>
      </c>
      <c r="B5">
        <v>0.53981678669740296</v>
      </c>
    </row>
    <row r="6" spans="1:9" x14ac:dyDescent="0.2">
      <c r="A6" t="s">
        <v>9</v>
      </c>
      <c r="B6">
        <v>0.52308285166821755</v>
      </c>
    </row>
    <row r="7" spans="1:9" x14ac:dyDescent="0.2">
      <c r="A7" t="s">
        <v>10</v>
      </c>
      <c r="B7">
        <v>3.6243233572124112E-2</v>
      </c>
    </row>
    <row r="8" spans="1:9" ht="17" thickBot="1" x14ac:dyDescent="0.25">
      <c r="A8" s="2" t="s">
        <v>11</v>
      </c>
      <c r="B8" s="2">
        <v>58</v>
      </c>
    </row>
    <row r="10" spans="1:9" ht="17" thickBot="1" x14ac:dyDescent="0.25">
      <c r="A10" t="s">
        <v>12</v>
      </c>
    </row>
    <row r="11" spans="1:9" x14ac:dyDescent="0.2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">
      <c r="A12" t="s">
        <v>13</v>
      </c>
      <c r="B12">
        <v>2</v>
      </c>
      <c r="C12">
        <v>8.4748530931307561E-2</v>
      </c>
      <c r="D12">
        <v>4.2374265465653781E-2</v>
      </c>
      <c r="E12">
        <v>32.258807372917282</v>
      </c>
      <c r="F12">
        <v>5.3776958794696794E-10</v>
      </c>
    </row>
    <row r="13" spans="1:9" x14ac:dyDescent="0.2">
      <c r="A13" t="s">
        <v>14</v>
      </c>
      <c r="B13">
        <v>55</v>
      </c>
      <c r="C13">
        <v>7.2246458886994949E-2</v>
      </c>
      <c r="D13">
        <v>1.3135719797635445E-3</v>
      </c>
    </row>
    <row r="14" spans="1:9" ht="17" thickBot="1" x14ac:dyDescent="0.25">
      <c r="A14" s="2" t="s">
        <v>15</v>
      </c>
      <c r="B14" s="2">
        <v>57</v>
      </c>
      <c r="C14" s="2">
        <v>0.15699498981830251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">
      <c r="A17" t="s">
        <v>16</v>
      </c>
      <c r="B17">
        <v>-4.4606016685400249E-2</v>
      </c>
      <c r="C17">
        <v>1.7516339238104146E-2</v>
      </c>
      <c r="D17">
        <v>-2.5465376114871425</v>
      </c>
      <c r="E17">
        <v>1.3709149292011715E-2</v>
      </c>
      <c r="F17">
        <v>-7.9709544957845824E-2</v>
      </c>
      <c r="G17">
        <v>-9.5024884129546686E-3</v>
      </c>
      <c r="H17">
        <v>-7.9709544957845824E-2</v>
      </c>
      <c r="I17">
        <v>-9.5024884129546686E-3</v>
      </c>
    </row>
    <row r="18" spans="1:9" x14ac:dyDescent="0.2">
      <c r="A18" t="s">
        <v>3</v>
      </c>
      <c r="B18">
        <v>0.80816371994785852</v>
      </c>
      <c r="C18">
        <v>0.12022039265310325</v>
      </c>
      <c r="D18">
        <v>6.7223513591393793</v>
      </c>
      <c r="E18">
        <v>1.0743336049506125E-8</v>
      </c>
      <c r="F18">
        <v>0.56723666920643423</v>
      </c>
      <c r="G18">
        <v>1.0490907706892827</v>
      </c>
      <c r="H18">
        <v>0.56723666920643423</v>
      </c>
      <c r="I18">
        <v>1.0490907706892827</v>
      </c>
    </row>
    <row r="19" spans="1:9" ht="17" thickBot="1" x14ac:dyDescent="0.25">
      <c r="A19" s="2" t="s">
        <v>4</v>
      </c>
      <c r="B19" s="2">
        <v>3.546728975822079</v>
      </c>
      <c r="C19" s="2">
        <v>0.93575361725616513</v>
      </c>
      <c r="D19" s="2">
        <v>3.7902380609779169</v>
      </c>
      <c r="E19" s="2">
        <v>3.7553193037631887E-4</v>
      </c>
      <c r="F19" s="2">
        <v>1.6714368207159136</v>
      </c>
      <c r="G19" s="2">
        <v>5.4220211309282442</v>
      </c>
      <c r="H19" s="2">
        <v>1.6714368207159136</v>
      </c>
      <c r="I19" s="2">
        <v>5.4220211309282442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7A0-2306-E44A-9B69-0A1FE338DF72}">
  <dimension ref="A1:I19"/>
  <sheetViews>
    <sheetView workbookViewId="0">
      <selection activeCell="B18" sqref="B18:B19"/>
    </sheetView>
  </sheetViews>
  <sheetFormatPr baseColWidth="10" defaultRowHeight="16" x14ac:dyDescent="0.2"/>
  <cols>
    <col min="2" max="2" width="24.5" customWidth="1"/>
  </cols>
  <sheetData>
    <row r="1" spans="1:9" x14ac:dyDescent="0.2">
      <c r="A1" t="s">
        <v>5</v>
      </c>
    </row>
    <row r="2" spans="1:9" ht="17" thickBot="1" x14ac:dyDescent="0.25"/>
    <row r="3" spans="1:9" x14ac:dyDescent="0.2">
      <c r="A3" s="4" t="s">
        <v>6</v>
      </c>
      <c r="B3" s="4"/>
    </row>
    <row r="4" spans="1:9" x14ac:dyDescent="0.2">
      <c r="A4" t="s">
        <v>7</v>
      </c>
      <c r="B4">
        <v>0.8712430852320332</v>
      </c>
    </row>
    <row r="5" spans="1:9" x14ac:dyDescent="0.2">
      <c r="A5" t="s">
        <v>8</v>
      </c>
      <c r="B5">
        <v>0.75906451356463189</v>
      </c>
    </row>
    <row r="6" spans="1:9" x14ac:dyDescent="0.2">
      <c r="A6" t="s">
        <v>9</v>
      </c>
      <c r="B6">
        <v>0.7369049513068574</v>
      </c>
    </row>
    <row r="7" spans="1:9" x14ac:dyDescent="0.2">
      <c r="A7" t="s">
        <v>10</v>
      </c>
      <c r="B7">
        <v>3.7976680142547327E-2</v>
      </c>
    </row>
    <row r="8" spans="1:9" ht="17" thickBot="1" x14ac:dyDescent="0.25">
      <c r="A8" s="2" t="s">
        <v>11</v>
      </c>
      <c r="B8" s="2">
        <v>58</v>
      </c>
    </row>
    <row r="10" spans="1:9" ht="17" thickBot="1" x14ac:dyDescent="0.25">
      <c r="A10" t="s">
        <v>12</v>
      </c>
    </row>
    <row r="11" spans="1:9" x14ac:dyDescent="0.2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">
      <c r="A12" t="s">
        <v>13</v>
      </c>
      <c r="B12">
        <v>2</v>
      </c>
      <c r="C12">
        <v>0.25444852568826326</v>
      </c>
      <c r="D12">
        <v>0.12722426284413163</v>
      </c>
      <c r="E12">
        <v>88.21368198707043</v>
      </c>
      <c r="F12">
        <v>6.8955589181861082E-18</v>
      </c>
    </row>
    <row r="13" spans="1:9" x14ac:dyDescent="0.2">
      <c r="A13" t="s">
        <v>14</v>
      </c>
      <c r="B13">
        <v>56</v>
      </c>
      <c r="C13">
        <v>8.076478114036352E-2</v>
      </c>
      <c r="D13">
        <v>1.4422282346493486E-3</v>
      </c>
    </row>
    <row r="14" spans="1:9" ht="17" thickBot="1" x14ac:dyDescent="0.25">
      <c r="A14" s="2" t="s">
        <v>15</v>
      </c>
      <c r="B14" s="2">
        <v>58</v>
      </c>
      <c r="C14" s="2">
        <v>0.33521330682862677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">
      <c r="A17" t="s">
        <v>16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">
      <c r="A18" t="s">
        <v>3</v>
      </c>
      <c r="B18">
        <v>0.73466161630828997</v>
      </c>
      <c r="C18">
        <v>0.12228580274544899</v>
      </c>
      <c r="D18">
        <v>6.0077425164192357</v>
      </c>
      <c r="E18">
        <v>1.4766661902552146E-7</v>
      </c>
      <c r="F18">
        <v>0.48969371691160757</v>
      </c>
      <c r="G18">
        <v>0.97962951570497236</v>
      </c>
      <c r="H18">
        <v>0.48969371691160757</v>
      </c>
      <c r="I18">
        <v>0.97962951570497236</v>
      </c>
    </row>
    <row r="19" spans="1:9" ht="17" thickBot="1" x14ac:dyDescent="0.25">
      <c r="A19" s="2" t="s">
        <v>4</v>
      </c>
      <c r="B19" s="2">
        <v>1.3846266418318696</v>
      </c>
      <c r="C19" s="2">
        <v>0.41222756644743863</v>
      </c>
      <c r="D19" s="2">
        <v>3.3588890082352543</v>
      </c>
      <c r="E19" s="2">
        <v>1.4132259018103644E-3</v>
      </c>
      <c r="F19" s="2">
        <v>0.55883559529279336</v>
      </c>
      <c r="G19" s="2">
        <v>2.2104176883709457</v>
      </c>
      <c r="H19" s="2">
        <v>0.55883559529279336</v>
      </c>
      <c r="I19" s="2">
        <v>2.2104176883709457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3528-048A-1946-999B-487BB3E2D0FD}">
  <dimension ref="A1:I19"/>
  <sheetViews>
    <sheetView workbookViewId="0">
      <selection sqref="A1:I22"/>
    </sheetView>
  </sheetViews>
  <sheetFormatPr baseColWidth="10" defaultRowHeight="16" x14ac:dyDescent="0.2"/>
  <sheetData>
    <row r="1" spans="1:9" x14ac:dyDescent="0.2">
      <c r="A1" t="s">
        <v>5</v>
      </c>
    </row>
    <row r="2" spans="1:9" ht="17" thickBot="1" x14ac:dyDescent="0.25"/>
    <row r="3" spans="1:9" x14ac:dyDescent="0.2">
      <c r="A3" s="4" t="s">
        <v>6</v>
      </c>
      <c r="B3" s="4"/>
    </row>
    <row r="4" spans="1:9" x14ac:dyDescent="0.2">
      <c r="A4" t="s">
        <v>7</v>
      </c>
      <c r="B4">
        <v>0.8712430852320332</v>
      </c>
    </row>
    <row r="5" spans="1:9" x14ac:dyDescent="0.2">
      <c r="A5" t="s">
        <v>8</v>
      </c>
      <c r="B5">
        <v>0.75906451356463189</v>
      </c>
    </row>
    <row r="6" spans="1:9" x14ac:dyDescent="0.2">
      <c r="A6" t="s">
        <v>9</v>
      </c>
      <c r="B6">
        <v>0.7369049513068574</v>
      </c>
    </row>
    <row r="7" spans="1:9" x14ac:dyDescent="0.2">
      <c r="A7" t="s">
        <v>10</v>
      </c>
      <c r="B7">
        <v>3.7976680142547327E-2</v>
      </c>
    </row>
    <row r="8" spans="1:9" ht="17" thickBot="1" x14ac:dyDescent="0.25">
      <c r="A8" s="2" t="s">
        <v>11</v>
      </c>
      <c r="B8" s="2">
        <v>58</v>
      </c>
    </row>
    <row r="10" spans="1:9" ht="17" thickBot="1" x14ac:dyDescent="0.25">
      <c r="A10" t="s">
        <v>12</v>
      </c>
    </row>
    <row r="11" spans="1:9" x14ac:dyDescent="0.2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">
      <c r="A12" t="s">
        <v>13</v>
      </c>
      <c r="B12">
        <v>2</v>
      </c>
      <c r="C12">
        <v>0.25444852568826326</v>
      </c>
      <c r="D12">
        <v>0.12722426284413163</v>
      </c>
      <c r="E12">
        <v>88.21368198707043</v>
      </c>
      <c r="F12">
        <v>6.8955589181861082E-18</v>
      </c>
    </row>
    <row r="13" spans="1:9" x14ac:dyDescent="0.2">
      <c r="A13" t="s">
        <v>14</v>
      </c>
      <c r="B13">
        <v>56</v>
      </c>
      <c r="C13">
        <v>8.076478114036352E-2</v>
      </c>
      <c r="D13">
        <v>1.4422282346493486E-3</v>
      </c>
    </row>
    <row r="14" spans="1:9" ht="17" thickBot="1" x14ac:dyDescent="0.25">
      <c r="A14" s="2" t="s">
        <v>15</v>
      </c>
      <c r="B14" s="2">
        <v>58</v>
      </c>
      <c r="C14" s="2">
        <v>0.33521330682862677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">
      <c r="A17" t="s">
        <v>16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">
      <c r="A18" t="s">
        <v>3</v>
      </c>
      <c r="B18">
        <v>0.73466161630828997</v>
      </c>
      <c r="C18">
        <v>0.12228580274544899</v>
      </c>
      <c r="D18">
        <v>6.0077425164192357</v>
      </c>
      <c r="E18">
        <v>1.4766661902552146E-7</v>
      </c>
      <c r="F18">
        <v>0.48969371691160757</v>
      </c>
      <c r="G18">
        <v>0.97962951570497236</v>
      </c>
      <c r="H18">
        <v>0.48969371691160757</v>
      </c>
      <c r="I18">
        <v>0.97962951570497236</v>
      </c>
    </row>
    <row r="19" spans="1:9" ht="17" thickBot="1" x14ac:dyDescent="0.25">
      <c r="A19" s="2" t="s">
        <v>4</v>
      </c>
      <c r="B19" s="2">
        <v>1.3846266418318696</v>
      </c>
      <c r="C19" s="2">
        <v>0.41222756644743863</v>
      </c>
      <c r="D19" s="2">
        <v>3.3588890082352543</v>
      </c>
      <c r="E19" s="2">
        <v>1.4132259018103644E-3</v>
      </c>
      <c r="F19" s="2">
        <v>0.55883559529279336</v>
      </c>
      <c r="G19" s="2">
        <v>2.2104176883709457</v>
      </c>
      <c r="H19" s="2">
        <v>0.55883559529279336</v>
      </c>
      <c r="I19" s="2">
        <v>2.2104176883709457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2260-57E7-3949-A6B9-A0C42A4CC0BD}">
  <dimension ref="A1:I83"/>
  <sheetViews>
    <sheetView workbookViewId="0">
      <selection sqref="A1:I83"/>
    </sheetView>
  </sheetViews>
  <sheetFormatPr baseColWidth="10" defaultRowHeight="16" x14ac:dyDescent="0.2"/>
  <sheetData>
    <row r="1" spans="1:9" x14ac:dyDescent="0.2">
      <c r="A1" t="s">
        <v>5</v>
      </c>
    </row>
    <row r="2" spans="1:9" ht="17" thickBot="1" x14ac:dyDescent="0.25"/>
    <row r="3" spans="1:9" x14ac:dyDescent="0.2">
      <c r="A3" s="4" t="s">
        <v>6</v>
      </c>
      <c r="B3" s="4"/>
    </row>
    <row r="4" spans="1:9" x14ac:dyDescent="0.2">
      <c r="A4" t="s">
        <v>7</v>
      </c>
      <c r="B4">
        <v>0.8712430852320332</v>
      </c>
    </row>
    <row r="5" spans="1:9" x14ac:dyDescent="0.2">
      <c r="A5" t="s">
        <v>8</v>
      </c>
      <c r="B5">
        <v>0.75906451356463189</v>
      </c>
    </row>
    <row r="6" spans="1:9" x14ac:dyDescent="0.2">
      <c r="A6" t="s">
        <v>9</v>
      </c>
      <c r="B6">
        <v>0.7369049513068574</v>
      </c>
    </row>
    <row r="7" spans="1:9" x14ac:dyDescent="0.2">
      <c r="A7" t="s">
        <v>10</v>
      </c>
      <c r="B7">
        <v>3.7976680142547327E-2</v>
      </c>
    </row>
    <row r="8" spans="1:9" ht="17" thickBot="1" x14ac:dyDescent="0.25">
      <c r="A8" s="2" t="s">
        <v>11</v>
      </c>
      <c r="B8" s="2">
        <v>58</v>
      </c>
    </row>
    <row r="10" spans="1:9" ht="17" thickBot="1" x14ac:dyDescent="0.25">
      <c r="A10" t="s">
        <v>12</v>
      </c>
    </row>
    <row r="11" spans="1:9" x14ac:dyDescent="0.2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">
      <c r="A12" t="s">
        <v>13</v>
      </c>
      <c r="B12">
        <v>2</v>
      </c>
      <c r="C12">
        <v>0.25444852568826326</v>
      </c>
      <c r="D12">
        <v>0.12722426284413163</v>
      </c>
      <c r="E12">
        <v>88.21368198707043</v>
      </c>
      <c r="F12">
        <v>6.8955589181861082E-18</v>
      </c>
    </row>
    <row r="13" spans="1:9" x14ac:dyDescent="0.2">
      <c r="A13" t="s">
        <v>14</v>
      </c>
      <c r="B13">
        <v>56</v>
      </c>
      <c r="C13">
        <v>8.076478114036352E-2</v>
      </c>
      <c r="D13">
        <v>1.4422282346493486E-3</v>
      </c>
    </row>
    <row r="14" spans="1:9" ht="17" thickBot="1" x14ac:dyDescent="0.25">
      <c r="A14" s="2" t="s">
        <v>15</v>
      </c>
      <c r="B14" s="2">
        <v>58</v>
      </c>
      <c r="C14" s="2">
        <v>0.33521330682862677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">
      <c r="A17" t="s">
        <v>16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">
      <c r="A18" t="s">
        <v>3</v>
      </c>
      <c r="B18">
        <v>0.73466161630828997</v>
      </c>
      <c r="C18">
        <v>0.12228580274544899</v>
      </c>
      <c r="D18">
        <v>6.0077425164192357</v>
      </c>
      <c r="E18">
        <v>1.4766661902552146E-7</v>
      </c>
      <c r="F18">
        <v>0.48969371691160757</v>
      </c>
      <c r="G18">
        <v>0.97962951570497236</v>
      </c>
      <c r="H18">
        <v>0.48969371691160757</v>
      </c>
      <c r="I18">
        <v>0.97962951570497236</v>
      </c>
    </row>
    <row r="19" spans="1:9" ht="17" thickBot="1" x14ac:dyDescent="0.25">
      <c r="A19" s="2" t="s">
        <v>4</v>
      </c>
      <c r="B19" s="2">
        <v>1.3846266418318696</v>
      </c>
      <c r="C19" s="2">
        <v>0.41222756644743863</v>
      </c>
      <c r="D19" s="2">
        <v>3.3588890082352543</v>
      </c>
      <c r="E19" s="2">
        <v>1.4132259018103644E-3</v>
      </c>
      <c r="F19" s="2">
        <v>0.55883559529279336</v>
      </c>
      <c r="G19" s="2">
        <v>2.2104176883709457</v>
      </c>
      <c r="H19" s="2">
        <v>0.55883559529279336</v>
      </c>
      <c r="I19" s="2">
        <v>2.2104176883709457</v>
      </c>
    </row>
    <row r="23" spans="1:9" x14ac:dyDescent="0.2">
      <c r="A23" t="s">
        <v>32</v>
      </c>
    </row>
    <row r="24" spans="1:9" ht="17" thickBot="1" x14ac:dyDescent="0.25"/>
    <row r="25" spans="1:9" x14ac:dyDescent="0.2">
      <c r="A25" s="3" t="s">
        <v>33</v>
      </c>
      <c r="B25" s="3" t="s">
        <v>34</v>
      </c>
      <c r="C25" s="3" t="s">
        <v>35</v>
      </c>
    </row>
    <row r="26" spans="1:9" x14ac:dyDescent="0.2">
      <c r="A26">
        <v>1</v>
      </c>
      <c r="B26">
        <v>0.11760471600456078</v>
      </c>
      <c r="C26">
        <v>2.9855485721043587E-2</v>
      </c>
    </row>
    <row r="27" spans="1:9" x14ac:dyDescent="0.2">
      <c r="A27">
        <v>2</v>
      </c>
      <c r="B27">
        <v>7.1509010675256182E-2</v>
      </c>
      <c r="C27">
        <v>-3.693376802107208E-2</v>
      </c>
    </row>
    <row r="28" spans="1:9" x14ac:dyDescent="0.2">
      <c r="A28">
        <v>3</v>
      </c>
      <c r="B28">
        <v>8.5749353707147591E-2</v>
      </c>
      <c r="C28">
        <v>7.9005212429863303E-2</v>
      </c>
    </row>
    <row r="29" spans="1:9" x14ac:dyDescent="0.2">
      <c r="A29">
        <v>4</v>
      </c>
      <c r="B29">
        <v>6.4222867277787046E-2</v>
      </c>
      <c r="C29">
        <v>2.75321246367176E-2</v>
      </c>
    </row>
    <row r="30" spans="1:9" x14ac:dyDescent="0.2">
      <c r="A30">
        <v>5</v>
      </c>
      <c r="B30">
        <v>5.6415033229859801E-2</v>
      </c>
      <c r="C30">
        <v>6.2961523880851744E-3</v>
      </c>
    </row>
    <row r="31" spans="1:9" x14ac:dyDescent="0.2">
      <c r="A31">
        <v>6</v>
      </c>
      <c r="B31">
        <v>7.2810986113009526E-2</v>
      </c>
      <c r="C31">
        <v>3.4228392137106919E-2</v>
      </c>
    </row>
    <row r="32" spans="1:9" x14ac:dyDescent="0.2">
      <c r="A32">
        <v>7</v>
      </c>
      <c r="B32">
        <v>8.6090128974508726E-2</v>
      </c>
      <c r="C32">
        <v>3.1176768170625993E-2</v>
      </c>
    </row>
    <row r="33" spans="1:3" x14ac:dyDescent="0.2">
      <c r="A33">
        <v>8</v>
      </c>
      <c r="B33">
        <v>5.5246336162683603E-2</v>
      </c>
      <c r="C33">
        <v>7.8014423896906049E-2</v>
      </c>
    </row>
    <row r="34" spans="1:3" x14ac:dyDescent="0.2">
      <c r="A34">
        <v>9</v>
      </c>
      <c r="B34">
        <v>7.1507845655507926E-2</v>
      </c>
      <c r="C34">
        <v>-5.1694829726734656E-2</v>
      </c>
    </row>
    <row r="35" spans="1:3" x14ac:dyDescent="0.2">
      <c r="A35">
        <v>10</v>
      </c>
      <c r="B35">
        <v>8.156304118276507E-2</v>
      </c>
      <c r="C35">
        <v>3.2945427555435905E-2</v>
      </c>
    </row>
    <row r="36" spans="1:3" x14ac:dyDescent="0.2">
      <c r="A36">
        <v>11</v>
      </c>
      <c r="B36">
        <v>0.1057448081769309</v>
      </c>
      <c r="C36">
        <v>2.053094158236167E-2</v>
      </c>
    </row>
    <row r="37" spans="1:3" x14ac:dyDescent="0.2">
      <c r="A37">
        <v>12</v>
      </c>
      <c r="B37">
        <v>5.525812108538234E-2</v>
      </c>
      <c r="C37">
        <v>3.9305267699021394E-2</v>
      </c>
    </row>
    <row r="38" spans="1:3" x14ac:dyDescent="0.2">
      <c r="A38">
        <v>13</v>
      </c>
      <c r="B38">
        <v>4.1383206365008758E-2</v>
      </c>
      <c r="C38">
        <v>1.7427844824798026E-2</v>
      </c>
    </row>
    <row r="39" spans="1:3" x14ac:dyDescent="0.2">
      <c r="A39">
        <v>14</v>
      </c>
      <c r="B39">
        <v>2.4722793624392336E-2</v>
      </c>
      <c r="C39">
        <v>-8.2960977240731038E-2</v>
      </c>
    </row>
    <row r="40" spans="1:3" x14ac:dyDescent="0.2">
      <c r="A40">
        <v>15</v>
      </c>
      <c r="B40">
        <v>1.0937551651207567E-2</v>
      </c>
      <c r="C40">
        <v>2.8175994541146842E-2</v>
      </c>
    </row>
    <row r="41" spans="1:3" x14ac:dyDescent="0.2">
      <c r="A41">
        <v>16</v>
      </c>
      <c r="B41">
        <v>6.370782476894718E-2</v>
      </c>
      <c r="C41">
        <v>-5.4690448871862557E-2</v>
      </c>
    </row>
    <row r="42" spans="1:3" x14ac:dyDescent="0.2">
      <c r="A42">
        <v>17</v>
      </c>
      <c r="B42">
        <v>5.5975099127645186E-2</v>
      </c>
      <c r="C42">
        <v>3.5302815658360701E-2</v>
      </c>
    </row>
    <row r="43" spans="1:3" x14ac:dyDescent="0.2">
      <c r="A43">
        <v>18</v>
      </c>
      <c r="B43">
        <v>6.8942313390857352E-2</v>
      </c>
      <c r="C43">
        <v>-3.5380598356118426E-2</v>
      </c>
    </row>
    <row r="44" spans="1:3" x14ac:dyDescent="0.2">
      <c r="A44">
        <v>19</v>
      </c>
      <c r="B44">
        <v>8.1117953940178705E-2</v>
      </c>
      <c r="C44">
        <v>-2.8157321379148809E-2</v>
      </c>
    </row>
    <row r="45" spans="1:3" x14ac:dyDescent="0.2">
      <c r="A45">
        <v>20</v>
      </c>
      <c r="B45">
        <v>6.1927012644618598E-2</v>
      </c>
      <c r="C45">
        <v>1.7436427320467393E-2</v>
      </c>
    </row>
    <row r="46" spans="1:3" x14ac:dyDescent="0.2">
      <c r="A46">
        <v>21</v>
      </c>
      <c r="B46">
        <v>8.1052861402815229E-2</v>
      </c>
      <c r="C46">
        <v>8.589588988678426E-3</v>
      </c>
    </row>
    <row r="47" spans="1:3" x14ac:dyDescent="0.2">
      <c r="A47">
        <v>22</v>
      </c>
      <c r="B47">
        <v>9.7970594905966255E-2</v>
      </c>
      <c r="C47">
        <v>4.2011445727101374E-2</v>
      </c>
    </row>
    <row r="48" spans="1:3" x14ac:dyDescent="0.2">
      <c r="A48">
        <v>23</v>
      </c>
      <c r="B48">
        <v>4.3289802421063374E-2</v>
      </c>
      <c r="C48">
        <v>5.6359379727943491E-2</v>
      </c>
    </row>
    <row r="49" spans="1:3" x14ac:dyDescent="0.2">
      <c r="A49">
        <v>24</v>
      </c>
      <c r="B49">
        <v>2.911285087770844E-2</v>
      </c>
      <c r="C49">
        <v>-4.7642440019095358E-2</v>
      </c>
    </row>
    <row r="50" spans="1:3" x14ac:dyDescent="0.2">
      <c r="A50">
        <v>25</v>
      </c>
      <c r="B50">
        <v>9.4461769607020962E-2</v>
      </c>
      <c r="C50">
        <v>-1.0048558308350108E-2</v>
      </c>
    </row>
    <row r="51" spans="1:3" x14ac:dyDescent="0.2">
      <c r="A51">
        <v>26</v>
      </c>
      <c r="B51">
        <v>3.2219296819254103E-2</v>
      </c>
      <c r="C51">
        <v>-1.1155814394095562E-2</v>
      </c>
    </row>
    <row r="52" spans="1:3" x14ac:dyDescent="0.2">
      <c r="A52">
        <v>27</v>
      </c>
      <c r="B52">
        <v>6.851417502162846E-2</v>
      </c>
      <c r="C52">
        <v>-1.676752505342291E-2</v>
      </c>
    </row>
    <row r="53" spans="1:3" x14ac:dyDescent="0.2">
      <c r="A53">
        <v>28</v>
      </c>
      <c r="B53">
        <v>8.3526198040913213E-2</v>
      </c>
      <c r="C53">
        <v>3.4730199426087349E-3</v>
      </c>
    </row>
    <row r="54" spans="1:3" x14ac:dyDescent="0.2">
      <c r="A54">
        <v>29</v>
      </c>
      <c r="B54">
        <v>-1.5570409374785498E-2</v>
      </c>
      <c r="C54">
        <v>-1.606317722055749E-2</v>
      </c>
    </row>
    <row r="55" spans="1:3" x14ac:dyDescent="0.2">
      <c r="A55">
        <v>30</v>
      </c>
      <c r="B55">
        <v>7.6464066184653595E-2</v>
      </c>
      <c r="C55">
        <v>4.2693417122441596E-2</v>
      </c>
    </row>
    <row r="56" spans="1:3" x14ac:dyDescent="0.2">
      <c r="A56">
        <v>31</v>
      </c>
      <c r="B56">
        <v>7.4539496500337032E-2</v>
      </c>
      <c r="C56">
        <v>1.6335739770896029E-2</v>
      </c>
    </row>
    <row r="57" spans="1:3" x14ac:dyDescent="0.2">
      <c r="A57">
        <v>32</v>
      </c>
      <c r="B57">
        <v>7.7900174328562291E-2</v>
      </c>
      <c r="C57">
        <v>-3.1886553625552552E-2</v>
      </c>
    </row>
    <row r="58" spans="1:3" x14ac:dyDescent="0.2">
      <c r="A58">
        <v>33</v>
      </c>
      <c r="B58">
        <v>4.4514887701158662E-2</v>
      </c>
      <c r="C58">
        <v>-1.933365785447308E-2</v>
      </c>
    </row>
    <row r="59" spans="1:3" x14ac:dyDescent="0.2">
      <c r="A59">
        <v>34</v>
      </c>
      <c r="B59">
        <v>-2.9863286005094628E-3</v>
      </c>
      <c r="C59">
        <v>-2.3217596671387727E-2</v>
      </c>
    </row>
    <row r="60" spans="1:3" x14ac:dyDescent="0.2">
      <c r="A60">
        <v>35</v>
      </c>
      <c r="B60">
        <v>7.1270216602803568E-2</v>
      </c>
      <c r="C60">
        <v>-3.7458888482505975E-3</v>
      </c>
    </row>
    <row r="61" spans="1:3" x14ac:dyDescent="0.2">
      <c r="A61">
        <v>36</v>
      </c>
      <c r="B61">
        <v>-2.154349580983957E-2</v>
      </c>
      <c r="C61">
        <v>-7.0022101100037967E-2</v>
      </c>
    </row>
    <row r="62" spans="1:3" x14ac:dyDescent="0.2">
      <c r="A62">
        <v>37</v>
      </c>
      <c r="B62">
        <v>6.6873653322015142E-2</v>
      </c>
      <c r="C62">
        <v>2.8371540705087489E-2</v>
      </c>
    </row>
    <row r="63" spans="1:3" x14ac:dyDescent="0.2">
      <c r="A63">
        <v>38</v>
      </c>
      <c r="B63">
        <v>6.0776889694541689E-2</v>
      </c>
      <c r="C63">
        <v>-2.3129876373306074E-3</v>
      </c>
    </row>
    <row r="64" spans="1:3" x14ac:dyDescent="0.2">
      <c r="A64">
        <v>39</v>
      </c>
      <c r="B64">
        <v>9.0970859353340677E-2</v>
      </c>
      <c r="C64">
        <v>-2.0130358226856798E-2</v>
      </c>
    </row>
    <row r="65" spans="1:3" x14ac:dyDescent="0.2">
      <c r="A65">
        <v>40</v>
      </c>
      <c r="B65">
        <v>8.4848239379558515E-2</v>
      </c>
      <c r="C65">
        <v>-6.197604567016754E-2</v>
      </c>
    </row>
    <row r="66" spans="1:3" x14ac:dyDescent="0.2">
      <c r="A66">
        <v>41</v>
      </c>
      <c r="B66">
        <v>6.9114012907178224E-2</v>
      </c>
      <c r="C66">
        <v>4.0246935108934179E-2</v>
      </c>
    </row>
    <row r="67" spans="1:3" x14ac:dyDescent="0.2">
      <c r="A67">
        <v>42</v>
      </c>
      <c r="B67">
        <v>5.4311200001123036E-2</v>
      </c>
      <c r="C67">
        <v>7.8291981955420226E-3</v>
      </c>
    </row>
    <row r="68" spans="1:3" x14ac:dyDescent="0.2">
      <c r="A68">
        <v>43</v>
      </c>
      <c r="B68">
        <v>2.2725615176238813E-2</v>
      </c>
      <c r="C68">
        <v>-2.0202771728141534E-2</v>
      </c>
    </row>
    <row r="69" spans="1:3" x14ac:dyDescent="0.2">
      <c r="A69">
        <v>44</v>
      </c>
      <c r="B69">
        <v>-1.7865802433912583E-2</v>
      </c>
      <c r="C69">
        <v>3.1512474770954896E-2</v>
      </c>
    </row>
    <row r="70" spans="1:3" x14ac:dyDescent="0.2">
      <c r="A70">
        <v>45</v>
      </c>
      <c r="B70">
        <v>8.0500785967968766E-2</v>
      </c>
      <c r="C70">
        <v>-2.9837501495888971E-2</v>
      </c>
    </row>
    <row r="71" spans="1:3" x14ac:dyDescent="0.2">
      <c r="A71">
        <v>46</v>
      </c>
      <c r="B71">
        <v>0.10079323883988657</v>
      </c>
      <c r="C71">
        <v>-3.3874987299344808E-2</v>
      </c>
    </row>
    <row r="72" spans="1:3" x14ac:dyDescent="0.2">
      <c r="A72">
        <v>47</v>
      </c>
      <c r="B72">
        <v>5.5780185092484641E-2</v>
      </c>
      <c r="C72">
        <v>7.0568111855326687E-3</v>
      </c>
    </row>
    <row r="73" spans="1:3" x14ac:dyDescent="0.2">
      <c r="A73">
        <v>48</v>
      </c>
      <c r="B73">
        <v>8.62294649927621E-2</v>
      </c>
      <c r="C73">
        <v>-9.245983443238262E-2</v>
      </c>
    </row>
    <row r="74" spans="1:3" x14ac:dyDescent="0.2">
      <c r="A74">
        <v>49</v>
      </c>
      <c r="B74">
        <v>6.4062893313107189E-2</v>
      </c>
      <c r="C74">
        <v>-3.4203189838887121E-2</v>
      </c>
    </row>
    <row r="75" spans="1:3" x14ac:dyDescent="0.2">
      <c r="A75">
        <v>50</v>
      </c>
      <c r="B75">
        <v>7.189417041052984E-2</v>
      </c>
      <c r="C75">
        <v>2.07010961432956E-2</v>
      </c>
    </row>
    <row r="76" spans="1:3" x14ac:dyDescent="0.2">
      <c r="A76">
        <v>51</v>
      </c>
      <c r="B76">
        <v>4.8286402444438568E-2</v>
      </c>
      <c r="C76">
        <v>2.1959262145178418E-3</v>
      </c>
    </row>
    <row r="77" spans="1:3" x14ac:dyDescent="0.2">
      <c r="A77">
        <v>52</v>
      </c>
      <c r="B77">
        <v>7.3408048084317085E-2</v>
      </c>
      <c r="C77">
        <v>-2.6555760661319538E-3</v>
      </c>
    </row>
    <row r="78" spans="1:3" x14ac:dyDescent="0.2">
      <c r="A78">
        <v>53</v>
      </c>
      <c r="B78">
        <v>3.4027662250532303E-2</v>
      </c>
      <c r="C78">
        <v>-3.3730355418380847E-2</v>
      </c>
    </row>
    <row r="79" spans="1:3" x14ac:dyDescent="0.2">
      <c r="A79">
        <v>54</v>
      </c>
      <c r="B79">
        <v>1.7778081098910294E-2</v>
      </c>
      <c r="C79">
        <v>1.6504896051313032E-2</v>
      </c>
    </row>
    <row r="80" spans="1:3" x14ac:dyDescent="0.2">
      <c r="A80">
        <v>55</v>
      </c>
      <c r="B80">
        <v>2.4019527021010571E-2</v>
      </c>
      <c r="C80">
        <v>-3.8831754751219416E-2</v>
      </c>
    </row>
    <row r="81" spans="1:3" x14ac:dyDescent="0.2">
      <c r="A81">
        <v>56</v>
      </c>
      <c r="B81">
        <v>9.1243415889318044E-2</v>
      </c>
      <c r="C81">
        <v>-2.0227717688767508E-2</v>
      </c>
    </row>
    <row r="82" spans="1:3" x14ac:dyDescent="0.2">
      <c r="A82">
        <v>57</v>
      </c>
      <c r="B82">
        <v>2.904854492917942E-2</v>
      </c>
      <c r="C82">
        <v>-1.8302609196654617E-2</v>
      </c>
    </row>
    <row r="83" spans="1:3" ht="17" thickBot="1" x14ac:dyDescent="0.25">
      <c r="A83" s="2">
        <v>58</v>
      </c>
      <c r="B83" s="2">
        <v>3.0036784247950338E-2</v>
      </c>
      <c r="C83" s="2">
        <v>-4.3635812365632548E-2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0713-E1FB-FC44-A299-A3DEA4C416BF}">
  <dimension ref="A1:U60"/>
  <sheetViews>
    <sheetView zoomScale="63" workbookViewId="0">
      <selection activeCell="J3" sqref="J3:J60"/>
    </sheetView>
  </sheetViews>
  <sheetFormatPr baseColWidth="10" defaultRowHeight="16" x14ac:dyDescent="0.2"/>
  <cols>
    <col min="2" max="2" width="15" customWidth="1"/>
    <col min="3" max="3" width="17.6640625" customWidth="1"/>
    <col min="4" max="4" width="21.5" customWidth="1"/>
    <col min="5" max="5" width="15.33203125" customWidth="1"/>
    <col min="8" max="8" width="15" customWidth="1"/>
    <col min="9" max="9" width="17.6640625" customWidth="1"/>
    <col min="10" max="10" width="21.5" customWidth="1"/>
    <col min="11" max="11" width="15.33203125" customWidth="1"/>
    <col min="15" max="15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</row>
    <row r="2" spans="1:21" x14ac:dyDescent="0.2">
      <c r="A2">
        <v>1965</v>
      </c>
      <c r="B2">
        <v>2.7352999999999999E-2</v>
      </c>
      <c r="C2">
        <v>0.32916000000000001</v>
      </c>
      <c r="D2">
        <v>206953.88800000001</v>
      </c>
      <c r="E2">
        <v>31374536</v>
      </c>
      <c r="H2" t="s">
        <v>1</v>
      </c>
      <c r="I2" t="s">
        <v>2</v>
      </c>
      <c r="J2" t="s">
        <v>3</v>
      </c>
      <c r="K2" t="s">
        <v>4</v>
      </c>
      <c r="O2" s="1" t="s">
        <v>2</v>
      </c>
      <c r="P2" t="s">
        <v>31</v>
      </c>
      <c r="S2" t="s">
        <v>2</v>
      </c>
      <c r="T2" t="s">
        <v>3</v>
      </c>
      <c r="U2" t="s">
        <v>4</v>
      </c>
    </row>
    <row r="3" spans="1:21" x14ac:dyDescent="0.2">
      <c r="A3">
        <v>1966</v>
      </c>
      <c r="B3">
        <v>3.1505999999999999E-2</v>
      </c>
      <c r="C3">
        <v>0.37769799999999998</v>
      </c>
      <c r="D3">
        <v>230159.24466999999</v>
      </c>
      <c r="E3">
        <v>32172785</v>
      </c>
      <c r="G3">
        <v>1966</v>
      </c>
      <c r="H3" s="1">
        <f>B3/B2-1</f>
        <v>0.15182978101122369</v>
      </c>
      <c r="I3" s="1">
        <f t="shared" ref="I3:K3" si="0">C3/C2-1</f>
        <v>0.14746020172560437</v>
      </c>
      <c r="J3" s="1">
        <f t="shared" si="0"/>
        <v>0.11212815035395707</v>
      </c>
      <c r="K3" s="1">
        <f t="shared" si="0"/>
        <v>2.5442575469482698E-2</v>
      </c>
      <c r="L3" t="s">
        <v>29</v>
      </c>
      <c r="M3">
        <v>0.73466161630828997</v>
      </c>
      <c r="O3" s="1">
        <v>0.14746020172560437</v>
      </c>
      <c r="P3" s="1">
        <f>$M$3*J3+$M$4*K3</f>
        <v>0.11760471600456078</v>
      </c>
    </row>
    <row r="4" spans="1:21" ht="17" thickBot="1" x14ac:dyDescent="0.25">
      <c r="A4">
        <v>1967</v>
      </c>
      <c r="B4">
        <v>3.3479000000000002E-2</v>
      </c>
      <c r="C4">
        <v>0.39075700000000002</v>
      </c>
      <c r="D4">
        <v>241051.55450999999</v>
      </c>
      <c r="E4">
        <v>33026490</v>
      </c>
      <c r="G4">
        <v>1967</v>
      </c>
      <c r="H4" s="1">
        <f t="shared" ref="H4:H60" si="1">B4/B3-1</f>
        <v>6.262299244588343E-2</v>
      </c>
      <c r="I4" s="1">
        <f t="shared" ref="I4:I60" si="2">C4/C3-1</f>
        <v>3.4575242654184102E-2</v>
      </c>
      <c r="J4" s="1">
        <f t="shared" ref="J4:J60" si="3">D4/D3-1</f>
        <v>4.732510247684063E-2</v>
      </c>
      <c r="K4" s="1">
        <f t="shared" ref="K4:K60" si="4">E4/E3-1</f>
        <v>2.6535004663102768E-2</v>
      </c>
      <c r="L4" t="s">
        <v>30</v>
      </c>
      <c r="M4" s="2">
        <v>1.3846266418318696</v>
      </c>
      <c r="O4" s="1">
        <v>3.4575242654184102E-2</v>
      </c>
      <c r="P4" s="1">
        <f t="shared" ref="P4:P60" si="5">$M$3*J4+$M$4*K4</f>
        <v>7.1509010675256168E-2</v>
      </c>
      <c r="S4" t="s">
        <v>2</v>
      </c>
      <c r="T4" t="s">
        <v>3</v>
      </c>
      <c r="U4" t="s">
        <v>4</v>
      </c>
    </row>
    <row r="5" spans="1:21" x14ac:dyDescent="0.2">
      <c r="A5">
        <v>1968</v>
      </c>
      <c r="B5">
        <v>3.6264999999999999E-2</v>
      </c>
      <c r="C5">
        <v>0.45513599999999999</v>
      </c>
      <c r="D5">
        <v>257390.01925000001</v>
      </c>
      <c r="E5">
        <v>33884075</v>
      </c>
      <c r="G5">
        <v>1968</v>
      </c>
      <c r="H5" s="1">
        <f t="shared" si="1"/>
        <v>8.3216344574210677E-2</v>
      </c>
      <c r="I5" s="1">
        <f t="shared" si="2"/>
        <v>0.16475456613701089</v>
      </c>
      <c r="J5" s="1">
        <f t="shared" si="3"/>
        <v>6.777996007207765E-2</v>
      </c>
      <c r="K5" s="1">
        <f t="shared" si="4"/>
        <v>2.5966580160350139E-2</v>
      </c>
      <c r="O5" s="1">
        <v>0.16475456613701089</v>
      </c>
      <c r="P5" s="1">
        <f t="shared" si="5"/>
        <v>8.5749353707147591E-2</v>
      </c>
      <c r="S5" s="5">
        <f>AVERAGE(H3:H5)</f>
        <v>9.9223039343772593E-2</v>
      </c>
      <c r="T5" s="5">
        <f t="shared" ref="T5:U5" si="6">AVERAGE(I3:I5)</f>
        <v>0.11559667017226645</v>
      </c>
      <c r="U5" s="5">
        <f t="shared" si="6"/>
        <v>7.5744404300958454E-2</v>
      </c>
    </row>
    <row r="6" spans="1:21" x14ac:dyDescent="0.2">
      <c r="A6">
        <v>1969</v>
      </c>
      <c r="B6">
        <v>3.8753000000000003E-2</v>
      </c>
      <c r="C6">
        <v>0.49689699999999998</v>
      </c>
      <c r="D6">
        <v>267894.48074999999</v>
      </c>
      <c r="E6">
        <v>34721990</v>
      </c>
      <c r="G6">
        <v>1969</v>
      </c>
      <c r="H6" s="1">
        <f t="shared" si="1"/>
        <v>6.8606094030056575E-2</v>
      </c>
      <c r="I6" s="1">
        <f t="shared" si="2"/>
        <v>9.1754991914504647E-2</v>
      </c>
      <c r="J6" s="1">
        <f t="shared" si="3"/>
        <v>4.0811456211894193E-2</v>
      </c>
      <c r="K6" s="1">
        <f t="shared" si="4"/>
        <v>2.4728873371930638E-2</v>
      </c>
      <c r="O6" s="1">
        <v>9.1754991914504647E-2</v>
      </c>
      <c r="P6" s="1">
        <f t="shared" si="5"/>
        <v>6.4222867277787046E-2</v>
      </c>
      <c r="S6" s="5">
        <f t="shared" ref="S6:S60" si="7">AVERAGE(H4:H6)</f>
        <v>7.1481810350050232E-2</v>
      </c>
      <c r="T6" s="5">
        <f t="shared" ref="T6:T60" si="8">AVERAGE(I4:I6)</f>
        <v>9.7028266901899876E-2</v>
      </c>
      <c r="U6" s="5">
        <f t="shared" ref="U6:U60" si="9">AVERAGE(J4:J6)</f>
        <v>5.1972172920270822E-2</v>
      </c>
    </row>
    <row r="7" spans="1:21" x14ac:dyDescent="0.2">
      <c r="A7">
        <v>1970</v>
      </c>
      <c r="B7">
        <v>4.2578999999999999E-2</v>
      </c>
      <c r="C7">
        <v>0.52805800000000003</v>
      </c>
      <c r="D7">
        <v>276556.87281999999</v>
      </c>
      <c r="E7">
        <v>35540990</v>
      </c>
      <c r="G7">
        <v>1970</v>
      </c>
      <c r="H7" s="1">
        <f t="shared" si="1"/>
        <v>9.8727840425257396E-2</v>
      </c>
      <c r="I7" s="1">
        <f t="shared" si="2"/>
        <v>6.2711185617944976E-2</v>
      </c>
      <c r="J7" s="1">
        <f t="shared" si="3"/>
        <v>3.2335089717969057E-2</v>
      </c>
      <c r="K7" s="1">
        <f t="shared" si="4"/>
        <v>2.3587357752248739E-2</v>
      </c>
      <c r="O7" s="1">
        <v>6.2711185617944976E-2</v>
      </c>
      <c r="P7" s="1">
        <f t="shared" si="5"/>
        <v>5.6415033229859801E-2</v>
      </c>
      <c r="S7" s="5">
        <f t="shared" si="7"/>
        <v>8.351675967650822E-2</v>
      </c>
      <c r="T7" s="5">
        <f t="shared" si="8"/>
        <v>0.10640691455648683</v>
      </c>
      <c r="U7" s="5">
        <f t="shared" si="9"/>
        <v>4.6975502000646964E-2</v>
      </c>
    </row>
    <row r="8" spans="1:21" x14ac:dyDescent="0.2">
      <c r="A8">
        <v>1971</v>
      </c>
      <c r="B8">
        <v>4.7638E-2</v>
      </c>
      <c r="C8">
        <v>0.58458100000000002</v>
      </c>
      <c r="D8">
        <v>291955.27065999998</v>
      </c>
      <c r="E8">
        <v>36359957</v>
      </c>
      <c r="G8">
        <v>1971</v>
      </c>
      <c r="H8" s="1">
        <f t="shared" si="1"/>
        <v>0.1188144390427206</v>
      </c>
      <c r="I8" s="1">
        <f t="shared" si="2"/>
        <v>0.10703937825011645</v>
      </c>
      <c r="J8" s="1">
        <f t="shared" si="3"/>
        <v>5.5678955590527712E-2</v>
      </c>
      <c r="K8" s="1">
        <f t="shared" si="4"/>
        <v>2.3042886537488094E-2</v>
      </c>
      <c r="O8" s="1">
        <v>0.10703937825011645</v>
      </c>
      <c r="P8" s="1">
        <f t="shared" si="5"/>
        <v>7.2810986113009526E-2</v>
      </c>
      <c r="S8" s="5">
        <f t="shared" si="7"/>
        <v>9.5382791166011519E-2</v>
      </c>
      <c r="T8" s="5">
        <f t="shared" si="8"/>
        <v>8.7168518594188685E-2</v>
      </c>
      <c r="U8" s="5">
        <f t="shared" si="9"/>
        <v>4.2941833840130318E-2</v>
      </c>
    </row>
    <row r="9" spans="1:21" x14ac:dyDescent="0.2">
      <c r="A9">
        <v>1972</v>
      </c>
      <c r="B9">
        <v>5.3721999999999999E-2</v>
      </c>
      <c r="C9">
        <v>0.65313299999999996</v>
      </c>
      <c r="D9">
        <v>313635.88812999998</v>
      </c>
      <c r="E9">
        <v>37188035</v>
      </c>
      <c r="G9">
        <v>1972</v>
      </c>
      <c r="H9" s="1">
        <f t="shared" si="1"/>
        <v>0.12771317015827699</v>
      </c>
      <c r="I9" s="1">
        <f t="shared" si="2"/>
        <v>0.11726689714513472</v>
      </c>
      <c r="J9" s="1">
        <f t="shared" si="3"/>
        <v>7.4260065320925106E-2</v>
      </c>
      <c r="K9" s="1">
        <f t="shared" si="4"/>
        <v>2.2774449375724037E-2</v>
      </c>
      <c r="O9" s="1">
        <v>0.11726689714513472</v>
      </c>
      <c r="P9" s="1">
        <f t="shared" si="5"/>
        <v>8.6090128974508726E-2</v>
      </c>
      <c r="S9" s="5">
        <f t="shared" si="7"/>
        <v>0.11508514987541833</v>
      </c>
      <c r="T9" s="5">
        <f t="shared" si="8"/>
        <v>9.5672487004398718E-2</v>
      </c>
      <c r="U9" s="5">
        <f t="shared" si="9"/>
        <v>5.4091370209807289E-2</v>
      </c>
    </row>
    <row r="10" spans="1:21" x14ac:dyDescent="0.2">
      <c r="A10">
        <v>1973</v>
      </c>
      <c r="B10">
        <v>5.9310000000000002E-2</v>
      </c>
      <c r="C10">
        <v>0.74016999999999999</v>
      </c>
      <c r="D10">
        <v>323865.99406</v>
      </c>
      <c r="E10">
        <v>38028236</v>
      </c>
      <c r="G10">
        <v>1973</v>
      </c>
      <c r="H10" s="1">
        <f t="shared" si="1"/>
        <v>0.10401697628532069</v>
      </c>
      <c r="I10" s="1">
        <f t="shared" si="2"/>
        <v>0.13326076005958964</v>
      </c>
      <c r="J10" s="1">
        <f t="shared" si="3"/>
        <v>3.2617778504224315E-2</v>
      </c>
      <c r="K10" s="1">
        <f t="shared" si="4"/>
        <v>2.2593315296169925E-2</v>
      </c>
      <c r="O10" s="1">
        <v>0.13326076005958964</v>
      </c>
      <c r="P10" s="1">
        <f t="shared" si="5"/>
        <v>5.5246336162683603E-2</v>
      </c>
      <c r="S10" s="5">
        <f t="shared" si="7"/>
        <v>0.11684819516210609</v>
      </c>
      <c r="T10" s="5">
        <f t="shared" si="8"/>
        <v>0.11918901181828027</v>
      </c>
      <c r="U10" s="5">
        <f t="shared" si="9"/>
        <v>5.4185599805225713E-2</v>
      </c>
    </row>
    <row r="11" spans="1:21" x14ac:dyDescent="0.2">
      <c r="A11">
        <v>1974</v>
      </c>
      <c r="B11">
        <v>6.0928999999999997E-2</v>
      </c>
      <c r="C11">
        <v>0.75483500000000003</v>
      </c>
      <c r="D11">
        <v>341983.68268999999</v>
      </c>
      <c r="E11">
        <v>38863420</v>
      </c>
      <c r="G11">
        <v>1974</v>
      </c>
      <c r="H11" s="1">
        <f t="shared" si="1"/>
        <v>2.7297251728207739E-2</v>
      </c>
      <c r="I11" s="1">
        <f t="shared" si="2"/>
        <v>1.981301592877327E-2</v>
      </c>
      <c r="J11" s="1">
        <f t="shared" si="3"/>
        <v>5.5941929570547888E-2</v>
      </c>
      <c r="K11" s="1">
        <f t="shared" si="4"/>
        <v>2.1962207239904608E-2</v>
      </c>
      <c r="O11" s="1">
        <v>1.981301592877327E-2</v>
      </c>
      <c r="P11" s="1">
        <f t="shared" si="5"/>
        <v>7.1507845655507912E-2</v>
      </c>
      <c r="S11" s="5">
        <f t="shared" si="7"/>
        <v>8.6342466057268474E-2</v>
      </c>
      <c r="T11" s="5">
        <f t="shared" si="8"/>
        <v>9.0113557711165873E-2</v>
      </c>
      <c r="U11" s="5">
        <f t="shared" si="9"/>
        <v>5.4273257798565767E-2</v>
      </c>
    </row>
    <row r="12" spans="1:21" x14ac:dyDescent="0.2">
      <c r="A12">
        <v>1975</v>
      </c>
      <c r="B12">
        <v>6.5419000000000005E-2</v>
      </c>
      <c r="C12">
        <v>0.84126999999999996</v>
      </c>
      <c r="D12">
        <v>366514.64324</v>
      </c>
      <c r="E12">
        <v>39673590</v>
      </c>
      <c r="G12">
        <v>1975</v>
      </c>
      <c r="H12" s="1">
        <f t="shared" si="1"/>
        <v>7.369233041737111E-2</v>
      </c>
      <c r="I12" s="1">
        <f t="shared" si="2"/>
        <v>0.11450846873820097</v>
      </c>
      <c r="J12" s="1">
        <f t="shared" si="3"/>
        <v>7.1731377231342153E-2</v>
      </c>
      <c r="K12" s="1">
        <f t="shared" si="4"/>
        <v>2.0846595590403583E-2</v>
      </c>
      <c r="O12" s="1">
        <v>0.11450846873820097</v>
      </c>
      <c r="P12" s="1">
        <f t="shared" si="5"/>
        <v>8.156304118276507E-2</v>
      </c>
      <c r="S12" s="5">
        <f t="shared" si="7"/>
        <v>6.8335519476966519E-2</v>
      </c>
      <c r="T12" s="5">
        <f t="shared" si="8"/>
        <v>8.9194081575521292E-2</v>
      </c>
      <c r="U12" s="5">
        <f t="shared" si="9"/>
        <v>5.3430361768704783E-2</v>
      </c>
    </row>
    <row r="13" spans="1:21" x14ac:dyDescent="0.2">
      <c r="A13">
        <v>1976</v>
      </c>
      <c r="B13">
        <v>7.3358999999999994E-2</v>
      </c>
      <c r="C13">
        <v>0.94750199999999996</v>
      </c>
      <c r="D13">
        <v>404863.20818000002</v>
      </c>
      <c r="E13">
        <v>40500997</v>
      </c>
      <c r="G13">
        <v>1976</v>
      </c>
      <c r="H13" s="1">
        <f t="shared" si="1"/>
        <v>0.12137146700499835</v>
      </c>
      <c r="I13" s="1">
        <f t="shared" si="2"/>
        <v>0.12627574975929257</v>
      </c>
      <c r="J13" s="1">
        <f t="shared" si="3"/>
        <v>0.10463037602262659</v>
      </c>
      <c r="K13" s="1">
        <f t="shared" si="4"/>
        <v>2.0855359951040375E-2</v>
      </c>
      <c r="O13" s="1">
        <v>0.12627574975929257</v>
      </c>
      <c r="P13" s="1">
        <f t="shared" si="5"/>
        <v>0.1057448081769309</v>
      </c>
      <c r="S13" s="5">
        <f t="shared" si="7"/>
        <v>7.412034971685906E-2</v>
      </c>
      <c r="T13" s="5">
        <f t="shared" si="8"/>
        <v>8.6865744808755599E-2</v>
      </c>
      <c r="U13" s="5">
        <f t="shared" si="9"/>
        <v>7.743456094150554E-2</v>
      </c>
    </row>
    <row r="14" spans="1:21" x14ac:dyDescent="0.2">
      <c r="A14">
        <v>1977</v>
      </c>
      <c r="B14">
        <v>8.1120999999999999E-2</v>
      </c>
      <c r="C14">
        <v>1.0371010000000001</v>
      </c>
      <c r="D14">
        <v>418648.05069</v>
      </c>
      <c r="E14">
        <v>41385656</v>
      </c>
      <c r="G14">
        <v>1977</v>
      </c>
      <c r="H14" s="1">
        <f t="shared" si="1"/>
        <v>0.10580842159789539</v>
      </c>
      <c r="I14" s="1">
        <f t="shared" si="2"/>
        <v>9.4563388784403735E-2</v>
      </c>
      <c r="J14" s="1">
        <f t="shared" si="3"/>
        <v>3.4048148192985073E-2</v>
      </c>
      <c r="K14" s="1">
        <f t="shared" si="4"/>
        <v>2.1842894386032041E-2</v>
      </c>
      <c r="O14" s="1">
        <v>9.4563388784403735E-2</v>
      </c>
      <c r="P14" s="1">
        <f t="shared" si="5"/>
        <v>5.5258121085382333E-2</v>
      </c>
      <c r="S14" s="5">
        <f t="shared" si="7"/>
        <v>0.10029073967342161</v>
      </c>
      <c r="T14" s="5">
        <f t="shared" si="8"/>
        <v>0.11178253576063242</v>
      </c>
      <c r="U14" s="5">
        <f t="shared" si="9"/>
        <v>7.0136633815651273E-2</v>
      </c>
    </row>
    <row r="15" spans="1:21" x14ac:dyDescent="0.2">
      <c r="A15">
        <v>1978</v>
      </c>
      <c r="B15">
        <v>7.6714000000000004E-2</v>
      </c>
      <c r="C15">
        <v>1.0980939999999999</v>
      </c>
      <c r="D15">
        <v>424946.65007999999</v>
      </c>
      <c r="E15">
        <v>42292206</v>
      </c>
      <c r="G15">
        <v>1978</v>
      </c>
      <c r="H15" s="1">
        <f t="shared" si="1"/>
        <v>-5.4326253374588518E-2</v>
      </c>
      <c r="I15" s="1">
        <f t="shared" si="2"/>
        <v>5.8811051189806784E-2</v>
      </c>
      <c r="J15" s="1">
        <f t="shared" si="3"/>
        <v>1.5045094273385073E-2</v>
      </c>
      <c r="K15" s="1">
        <f t="shared" si="4"/>
        <v>2.1904932472255556E-2</v>
      </c>
      <c r="O15" s="1">
        <v>5.8811051189806784E-2</v>
      </c>
      <c r="P15" s="1">
        <f t="shared" si="5"/>
        <v>4.1383206365008758E-2</v>
      </c>
      <c r="S15" s="5">
        <f t="shared" si="7"/>
        <v>5.7617878409435073E-2</v>
      </c>
      <c r="T15" s="5">
        <f t="shared" si="8"/>
        <v>9.3216729911167695E-2</v>
      </c>
      <c r="U15" s="5">
        <f t="shared" si="9"/>
        <v>5.124120616299891E-2</v>
      </c>
    </row>
    <row r="16" spans="1:21" x14ac:dyDescent="0.2">
      <c r="A16">
        <v>1979</v>
      </c>
      <c r="B16">
        <v>7.5037999999999994E-2</v>
      </c>
      <c r="C16">
        <v>1.034143</v>
      </c>
      <c r="D16">
        <v>422292.88303999999</v>
      </c>
      <c r="E16">
        <v>43187476</v>
      </c>
      <c r="G16">
        <v>1979</v>
      </c>
      <c r="H16" s="1">
        <f t="shared" si="1"/>
        <v>-2.1847381182052983E-2</v>
      </c>
      <c r="I16" s="1">
        <f t="shared" si="2"/>
        <v>-5.8238183616338701E-2</v>
      </c>
      <c r="J16" s="1">
        <f t="shared" si="3"/>
        <v>-6.2449416638545863E-3</v>
      </c>
      <c r="K16" s="1">
        <f t="shared" si="4"/>
        <v>2.1168675854837282E-2</v>
      </c>
      <c r="O16" s="1">
        <v>-5.8238183616338701E-2</v>
      </c>
      <c r="P16" s="1">
        <f t="shared" si="5"/>
        <v>2.4722793624392336E-2</v>
      </c>
      <c r="S16" s="5">
        <f t="shared" si="7"/>
        <v>9.8782623470846289E-3</v>
      </c>
      <c r="T16" s="5">
        <f t="shared" si="8"/>
        <v>3.1712085452623939E-2</v>
      </c>
      <c r="U16" s="5">
        <f t="shared" si="9"/>
        <v>1.4282766934171853E-2</v>
      </c>
    </row>
    <row r="17" spans="1:21" x14ac:dyDescent="0.2">
      <c r="A17">
        <v>1980</v>
      </c>
      <c r="B17">
        <v>7.5212000000000001E-2</v>
      </c>
      <c r="C17">
        <v>1.074592</v>
      </c>
      <c r="D17">
        <v>411964.48910000001</v>
      </c>
      <c r="E17">
        <v>44089069</v>
      </c>
      <c r="G17">
        <v>1980</v>
      </c>
      <c r="H17" s="1">
        <f t="shared" si="1"/>
        <v>2.3188251286017092E-3</v>
      </c>
      <c r="I17" s="1">
        <f t="shared" si="2"/>
        <v>3.9113546192354409E-2</v>
      </c>
      <c r="J17" s="1">
        <f t="shared" si="3"/>
        <v>-2.4457892507323331E-2</v>
      </c>
      <c r="K17" s="1">
        <f t="shared" si="4"/>
        <v>2.0876260515895861E-2</v>
      </c>
      <c r="O17" s="1">
        <v>3.9113546192354409E-2</v>
      </c>
      <c r="P17" s="1">
        <f t="shared" si="5"/>
        <v>1.0937551651207567E-2</v>
      </c>
      <c r="S17" s="5">
        <f t="shared" si="7"/>
        <v>-2.4618269809346598E-2</v>
      </c>
      <c r="T17" s="5">
        <f t="shared" si="8"/>
        <v>1.3228804588607498E-2</v>
      </c>
      <c r="U17" s="5">
        <f t="shared" si="9"/>
        <v>-5.2192466325976144E-3</v>
      </c>
    </row>
    <row r="18" spans="1:21" x14ac:dyDescent="0.2">
      <c r="A18">
        <v>1981</v>
      </c>
      <c r="B18">
        <v>7.9186000000000006E-2</v>
      </c>
      <c r="C18">
        <v>1.084282</v>
      </c>
      <c r="D18">
        <v>431966.02510999999</v>
      </c>
      <c r="E18">
        <v>44981877</v>
      </c>
      <c r="G18">
        <v>1981</v>
      </c>
      <c r="H18" s="1">
        <f t="shared" si="1"/>
        <v>5.2837313194703084E-2</v>
      </c>
      <c r="I18" s="1">
        <f t="shared" si="2"/>
        <v>9.0173758970846229E-3</v>
      </c>
      <c r="J18" s="1">
        <f t="shared" si="3"/>
        <v>4.8551602235659796E-2</v>
      </c>
      <c r="K18" s="1">
        <f t="shared" si="4"/>
        <v>2.0250098726285248E-2</v>
      </c>
      <c r="O18" s="1">
        <v>9.0173758970846229E-3</v>
      </c>
      <c r="P18" s="1">
        <f t="shared" si="5"/>
        <v>6.370782476894718E-2</v>
      </c>
      <c r="S18" s="5">
        <f t="shared" si="7"/>
        <v>1.1102919047083937E-2</v>
      </c>
      <c r="T18" s="5">
        <f t="shared" si="8"/>
        <v>-3.369087175633223E-3</v>
      </c>
      <c r="U18" s="5">
        <f t="shared" si="9"/>
        <v>5.9495893548272933E-3</v>
      </c>
    </row>
    <row r="19" spans="1:21" x14ac:dyDescent="0.2">
      <c r="A19">
        <v>1982</v>
      </c>
      <c r="B19">
        <v>8.6209999999999995E-2</v>
      </c>
      <c r="C19">
        <v>1.1832530000000001</v>
      </c>
      <c r="D19">
        <v>447356.23307000002</v>
      </c>
      <c r="E19">
        <v>45949991</v>
      </c>
      <c r="G19">
        <v>1982</v>
      </c>
      <c r="H19" s="1">
        <f t="shared" si="1"/>
        <v>8.8702548430277917E-2</v>
      </c>
      <c r="I19" s="1">
        <f t="shared" si="2"/>
        <v>9.1277914786005887E-2</v>
      </c>
      <c r="J19" s="1">
        <f t="shared" si="3"/>
        <v>3.5628283395854776E-2</v>
      </c>
      <c r="K19" s="1">
        <f t="shared" si="4"/>
        <v>2.1522312196976534E-2</v>
      </c>
      <c r="O19" s="1">
        <v>9.1277914786005887E-2</v>
      </c>
      <c r="P19" s="1">
        <f t="shared" si="5"/>
        <v>5.5975099127645186E-2</v>
      </c>
      <c r="S19" s="5">
        <f t="shared" si="7"/>
        <v>4.7952895584527568E-2</v>
      </c>
      <c r="T19" s="5">
        <f t="shared" si="8"/>
        <v>4.6469612291814975E-2</v>
      </c>
      <c r="U19" s="5">
        <f t="shared" si="9"/>
        <v>1.9907331041397081E-2</v>
      </c>
    </row>
    <row r="20" spans="1:21" x14ac:dyDescent="0.2">
      <c r="A20">
        <v>1983</v>
      </c>
      <c r="B20">
        <v>8.9812000000000003E-2</v>
      </c>
      <c r="C20">
        <v>1.2229650000000001</v>
      </c>
      <c r="D20">
        <v>469585.62452999997</v>
      </c>
      <c r="E20">
        <v>47026425</v>
      </c>
      <c r="G20">
        <v>1983</v>
      </c>
      <c r="H20" s="1">
        <f t="shared" si="1"/>
        <v>4.1781695858949197E-2</v>
      </c>
      <c r="I20" s="1">
        <f t="shared" si="2"/>
        <v>3.3561715034738926E-2</v>
      </c>
      <c r="J20" s="1">
        <f t="shared" si="3"/>
        <v>4.9690581725999161E-2</v>
      </c>
      <c r="K20" s="1">
        <f t="shared" si="4"/>
        <v>2.3426206982282149E-2</v>
      </c>
      <c r="O20" s="1">
        <v>3.3561715034738926E-2</v>
      </c>
      <c r="P20" s="1">
        <f t="shared" si="5"/>
        <v>6.8942313390857352E-2</v>
      </c>
      <c r="S20" s="5">
        <f t="shared" si="7"/>
        <v>6.110718582797673E-2</v>
      </c>
      <c r="T20" s="5">
        <f t="shared" si="8"/>
        <v>4.4619001905943145E-2</v>
      </c>
      <c r="U20" s="5">
        <f t="shared" si="9"/>
        <v>4.4623489119171245E-2</v>
      </c>
    </row>
    <row r="21" spans="1:21" x14ac:dyDescent="0.2">
      <c r="A21">
        <v>1984</v>
      </c>
      <c r="B21">
        <v>9.4906000000000004E-2</v>
      </c>
      <c r="C21">
        <v>1.2877339999999999</v>
      </c>
      <c r="D21">
        <v>501103.19584</v>
      </c>
      <c r="E21">
        <v>48106764</v>
      </c>
      <c r="G21">
        <v>1984</v>
      </c>
      <c r="H21" s="1">
        <f t="shared" si="1"/>
        <v>5.6718478599741662E-2</v>
      </c>
      <c r="I21" s="1">
        <f t="shared" si="2"/>
        <v>5.2960632561029897E-2</v>
      </c>
      <c r="J21" s="1">
        <f t="shared" si="3"/>
        <v>6.7117836798231245E-2</v>
      </c>
      <c r="K21" s="1">
        <f t="shared" si="4"/>
        <v>2.2973019956333163E-2</v>
      </c>
      <c r="O21" s="1">
        <v>5.2960632561029897E-2</v>
      </c>
      <c r="P21" s="1">
        <f t="shared" si="5"/>
        <v>8.1117953940178705E-2</v>
      </c>
      <c r="S21" s="5">
        <f t="shared" si="7"/>
        <v>6.2400907629656256E-2</v>
      </c>
      <c r="T21" s="5">
        <f t="shared" si="8"/>
        <v>5.9266754127258237E-2</v>
      </c>
      <c r="U21" s="5">
        <f t="shared" si="9"/>
        <v>5.081223397336173E-2</v>
      </c>
    </row>
    <row r="22" spans="1:21" x14ac:dyDescent="0.2">
      <c r="A22">
        <v>1985</v>
      </c>
      <c r="B22">
        <v>0.10566200000000001</v>
      </c>
      <c r="C22">
        <v>1.3899330000000001</v>
      </c>
      <c r="D22">
        <v>522357.90172999998</v>
      </c>
      <c r="E22">
        <v>49175673</v>
      </c>
      <c r="G22">
        <v>1985</v>
      </c>
      <c r="H22" s="1">
        <f t="shared" si="1"/>
        <v>0.11333319284344512</v>
      </c>
      <c r="I22" s="1">
        <f t="shared" si="2"/>
        <v>7.9363439965085991E-2</v>
      </c>
      <c r="J22" s="1">
        <f t="shared" si="3"/>
        <v>4.2415825854733802E-2</v>
      </c>
      <c r="K22" s="1">
        <f t="shared" si="4"/>
        <v>2.2219515742110563E-2</v>
      </c>
      <c r="O22" s="1">
        <v>7.9363439965085991E-2</v>
      </c>
      <c r="P22" s="1">
        <f t="shared" si="5"/>
        <v>6.1927012644618598E-2</v>
      </c>
      <c r="S22" s="5">
        <f t="shared" si="7"/>
        <v>7.0611122434045326E-2</v>
      </c>
      <c r="T22" s="5">
        <f t="shared" si="8"/>
        <v>5.5295262520284938E-2</v>
      </c>
      <c r="U22" s="5">
        <f t="shared" si="9"/>
        <v>5.3074748126321403E-2</v>
      </c>
    </row>
    <row r="23" spans="1:21" x14ac:dyDescent="0.2">
      <c r="A23">
        <v>1986</v>
      </c>
      <c r="B23">
        <v>0.115618</v>
      </c>
      <c r="C23">
        <v>1.5145299999999999</v>
      </c>
      <c r="D23">
        <v>559002.81319999998</v>
      </c>
      <c r="E23">
        <v>50223885</v>
      </c>
      <c r="G23">
        <v>1986</v>
      </c>
      <c r="H23" s="1">
        <f t="shared" si="1"/>
        <v>9.422498154492609E-2</v>
      </c>
      <c r="I23" s="1">
        <f t="shared" si="2"/>
        <v>8.9642450391493655E-2</v>
      </c>
      <c r="J23" s="1">
        <f t="shared" si="3"/>
        <v>7.0152880522407202E-2</v>
      </c>
      <c r="K23" s="1">
        <f t="shared" si="4"/>
        <v>2.1315661506045913E-2</v>
      </c>
      <c r="O23" s="1">
        <v>8.9642450391493655E-2</v>
      </c>
      <c r="P23" s="1">
        <f t="shared" si="5"/>
        <v>8.1052861402815229E-2</v>
      </c>
      <c r="S23" s="5">
        <f t="shared" si="7"/>
        <v>8.8092217662704295E-2</v>
      </c>
      <c r="T23" s="5">
        <f t="shared" si="8"/>
        <v>7.398884097253651E-2</v>
      </c>
      <c r="U23" s="5">
        <f t="shared" si="9"/>
        <v>5.989551439179075E-2</v>
      </c>
    </row>
    <row r="24" spans="1:21" x14ac:dyDescent="0.2">
      <c r="A24">
        <v>1987</v>
      </c>
      <c r="B24">
        <v>0.128442</v>
      </c>
      <c r="C24">
        <v>1.726537</v>
      </c>
      <c r="D24">
        <v>612020.19472999999</v>
      </c>
      <c r="E24">
        <v>51250152</v>
      </c>
      <c r="G24">
        <v>1987</v>
      </c>
      <c r="H24" s="1">
        <f t="shared" si="1"/>
        <v>0.11091698524451221</v>
      </c>
      <c r="I24" s="1">
        <f t="shared" si="2"/>
        <v>0.13998204063306763</v>
      </c>
      <c r="J24" s="1">
        <f t="shared" si="3"/>
        <v>9.4842781249173225E-2</v>
      </c>
      <c r="K24" s="1">
        <f t="shared" si="4"/>
        <v>2.0433843379499717E-2</v>
      </c>
      <c r="O24" s="1">
        <v>0.13998204063306763</v>
      </c>
      <c r="P24" s="1">
        <f t="shared" si="5"/>
        <v>9.7970594905966255E-2</v>
      </c>
      <c r="S24" s="5">
        <f t="shared" si="7"/>
        <v>0.10615838654429448</v>
      </c>
      <c r="T24" s="5">
        <f t="shared" si="8"/>
        <v>0.1029959769965491</v>
      </c>
      <c r="U24" s="5">
        <f t="shared" si="9"/>
        <v>6.9137162542104738E-2</v>
      </c>
    </row>
    <row r="25" spans="1:21" x14ac:dyDescent="0.2">
      <c r="A25">
        <v>1988</v>
      </c>
      <c r="B25">
        <v>0.12472800000000001</v>
      </c>
      <c r="C25">
        <v>1.898585</v>
      </c>
      <c r="D25">
        <v>624997.17790000001</v>
      </c>
      <c r="E25">
        <v>52275890</v>
      </c>
      <c r="G25">
        <v>1988</v>
      </c>
      <c r="H25" s="1">
        <f t="shared" si="1"/>
        <v>-2.8915775213715134E-2</v>
      </c>
      <c r="I25" s="1">
        <f t="shared" si="2"/>
        <v>9.9649182149006865E-2</v>
      </c>
      <c r="J25" s="1">
        <f t="shared" si="3"/>
        <v>2.1203521193814412E-2</v>
      </c>
      <c r="K25" s="1">
        <f t="shared" si="4"/>
        <v>2.0014340640394535E-2</v>
      </c>
      <c r="O25" s="1">
        <v>9.9649182149006865E-2</v>
      </c>
      <c r="P25" s="1">
        <f t="shared" si="5"/>
        <v>4.3289802421063374E-2</v>
      </c>
      <c r="S25" s="5">
        <f t="shared" si="7"/>
        <v>5.8742063858574389E-2</v>
      </c>
      <c r="T25" s="5">
        <f t="shared" si="8"/>
        <v>0.10975789105785605</v>
      </c>
      <c r="U25" s="5">
        <f t="shared" si="9"/>
        <v>6.2066394321798279E-2</v>
      </c>
    </row>
    <row r="26" spans="1:21" x14ac:dyDescent="0.2">
      <c r="A26">
        <v>1989</v>
      </c>
      <c r="B26">
        <v>0.13757</v>
      </c>
      <c r="C26">
        <v>1.863405</v>
      </c>
      <c r="D26">
        <v>626569.92886999995</v>
      </c>
      <c r="E26">
        <v>53305234</v>
      </c>
      <c r="G26">
        <v>1989</v>
      </c>
      <c r="H26" s="1">
        <f t="shared" si="1"/>
        <v>0.10296004104932321</v>
      </c>
      <c r="I26" s="1">
        <f t="shared" si="2"/>
        <v>-1.8529589141386915E-2</v>
      </c>
      <c r="J26" s="1">
        <f t="shared" si="3"/>
        <v>2.5164129145101022E-3</v>
      </c>
      <c r="K26" s="1">
        <f t="shared" si="4"/>
        <v>1.9690606893541185E-2</v>
      </c>
      <c r="O26" s="1">
        <v>-1.8529589141386915E-2</v>
      </c>
      <c r="P26" s="1">
        <f t="shared" si="5"/>
        <v>2.911285087770844E-2</v>
      </c>
      <c r="S26" s="5">
        <f t="shared" si="7"/>
        <v>6.1653750360040095E-2</v>
      </c>
      <c r="T26" s="5">
        <f t="shared" si="8"/>
        <v>7.3700544546895855E-2</v>
      </c>
      <c r="U26" s="5">
        <f t="shared" si="9"/>
        <v>3.9520905119165915E-2</v>
      </c>
    </row>
    <row r="27" spans="1:21" x14ac:dyDescent="0.2">
      <c r="A27">
        <v>1990</v>
      </c>
      <c r="B27">
        <v>0.151615</v>
      </c>
      <c r="C27">
        <v>2.0207009999999999</v>
      </c>
      <c r="D27">
        <v>684560.90197000001</v>
      </c>
      <c r="E27">
        <v>54324142</v>
      </c>
      <c r="G27">
        <v>1990</v>
      </c>
      <c r="H27" s="1">
        <f t="shared" si="1"/>
        <v>0.10209347968307037</v>
      </c>
      <c r="I27" s="1">
        <f t="shared" si="2"/>
        <v>8.4413211298670854E-2</v>
      </c>
      <c r="J27" s="1">
        <f t="shared" si="3"/>
        <v>9.2553074170962812E-2</v>
      </c>
      <c r="K27" s="1">
        <f t="shared" si="4"/>
        <v>1.9114595763710662E-2</v>
      </c>
      <c r="O27" s="1">
        <v>8.4413211298670854E-2</v>
      </c>
      <c r="P27" s="1">
        <f t="shared" si="5"/>
        <v>9.4461769607020962E-2</v>
      </c>
      <c r="S27" s="5">
        <f t="shared" si="7"/>
        <v>5.8712581839559484E-2</v>
      </c>
      <c r="T27" s="5">
        <f t="shared" si="8"/>
        <v>5.5177601435430268E-2</v>
      </c>
      <c r="U27" s="5">
        <f t="shared" si="9"/>
        <v>3.8757669426429109E-2</v>
      </c>
    </row>
    <row r="28" spans="1:21" x14ac:dyDescent="0.2">
      <c r="A28">
        <v>1991</v>
      </c>
      <c r="B28">
        <v>0.15812599999999999</v>
      </c>
      <c r="C28">
        <v>2.0632640000000002</v>
      </c>
      <c r="D28">
        <v>690903.46993999998</v>
      </c>
      <c r="E28">
        <v>55321172</v>
      </c>
      <c r="G28">
        <v>1991</v>
      </c>
      <c r="H28" s="1">
        <f t="shared" si="1"/>
        <v>4.2944299706493272E-2</v>
      </c>
      <c r="I28" s="1">
        <f t="shared" si="2"/>
        <v>2.1063482425158542E-2</v>
      </c>
      <c r="J28" s="1">
        <f t="shared" si="3"/>
        <v>9.2651624592459125E-3</v>
      </c>
      <c r="K28" s="1">
        <f t="shared" si="4"/>
        <v>1.8353350155074777E-2</v>
      </c>
      <c r="O28" s="1">
        <v>2.1063482425158542E-2</v>
      </c>
      <c r="P28" s="1">
        <f t="shared" si="5"/>
        <v>3.2219296819254103E-2</v>
      </c>
      <c r="S28" s="5">
        <f t="shared" si="7"/>
        <v>8.2665940146295622E-2</v>
      </c>
      <c r="T28" s="5">
        <f t="shared" si="8"/>
        <v>2.8982368194147495E-2</v>
      </c>
      <c r="U28" s="5">
        <f t="shared" si="9"/>
        <v>3.4778216514906278E-2</v>
      </c>
    </row>
    <row r="29" spans="1:21" x14ac:dyDescent="0.2">
      <c r="A29">
        <v>1992</v>
      </c>
      <c r="B29">
        <v>0.16406499999999999</v>
      </c>
      <c r="C29">
        <v>2.1700309999999998</v>
      </c>
      <c r="D29">
        <v>732249.08727999998</v>
      </c>
      <c r="E29">
        <v>56302037</v>
      </c>
      <c r="G29">
        <v>1992</v>
      </c>
      <c r="H29" s="1">
        <f t="shared" si="1"/>
        <v>3.7558655755536741E-2</v>
      </c>
      <c r="I29" s="1">
        <f t="shared" si="2"/>
        <v>5.1746649968205549E-2</v>
      </c>
      <c r="J29" s="1">
        <f t="shared" si="3"/>
        <v>5.9842827744938987E-2</v>
      </c>
      <c r="K29" s="1">
        <f t="shared" si="4"/>
        <v>1.7730372740476286E-2</v>
      </c>
      <c r="O29" s="1">
        <v>5.1746649968205549E-2</v>
      </c>
      <c r="P29" s="1">
        <f t="shared" si="5"/>
        <v>6.851417502162846E-2</v>
      </c>
      <c r="S29" s="5">
        <f t="shared" si="7"/>
        <v>6.0865478381700124E-2</v>
      </c>
      <c r="T29" s="5">
        <f t="shared" si="8"/>
        <v>5.2407781230678317E-2</v>
      </c>
      <c r="U29" s="5">
        <f t="shared" si="9"/>
        <v>5.3887021458382568E-2</v>
      </c>
    </row>
    <row r="30" spans="1:21" x14ac:dyDescent="0.2">
      <c r="A30">
        <v>1993</v>
      </c>
      <c r="B30">
        <v>0.17113900000000001</v>
      </c>
      <c r="C30">
        <v>2.358822</v>
      </c>
      <c r="D30">
        <v>791136.70559000003</v>
      </c>
      <c r="E30">
        <v>57296008</v>
      </c>
      <c r="G30">
        <v>1993</v>
      </c>
      <c r="H30" s="1">
        <f t="shared" si="1"/>
        <v>4.311705726388948E-2</v>
      </c>
      <c r="I30" s="1">
        <f t="shared" si="2"/>
        <v>8.6999217983521948E-2</v>
      </c>
      <c r="J30" s="1">
        <f t="shared" si="3"/>
        <v>8.0420200356606797E-2</v>
      </c>
      <c r="K30" s="1">
        <f t="shared" si="4"/>
        <v>1.7654263557107086E-2</v>
      </c>
      <c r="O30" s="1">
        <v>8.6999217983521948E-2</v>
      </c>
      <c r="P30" s="1">
        <f t="shared" si="5"/>
        <v>8.3526198040913213E-2</v>
      </c>
      <c r="S30" s="5">
        <f t="shared" si="7"/>
        <v>4.1206670908639831E-2</v>
      </c>
      <c r="T30" s="5">
        <f t="shared" si="8"/>
        <v>5.3269783458962015E-2</v>
      </c>
      <c r="U30" s="5">
        <f t="shared" si="9"/>
        <v>4.9842730186930563E-2</v>
      </c>
    </row>
    <row r="31" spans="1:21" x14ac:dyDescent="0.2">
      <c r="A31">
        <v>1994</v>
      </c>
      <c r="B31">
        <v>0.16756599999999999</v>
      </c>
      <c r="C31">
        <v>2.2842039999999999</v>
      </c>
      <c r="D31">
        <v>747974.95415000001</v>
      </c>
      <c r="E31">
        <v>58310245</v>
      </c>
      <c r="G31">
        <v>1994</v>
      </c>
      <c r="H31" s="1">
        <f t="shared" si="1"/>
        <v>-2.087776602644642E-2</v>
      </c>
      <c r="I31" s="1">
        <f t="shared" si="2"/>
        <v>-3.1633586595342988E-2</v>
      </c>
      <c r="J31" s="1">
        <f t="shared" si="3"/>
        <v>-5.4556628626921788E-2</v>
      </c>
      <c r="K31" s="1">
        <f t="shared" si="4"/>
        <v>1.7701704453825018E-2</v>
      </c>
      <c r="O31" s="1">
        <v>-3.1633586595342988E-2</v>
      </c>
      <c r="P31" s="1">
        <f t="shared" si="5"/>
        <v>-1.5570409374785498E-2</v>
      </c>
      <c r="S31" s="5">
        <f t="shared" si="7"/>
        <v>1.9932648997659935E-2</v>
      </c>
      <c r="T31" s="5">
        <f t="shared" si="8"/>
        <v>3.5704093785461501E-2</v>
      </c>
      <c r="U31" s="5">
        <f t="shared" si="9"/>
        <v>2.8568799824874664E-2</v>
      </c>
    </row>
    <row r="32" spans="1:21" x14ac:dyDescent="0.2">
      <c r="A32">
        <v>1995</v>
      </c>
      <c r="B32">
        <v>0.18135499999999999</v>
      </c>
      <c r="C32">
        <v>2.556384</v>
      </c>
      <c r="D32">
        <v>801763.46776999999</v>
      </c>
      <c r="E32">
        <v>59305490</v>
      </c>
      <c r="G32">
        <v>1995</v>
      </c>
      <c r="H32" s="1">
        <f t="shared" si="1"/>
        <v>8.2289963357721652E-2</v>
      </c>
      <c r="I32" s="1">
        <f t="shared" si="2"/>
        <v>0.11915748330709519</v>
      </c>
      <c r="J32" s="1">
        <f t="shared" si="3"/>
        <v>7.1912185456965316E-2</v>
      </c>
      <c r="K32" s="1">
        <f t="shared" si="4"/>
        <v>1.7068098410493837E-2</v>
      </c>
      <c r="O32" s="1">
        <v>0.11915748330709519</v>
      </c>
      <c r="P32" s="1">
        <f t="shared" si="5"/>
        <v>7.6464066184653595E-2</v>
      </c>
      <c r="S32" s="5">
        <f t="shared" si="7"/>
        <v>3.4843084865054906E-2</v>
      </c>
      <c r="T32" s="5">
        <f t="shared" si="8"/>
        <v>5.8174371565091386E-2</v>
      </c>
      <c r="U32" s="5">
        <f t="shared" si="9"/>
        <v>3.2591919062216777E-2</v>
      </c>
    </row>
    <row r="33" spans="1:21" x14ac:dyDescent="0.2">
      <c r="A33">
        <v>1996</v>
      </c>
      <c r="B33">
        <v>0.19964699999999999</v>
      </c>
      <c r="C33">
        <v>2.7886959999999998</v>
      </c>
      <c r="D33">
        <v>857929.56059999997</v>
      </c>
      <c r="E33">
        <v>60293786</v>
      </c>
      <c r="G33">
        <v>1996</v>
      </c>
      <c r="H33" s="1">
        <f t="shared" si="1"/>
        <v>0.10086294836094956</v>
      </c>
      <c r="I33" s="1">
        <f t="shared" si="2"/>
        <v>9.0875236271233062E-2</v>
      </c>
      <c r="J33" s="1">
        <f t="shared" si="3"/>
        <v>7.0053195347274499E-2</v>
      </c>
      <c r="K33" s="1">
        <f t="shared" si="4"/>
        <v>1.6664494298925803E-2</v>
      </c>
      <c r="O33" s="1">
        <v>9.0875236271233062E-2</v>
      </c>
      <c r="P33" s="1">
        <f t="shared" si="5"/>
        <v>7.4539496500337032E-2</v>
      </c>
      <c r="S33" s="5">
        <f t="shared" si="7"/>
        <v>5.4091715230741598E-2</v>
      </c>
      <c r="T33" s="5">
        <f t="shared" si="8"/>
        <v>5.9466377660995086E-2</v>
      </c>
      <c r="U33" s="5">
        <f t="shared" si="9"/>
        <v>2.9136250725772677E-2</v>
      </c>
    </row>
    <row r="34" spans="1:21" x14ac:dyDescent="0.2">
      <c r="A34">
        <v>1997</v>
      </c>
      <c r="B34">
        <v>0.21210799999999999</v>
      </c>
      <c r="C34">
        <v>2.917014</v>
      </c>
      <c r="D34">
        <v>922521.36924000003</v>
      </c>
      <c r="E34">
        <v>61277426</v>
      </c>
      <c r="G34">
        <v>1997</v>
      </c>
      <c r="H34" s="1">
        <f t="shared" si="1"/>
        <v>6.2415162762275322E-2</v>
      </c>
      <c r="I34" s="1">
        <f t="shared" si="2"/>
        <v>4.6013620703009739E-2</v>
      </c>
      <c r="J34" s="1">
        <f t="shared" si="3"/>
        <v>7.528800918670675E-2</v>
      </c>
      <c r="K34" s="1">
        <f t="shared" si="4"/>
        <v>1.6314119003905336E-2</v>
      </c>
      <c r="O34" s="1">
        <v>4.6013620703009739E-2</v>
      </c>
      <c r="P34" s="1">
        <f t="shared" si="5"/>
        <v>7.7900174328562291E-2</v>
      </c>
      <c r="S34" s="5">
        <f t="shared" si="7"/>
        <v>8.1856024826982177E-2</v>
      </c>
      <c r="T34" s="5">
        <f t="shared" si="8"/>
        <v>8.5348780093779331E-2</v>
      </c>
      <c r="U34" s="5">
        <f t="shared" si="9"/>
        <v>7.2417796663648851E-2</v>
      </c>
    </row>
    <row r="35" spans="1:21" x14ac:dyDescent="0.2">
      <c r="A35">
        <v>1998</v>
      </c>
      <c r="B35">
        <v>0.21213499999999999</v>
      </c>
      <c r="C35">
        <v>2.9904679999999999</v>
      </c>
      <c r="D35">
        <v>951044.46993000002</v>
      </c>
      <c r="E35">
        <v>62242204</v>
      </c>
      <c r="G35">
        <v>1998</v>
      </c>
      <c r="H35" s="1">
        <f t="shared" si="1"/>
        <v>1.2729364286112599E-4</v>
      </c>
      <c r="I35" s="1">
        <f t="shared" si="2"/>
        <v>2.5181229846685582E-2</v>
      </c>
      <c r="J35" s="1">
        <f t="shared" si="3"/>
        <v>3.0918634127140132E-2</v>
      </c>
      <c r="K35" s="1">
        <f t="shared" si="4"/>
        <v>1.5744427646161352E-2</v>
      </c>
      <c r="O35" s="1">
        <v>2.5181229846685582E-2</v>
      </c>
      <c r="P35" s="1">
        <f t="shared" si="5"/>
        <v>4.4514887701158662E-2</v>
      </c>
      <c r="S35" s="5">
        <f t="shared" si="7"/>
        <v>5.4468468255362001E-2</v>
      </c>
      <c r="T35" s="5">
        <f t="shared" si="8"/>
        <v>5.4023362273642794E-2</v>
      </c>
      <c r="U35" s="5">
        <f t="shared" si="9"/>
        <v>5.8753279553707127E-2</v>
      </c>
    </row>
    <row r="36" spans="1:21" x14ac:dyDescent="0.2">
      <c r="A36">
        <v>1999</v>
      </c>
      <c r="B36">
        <v>0.207928</v>
      </c>
      <c r="C36">
        <v>2.9121060000000001</v>
      </c>
      <c r="D36">
        <v>920010.28671999997</v>
      </c>
      <c r="E36">
        <v>63185615</v>
      </c>
      <c r="G36">
        <v>1999</v>
      </c>
      <c r="H36" s="1">
        <f t="shared" si="1"/>
        <v>-1.9831710938788882E-2</v>
      </c>
      <c r="I36" s="1">
        <f t="shared" si="2"/>
        <v>-2.6203925271897188E-2</v>
      </c>
      <c r="J36" s="1">
        <f t="shared" si="3"/>
        <v>-3.2631684628043001E-2</v>
      </c>
      <c r="K36" s="1">
        <f t="shared" si="4"/>
        <v>1.5157095015465805E-2</v>
      </c>
      <c r="O36" s="1">
        <v>-2.6203925271897188E-2</v>
      </c>
      <c r="P36" s="1">
        <f t="shared" si="5"/>
        <v>-2.9863286005094615E-3</v>
      </c>
      <c r="S36" s="5">
        <f t="shared" si="7"/>
        <v>1.4236915155449189E-2</v>
      </c>
      <c r="T36" s="5">
        <f t="shared" si="8"/>
        <v>1.4996975092599377E-2</v>
      </c>
      <c r="U36" s="5">
        <f t="shared" si="9"/>
        <v>2.4524986228601293E-2</v>
      </c>
    </row>
    <row r="37" spans="1:21" x14ac:dyDescent="0.2">
      <c r="A37">
        <v>2000</v>
      </c>
      <c r="B37">
        <v>0.229937</v>
      </c>
      <c r="C37">
        <v>3.1087440000000002</v>
      </c>
      <c r="D37">
        <v>983796.80590000004</v>
      </c>
      <c r="E37">
        <v>64113547</v>
      </c>
      <c r="G37">
        <v>2000</v>
      </c>
      <c r="H37" s="1">
        <f t="shared" si="1"/>
        <v>0.10584914008695323</v>
      </c>
      <c r="I37" s="1">
        <f t="shared" si="2"/>
        <v>6.7524327754552971E-2</v>
      </c>
      <c r="J37" s="1">
        <f t="shared" si="3"/>
        <v>6.9332397801127099E-2</v>
      </c>
      <c r="K37" s="1">
        <f t="shared" si="4"/>
        <v>1.4685811003026572E-2</v>
      </c>
      <c r="O37" s="1">
        <v>6.7524327754552971E-2</v>
      </c>
      <c r="P37" s="1">
        <f t="shared" si="5"/>
        <v>7.1270216602803568E-2</v>
      </c>
      <c r="S37" s="5">
        <f t="shared" si="7"/>
        <v>2.8714907597008493E-2</v>
      </c>
      <c r="T37" s="5">
        <f t="shared" si="8"/>
        <v>2.2167210776447122E-2</v>
      </c>
      <c r="U37" s="5">
        <f t="shared" si="9"/>
        <v>2.2539782433408078E-2</v>
      </c>
    </row>
    <row r="38" spans="1:21" x14ac:dyDescent="0.2">
      <c r="A38">
        <v>2001</v>
      </c>
      <c r="B38">
        <v>0.21358099999999999</v>
      </c>
      <c r="C38">
        <v>2.82409</v>
      </c>
      <c r="D38">
        <v>927228.42492999998</v>
      </c>
      <c r="E38">
        <v>65072018</v>
      </c>
      <c r="G38">
        <v>2001</v>
      </c>
      <c r="H38" s="1">
        <f t="shared" si="1"/>
        <v>-7.1132527605387574E-2</v>
      </c>
      <c r="I38" s="1">
        <f t="shared" si="2"/>
        <v>-9.1565596909877534E-2</v>
      </c>
      <c r="J38" s="1">
        <f t="shared" si="3"/>
        <v>-5.750006569522248E-2</v>
      </c>
      <c r="K38" s="1">
        <f t="shared" si="4"/>
        <v>1.4949586239551005E-2</v>
      </c>
      <c r="O38" s="1">
        <v>-9.1565596909877534E-2</v>
      </c>
      <c r="P38" s="1">
        <f t="shared" si="5"/>
        <v>-2.154349580983957E-2</v>
      </c>
      <c r="S38" s="5">
        <f t="shared" si="7"/>
        <v>4.9616338475922577E-3</v>
      </c>
      <c r="T38" s="5">
        <f t="shared" si="8"/>
        <v>-1.674839814240725E-2</v>
      </c>
      <c r="U38" s="5">
        <f t="shared" si="9"/>
        <v>-6.9331175073794604E-3</v>
      </c>
    </row>
    <row r="39" spans="1:21" x14ac:dyDescent="0.2">
      <c r="A39">
        <v>2002</v>
      </c>
      <c r="B39">
        <v>0.22122600000000001</v>
      </c>
      <c r="C39">
        <v>3.0930710000000001</v>
      </c>
      <c r="D39">
        <v>987013.53714999999</v>
      </c>
      <c r="E39">
        <v>65988663</v>
      </c>
      <c r="G39">
        <v>2002</v>
      </c>
      <c r="H39" s="1">
        <f t="shared" si="1"/>
        <v>3.5794382459114038E-2</v>
      </c>
      <c r="I39" s="1">
        <f t="shared" si="2"/>
        <v>9.5245194027102631E-2</v>
      </c>
      <c r="J39" s="1">
        <f t="shared" si="3"/>
        <v>6.447722115994603E-2</v>
      </c>
      <c r="K39" s="1">
        <f t="shared" si="4"/>
        <v>1.408662322413301E-2</v>
      </c>
      <c r="O39" s="1">
        <v>9.5245194027102631E-2</v>
      </c>
      <c r="P39" s="1">
        <f t="shared" si="5"/>
        <v>6.6873653322015142E-2</v>
      </c>
      <c r="S39" s="5">
        <f t="shared" si="7"/>
        <v>2.3503664980226564E-2</v>
      </c>
      <c r="T39" s="5">
        <f t="shared" si="8"/>
        <v>2.3734641623926023E-2</v>
      </c>
      <c r="U39" s="5">
        <f t="shared" si="9"/>
        <v>2.543651775528355E-2</v>
      </c>
    </row>
    <row r="40" spans="1:21" x14ac:dyDescent="0.2">
      <c r="A40">
        <v>2003</v>
      </c>
      <c r="B40">
        <v>0.236766</v>
      </c>
      <c r="C40">
        <v>3.2739039999999999</v>
      </c>
      <c r="D40">
        <v>1043897.1605999999</v>
      </c>
      <c r="E40">
        <v>66867327</v>
      </c>
      <c r="G40">
        <v>2003</v>
      </c>
      <c r="H40" s="1">
        <f t="shared" si="1"/>
        <v>7.0244907922215383E-2</v>
      </c>
      <c r="I40" s="1">
        <f t="shared" si="2"/>
        <v>5.8463902057211081E-2</v>
      </c>
      <c r="J40" s="1">
        <f t="shared" si="3"/>
        <v>5.7632060056897805E-2</v>
      </c>
      <c r="K40" s="1">
        <f t="shared" si="4"/>
        <v>1.3315378127906508E-2</v>
      </c>
      <c r="O40" s="1">
        <v>5.8463902057211081E-2</v>
      </c>
      <c r="P40" s="1">
        <f t="shared" si="5"/>
        <v>6.0776889694541689E-2</v>
      </c>
      <c r="S40" s="5">
        <f t="shared" si="7"/>
        <v>1.1635587591980615E-2</v>
      </c>
      <c r="T40" s="5">
        <f t="shared" si="8"/>
        <v>2.0714499724812058E-2</v>
      </c>
      <c r="U40" s="5">
        <f t="shared" si="9"/>
        <v>2.1536405173873785E-2</v>
      </c>
    </row>
    <row r="41" spans="1:21" x14ac:dyDescent="0.2">
      <c r="A41">
        <v>2004</v>
      </c>
      <c r="B41">
        <v>0.24476899999999999</v>
      </c>
      <c r="C41">
        <v>3.5058289999999999</v>
      </c>
      <c r="D41">
        <v>1146156.6618999999</v>
      </c>
      <c r="E41">
        <v>67785075</v>
      </c>
      <c r="G41">
        <v>2004</v>
      </c>
      <c r="H41" s="1">
        <f t="shared" si="1"/>
        <v>3.3801305930750036E-2</v>
      </c>
      <c r="I41" s="1">
        <f t="shared" si="2"/>
        <v>7.0840501126483879E-2</v>
      </c>
      <c r="J41" s="1">
        <f t="shared" si="3"/>
        <v>9.7959363392869481E-2</v>
      </c>
      <c r="K41" s="1">
        <f t="shared" si="4"/>
        <v>1.3724909326792822E-2</v>
      </c>
      <c r="O41" s="1">
        <v>7.0840501126483879E-2</v>
      </c>
      <c r="P41" s="1">
        <f t="shared" si="5"/>
        <v>9.0970859353340677E-2</v>
      </c>
      <c r="S41" s="5">
        <f t="shared" si="7"/>
        <v>4.6613532104026488E-2</v>
      </c>
      <c r="T41" s="5">
        <f t="shared" si="8"/>
        <v>7.484986573693253E-2</v>
      </c>
      <c r="U41" s="5">
        <f t="shared" si="9"/>
        <v>7.3356214869904443E-2</v>
      </c>
    </row>
    <row r="42" spans="1:21" x14ac:dyDescent="0.2">
      <c r="A42">
        <v>2005</v>
      </c>
      <c r="B42">
        <v>0.26487100000000002</v>
      </c>
      <c r="C42">
        <v>3.5860150000000002</v>
      </c>
      <c r="D42">
        <v>1249222.5628</v>
      </c>
      <c r="E42">
        <v>68704715</v>
      </c>
      <c r="G42">
        <v>2005</v>
      </c>
      <c r="H42" s="1">
        <f t="shared" si="1"/>
        <v>8.2126413067014292E-2</v>
      </c>
      <c r="I42" s="1">
        <f t="shared" si="2"/>
        <v>2.2872193709390976E-2</v>
      </c>
      <c r="J42" s="1">
        <f t="shared" si="3"/>
        <v>8.9923048328442556E-2</v>
      </c>
      <c r="K42" s="1">
        <f t="shared" si="4"/>
        <v>1.3566998339973768E-2</v>
      </c>
      <c r="O42" s="1">
        <v>2.2872193709390976E-2</v>
      </c>
      <c r="P42" s="1">
        <f t="shared" si="5"/>
        <v>8.4848239379558515E-2</v>
      </c>
      <c r="S42" s="5">
        <f t="shared" si="7"/>
        <v>6.2057542306659906E-2</v>
      </c>
      <c r="T42" s="5">
        <f t="shared" si="8"/>
        <v>5.072553229769531E-2</v>
      </c>
      <c r="U42" s="5">
        <f t="shared" si="9"/>
        <v>8.1838157259403285E-2</v>
      </c>
    </row>
    <row r="43" spans="1:21" x14ac:dyDescent="0.2">
      <c r="A43">
        <v>2006</v>
      </c>
      <c r="B43">
        <v>0.28236800000000001</v>
      </c>
      <c r="C43">
        <v>3.9781849999999999</v>
      </c>
      <c r="D43">
        <v>1336018.3992999999</v>
      </c>
      <c r="E43">
        <v>69601333</v>
      </c>
      <c r="G43">
        <v>2006</v>
      </c>
      <c r="H43" s="1">
        <f t="shared" si="1"/>
        <v>6.6058571908589325E-2</v>
      </c>
      <c r="I43" s="1">
        <f t="shared" si="2"/>
        <v>0.1093609480161124</v>
      </c>
      <c r="J43" s="1">
        <f t="shared" si="3"/>
        <v>6.9479882196056719E-2</v>
      </c>
      <c r="K43" s="1">
        <f t="shared" si="4"/>
        <v>1.3050312485831661E-2</v>
      </c>
      <c r="O43" s="1">
        <v>0.1093609480161124</v>
      </c>
      <c r="P43" s="1">
        <f t="shared" si="5"/>
        <v>6.9114012907178224E-2</v>
      </c>
      <c r="S43" s="5">
        <f t="shared" si="7"/>
        <v>6.0662096968784551E-2</v>
      </c>
      <c r="T43" s="5">
        <f t="shared" si="8"/>
        <v>6.7691214283995757E-2</v>
      </c>
      <c r="U43" s="5">
        <f t="shared" si="9"/>
        <v>8.5787431305789585E-2</v>
      </c>
    </row>
    <row r="44" spans="1:21" x14ac:dyDescent="0.2">
      <c r="A44">
        <v>2007</v>
      </c>
      <c r="B44">
        <v>0.313693</v>
      </c>
      <c r="C44">
        <v>4.2253910000000001</v>
      </c>
      <c r="D44">
        <v>1403400.5925</v>
      </c>
      <c r="E44">
        <v>70468869</v>
      </c>
      <c r="G44">
        <v>2007</v>
      </c>
      <c r="H44" s="1">
        <f t="shared" si="1"/>
        <v>0.11093679170444237</v>
      </c>
      <c r="I44" s="1">
        <f t="shared" si="2"/>
        <v>6.2140398196665059E-2</v>
      </c>
      <c r="J44" s="1">
        <f t="shared" si="3"/>
        <v>5.0435078764861752E-2</v>
      </c>
      <c r="K44" s="1">
        <f t="shared" si="4"/>
        <v>1.2464358980021295E-2</v>
      </c>
      <c r="O44" s="1">
        <v>6.2140398196665059E-2</v>
      </c>
      <c r="P44" s="1">
        <f t="shared" si="5"/>
        <v>5.4311200001123036E-2</v>
      </c>
      <c r="S44" s="5">
        <f t="shared" si="7"/>
        <v>8.637392556001533E-2</v>
      </c>
      <c r="T44" s="5">
        <f t="shared" si="8"/>
        <v>6.4791179974056146E-2</v>
      </c>
      <c r="U44" s="5">
        <f t="shared" si="9"/>
        <v>6.9946003096453671E-2</v>
      </c>
    </row>
    <row r="45" spans="1:21" x14ac:dyDescent="0.2">
      <c r="A45">
        <v>2008</v>
      </c>
      <c r="B45">
        <v>0.31062200000000001</v>
      </c>
      <c r="C45">
        <v>4.2360509999999998</v>
      </c>
      <c r="D45">
        <v>1414838.6516</v>
      </c>
      <c r="E45">
        <v>71320726</v>
      </c>
      <c r="G45">
        <v>2008</v>
      </c>
      <c r="H45" s="1">
        <f t="shared" si="1"/>
        <v>-9.7898263588922507E-3</v>
      </c>
      <c r="I45" s="1">
        <f t="shared" si="2"/>
        <v>2.5228434480972783E-3</v>
      </c>
      <c r="J45" s="1">
        <f t="shared" si="3"/>
        <v>8.1502453120847473E-3</v>
      </c>
      <c r="K45" s="1">
        <f t="shared" si="4"/>
        <v>1.2088415950027631E-2</v>
      </c>
      <c r="O45" s="1">
        <v>2.5228434480972783E-3</v>
      </c>
      <c r="P45" s="1">
        <f t="shared" si="5"/>
        <v>2.2725615176238809E-2</v>
      </c>
      <c r="S45" s="5">
        <f t="shared" si="7"/>
        <v>5.5735179084713149E-2</v>
      </c>
      <c r="T45" s="5">
        <f t="shared" si="8"/>
        <v>5.8008063220291582E-2</v>
      </c>
      <c r="U45" s="5">
        <f t="shared" si="9"/>
        <v>4.2688402091001075E-2</v>
      </c>
    </row>
    <row r="46" spans="1:21" x14ac:dyDescent="0.2">
      <c r="A46">
        <v>2009</v>
      </c>
      <c r="B46">
        <v>0.31641200000000003</v>
      </c>
      <c r="C46">
        <v>4.2938590000000003</v>
      </c>
      <c r="D46">
        <v>1346598.8060000001</v>
      </c>
      <c r="E46">
        <v>72225639</v>
      </c>
      <c r="G46">
        <v>2009</v>
      </c>
      <c r="H46" s="1">
        <f t="shared" si="1"/>
        <v>1.8640019058534296E-2</v>
      </c>
      <c r="I46" s="1">
        <f t="shared" si="2"/>
        <v>1.3646672337042309E-2</v>
      </c>
      <c r="J46" s="1">
        <f t="shared" si="3"/>
        <v>-4.8231538997630219E-2</v>
      </c>
      <c r="K46" s="1">
        <f t="shared" si="4"/>
        <v>1.268793870662499E-2</v>
      </c>
      <c r="O46" s="1">
        <v>1.3646672337042309E-2</v>
      </c>
      <c r="P46" s="1">
        <f t="shared" si="5"/>
        <v>-1.7865802433912583E-2</v>
      </c>
      <c r="S46" s="5">
        <f t="shared" si="7"/>
        <v>3.9928994801361473E-2</v>
      </c>
      <c r="T46" s="5">
        <f t="shared" si="8"/>
        <v>2.610330466060155E-2</v>
      </c>
      <c r="U46" s="5">
        <f t="shared" si="9"/>
        <v>3.4512616931054265E-3</v>
      </c>
    </row>
    <row r="47" spans="1:21" x14ac:dyDescent="0.2">
      <c r="A47">
        <v>2010</v>
      </c>
      <c r="B47">
        <v>0.316193</v>
      </c>
      <c r="C47">
        <v>4.5114000000000001</v>
      </c>
      <c r="D47">
        <v>1460078.0926000001</v>
      </c>
      <c r="E47">
        <v>73195345</v>
      </c>
      <c r="G47">
        <v>2010</v>
      </c>
      <c r="H47" s="1">
        <f t="shared" si="1"/>
        <v>-6.9213557007963278E-4</v>
      </c>
      <c r="I47" s="1">
        <f t="shared" si="2"/>
        <v>5.0663284472079795E-2</v>
      </c>
      <c r="J47" s="1">
        <f t="shared" si="3"/>
        <v>8.4271043531580325E-2</v>
      </c>
      <c r="K47" s="1">
        <f t="shared" si="4"/>
        <v>1.3426063284812217E-2</v>
      </c>
      <c r="O47" s="1">
        <v>5.0663284472079795E-2</v>
      </c>
      <c r="P47" s="1">
        <f t="shared" si="5"/>
        <v>8.0500785967968766E-2</v>
      </c>
      <c r="S47" s="5">
        <f t="shared" si="7"/>
        <v>2.7193523765208041E-3</v>
      </c>
      <c r="T47" s="5">
        <f t="shared" si="8"/>
        <v>2.2277600085739795E-2</v>
      </c>
      <c r="U47" s="5">
        <f t="shared" si="9"/>
        <v>1.4729916615344951E-2</v>
      </c>
    </row>
    <row r="48" spans="1:21" x14ac:dyDescent="0.2">
      <c r="A48">
        <v>2011</v>
      </c>
      <c r="B48">
        <v>0.342057</v>
      </c>
      <c r="C48">
        <v>4.8132950000000001</v>
      </c>
      <c r="D48">
        <v>1623608.4542</v>
      </c>
      <c r="E48">
        <v>74173854</v>
      </c>
      <c r="G48">
        <v>2011</v>
      </c>
      <c r="H48" s="1">
        <f t="shared" si="1"/>
        <v>8.1798142273864283E-2</v>
      </c>
      <c r="I48" s="1">
        <f t="shared" si="2"/>
        <v>6.6918251540541762E-2</v>
      </c>
      <c r="J48" s="1">
        <f t="shared" si="3"/>
        <v>0.11200110626192394</v>
      </c>
      <c r="K48" s="1">
        <f t="shared" si="4"/>
        <v>1.3368459428670043E-2</v>
      </c>
      <c r="O48" s="1">
        <v>6.6918251540541762E-2</v>
      </c>
      <c r="P48" s="1">
        <f t="shared" si="5"/>
        <v>0.10079323883988657</v>
      </c>
      <c r="S48" s="5">
        <f t="shared" si="7"/>
        <v>3.3248675254106318E-2</v>
      </c>
      <c r="T48" s="5">
        <f t="shared" si="8"/>
        <v>4.3742736116554624E-2</v>
      </c>
      <c r="U48" s="5">
        <f t="shared" si="9"/>
        <v>4.9346870265291352E-2</v>
      </c>
    </row>
    <row r="49" spans="1:21" x14ac:dyDescent="0.2">
      <c r="A49">
        <v>2012</v>
      </c>
      <c r="B49">
        <v>0.35610700000000001</v>
      </c>
      <c r="C49">
        <v>5.115748</v>
      </c>
      <c r="D49">
        <v>1701354.8248000001</v>
      </c>
      <c r="E49">
        <v>75277439</v>
      </c>
      <c r="G49">
        <v>2012</v>
      </c>
      <c r="H49" s="1">
        <f t="shared" si="1"/>
        <v>4.1075025507444796E-2</v>
      </c>
      <c r="I49" s="1">
        <f t="shared" si="2"/>
        <v>6.283699627801731E-2</v>
      </c>
      <c r="J49" s="1">
        <f t="shared" si="3"/>
        <v>4.7884925949285062E-2</v>
      </c>
      <c r="K49" s="1">
        <f t="shared" si="4"/>
        <v>1.4878355923099162E-2</v>
      </c>
      <c r="O49" s="1">
        <v>6.283699627801731E-2</v>
      </c>
      <c r="P49" s="1">
        <f t="shared" si="5"/>
        <v>5.5780185092484641E-2</v>
      </c>
      <c r="S49" s="5">
        <f t="shared" si="7"/>
        <v>4.0727010737076484E-2</v>
      </c>
      <c r="T49" s="5">
        <f t="shared" si="8"/>
        <v>6.0139510763546289E-2</v>
      </c>
      <c r="U49" s="5">
        <f t="shared" si="9"/>
        <v>8.1385691914263106E-2</v>
      </c>
    </row>
    <row r="50" spans="1:21" x14ac:dyDescent="0.2">
      <c r="A50">
        <v>2013</v>
      </c>
      <c r="B50">
        <v>0.34733199999999997</v>
      </c>
      <c r="C50">
        <v>5.0838749999999999</v>
      </c>
      <c r="D50">
        <v>1845728.6816</v>
      </c>
      <c r="E50">
        <v>76576117</v>
      </c>
      <c r="G50">
        <v>2013</v>
      </c>
      <c r="H50" s="1">
        <f t="shared" si="1"/>
        <v>-2.4641470119936004E-2</v>
      </c>
      <c r="I50" s="1">
        <f t="shared" si="2"/>
        <v>-6.23036943962052E-3</v>
      </c>
      <c r="J50" s="1">
        <f t="shared" si="3"/>
        <v>8.4858169909954873E-2</v>
      </c>
      <c r="K50" s="1">
        <f t="shared" si="4"/>
        <v>1.725188870997596E-2</v>
      </c>
      <c r="O50" s="1">
        <v>-6.23036943962052E-3</v>
      </c>
      <c r="P50" s="1">
        <f t="shared" si="5"/>
        <v>8.62294649927621E-2</v>
      </c>
      <c r="S50" s="5">
        <f t="shared" si="7"/>
        <v>3.2743899220457694E-2</v>
      </c>
      <c r="T50" s="5">
        <f t="shared" si="8"/>
        <v>4.1174959459646186E-2</v>
      </c>
      <c r="U50" s="5">
        <f t="shared" si="9"/>
        <v>8.1581400707054622E-2</v>
      </c>
    </row>
    <row r="51" spans="1:21" x14ac:dyDescent="0.2">
      <c r="A51">
        <v>2014</v>
      </c>
      <c r="B51">
        <v>0.36402800000000002</v>
      </c>
      <c r="C51">
        <v>5.2356780000000001</v>
      </c>
      <c r="D51">
        <v>1936902.4239000001</v>
      </c>
      <c r="E51">
        <v>78112073</v>
      </c>
      <c r="G51">
        <v>2014</v>
      </c>
      <c r="H51" s="1">
        <f t="shared" si="1"/>
        <v>4.8069282415671655E-2</v>
      </c>
      <c r="I51" s="1">
        <f t="shared" si="2"/>
        <v>2.9859703474220067E-2</v>
      </c>
      <c r="J51" s="1">
        <f t="shared" si="3"/>
        <v>4.9397153118390325E-2</v>
      </c>
      <c r="K51" s="1">
        <f t="shared" si="4"/>
        <v>2.0057898731010271E-2</v>
      </c>
      <c r="O51" s="1">
        <v>2.9859703474220067E-2</v>
      </c>
      <c r="P51" s="1">
        <f t="shared" si="5"/>
        <v>6.4062893313107189E-2</v>
      </c>
      <c r="S51" s="5">
        <f t="shared" si="7"/>
        <v>2.1500945934393483E-2</v>
      </c>
      <c r="T51" s="5">
        <f t="shared" si="8"/>
        <v>2.8822110104205618E-2</v>
      </c>
      <c r="U51" s="5">
        <f t="shared" si="9"/>
        <v>6.0713416325876755E-2</v>
      </c>
    </row>
    <row r="52" spans="1:21" x14ac:dyDescent="0.2">
      <c r="A52">
        <v>2015</v>
      </c>
      <c r="B52">
        <v>0.38492999999999999</v>
      </c>
      <c r="C52">
        <v>5.7204769999999998</v>
      </c>
      <c r="D52">
        <v>2054752.9955</v>
      </c>
      <c r="E52">
        <v>79646178</v>
      </c>
      <c r="G52">
        <v>2015</v>
      </c>
      <c r="H52" s="1">
        <f t="shared" si="1"/>
        <v>5.7418660103068841E-2</v>
      </c>
      <c r="I52" s="1">
        <f t="shared" si="2"/>
        <v>9.2595266553825439E-2</v>
      </c>
      <c r="J52" s="1">
        <f t="shared" si="3"/>
        <v>6.0844867632879884E-2</v>
      </c>
      <c r="K52" s="1">
        <f t="shared" si="4"/>
        <v>1.9639793710250153E-2</v>
      </c>
      <c r="O52" s="1">
        <v>9.2595266553825439E-2</v>
      </c>
      <c r="P52" s="1">
        <f t="shared" si="5"/>
        <v>7.189417041052984E-2</v>
      </c>
      <c r="S52" s="5">
        <f t="shared" si="7"/>
        <v>2.694882413293483E-2</v>
      </c>
      <c r="T52" s="5">
        <f t="shared" si="8"/>
        <v>3.8741533529474993E-2</v>
      </c>
      <c r="U52" s="5">
        <f t="shared" si="9"/>
        <v>6.5033396887075032E-2</v>
      </c>
    </row>
    <row r="53" spans="1:21" x14ac:dyDescent="0.2">
      <c r="A53">
        <v>2016</v>
      </c>
      <c r="B53">
        <v>0.40594999999999998</v>
      </c>
      <c r="C53">
        <v>6.0092600000000003</v>
      </c>
      <c r="D53">
        <v>2123034.1685000001</v>
      </c>
      <c r="E53">
        <v>81019394</v>
      </c>
      <c r="G53">
        <v>2016</v>
      </c>
      <c r="H53" s="1">
        <f t="shared" si="1"/>
        <v>5.4607331203075926E-2</v>
      </c>
      <c r="I53" s="1">
        <f t="shared" si="2"/>
        <v>5.048232865895641E-2</v>
      </c>
      <c r="J53" s="1">
        <f t="shared" si="3"/>
        <v>3.3230842417331319E-2</v>
      </c>
      <c r="K53" s="1">
        <f t="shared" si="4"/>
        <v>1.7241455076475898E-2</v>
      </c>
      <c r="O53" s="1">
        <v>5.048232865895641E-2</v>
      </c>
      <c r="P53" s="1">
        <f t="shared" si="5"/>
        <v>4.8286402444438575E-2</v>
      </c>
      <c r="S53" s="5">
        <f t="shared" si="7"/>
        <v>5.3365091240605476E-2</v>
      </c>
      <c r="T53" s="5">
        <f t="shared" si="8"/>
        <v>5.7645766229000639E-2</v>
      </c>
      <c r="U53" s="5">
        <f t="shared" si="9"/>
        <v>4.7824287722867176E-2</v>
      </c>
    </row>
    <row r="54" spans="1:21" x14ac:dyDescent="0.2">
      <c r="A54">
        <v>2017</v>
      </c>
      <c r="B54">
        <v>0.43090099999999998</v>
      </c>
      <c r="C54">
        <v>6.4344299999999999</v>
      </c>
      <c r="D54">
        <v>2282304.14</v>
      </c>
      <c r="E54">
        <v>82089826</v>
      </c>
      <c r="G54">
        <v>2017</v>
      </c>
      <c r="H54" s="1">
        <f t="shared" si="1"/>
        <v>6.1463234388471566E-2</v>
      </c>
      <c r="I54" s="1">
        <f t="shared" si="2"/>
        <v>7.0752472018185131E-2</v>
      </c>
      <c r="J54" s="1">
        <f t="shared" si="3"/>
        <v>7.5019975591127608E-2</v>
      </c>
      <c r="K54" s="1">
        <f t="shared" si="4"/>
        <v>1.3212046488523477E-2</v>
      </c>
      <c r="O54" s="1">
        <v>7.0752472018185131E-2</v>
      </c>
      <c r="P54" s="1">
        <f t="shared" si="5"/>
        <v>7.3408048084317085E-2</v>
      </c>
      <c r="S54" s="5">
        <f t="shared" si="7"/>
        <v>5.7829741898205445E-2</v>
      </c>
      <c r="T54" s="5">
        <f t="shared" si="8"/>
        <v>7.1276689076988989E-2</v>
      </c>
      <c r="U54" s="5">
        <f t="shared" si="9"/>
        <v>5.6365228547112935E-2</v>
      </c>
    </row>
    <row r="55" spans="1:21" x14ac:dyDescent="0.2">
      <c r="A55">
        <v>2018</v>
      </c>
      <c r="B55">
        <v>0.42205900000000002</v>
      </c>
      <c r="C55">
        <v>6.4363429999999999</v>
      </c>
      <c r="D55">
        <v>2350314.1841000002</v>
      </c>
      <c r="E55">
        <v>82809304</v>
      </c>
      <c r="G55">
        <v>2018</v>
      </c>
      <c r="H55" s="1">
        <f t="shared" si="1"/>
        <v>-2.0519794569982319E-2</v>
      </c>
      <c r="I55" s="1">
        <f t="shared" si="2"/>
        <v>2.9730683215145604E-4</v>
      </c>
      <c r="J55" s="1">
        <f t="shared" si="3"/>
        <v>2.9798852356285987E-2</v>
      </c>
      <c r="K55" s="1">
        <f t="shared" si="4"/>
        <v>8.7645209529376711E-3</v>
      </c>
      <c r="O55" s="1">
        <v>2.9730683215145604E-4</v>
      </c>
      <c r="P55" s="1">
        <f t="shared" si="5"/>
        <v>3.4027662250532303E-2</v>
      </c>
      <c r="S55" s="5">
        <f t="shared" si="7"/>
        <v>3.1850257007188389E-2</v>
      </c>
      <c r="T55" s="5">
        <f t="shared" si="8"/>
        <v>4.0510702503097663E-2</v>
      </c>
      <c r="U55" s="5">
        <f t="shared" si="9"/>
        <v>4.6016556788248307E-2</v>
      </c>
    </row>
    <row r="56" spans="1:21" x14ac:dyDescent="0.2">
      <c r="A56">
        <v>2019</v>
      </c>
      <c r="B56">
        <v>0.40269199999999999</v>
      </c>
      <c r="C56">
        <v>6.657</v>
      </c>
      <c r="D56">
        <v>2371222.2289</v>
      </c>
      <c r="E56">
        <v>83481684</v>
      </c>
      <c r="G56">
        <v>2019</v>
      </c>
      <c r="H56" s="1">
        <f t="shared" si="1"/>
        <v>-4.5886949454934101E-2</v>
      </c>
      <c r="I56" s="1">
        <f t="shared" si="2"/>
        <v>3.4282977150223326E-2</v>
      </c>
      <c r="J56" s="1">
        <f t="shared" si="3"/>
        <v>8.8958510064074403E-3</v>
      </c>
      <c r="K56" s="1">
        <f t="shared" si="4"/>
        <v>8.1196190225194531E-3</v>
      </c>
      <c r="O56" s="1">
        <v>3.4282977150223326E-2</v>
      </c>
      <c r="P56" s="1">
        <f t="shared" si="5"/>
        <v>1.7778081098910294E-2</v>
      </c>
      <c r="S56" s="5">
        <f t="shared" si="7"/>
        <v>-1.647836545481618E-3</v>
      </c>
      <c r="T56" s="5">
        <f t="shared" si="8"/>
        <v>3.5110918666853307E-2</v>
      </c>
      <c r="U56" s="5">
        <f t="shared" si="9"/>
        <v>3.790489298460701E-2</v>
      </c>
    </row>
    <row r="57" spans="1:21" x14ac:dyDescent="0.2">
      <c r="A57">
        <v>2020</v>
      </c>
      <c r="B57">
        <v>0.41292699999999999</v>
      </c>
      <c r="C57">
        <v>6.558395</v>
      </c>
      <c r="D57">
        <v>2413751.3177</v>
      </c>
      <c r="E57">
        <v>84135428</v>
      </c>
      <c r="G57">
        <v>2020</v>
      </c>
      <c r="H57" s="1">
        <f t="shared" si="1"/>
        <v>2.5416447309606349E-2</v>
      </c>
      <c r="I57" s="1">
        <f t="shared" si="2"/>
        <v>-1.4812227730208849E-2</v>
      </c>
      <c r="J57" s="1">
        <f t="shared" si="3"/>
        <v>1.7935513711732076E-2</v>
      </c>
      <c r="K57" s="1">
        <f t="shared" si="4"/>
        <v>7.8309872139139536E-3</v>
      </c>
      <c r="O57" s="1">
        <v>-1.4812227730208849E-2</v>
      </c>
      <c r="P57" s="1">
        <f t="shared" si="5"/>
        <v>2.4019527021010571E-2</v>
      </c>
      <c r="S57" s="5">
        <f t="shared" si="7"/>
        <v>-1.366343223843669E-2</v>
      </c>
      <c r="T57" s="5">
        <f t="shared" si="8"/>
        <v>6.589352084055311E-3</v>
      </c>
      <c r="U57" s="5">
        <f t="shared" si="9"/>
        <v>1.8876739024808502E-2</v>
      </c>
    </row>
    <row r="58" spans="1:21" x14ac:dyDescent="0.2">
      <c r="A58">
        <v>2021</v>
      </c>
      <c r="B58">
        <v>0.45270300000000002</v>
      </c>
      <c r="C58">
        <v>7.0241439999999997</v>
      </c>
      <c r="D58">
        <v>2678930.4084000001</v>
      </c>
      <c r="E58">
        <v>84775404</v>
      </c>
      <c r="G58">
        <v>2021</v>
      </c>
      <c r="H58" s="1">
        <f t="shared" si="1"/>
        <v>9.6326953674620519E-2</v>
      </c>
      <c r="I58" s="1">
        <f t="shared" si="2"/>
        <v>7.1015698200550537E-2</v>
      </c>
      <c r="J58" s="1">
        <f t="shared" si="3"/>
        <v>0.10986181084830315</v>
      </c>
      <c r="K58" s="1">
        <f t="shared" si="4"/>
        <v>7.6064984182406814E-3</v>
      </c>
      <c r="O58" s="1">
        <v>7.1015698200550537E-2</v>
      </c>
      <c r="P58" s="1">
        <f t="shared" si="5"/>
        <v>9.1243415889318044E-2</v>
      </c>
      <c r="S58" s="5">
        <f t="shared" si="7"/>
        <v>2.5285483843097589E-2</v>
      </c>
      <c r="T58" s="5">
        <f t="shared" si="8"/>
        <v>3.0162149206855005E-2</v>
      </c>
      <c r="U58" s="5">
        <f t="shared" si="9"/>
        <v>4.556439185548089E-2</v>
      </c>
    </row>
    <row r="59" spans="1:21" x14ac:dyDescent="0.2">
      <c r="A59">
        <v>2022</v>
      </c>
      <c r="B59">
        <v>0.437305</v>
      </c>
      <c r="C59">
        <v>7.0996249999999996</v>
      </c>
      <c r="D59">
        <v>2751155.5353999999</v>
      </c>
      <c r="E59">
        <v>85341241</v>
      </c>
      <c r="G59">
        <v>2022</v>
      </c>
      <c r="H59" s="1">
        <f t="shared" si="1"/>
        <v>-3.4013470200109142E-2</v>
      </c>
      <c r="I59" s="1">
        <f t="shared" si="2"/>
        <v>1.0745935732524803E-2</v>
      </c>
      <c r="J59" s="1">
        <f t="shared" si="3"/>
        <v>2.6960434199235772E-2</v>
      </c>
      <c r="K59" s="1">
        <f t="shared" si="4"/>
        <v>6.6745420641109998E-3</v>
      </c>
      <c r="O59" s="1">
        <v>1.0745935732524803E-2</v>
      </c>
      <c r="P59" s="1">
        <f t="shared" si="5"/>
        <v>2.904854492917942E-2</v>
      </c>
      <c r="S59" s="5">
        <f t="shared" si="7"/>
        <v>2.9243310261372574E-2</v>
      </c>
      <c r="T59" s="5">
        <f t="shared" si="8"/>
        <v>2.231646873428883E-2</v>
      </c>
      <c r="U59" s="5">
        <f t="shared" si="9"/>
        <v>5.1585919586423667E-2</v>
      </c>
    </row>
    <row r="60" spans="1:21" x14ac:dyDescent="0.2">
      <c r="A60">
        <v>2023</v>
      </c>
      <c r="B60">
        <v>0.43207699999999999</v>
      </c>
      <c r="C60">
        <v>7.0030770000000002</v>
      </c>
      <c r="D60">
        <v>2834779.7001</v>
      </c>
      <c r="E60">
        <v>85816199</v>
      </c>
      <c r="G60">
        <v>2023</v>
      </c>
      <c r="H60" s="1">
        <f t="shared" si="1"/>
        <v>-1.1955042819085104E-2</v>
      </c>
      <c r="I60" s="1">
        <f t="shared" si="2"/>
        <v>-1.359902811768221E-2</v>
      </c>
      <c r="J60" s="1">
        <f t="shared" si="3"/>
        <v>3.0396014919542358E-2</v>
      </c>
      <c r="K60" s="1">
        <f t="shared" si="4"/>
        <v>5.5653983283416864E-3</v>
      </c>
      <c r="O60" s="1">
        <v>-1.359902811768221E-2</v>
      </c>
      <c r="P60" s="1">
        <f t="shared" si="5"/>
        <v>3.0036784247950338E-2</v>
      </c>
      <c r="S60" s="5">
        <f t="shared" si="7"/>
        <v>1.678614688514209E-2</v>
      </c>
      <c r="T60" s="5">
        <f t="shared" si="8"/>
        <v>2.2720868605131044E-2</v>
      </c>
      <c r="U60" s="5">
        <f t="shared" si="9"/>
        <v>5.5739419989027095E-2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Çin</vt:lpstr>
      <vt:lpstr>Hindistan</vt:lpstr>
      <vt:lpstr>60_KayaFigures_TUR_growth_d (2)</vt:lpstr>
      <vt:lpstr>Türkiye - anagrafik</vt:lpstr>
      <vt:lpstr>TemelGostergeler</vt:lpstr>
      <vt:lpstr>reg-1</vt:lpstr>
      <vt:lpstr>Sheet2</vt:lpstr>
      <vt:lpstr>reg-ave</vt:lpstr>
      <vt:lpstr>reg-level</vt:lpstr>
      <vt:lpstr>60_KayaFigures_TUR_growth_data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2024-11-13T17:35:59Z</dcterms:created>
  <dcterms:modified xsi:type="dcterms:W3CDTF">2024-11-26T06:34:45Z</dcterms:modified>
</cp:coreProperties>
</file>