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s/Documents/calismalar/enerjiistatistiknotları/"/>
    </mc:Choice>
  </mc:AlternateContent>
  <xr:revisionPtr revIDLastSave="0" documentId="13_ncr:1_{E2B9AD8C-8892-B94F-A49F-CC9E427BDCBF}" xr6:coauthVersionLast="47" xr6:coauthVersionMax="47" xr10:uidLastSave="{00000000-0000-0000-0000-000000000000}"/>
  <bookViews>
    <workbookView xWindow="7440" yWindow="660" windowWidth="29460" windowHeight="22420" activeTab="1" xr2:uid="{E6DCDC18-B40E-D045-BB9F-18A3458049D9}"/>
  </bookViews>
  <sheets>
    <sheet name="hamveri-IEA" sheetId="1" r:id="rId1"/>
    <sheet name="grafikl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9" i="2" l="1"/>
  <c r="C42" i="2"/>
  <c r="C40" i="2"/>
  <c r="C43" i="2" s="1"/>
  <c r="C41" i="2"/>
  <c r="D40" i="2"/>
  <c r="E40" i="2"/>
  <c r="F40" i="2"/>
  <c r="G40" i="2"/>
  <c r="H40" i="2"/>
  <c r="I40" i="2"/>
  <c r="J40" i="2"/>
  <c r="K40" i="2"/>
  <c r="L40" i="2"/>
  <c r="D39" i="2"/>
  <c r="E39" i="2"/>
  <c r="F39" i="2"/>
  <c r="G39" i="2"/>
  <c r="H39" i="2"/>
  <c r="I39" i="2"/>
  <c r="J39" i="2"/>
  <c r="K39" i="2"/>
  <c r="L39" i="2"/>
  <c r="D38" i="2"/>
  <c r="E38" i="2"/>
  <c r="F38" i="2"/>
  <c r="G38" i="2"/>
  <c r="H38" i="2"/>
  <c r="I38" i="2"/>
  <c r="J38" i="2"/>
  <c r="K38" i="2"/>
  <c r="L38" i="2"/>
  <c r="C38" i="2"/>
  <c r="D37" i="2"/>
  <c r="E37" i="2"/>
  <c r="F37" i="2"/>
  <c r="G37" i="2"/>
  <c r="H37" i="2"/>
  <c r="I37" i="2"/>
  <c r="J37" i="2"/>
  <c r="K37" i="2"/>
  <c r="L37" i="2"/>
  <c r="C37" i="2"/>
  <c r="M15" i="2"/>
  <c r="I14" i="2"/>
  <c r="M14" i="2"/>
  <c r="I16" i="2"/>
  <c r="M16" i="2" s="1"/>
  <c r="E14" i="1"/>
  <c r="F14" i="1"/>
  <c r="G14" i="1"/>
  <c r="H14" i="1"/>
  <c r="I14" i="1"/>
  <c r="K14" i="1"/>
  <c r="L14" i="1"/>
  <c r="M14" i="1"/>
  <c r="N14" i="1"/>
  <c r="O6" i="1"/>
  <c r="O7" i="1"/>
  <c r="O8" i="1"/>
  <c r="O9" i="1"/>
  <c r="O10" i="1"/>
  <c r="O11" i="1"/>
  <c r="O12" i="1"/>
  <c r="O13" i="1"/>
  <c r="O5" i="1"/>
  <c r="J14" i="1"/>
</calcChain>
</file>

<file path=xl/sharedStrings.xml><?xml version="1.0" encoding="utf-8"?>
<sst xmlns="http://schemas.openxmlformats.org/spreadsheetml/2006/main" count="117" uniqueCount="28">
  <si>
    <t>Kuzey Amerika</t>
  </si>
  <si>
    <t>Orta ve Güney Amerika</t>
  </si>
  <si>
    <t>Avrupa</t>
  </si>
  <si>
    <t>Afrika</t>
  </si>
  <si>
    <t>Çin</t>
  </si>
  <si>
    <t>Hindistan</t>
  </si>
  <si>
    <t>Diğer Asya-Pasifik</t>
  </si>
  <si>
    <t>Ortadoğu</t>
  </si>
  <si>
    <t>Avrasya</t>
  </si>
  <si>
    <t>Küresel</t>
  </si>
  <si>
    <t>Arz: Kömür</t>
  </si>
  <si>
    <t>Arz: Petrol ve Gaz</t>
  </si>
  <si>
    <t>Arz: Düşük emisyon</t>
  </si>
  <si>
    <t>Elektrik Üretimi</t>
  </si>
  <si>
    <t>Elektrik Şebekesi</t>
  </si>
  <si>
    <t>Tüketim: Taşıtlar</t>
  </si>
  <si>
    <t>Tüketim: Verimlilik</t>
  </si>
  <si>
    <t>Kritik mineraller</t>
  </si>
  <si>
    <t>Toplam İstihdam</t>
  </si>
  <si>
    <t>Enerji Arzı(EJ)</t>
  </si>
  <si>
    <t>Kömür Üretimi(mtce)</t>
  </si>
  <si>
    <t>Elektrik Üretimi(TWh)</t>
  </si>
  <si>
    <t>Kömür (tce/istihdam)</t>
  </si>
  <si>
    <t>Elektrik Altyapı istihdam(GWh/istihdam)</t>
  </si>
  <si>
    <t>Enerji Arzı(TJ/istihdam)</t>
  </si>
  <si>
    <t>Elektrik üretim (GWh/istihdam)</t>
  </si>
  <si>
    <t>Elektrik Altyapı (GWh/istihdam)</t>
  </si>
  <si>
    <t>Elektrik üretimi(GWh/istihdam)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</si>
</sst>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Aptos Narrow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1" fontId="0" fillId="0" borderId="0" xfId="0" applyNumberFormat="1"/>
    <xf numFmtId="0" fontId="0" fillId="2" borderId="0" xfId="0" applyFill="1"/>
    <xf numFmtId="0" fontId="0" fillId="3" borderId="0" xfId="0" applyFill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tx>
            <c:strRef>
              <c:f>grafikler!$C$44</c:f>
              <c:strCache>
                <c:ptCount val="1"/>
                <c:pt idx="0">
                  <c:v>Küresel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281B-A449-81B4-89C85AB29C4D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281B-A449-81B4-89C85AB29C4D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281B-A449-81B4-89C85AB29C4D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281B-A449-81B4-89C85AB29C4D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281B-A449-81B4-89C85AB29C4D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281B-A449-81B4-89C85AB29C4D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281B-A449-81B4-89C85AB29C4D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281B-A449-81B4-89C85AB29C4D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1-281B-A449-81B4-89C85AB29C4D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2-281B-A449-81B4-89C85AB29C4D}"/>
                </c:ext>
              </c:extLst>
            </c:dLbl>
            <c:dLbl>
              <c:idx val="2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3-281B-A449-81B4-89C85AB29C4D}"/>
                </c:ext>
              </c:extLst>
            </c:dLbl>
            <c:dLbl>
              <c:idx val="3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4-281B-A449-81B4-89C85AB29C4D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5-281B-A449-81B4-89C85AB29C4D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6-281B-A449-81B4-89C85AB29C4D}"/>
                </c:ext>
              </c:extLst>
            </c:dLbl>
            <c:dLbl>
              <c:idx val="6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7-281B-A449-81B4-89C85AB29C4D}"/>
                </c:ext>
              </c:extLst>
            </c:dLbl>
            <c:dLbl>
              <c:idx val="7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FR"/>
                </a:p>
              </c:txPr>
              <c:dLblPos val="outEnd"/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6="http://schemas.microsoft.com/office/drawing/2014/chart" uri="{C3380CC4-5D6E-409C-BE32-E72D297353CC}">
                  <c16:uniqueId val="{00000008-281B-A449-81B4-89C85AB29C4D}"/>
                </c:ext>
              </c:extLst>
            </c:dLbl>
            <c:spPr>
              <a:noFill/>
              <a:ln>
                <a:noFill/>
              </a:ln>
              <a:effectLst/>
            </c:spPr>
            <c:dLblPos val="outEnd"/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grafikler!$B$45:$B$52</c:f>
              <c:strCache>
                <c:ptCount val="8"/>
                <c:pt idx="0">
                  <c:v>Arz: Kömür</c:v>
                </c:pt>
                <c:pt idx="1">
                  <c:v>Arz: Petrol ve Gaz</c:v>
                </c:pt>
                <c:pt idx="2">
                  <c:v>Arz: Düşük emisyon</c:v>
                </c:pt>
                <c:pt idx="3">
                  <c:v>Elektrik Üretimi</c:v>
                </c:pt>
                <c:pt idx="4">
                  <c:v>Elektrik Şebekesi</c:v>
                </c:pt>
                <c:pt idx="5">
                  <c:v>Tüketim: Taşıtlar</c:v>
                </c:pt>
                <c:pt idx="6">
                  <c:v>Tüketim: Verimlilik</c:v>
                </c:pt>
                <c:pt idx="7">
                  <c:v>Kritik mineraller</c:v>
                </c:pt>
              </c:strCache>
            </c:strRef>
          </c:cat>
          <c:val>
            <c:numRef>
              <c:f>grafikler!$C$45:$C$52</c:f>
              <c:numCache>
                <c:formatCode>General</c:formatCode>
                <c:ptCount val="8"/>
                <c:pt idx="0">
                  <c:v>6300</c:v>
                </c:pt>
                <c:pt idx="1">
                  <c:v>12400</c:v>
                </c:pt>
                <c:pt idx="2">
                  <c:v>3500</c:v>
                </c:pt>
                <c:pt idx="3">
                  <c:v>13100</c:v>
                </c:pt>
                <c:pt idx="4">
                  <c:v>8000</c:v>
                </c:pt>
                <c:pt idx="5">
                  <c:v>13400</c:v>
                </c:pt>
                <c:pt idx="6">
                  <c:v>9800</c:v>
                </c:pt>
                <c:pt idx="7">
                  <c:v>800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1B-A449-81B4-89C85AB29C4D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Bir çalışanın ton kömür eşdeğeri üretimi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grafikler!$D$67:$M$67</c:f>
              <c:strCache>
                <c:ptCount val="10"/>
                <c:pt idx="0">
                  <c:v>Kuzey Amerika</c:v>
                </c:pt>
                <c:pt idx="1">
                  <c:v>Orta ve Güney Amerika</c:v>
                </c:pt>
                <c:pt idx="2">
                  <c:v>Avrupa</c:v>
                </c:pt>
                <c:pt idx="3">
                  <c:v>Afrika</c:v>
                </c:pt>
                <c:pt idx="4">
                  <c:v>Çin</c:v>
                </c:pt>
                <c:pt idx="5">
                  <c:v>Hindistan</c:v>
                </c:pt>
                <c:pt idx="6">
                  <c:v>Diğer Asya-Pasifik</c:v>
                </c:pt>
                <c:pt idx="7">
                  <c:v>Ortadoğu</c:v>
                </c:pt>
                <c:pt idx="8">
                  <c:v>Avrasya</c:v>
                </c:pt>
                <c:pt idx="9">
                  <c:v>Küresel</c:v>
                </c:pt>
              </c:strCache>
            </c:strRef>
          </c:cat>
          <c:val>
            <c:numRef>
              <c:f>grafikler!$D$68:$M$68</c:f>
              <c:numCache>
                <c:formatCode>0.0</c:formatCode>
                <c:ptCount val="10"/>
                <c:pt idx="0">
                  <c:v>4440</c:v>
                </c:pt>
                <c:pt idx="1">
                  <c:v>1160</c:v>
                </c:pt>
                <c:pt idx="2">
                  <c:v>1630</c:v>
                </c:pt>
                <c:pt idx="3">
                  <c:v>1030</c:v>
                </c:pt>
                <c:pt idx="4">
                  <c:v>880.60606060606062</c:v>
                </c:pt>
                <c:pt idx="5">
                  <c:v>908.125</c:v>
                </c:pt>
                <c:pt idx="6">
                  <c:v>782.5</c:v>
                </c:pt>
                <c:pt idx="7">
                  <c:v>20</c:v>
                </c:pt>
                <c:pt idx="8">
                  <c:v>1406.6666666666667</c:v>
                </c:pt>
                <c:pt idx="9">
                  <c:v>996.50793650793651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DC-554A-B310-1B44F57591A5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549221184"/>
        <c:axId val="549222896"/>
      </c:barChart>
      <c:catAx>
        <c:axId val="5492211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49222896"/>
        <c:crosses val="autoZero"/>
        <c:auto val="1"/>
        <c:lblAlgn val="ctr"/>
        <c:lblOffset val="100"/>
        <c:noMultiLvlLbl val="0"/>
      </c:catAx>
      <c:valAx>
        <c:axId val="5492228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ton Kömür Eşdeğeri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54922118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Çalışan başına TJ</a:t>
            </a:r>
            <a:r>
              <a:rPr lang="en-GB" baseline="0"/>
              <a:t> Enerji Arzı</a:t>
            </a:r>
            <a:endParaRPr lang="en-GB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cap="none" spc="0" baseline="0">
                    <a:ln w="0"/>
                    <a:solidFill>
                      <a:schemeClr val="tx1"/>
                    </a:solidFill>
                    <a:effectLst>
                      <a:outerShdw blurRad="38100" dist="19050" dir="2700000" algn="tl" rotWithShape="0">
                        <a:schemeClr val="dk1">
                          <a:alpha val="40000"/>
                        </a:schemeClr>
                      </a:outerShdw>
                    </a:effectLst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grafikler!$D$73:$M$73</c:f>
              <c:strCache>
                <c:ptCount val="10"/>
                <c:pt idx="0">
                  <c:v>Kuzey Amerika</c:v>
                </c:pt>
                <c:pt idx="1">
                  <c:v>Orta ve Güney Amerika</c:v>
                </c:pt>
                <c:pt idx="2">
                  <c:v>Avrupa</c:v>
                </c:pt>
                <c:pt idx="3">
                  <c:v>Afrika</c:v>
                </c:pt>
                <c:pt idx="4">
                  <c:v>Çin</c:v>
                </c:pt>
                <c:pt idx="5">
                  <c:v>Hindistan</c:v>
                </c:pt>
                <c:pt idx="6">
                  <c:v>Diğer Asya-Pasifik</c:v>
                </c:pt>
                <c:pt idx="7">
                  <c:v>Ortadoğu</c:v>
                </c:pt>
                <c:pt idx="8">
                  <c:v>Avrasya</c:v>
                </c:pt>
                <c:pt idx="9">
                  <c:v>Küresel</c:v>
                </c:pt>
              </c:strCache>
            </c:strRef>
          </c:cat>
          <c:val>
            <c:numRef>
              <c:f>grafikler!$D$74:$M$74</c:f>
              <c:numCache>
                <c:formatCode>0</c:formatCode>
                <c:ptCount val="10"/>
                <c:pt idx="0">
                  <c:v>15.383561643835616</c:v>
                </c:pt>
                <c:pt idx="1">
                  <c:v>6.9302325581395348</c:v>
                </c:pt>
                <c:pt idx="2">
                  <c:v>10.333333333333334</c:v>
                </c:pt>
                <c:pt idx="3">
                  <c:v>7.2127659574468082</c:v>
                </c:pt>
                <c:pt idx="4">
                  <c:v>8.2718446601941746</c:v>
                </c:pt>
                <c:pt idx="5">
                  <c:v>5.341176470588235</c:v>
                </c:pt>
                <c:pt idx="6">
                  <c:v>10.148148148148147</c:v>
                </c:pt>
                <c:pt idx="7">
                  <c:v>9.3684210526315788</c:v>
                </c:pt>
                <c:pt idx="8">
                  <c:v>14.724137931034482</c:v>
                </c:pt>
                <c:pt idx="9">
                  <c:v>9.5125925925925934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95-0245-8439-429DE2A1D8BC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1739335552"/>
        <c:axId val="1739337264"/>
      </c:barChart>
      <c:catAx>
        <c:axId val="1739335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739337264"/>
        <c:crosses val="autoZero"/>
        <c:auto val="1"/>
        <c:lblAlgn val="ctr"/>
        <c:lblOffset val="100"/>
        <c:noMultiLvlLbl val="0"/>
      </c:catAx>
      <c:valAx>
        <c:axId val="1739337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TJ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17393355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cap="none" spc="2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GB"/>
              <a:t>Elektrik Sektöründe İstihdam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cap="none" spc="2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grafikler!$D$79</c:f>
              <c:strCache>
                <c:ptCount val="1"/>
                <c:pt idx="0">
                  <c:v>Elektrik üretimi(GWh/istihdam)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lumMod val="110000"/>
                    <a:satMod val="105000"/>
                    <a:tint val="67000"/>
                  </a:schemeClr>
                </a:gs>
                <a:gs pos="50000">
                  <a:schemeClr val="accent1">
                    <a:lumMod val="105000"/>
                    <a:satMod val="103000"/>
                    <a:tint val="73000"/>
                  </a:schemeClr>
                </a:gs>
                <a:gs pos="100000">
                  <a:schemeClr val="accent1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1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grafikler!$E$78:$N$78</c:f>
              <c:strCache>
                <c:ptCount val="10"/>
                <c:pt idx="0">
                  <c:v>Kuzey Amerika</c:v>
                </c:pt>
                <c:pt idx="1">
                  <c:v>Orta ve Güney Amerika</c:v>
                </c:pt>
                <c:pt idx="2">
                  <c:v>Avrupa</c:v>
                </c:pt>
                <c:pt idx="3">
                  <c:v>Afrika</c:v>
                </c:pt>
                <c:pt idx="4">
                  <c:v>Çin</c:v>
                </c:pt>
                <c:pt idx="5">
                  <c:v>Hindistan</c:v>
                </c:pt>
                <c:pt idx="6">
                  <c:v>Diğer Asya-Pasifik</c:v>
                </c:pt>
                <c:pt idx="7">
                  <c:v>Ortadoğu</c:v>
                </c:pt>
                <c:pt idx="8">
                  <c:v>Avrasya</c:v>
                </c:pt>
                <c:pt idx="9">
                  <c:v>Küresel</c:v>
                </c:pt>
              </c:strCache>
            </c:strRef>
          </c:cat>
          <c:val>
            <c:numRef>
              <c:f>grafikler!$E$79:$N$79</c:f>
              <c:numCache>
                <c:formatCode>0.0</c:formatCode>
                <c:ptCount val="10"/>
                <c:pt idx="0">
                  <c:v>5.39</c:v>
                </c:pt>
                <c:pt idx="1">
                  <c:v>1.5766666666666667</c:v>
                </c:pt>
                <c:pt idx="2">
                  <c:v>2.59</c:v>
                </c:pt>
                <c:pt idx="3">
                  <c:v>1.8260000000000001</c:v>
                </c:pt>
                <c:pt idx="4">
                  <c:v>1.8396153846153847</c:v>
                </c:pt>
                <c:pt idx="5">
                  <c:v>1.3878571428571429</c:v>
                </c:pt>
                <c:pt idx="6">
                  <c:v>2.2941176470588234</c:v>
                </c:pt>
                <c:pt idx="7">
                  <c:v>3.4249999999999998</c:v>
                </c:pt>
                <c:pt idx="8">
                  <c:v>3.6924999999999999</c:v>
                </c:pt>
                <c:pt idx="9">
                  <c:v>2.279618320610687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FE-3C4A-94BF-DC23877673D3}"/>
            </c:ext>
          </c:extLst>
        </c:ser>
        <c:ser>
          <c:idx val="1"/>
          <c:order val="1"/>
          <c:tx>
            <c:strRef>
              <c:f>grafikler!$D$80</c:f>
              <c:strCache>
                <c:ptCount val="1"/>
                <c:pt idx="0">
                  <c:v>Elektrik Altyapı istihdam(GWh/istihdam)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lumMod val="110000"/>
                    <a:satMod val="105000"/>
                    <a:tint val="67000"/>
                  </a:schemeClr>
                </a:gs>
                <a:gs pos="50000">
                  <a:schemeClr val="accent2">
                    <a:lumMod val="105000"/>
                    <a:satMod val="103000"/>
                    <a:tint val="73000"/>
                  </a:schemeClr>
                </a:gs>
                <a:gs pos="100000">
                  <a:schemeClr val="accent2">
                    <a:lumMod val="105000"/>
                    <a:satMod val="109000"/>
                    <a:tint val="81000"/>
                  </a:schemeClr>
                </a:gs>
              </a:gsLst>
              <a:lin ang="5400000" scaled="0"/>
            </a:gradFill>
            <a:ln w="9525" cap="flat" cmpd="sng" algn="ctr">
              <a:solidFill>
                <a:schemeClr val="accent2">
                  <a:shade val="95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F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grafikler!$E$78:$N$78</c:f>
              <c:strCache>
                <c:ptCount val="10"/>
                <c:pt idx="0">
                  <c:v>Kuzey Amerika</c:v>
                </c:pt>
                <c:pt idx="1">
                  <c:v>Orta ve Güney Amerika</c:v>
                </c:pt>
                <c:pt idx="2">
                  <c:v>Avrupa</c:v>
                </c:pt>
                <c:pt idx="3">
                  <c:v>Afrika</c:v>
                </c:pt>
                <c:pt idx="4">
                  <c:v>Çin</c:v>
                </c:pt>
                <c:pt idx="5">
                  <c:v>Hindistan</c:v>
                </c:pt>
                <c:pt idx="6">
                  <c:v>Diğer Asya-Pasifik</c:v>
                </c:pt>
                <c:pt idx="7">
                  <c:v>Ortadoğu</c:v>
                </c:pt>
                <c:pt idx="8">
                  <c:v>Avrasya</c:v>
                </c:pt>
                <c:pt idx="9">
                  <c:v>Küresel</c:v>
                </c:pt>
              </c:strCache>
            </c:strRef>
          </c:cat>
          <c:val>
            <c:numRef>
              <c:f>grafikler!$E$80:$N$80</c:f>
              <c:numCache>
                <c:formatCode>0.0</c:formatCode>
                <c:ptCount val="10"/>
                <c:pt idx="0">
                  <c:v>5.9888888888888889</c:v>
                </c:pt>
                <c:pt idx="1">
                  <c:v>2.8380000000000001</c:v>
                </c:pt>
                <c:pt idx="2">
                  <c:v>3.8849999999999998</c:v>
                </c:pt>
                <c:pt idx="3">
                  <c:v>2.2825000000000002</c:v>
                </c:pt>
                <c:pt idx="4">
                  <c:v>3.9858333333333333</c:v>
                </c:pt>
                <c:pt idx="5">
                  <c:v>1.214375</c:v>
                </c:pt>
                <c:pt idx="6">
                  <c:v>4.875</c:v>
                </c:pt>
                <c:pt idx="7">
                  <c:v>6.85</c:v>
                </c:pt>
                <c:pt idx="8">
                  <c:v>7.3849999999999998</c:v>
                </c:pt>
                <c:pt idx="9">
                  <c:v>3.7328749999999999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FE-3C4A-94BF-DC23877673D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00"/>
        <c:overlap val="-24"/>
        <c:axId val="2010023152"/>
        <c:axId val="2010039760"/>
      </c:barChart>
      <c:catAx>
        <c:axId val="2010023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2010039760"/>
        <c:crosses val="autoZero"/>
        <c:auto val="1"/>
        <c:lblAlgn val="ctr"/>
        <c:lblOffset val="100"/>
        <c:noMultiLvlLbl val="0"/>
      </c:catAx>
      <c:valAx>
        <c:axId val="2010039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GB"/>
                  <a:t>GWh/kişi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50000"/>
                      <a:lumOff val="50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FR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FR"/>
          </a:p>
        </c:txPr>
        <c:crossAx val="2010023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2797290374347104"/>
          <c:y val="0.12822660727777146"/>
          <c:w val="0.43265339287217458"/>
          <c:h val="0.1992191888010978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F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F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6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158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Marker>
  <cs:dataPointMarkerLayout symbol="circle" size="4"/>
  <cs:dataPointWirefram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2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755650</xdr:colOff>
      <xdr:row>45</xdr:row>
      <xdr:rowOff>133350</xdr:rowOff>
    </xdr:from>
    <xdr:to>
      <xdr:col>11</xdr:col>
      <xdr:colOff>203200</xdr:colOff>
      <xdr:row>62</xdr:row>
      <xdr:rowOff>12700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65913C8-134D-466B-4DAC-FD07903E05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584200</xdr:colOff>
      <xdr:row>53</xdr:row>
      <xdr:rowOff>25400</xdr:rowOff>
    </xdr:from>
    <xdr:to>
      <xdr:col>10</xdr:col>
      <xdr:colOff>651933</xdr:colOff>
      <xdr:row>66</xdr:row>
      <xdr:rowOff>127000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1F197B0-7931-8525-3908-AD91A762E8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1016000</xdr:colOff>
      <xdr:row>50</xdr:row>
      <xdr:rowOff>167640</xdr:rowOff>
    </xdr:from>
    <xdr:to>
      <xdr:col>8</xdr:col>
      <xdr:colOff>924560</xdr:colOff>
      <xdr:row>64</xdr:row>
      <xdr:rowOff>66040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4B635F2-5C2E-3B4C-C538-8731CDF7B9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222250</xdr:colOff>
      <xdr:row>42</xdr:row>
      <xdr:rowOff>118533</xdr:rowOff>
    </xdr:from>
    <xdr:to>
      <xdr:col>14</xdr:col>
      <xdr:colOff>586317</xdr:colOff>
      <xdr:row>57</xdr:row>
      <xdr:rowOff>186267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26EFB011-104C-72DE-410C-2E4FBF0538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AD494E-3BFB-8E40-9397-921196E28FC8}">
  <dimension ref="D4:O14"/>
  <sheetViews>
    <sheetView topLeftCell="C1" workbookViewId="0">
      <selection activeCell="E13" sqref="E13:N13"/>
    </sheetView>
  </sheetViews>
  <sheetFormatPr baseColWidth="10" defaultRowHeight="16" x14ac:dyDescent="0.2"/>
  <sheetData>
    <row r="4" spans="4:15" x14ac:dyDescent="0.2">
      <c r="E4" t="s">
        <v>0</v>
      </c>
      <c r="F4" t="s">
        <v>1</v>
      </c>
      <c r="G4" t="s">
        <v>2</v>
      </c>
      <c r="H4" t="s">
        <v>3</v>
      </c>
      <c r="I4" t="s">
        <v>4</v>
      </c>
      <c r="J4" t="s">
        <v>5</v>
      </c>
      <c r="K4" t="s">
        <v>6</v>
      </c>
      <c r="L4" t="s">
        <v>7</v>
      </c>
      <c r="M4" t="s">
        <v>8</v>
      </c>
      <c r="N4" t="s">
        <v>9</v>
      </c>
    </row>
    <row r="5" spans="4:15" x14ac:dyDescent="0.2">
      <c r="D5" t="s">
        <v>10</v>
      </c>
      <c r="E5">
        <v>100</v>
      </c>
      <c r="F5">
        <v>50</v>
      </c>
      <c r="G5">
        <v>100</v>
      </c>
      <c r="H5">
        <v>200</v>
      </c>
      <c r="I5">
        <v>3300</v>
      </c>
      <c r="J5">
        <v>1600</v>
      </c>
      <c r="K5">
        <v>800</v>
      </c>
      <c r="L5">
        <v>50</v>
      </c>
      <c r="M5">
        <v>300</v>
      </c>
      <c r="N5">
        <v>6300</v>
      </c>
      <c r="O5">
        <f>SUM(E5:M5)</f>
        <v>6500</v>
      </c>
    </row>
    <row r="6" spans="4:15" x14ac:dyDescent="0.2">
      <c r="D6" t="s">
        <v>11</v>
      </c>
      <c r="E6">
        <v>1900</v>
      </c>
      <c r="F6">
        <v>1100</v>
      </c>
      <c r="G6">
        <v>600</v>
      </c>
      <c r="H6">
        <v>1600</v>
      </c>
      <c r="I6">
        <v>1200</v>
      </c>
      <c r="J6">
        <v>800</v>
      </c>
      <c r="K6">
        <v>1000</v>
      </c>
      <c r="L6">
        <v>2800</v>
      </c>
      <c r="M6">
        <v>1400</v>
      </c>
      <c r="N6">
        <v>12400</v>
      </c>
      <c r="O6">
        <f t="shared" ref="O6:O13" si="0">SUM(E6:M6)</f>
        <v>12400</v>
      </c>
    </row>
    <row r="7" spans="4:15" x14ac:dyDescent="0.2">
      <c r="D7" t="s">
        <v>12</v>
      </c>
      <c r="E7">
        <v>200</v>
      </c>
      <c r="F7">
        <v>800</v>
      </c>
      <c r="G7">
        <v>300</v>
      </c>
      <c r="H7">
        <v>700</v>
      </c>
      <c r="I7">
        <v>300</v>
      </c>
      <c r="J7">
        <v>700</v>
      </c>
      <c r="K7">
        <v>500</v>
      </c>
      <c r="L7">
        <v>50</v>
      </c>
      <c r="M7">
        <v>50</v>
      </c>
      <c r="N7">
        <v>3500</v>
      </c>
      <c r="O7">
        <f t="shared" si="0"/>
        <v>3600</v>
      </c>
    </row>
    <row r="8" spans="4:15" x14ac:dyDescent="0.2">
      <c r="D8" t="s">
        <v>13</v>
      </c>
      <c r="E8">
        <v>1000</v>
      </c>
      <c r="F8">
        <v>900</v>
      </c>
      <c r="G8">
        <v>1500</v>
      </c>
      <c r="H8">
        <v>500</v>
      </c>
      <c r="I8">
        <v>5200</v>
      </c>
      <c r="J8">
        <v>1400</v>
      </c>
      <c r="K8">
        <v>1700</v>
      </c>
      <c r="L8">
        <v>400</v>
      </c>
      <c r="M8">
        <v>400</v>
      </c>
      <c r="N8">
        <v>13100</v>
      </c>
      <c r="O8">
        <f t="shared" si="0"/>
        <v>13000</v>
      </c>
    </row>
    <row r="9" spans="4:15" x14ac:dyDescent="0.2">
      <c r="D9" t="s">
        <v>14</v>
      </c>
      <c r="E9">
        <v>900</v>
      </c>
      <c r="F9">
        <v>500</v>
      </c>
      <c r="G9">
        <v>1000</v>
      </c>
      <c r="H9">
        <v>400</v>
      </c>
      <c r="I9">
        <v>2400</v>
      </c>
      <c r="J9">
        <v>1600</v>
      </c>
      <c r="K9">
        <v>800</v>
      </c>
      <c r="L9">
        <v>200</v>
      </c>
      <c r="M9">
        <v>200</v>
      </c>
      <c r="N9">
        <v>8000</v>
      </c>
      <c r="O9">
        <f t="shared" si="0"/>
        <v>8000</v>
      </c>
    </row>
    <row r="10" spans="4:15" x14ac:dyDescent="0.2">
      <c r="D10" t="s">
        <v>15</v>
      </c>
      <c r="E10">
        <v>1800</v>
      </c>
      <c r="F10">
        <v>500</v>
      </c>
      <c r="G10">
        <v>2400</v>
      </c>
      <c r="H10">
        <v>400</v>
      </c>
      <c r="I10">
        <v>4500</v>
      </c>
      <c r="J10">
        <v>1300</v>
      </c>
      <c r="K10">
        <v>1900</v>
      </c>
      <c r="L10">
        <v>200</v>
      </c>
      <c r="M10">
        <v>300</v>
      </c>
      <c r="N10">
        <v>13400</v>
      </c>
      <c r="O10">
        <f t="shared" si="0"/>
        <v>13300</v>
      </c>
    </row>
    <row r="11" spans="4:15" x14ac:dyDescent="0.2">
      <c r="D11" t="s">
        <v>16</v>
      </c>
      <c r="E11">
        <v>1400</v>
      </c>
      <c r="F11">
        <v>400</v>
      </c>
      <c r="G11">
        <v>1200</v>
      </c>
      <c r="H11">
        <v>500</v>
      </c>
      <c r="I11">
        <v>3500</v>
      </c>
      <c r="J11">
        <v>1200</v>
      </c>
      <c r="K11">
        <v>1300</v>
      </c>
      <c r="L11">
        <v>200</v>
      </c>
      <c r="M11">
        <v>200</v>
      </c>
      <c r="N11">
        <v>9800</v>
      </c>
      <c r="O11">
        <f t="shared" si="0"/>
        <v>9900</v>
      </c>
    </row>
    <row r="12" spans="4:15" x14ac:dyDescent="0.2">
      <c r="D12" t="s">
        <v>17</v>
      </c>
      <c r="E12">
        <v>50</v>
      </c>
      <c r="F12">
        <v>100</v>
      </c>
      <c r="G12">
        <v>50</v>
      </c>
      <c r="H12">
        <v>400</v>
      </c>
      <c r="I12">
        <v>50</v>
      </c>
      <c r="J12">
        <v>50</v>
      </c>
      <c r="K12">
        <v>100</v>
      </c>
      <c r="L12">
        <v>50</v>
      </c>
      <c r="M12">
        <v>50</v>
      </c>
      <c r="N12">
        <v>800</v>
      </c>
      <c r="O12">
        <f t="shared" si="0"/>
        <v>900</v>
      </c>
    </row>
    <row r="13" spans="4:15" x14ac:dyDescent="0.2">
      <c r="E13">
        <v>7300</v>
      </c>
      <c r="F13">
        <v>4300</v>
      </c>
      <c r="G13">
        <v>7200</v>
      </c>
      <c r="H13">
        <v>4700</v>
      </c>
      <c r="I13">
        <v>20600</v>
      </c>
      <c r="J13">
        <v>8500</v>
      </c>
      <c r="K13">
        <v>8100</v>
      </c>
      <c r="L13">
        <v>3800</v>
      </c>
      <c r="M13">
        <v>2900</v>
      </c>
      <c r="N13">
        <v>67500</v>
      </c>
      <c r="O13">
        <f t="shared" si="0"/>
        <v>67400</v>
      </c>
    </row>
    <row r="14" spans="4:15" x14ac:dyDescent="0.2">
      <c r="E14">
        <f t="shared" ref="E14:I14" si="1">SUM(E5:E12)</f>
        <v>7350</v>
      </c>
      <c r="F14">
        <f t="shared" si="1"/>
        <v>4350</v>
      </c>
      <c r="G14">
        <f t="shared" si="1"/>
        <v>7150</v>
      </c>
      <c r="H14">
        <f t="shared" si="1"/>
        <v>4700</v>
      </c>
      <c r="I14">
        <f t="shared" si="1"/>
        <v>20450</v>
      </c>
      <c r="J14">
        <f>SUM(J5:J12)</f>
        <v>8650</v>
      </c>
      <c r="K14">
        <f t="shared" ref="K14:N14" si="2">SUM(K5:K12)</f>
        <v>8100</v>
      </c>
      <c r="L14">
        <f t="shared" si="2"/>
        <v>3950</v>
      </c>
      <c r="M14">
        <f t="shared" si="2"/>
        <v>2900</v>
      </c>
      <c r="N14">
        <f t="shared" si="2"/>
        <v>67300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52BA5-7F15-6F4B-B881-1DB14A6D5309}">
  <dimension ref="B4:N80"/>
  <sheetViews>
    <sheetView tabSelected="1" topLeftCell="D36" zoomScale="188" workbookViewId="0">
      <selection activeCell="D80" sqref="D80"/>
    </sheetView>
  </sheetViews>
  <sheetFormatPr baseColWidth="10" defaultRowHeight="16" x14ac:dyDescent="0.2"/>
  <cols>
    <col min="2" max="2" width="19.33203125" customWidth="1"/>
    <col min="3" max="3" width="12.5" customWidth="1"/>
    <col min="4" max="4" width="18" customWidth="1"/>
    <col min="9" max="9" width="15.5" customWidth="1"/>
  </cols>
  <sheetData>
    <row r="4" spans="2:13" x14ac:dyDescent="0.2">
      <c r="C4" t="s">
        <v>0</v>
      </c>
      <c r="D4" t="s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 t="s">
        <v>7</v>
      </c>
      <c r="K4" t="s">
        <v>8</v>
      </c>
      <c r="L4" t="s">
        <v>9</v>
      </c>
    </row>
    <row r="5" spans="2:13" x14ac:dyDescent="0.2">
      <c r="B5" t="s">
        <v>10</v>
      </c>
      <c r="C5">
        <v>100</v>
      </c>
      <c r="D5">
        <v>50</v>
      </c>
      <c r="E5">
        <v>100</v>
      </c>
      <c r="F5">
        <v>200</v>
      </c>
      <c r="G5">
        <v>3300</v>
      </c>
      <c r="H5">
        <v>1600</v>
      </c>
      <c r="I5">
        <v>800</v>
      </c>
      <c r="J5">
        <v>50</v>
      </c>
      <c r="K5">
        <v>300</v>
      </c>
      <c r="L5">
        <v>6300</v>
      </c>
    </row>
    <row r="6" spans="2:13" x14ac:dyDescent="0.2">
      <c r="B6" t="s">
        <v>11</v>
      </c>
      <c r="C6">
        <v>1900</v>
      </c>
      <c r="D6">
        <v>1100</v>
      </c>
      <c r="E6">
        <v>600</v>
      </c>
      <c r="F6">
        <v>1600</v>
      </c>
      <c r="G6">
        <v>1200</v>
      </c>
      <c r="H6">
        <v>800</v>
      </c>
      <c r="I6">
        <v>1000</v>
      </c>
      <c r="J6">
        <v>2800</v>
      </c>
      <c r="K6">
        <v>1400</v>
      </c>
      <c r="L6">
        <v>12400</v>
      </c>
    </row>
    <row r="7" spans="2:13" x14ac:dyDescent="0.2">
      <c r="B7" t="s">
        <v>12</v>
      </c>
      <c r="C7">
        <v>200</v>
      </c>
      <c r="D7">
        <v>800</v>
      </c>
      <c r="E7">
        <v>300</v>
      </c>
      <c r="F7">
        <v>700</v>
      </c>
      <c r="G7">
        <v>300</v>
      </c>
      <c r="H7">
        <v>700</v>
      </c>
      <c r="I7">
        <v>500</v>
      </c>
      <c r="J7">
        <v>50</v>
      </c>
      <c r="K7">
        <v>50</v>
      </c>
      <c r="L7">
        <v>3500</v>
      </c>
    </row>
    <row r="8" spans="2:13" x14ac:dyDescent="0.2">
      <c r="B8" t="s">
        <v>13</v>
      </c>
      <c r="C8">
        <v>1000</v>
      </c>
      <c r="D8">
        <v>900</v>
      </c>
      <c r="E8">
        <v>1500</v>
      </c>
      <c r="F8">
        <v>500</v>
      </c>
      <c r="G8">
        <v>5200</v>
      </c>
      <c r="H8">
        <v>1400</v>
      </c>
      <c r="I8">
        <v>1700</v>
      </c>
      <c r="J8">
        <v>400</v>
      </c>
      <c r="K8">
        <v>400</v>
      </c>
      <c r="L8">
        <v>13100</v>
      </c>
    </row>
    <row r="9" spans="2:13" x14ac:dyDescent="0.2">
      <c r="B9" t="s">
        <v>14</v>
      </c>
      <c r="C9">
        <v>900</v>
      </c>
      <c r="D9">
        <v>500</v>
      </c>
      <c r="E9">
        <v>1000</v>
      </c>
      <c r="F9">
        <v>400</v>
      </c>
      <c r="G9">
        <v>2400</v>
      </c>
      <c r="H9">
        <v>1600</v>
      </c>
      <c r="I9">
        <v>800</v>
      </c>
      <c r="J9">
        <v>200</v>
      </c>
      <c r="K9">
        <v>200</v>
      </c>
      <c r="L9">
        <v>8000</v>
      </c>
    </row>
    <row r="10" spans="2:13" x14ac:dyDescent="0.2">
      <c r="B10" t="s">
        <v>15</v>
      </c>
      <c r="C10">
        <v>1800</v>
      </c>
      <c r="D10">
        <v>500</v>
      </c>
      <c r="E10">
        <v>2400</v>
      </c>
      <c r="F10">
        <v>400</v>
      </c>
      <c r="G10">
        <v>4500</v>
      </c>
      <c r="H10">
        <v>1300</v>
      </c>
      <c r="I10">
        <v>1900</v>
      </c>
      <c r="J10">
        <v>200</v>
      </c>
      <c r="K10">
        <v>300</v>
      </c>
      <c r="L10">
        <v>13400</v>
      </c>
    </row>
    <row r="11" spans="2:13" x14ac:dyDescent="0.2">
      <c r="B11" t="s">
        <v>16</v>
      </c>
      <c r="C11">
        <v>1400</v>
      </c>
      <c r="D11">
        <v>400</v>
      </c>
      <c r="E11">
        <v>1200</v>
      </c>
      <c r="F11">
        <v>500</v>
      </c>
      <c r="G11">
        <v>3500</v>
      </c>
      <c r="H11">
        <v>1200</v>
      </c>
      <c r="I11">
        <v>1300</v>
      </c>
      <c r="J11">
        <v>200</v>
      </c>
      <c r="K11">
        <v>200</v>
      </c>
      <c r="L11">
        <v>9800</v>
      </c>
    </row>
    <row r="12" spans="2:13" x14ac:dyDescent="0.2">
      <c r="B12" t="s">
        <v>17</v>
      </c>
      <c r="C12">
        <v>50</v>
      </c>
      <c r="D12">
        <v>100</v>
      </c>
      <c r="E12">
        <v>50</v>
      </c>
      <c r="F12">
        <v>400</v>
      </c>
      <c r="G12">
        <v>50</v>
      </c>
      <c r="H12">
        <v>50</v>
      </c>
      <c r="I12">
        <v>100</v>
      </c>
      <c r="J12">
        <v>50</v>
      </c>
      <c r="K12">
        <v>50</v>
      </c>
      <c r="L12">
        <v>800</v>
      </c>
    </row>
    <row r="13" spans="2:13" x14ac:dyDescent="0.2">
      <c r="B13" t="s">
        <v>18</v>
      </c>
      <c r="C13">
        <v>7300</v>
      </c>
      <c r="D13">
        <v>4300</v>
      </c>
      <c r="E13">
        <v>7200</v>
      </c>
      <c r="F13">
        <v>4700</v>
      </c>
      <c r="G13">
        <v>20600</v>
      </c>
      <c r="H13">
        <v>8500</v>
      </c>
      <c r="I13">
        <v>8100</v>
      </c>
      <c r="J13">
        <v>3800</v>
      </c>
      <c r="K13">
        <v>2900</v>
      </c>
      <c r="L13">
        <v>67500</v>
      </c>
    </row>
    <row r="14" spans="2:13" x14ac:dyDescent="0.2">
      <c r="B14" t="s">
        <v>19</v>
      </c>
      <c r="C14">
        <v>112.3</v>
      </c>
      <c r="D14">
        <v>29.8</v>
      </c>
      <c r="E14">
        <v>74.400000000000006</v>
      </c>
      <c r="F14">
        <v>33.9</v>
      </c>
      <c r="G14">
        <v>170.4</v>
      </c>
      <c r="H14">
        <v>45.4</v>
      </c>
      <c r="I14">
        <f>298-G14-H14</f>
        <v>82.199999999999989</v>
      </c>
      <c r="J14">
        <v>35.6</v>
      </c>
      <c r="K14">
        <v>42.7</v>
      </c>
      <c r="L14">
        <v>642.1</v>
      </c>
      <c r="M14">
        <f t="shared" ref="M14" si="0">SUM(C14:K14)</f>
        <v>626.70000000000005</v>
      </c>
    </row>
    <row r="15" spans="2:13" x14ac:dyDescent="0.2">
      <c r="B15" t="s">
        <v>20</v>
      </c>
      <c r="C15">
        <v>444</v>
      </c>
      <c r="D15">
        <v>58</v>
      </c>
      <c r="E15">
        <v>163</v>
      </c>
      <c r="F15">
        <v>206</v>
      </c>
      <c r="G15">
        <v>2906</v>
      </c>
      <c r="H15">
        <v>1453</v>
      </c>
      <c r="I15">
        <v>626</v>
      </c>
      <c r="J15">
        <v>1</v>
      </c>
      <c r="K15">
        <v>422</v>
      </c>
      <c r="L15">
        <v>6278</v>
      </c>
      <c r="M15">
        <f>SUM(C15:L15)</f>
        <v>12557</v>
      </c>
    </row>
    <row r="16" spans="2:13" x14ac:dyDescent="0.2">
      <c r="B16" t="s">
        <v>21</v>
      </c>
      <c r="C16">
        <v>5390</v>
      </c>
      <c r="D16">
        <v>1419</v>
      </c>
      <c r="E16">
        <v>3885</v>
      </c>
      <c r="F16">
        <v>913</v>
      </c>
      <c r="G16">
        <v>9566</v>
      </c>
      <c r="H16">
        <v>1943</v>
      </c>
      <c r="I16">
        <f>15409-G16-H16</f>
        <v>3900</v>
      </c>
      <c r="J16">
        <v>1370</v>
      </c>
      <c r="K16">
        <v>1477</v>
      </c>
      <c r="L16">
        <v>29863</v>
      </c>
      <c r="M16">
        <f>SUM(C16:K16)</f>
        <v>29863</v>
      </c>
    </row>
    <row r="21" spans="2:13" x14ac:dyDescent="0.2">
      <c r="C21" s="5" t="s">
        <v>0</v>
      </c>
      <c r="D21" s="5" t="s">
        <v>1</v>
      </c>
      <c r="E21" s="5" t="s">
        <v>2</v>
      </c>
      <c r="F21" s="5" t="s">
        <v>3</v>
      </c>
      <c r="G21" s="5" t="s">
        <v>4</v>
      </c>
      <c r="H21" s="5" t="s">
        <v>5</v>
      </c>
      <c r="I21" s="5" t="s">
        <v>6</v>
      </c>
      <c r="J21" s="5" t="s">
        <v>7</v>
      </c>
      <c r="K21" s="5" t="s">
        <v>8</v>
      </c>
      <c r="L21" s="5" t="s">
        <v>9</v>
      </c>
    </row>
    <row r="22" spans="2:13" x14ac:dyDescent="0.2">
      <c r="B22" s="3" t="s">
        <v>10</v>
      </c>
      <c r="C22" s="6">
        <v>100</v>
      </c>
      <c r="D22" s="6">
        <v>50</v>
      </c>
      <c r="E22" s="6">
        <v>100</v>
      </c>
      <c r="F22" s="6">
        <v>200</v>
      </c>
      <c r="G22" s="6">
        <v>3300</v>
      </c>
      <c r="H22" s="6">
        <v>1600</v>
      </c>
      <c r="I22" s="6">
        <v>800</v>
      </c>
      <c r="J22" s="6">
        <v>50</v>
      </c>
      <c r="K22" s="6">
        <v>300</v>
      </c>
      <c r="L22" s="6">
        <v>6300</v>
      </c>
    </row>
    <row r="23" spans="2:13" x14ac:dyDescent="0.2">
      <c r="B23" s="3" t="s">
        <v>11</v>
      </c>
      <c r="C23" s="6">
        <v>1900</v>
      </c>
      <c r="D23" s="6">
        <v>1100</v>
      </c>
      <c r="E23" s="6">
        <v>600</v>
      </c>
      <c r="F23" s="6">
        <v>1600</v>
      </c>
      <c r="G23" s="6">
        <v>1200</v>
      </c>
      <c r="H23" s="6">
        <v>800</v>
      </c>
      <c r="I23" s="6">
        <v>1000</v>
      </c>
      <c r="J23" s="6">
        <v>2800</v>
      </c>
      <c r="K23" s="6">
        <v>1400</v>
      </c>
      <c r="L23" s="6">
        <v>12400</v>
      </c>
    </row>
    <row r="24" spans="2:13" x14ac:dyDescent="0.2">
      <c r="B24" s="3" t="s">
        <v>12</v>
      </c>
      <c r="C24" s="6">
        <v>200</v>
      </c>
      <c r="D24" s="6">
        <v>800</v>
      </c>
      <c r="E24" s="6">
        <v>300</v>
      </c>
      <c r="F24" s="6">
        <v>700</v>
      </c>
      <c r="G24" s="6">
        <v>300</v>
      </c>
      <c r="H24" s="6">
        <v>700</v>
      </c>
      <c r="I24" s="6">
        <v>500</v>
      </c>
      <c r="J24" s="6">
        <v>50</v>
      </c>
      <c r="K24" s="6">
        <v>50</v>
      </c>
      <c r="L24" s="6">
        <v>3500</v>
      </c>
    </row>
    <row r="25" spans="2:13" x14ac:dyDescent="0.2">
      <c r="B25" s="3" t="s">
        <v>13</v>
      </c>
      <c r="C25" s="6">
        <v>1000</v>
      </c>
      <c r="D25" s="6">
        <v>900</v>
      </c>
      <c r="E25" s="6">
        <v>1500</v>
      </c>
      <c r="F25" s="6">
        <v>500</v>
      </c>
      <c r="G25" s="6">
        <v>5200</v>
      </c>
      <c r="H25" s="6">
        <v>1400</v>
      </c>
      <c r="I25" s="6">
        <v>1700</v>
      </c>
      <c r="J25" s="6">
        <v>400</v>
      </c>
      <c r="K25" s="6">
        <v>400</v>
      </c>
      <c r="L25" s="6">
        <v>13100</v>
      </c>
    </row>
    <row r="26" spans="2:13" x14ac:dyDescent="0.2">
      <c r="B26" s="3" t="s">
        <v>14</v>
      </c>
      <c r="C26" s="6">
        <v>900</v>
      </c>
      <c r="D26" s="6">
        <v>500</v>
      </c>
      <c r="E26" s="6">
        <v>1000</v>
      </c>
      <c r="F26" s="6">
        <v>400</v>
      </c>
      <c r="G26" s="6">
        <v>2400</v>
      </c>
      <c r="H26" s="6">
        <v>1600</v>
      </c>
      <c r="I26" s="6">
        <v>800</v>
      </c>
      <c r="J26" s="6">
        <v>200</v>
      </c>
      <c r="K26" s="6">
        <v>200</v>
      </c>
      <c r="L26" s="6">
        <v>8000</v>
      </c>
    </row>
    <row r="27" spans="2:13" x14ac:dyDescent="0.2">
      <c r="B27" s="3" t="s">
        <v>15</v>
      </c>
      <c r="C27" s="6">
        <v>1800</v>
      </c>
      <c r="D27" s="6">
        <v>500</v>
      </c>
      <c r="E27" s="6">
        <v>2400</v>
      </c>
      <c r="F27" s="6">
        <v>400</v>
      </c>
      <c r="G27" s="6">
        <v>4500</v>
      </c>
      <c r="H27" s="6">
        <v>1300</v>
      </c>
      <c r="I27" s="6">
        <v>1900</v>
      </c>
      <c r="J27" s="6">
        <v>200</v>
      </c>
      <c r="K27" s="6">
        <v>300</v>
      </c>
      <c r="L27" s="6">
        <v>13400</v>
      </c>
    </row>
    <row r="28" spans="2:13" x14ac:dyDescent="0.2">
      <c r="B28" s="3" t="s">
        <v>16</v>
      </c>
      <c r="C28" s="6">
        <v>1400</v>
      </c>
      <c r="D28" s="6">
        <v>400</v>
      </c>
      <c r="E28" s="6">
        <v>1200</v>
      </c>
      <c r="F28" s="6">
        <v>500</v>
      </c>
      <c r="G28" s="6">
        <v>3500</v>
      </c>
      <c r="H28" s="6">
        <v>1200</v>
      </c>
      <c r="I28" s="6">
        <v>1300</v>
      </c>
      <c r="J28" s="6">
        <v>200</v>
      </c>
      <c r="K28" s="6">
        <v>200</v>
      </c>
      <c r="L28" s="6">
        <v>9800</v>
      </c>
    </row>
    <row r="29" spans="2:13" x14ac:dyDescent="0.2">
      <c r="B29" s="3" t="s">
        <v>17</v>
      </c>
      <c r="C29" s="6">
        <v>50</v>
      </c>
      <c r="D29" s="6">
        <v>100</v>
      </c>
      <c r="E29" s="6">
        <v>50</v>
      </c>
      <c r="F29" s="6">
        <v>400</v>
      </c>
      <c r="G29" s="6">
        <v>50</v>
      </c>
      <c r="H29" s="6">
        <v>50</v>
      </c>
      <c r="I29" s="6">
        <v>100</v>
      </c>
      <c r="J29" s="6">
        <v>50</v>
      </c>
      <c r="K29" s="6">
        <v>50</v>
      </c>
      <c r="L29" s="6">
        <v>800</v>
      </c>
    </row>
    <row r="30" spans="2:13" x14ac:dyDescent="0.2">
      <c r="B30" s="3" t="s">
        <v>18</v>
      </c>
      <c r="C30" s="6">
        <v>7300</v>
      </c>
      <c r="D30" s="6">
        <v>4300</v>
      </c>
      <c r="E30" s="6">
        <v>7200</v>
      </c>
      <c r="F30" s="6">
        <v>4700</v>
      </c>
      <c r="G30" s="6">
        <v>20600</v>
      </c>
      <c r="H30" s="6">
        <v>8500</v>
      </c>
      <c r="I30" s="6">
        <v>8100</v>
      </c>
      <c r="J30" s="6">
        <v>3800</v>
      </c>
      <c r="K30" s="6">
        <v>2900</v>
      </c>
      <c r="L30" s="6">
        <v>67500</v>
      </c>
    </row>
    <row r="31" spans="2:13" x14ac:dyDescent="0.2">
      <c r="B31" s="4" t="s">
        <v>19</v>
      </c>
      <c r="C31" s="7">
        <v>112.3</v>
      </c>
      <c r="D31" s="7">
        <v>29.8</v>
      </c>
      <c r="E31" s="7">
        <v>74.400000000000006</v>
      </c>
      <c r="F31" s="7">
        <v>33.9</v>
      </c>
      <c r="G31" s="7">
        <v>170.4</v>
      </c>
      <c r="H31" s="7">
        <v>45.4</v>
      </c>
      <c r="I31" s="7">
        <v>82.199999999999989</v>
      </c>
      <c r="J31" s="7">
        <v>35.6</v>
      </c>
      <c r="K31" s="7">
        <v>42.7</v>
      </c>
      <c r="L31" s="7">
        <v>642.1</v>
      </c>
      <c r="M31">
        <v>626.70000000000005</v>
      </c>
    </row>
    <row r="32" spans="2:13" x14ac:dyDescent="0.2">
      <c r="B32" s="4" t="s">
        <v>20</v>
      </c>
      <c r="C32" s="7">
        <v>444</v>
      </c>
      <c r="D32" s="7">
        <v>58</v>
      </c>
      <c r="E32" s="7">
        <v>163</v>
      </c>
      <c r="F32" s="7">
        <v>206</v>
      </c>
      <c r="G32" s="7">
        <v>2906</v>
      </c>
      <c r="H32" s="7">
        <v>1453</v>
      </c>
      <c r="I32" s="7">
        <v>626</v>
      </c>
      <c r="J32" s="7">
        <v>1</v>
      </c>
      <c r="K32" s="7">
        <v>422</v>
      </c>
      <c r="L32" s="7">
        <v>6278</v>
      </c>
      <c r="M32">
        <v>12557</v>
      </c>
    </row>
    <row r="33" spans="2:13" x14ac:dyDescent="0.2">
      <c r="B33" s="4" t="s">
        <v>21</v>
      </c>
      <c r="C33" s="7">
        <v>5390</v>
      </c>
      <c r="D33" s="7">
        <v>1419</v>
      </c>
      <c r="E33" s="7">
        <v>3885</v>
      </c>
      <c r="F33" s="7">
        <v>913</v>
      </c>
      <c r="G33" s="7">
        <v>9566</v>
      </c>
      <c r="H33" s="7">
        <v>1943</v>
      </c>
      <c r="I33" s="7">
        <v>3900</v>
      </c>
      <c r="J33" s="7">
        <v>1370</v>
      </c>
      <c r="K33" s="7">
        <v>1477</v>
      </c>
      <c r="L33" s="7">
        <v>29863</v>
      </c>
      <c r="M33">
        <v>29863</v>
      </c>
    </row>
    <row r="36" spans="2:13" x14ac:dyDescent="0.2">
      <c r="C36" t="s">
        <v>0</v>
      </c>
      <c r="D36" t="s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 t="s">
        <v>7</v>
      </c>
      <c r="K36" t="s">
        <v>8</v>
      </c>
      <c r="L36" t="s">
        <v>9</v>
      </c>
    </row>
    <row r="37" spans="2:13" x14ac:dyDescent="0.2">
      <c r="B37" t="s">
        <v>22</v>
      </c>
      <c r="C37" s="1">
        <f>C32*1000000/(C22*1000)</f>
        <v>4440</v>
      </c>
      <c r="D37" s="1">
        <f t="shared" ref="D37:L37" si="1">D32*1000000/(D22*1000)</f>
        <v>1160</v>
      </c>
      <c r="E37" s="1">
        <f t="shared" si="1"/>
        <v>1630</v>
      </c>
      <c r="F37" s="1">
        <f t="shared" si="1"/>
        <v>1030</v>
      </c>
      <c r="G37" s="1">
        <f t="shared" si="1"/>
        <v>880.60606060606062</v>
      </c>
      <c r="H37" s="1">
        <f t="shared" si="1"/>
        <v>908.125</v>
      </c>
      <c r="I37" s="1">
        <f t="shared" si="1"/>
        <v>782.5</v>
      </c>
      <c r="J37" s="1">
        <f t="shared" si="1"/>
        <v>20</v>
      </c>
      <c r="K37" s="1">
        <f t="shared" si="1"/>
        <v>1406.6666666666667</v>
      </c>
      <c r="L37" s="1">
        <f t="shared" si="1"/>
        <v>996.50793650793651</v>
      </c>
    </row>
    <row r="38" spans="2:13" x14ac:dyDescent="0.2">
      <c r="B38" t="s">
        <v>24</v>
      </c>
      <c r="C38" s="1">
        <f>C31*1000000/(C30*1000)</f>
        <v>15.383561643835616</v>
      </c>
      <c r="D38" s="1">
        <f t="shared" ref="D38:L38" si="2">D31*1000000/(D30*1000)</f>
        <v>6.9302325581395348</v>
      </c>
      <c r="E38" s="1">
        <f t="shared" si="2"/>
        <v>10.333333333333334</v>
      </c>
      <c r="F38" s="1">
        <f t="shared" si="2"/>
        <v>7.2127659574468082</v>
      </c>
      <c r="G38" s="1">
        <f t="shared" si="2"/>
        <v>8.2718446601941746</v>
      </c>
      <c r="H38" s="1">
        <f t="shared" si="2"/>
        <v>5.341176470588235</v>
      </c>
      <c r="I38" s="1">
        <f t="shared" si="2"/>
        <v>10.148148148148147</v>
      </c>
      <c r="J38" s="1">
        <f t="shared" si="2"/>
        <v>9.3684210526315788</v>
      </c>
      <c r="K38" s="1">
        <f t="shared" si="2"/>
        <v>14.724137931034482</v>
      </c>
      <c r="L38" s="1">
        <f t="shared" si="2"/>
        <v>9.5125925925925934</v>
      </c>
    </row>
    <row r="39" spans="2:13" x14ac:dyDescent="0.2">
      <c r="B39" t="s">
        <v>25</v>
      </c>
      <c r="C39" s="1">
        <f>C33*1000/(C25*1000)</f>
        <v>5.39</v>
      </c>
      <c r="D39" s="1">
        <f t="shared" ref="D39:L39" si="3">D33*1000/(D25*1000)</f>
        <v>1.5766666666666667</v>
      </c>
      <c r="E39" s="1">
        <f t="shared" si="3"/>
        <v>2.59</v>
      </c>
      <c r="F39" s="1">
        <f t="shared" si="3"/>
        <v>1.8260000000000001</v>
      </c>
      <c r="G39" s="1">
        <f t="shared" si="3"/>
        <v>1.8396153846153847</v>
      </c>
      <c r="H39" s="1">
        <f t="shared" si="3"/>
        <v>1.3878571428571429</v>
      </c>
      <c r="I39" s="1">
        <f t="shared" si="3"/>
        <v>2.2941176470588234</v>
      </c>
      <c r="J39" s="1">
        <f t="shared" si="3"/>
        <v>3.4249999999999998</v>
      </c>
      <c r="K39" s="1">
        <f t="shared" si="3"/>
        <v>3.6924999999999999</v>
      </c>
      <c r="L39" s="1">
        <f t="shared" si="3"/>
        <v>2.279618320610687</v>
      </c>
    </row>
    <row r="40" spans="2:13" x14ac:dyDescent="0.2">
      <c r="B40" t="s">
        <v>26</v>
      </c>
      <c r="C40" s="1">
        <f>C33*1000/(C26*1000)</f>
        <v>5.9888888888888889</v>
      </c>
      <c r="D40" s="1">
        <f t="shared" ref="D40:L40" si="4">D33*1000/(D26*1000)</f>
        <v>2.8380000000000001</v>
      </c>
      <c r="E40" s="1">
        <f t="shared" si="4"/>
        <v>3.8849999999999998</v>
      </c>
      <c r="F40" s="1">
        <f t="shared" si="4"/>
        <v>2.2825000000000002</v>
      </c>
      <c r="G40" s="1">
        <f t="shared" si="4"/>
        <v>3.9858333333333333</v>
      </c>
      <c r="H40" s="1">
        <f t="shared" si="4"/>
        <v>1.214375</v>
      </c>
      <c r="I40" s="1">
        <f t="shared" si="4"/>
        <v>4.875</v>
      </c>
      <c r="J40" s="1">
        <f t="shared" si="4"/>
        <v>6.85</v>
      </c>
      <c r="K40" s="1">
        <f t="shared" si="4"/>
        <v>7.3849999999999998</v>
      </c>
      <c r="L40" s="1">
        <f t="shared" si="4"/>
        <v>3.7328749999999999</v>
      </c>
    </row>
    <row r="41" spans="2:13" x14ac:dyDescent="0.2">
      <c r="C41">
        <f>C38*C30</f>
        <v>112300</v>
      </c>
    </row>
    <row r="42" spans="2:13" x14ac:dyDescent="0.2">
      <c r="C42">
        <f>C33/C39</f>
        <v>1000.0000000000001</v>
      </c>
    </row>
    <row r="43" spans="2:13" x14ac:dyDescent="0.2">
      <c r="C43">
        <f>C33/C40</f>
        <v>900</v>
      </c>
    </row>
    <row r="44" spans="2:13" x14ac:dyDescent="0.2">
      <c r="C44" t="s">
        <v>9</v>
      </c>
    </row>
    <row r="45" spans="2:13" x14ac:dyDescent="0.2">
      <c r="B45" t="s">
        <v>10</v>
      </c>
      <c r="C45">
        <v>6300</v>
      </c>
    </row>
    <row r="46" spans="2:13" x14ac:dyDescent="0.2">
      <c r="B46" t="s">
        <v>11</v>
      </c>
      <c r="C46">
        <v>12400</v>
      </c>
    </row>
    <row r="47" spans="2:13" x14ac:dyDescent="0.2">
      <c r="B47" t="s">
        <v>12</v>
      </c>
      <c r="C47">
        <v>3500</v>
      </c>
    </row>
    <row r="48" spans="2:13" x14ac:dyDescent="0.2">
      <c r="B48" t="s">
        <v>13</v>
      </c>
      <c r="C48">
        <v>13100</v>
      </c>
    </row>
    <row r="49" spans="2:3" x14ac:dyDescent="0.2">
      <c r="B49" t="s">
        <v>14</v>
      </c>
      <c r="C49">
        <v>8000</v>
      </c>
    </row>
    <row r="50" spans="2:3" x14ac:dyDescent="0.2">
      <c r="B50" t="s">
        <v>15</v>
      </c>
      <c r="C50">
        <v>13400</v>
      </c>
    </row>
    <row r="51" spans="2:3" x14ac:dyDescent="0.2">
      <c r="B51" t="s">
        <v>16</v>
      </c>
      <c r="C51">
        <v>9800</v>
      </c>
    </row>
    <row r="52" spans="2:3" x14ac:dyDescent="0.2">
      <c r="B52" t="s">
        <v>17</v>
      </c>
      <c r="C52">
        <v>800</v>
      </c>
    </row>
    <row r="67" spans="4:14" x14ac:dyDescent="0.2">
      <c r="D67" t="s">
        <v>0</v>
      </c>
      <c r="E67" t="s">
        <v>1</v>
      </c>
      <c r="F67" t="s">
        <v>2</v>
      </c>
      <c r="G67" t="s">
        <v>3</v>
      </c>
      <c r="H67" t="s">
        <v>4</v>
      </c>
      <c r="I67" t="s">
        <v>5</v>
      </c>
      <c r="J67" t="s">
        <v>6</v>
      </c>
      <c r="K67" t="s">
        <v>7</v>
      </c>
      <c r="L67" t="s">
        <v>8</v>
      </c>
      <c r="M67" t="s">
        <v>9</v>
      </c>
    </row>
    <row r="68" spans="4:14" x14ac:dyDescent="0.2">
      <c r="D68" s="1">
        <v>4440</v>
      </c>
      <c r="E68" s="1">
        <v>1160</v>
      </c>
      <c r="F68" s="1">
        <v>1630</v>
      </c>
      <c r="G68" s="1">
        <v>1030</v>
      </c>
      <c r="H68" s="1">
        <v>880.60606060606062</v>
      </c>
      <c r="I68" s="1">
        <v>908.125</v>
      </c>
      <c r="J68" s="1">
        <v>782.5</v>
      </c>
      <c r="K68" s="1">
        <v>20</v>
      </c>
      <c r="L68" s="1">
        <v>1406.6666666666667</v>
      </c>
      <c r="M68" s="1">
        <v>996.50793650793651</v>
      </c>
    </row>
    <row r="73" spans="4:14" x14ac:dyDescent="0.2">
      <c r="D73" t="s">
        <v>0</v>
      </c>
      <c r="E73" t="s">
        <v>1</v>
      </c>
      <c r="F73" t="s">
        <v>2</v>
      </c>
      <c r="G73" t="s">
        <v>3</v>
      </c>
      <c r="H73" t="s">
        <v>4</v>
      </c>
      <c r="I73" t="s">
        <v>5</v>
      </c>
      <c r="J73" t="s">
        <v>6</v>
      </c>
      <c r="K73" t="s">
        <v>7</v>
      </c>
      <c r="L73" t="s">
        <v>8</v>
      </c>
      <c r="M73" t="s">
        <v>9</v>
      </c>
    </row>
    <row r="74" spans="4:14" x14ac:dyDescent="0.2">
      <c r="D74" s="2">
        <v>15.383561643835616</v>
      </c>
      <c r="E74" s="2">
        <v>6.9302325581395348</v>
      </c>
      <c r="F74" s="2">
        <v>10.333333333333334</v>
      </c>
      <c r="G74" s="2">
        <v>7.2127659574468082</v>
      </c>
      <c r="H74" s="2">
        <v>8.2718446601941746</v>
      </c>
      <c r="I74" s="2">
        <v>5.341176470588235</v>
      </c>
      <c r="J74" s="2">
        <v>10.148148148148147</v>
      </c>
      <c r="K74" s="2">
        <v>9.3684210526315788</v>
      </c>
      <c r="L74" s="2">
        <v>14.724137931034482</v>
      </c>
      <c r="M74" s="2">
        <v>9.5125925925925934</v>
      </c>
    </row>
    <row r="78" spans="4:14" x14ac:dyDescent="0.2">
      <c r="E78" t="s">
        <v>0</v>
      </c>
      <c r="F78" t="s">
        <v>1</v>
      </c>
      <c r="G78" t="s">
        <v>2</v>
      </c>
      <c r="H78" t="s">
        <v>3</v>
      </c>
      <c r="I78" t="s">
        <v>4</v>
      </c>
      <c r="J78" t="s">
        <v>5</v>
      </c>
      <c r="K78" t="s">
        <v>6</v>
      </c>
      <c r="L78" t="s">
        <v>7</v>
      </c>
      <c r="M78" t="s">
        <v>8</v>
      </c>
      <c r="N78" t="s">
        <v>9</v>
      </c>
    </row>
    <row r="79" spans="4:14" x14ac:dyDescent="0.2">
      <c r="D79" t="s">
        <v>27</v>
      </c>
      <c r="E79" s="1">
        <v>5.39</v>
      </c>
      <c r="F79" s="1">
        <v>1.5766666666666667</v>
      </c>
      <c r="G79" s="1">
        <v>2.59</v>
      </c>
      <c r="H79" s="1">
        <v>1.8260000000000001</v>
      </c>
      <c r="I79" s="1">
        <v>1.8396153846153847</v>
      </c>
      <c r="J79" s="1">
        <v>1.3878571428571429</v>
      </c>
      <c r="K79" s="1">
        <v>2.2941176470588234</v>
      </c>
      <c r="L79" s="1">
        <v>3.4249999999999998</v>
      </c>
      <c r="M79" s="1">
        <v>3.6924999999999999</v>
      </c>
      <c r="N79" s="1">
        <v>2.279618320610687</v>
      </c>
    </row>
    <row r="80" spans="4:14" x14ac:dyDescent="0.2">
      <c r="D80" t="s">
        <v>23</v>
      </c>
      <c r="E80" s="1">
        <v>5.9888888888888889</v>
      </c>
      <c r="F80" s="1">
        <v>2.8380000000000001</v>
      </c>
      <c r="G80" s="1">
        <v>3.8849999999999998</v>
      </c>
      <c r="H80" s="1">
        <v>2.2825000000000002</v>
      </c>
      <c r="I80" s="1">
        <v>3.9858333333333333</v>
      </c>
      <c r="J80" s="1">
        <v>1.214375</v>
      </c>
      <c r="K80" s="1">
        <v>4.875</v>
      </c>
      <c r="L80" s="1">
        <v>6.85</v>
      </c>
      <c r="M80" s="1">
        <v>7.3849999999999998</v>
      </c>
      <c r="N80" s="1">
        <v>3.7328749999999999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hamveri-IEA</vt:lpstr>
      <vt:lpstr>grafikler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Barış Sanlı</dc:creator>
  <cp:lastModifiedBy>Barış Sanlı</cp:lastModifiedBy>
  <dcterms:created xsi:type="dcterms:W3CDTF">2024-11-16T19:40:05Z</dcterms:created>
  <dcterms:modified xsi:type="dcterms:W3CDTF">2024-11-26T06:31:15Z</dcterms:modified>
</cp:coreProperties>
</file>