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8C0D98F1-50E3-844B-B793-D1F12F1766D5}" xr6:coauthVersionLast="47" xr6:coauthVersionMax="47" xr10:uidLastSave="{00000000-0000-0000-0000-000000000000}"/>
  <bookViews>
    <workbookView xWindow="9740" yWindow="3680" windowWidth="27640" windowHeight="16940" xr2:uid="{6C27F86A-9BB5-F847-9175-E20EB11D9659}"/>
  </bookViews>
  <sheets>
    <sheet name="tab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6" i="1"/>
  <c r="K22" i="1"/>
  <c r="K23" i="1"/>
  <c r="L23" i="1" s="1"/>
  <c r="E34" i="1"/>
  <c r="E33" i="1"/>
  <c r="E30" i="1"/>
  <c r="E29" i="1"/>
  <c r="H12" i="1"/>
  <c r="I12" i="1" s="1"/>
  <c r="H15" i="1"/>
  <c r="I15" i="1" s="1"/>
  <c r="I8" i="1"/>
  <c r="I11" i="1"/>
  <c r="I7" i="1"/>
  <c r="H14" i="1"/>
  <c r="I14" i="1" s="1"/>
  <c r="H13" i="1"/>
  <c r="I13" i="1" s="1"/>
  <c r="H11" i="1"/>
  <c r="H10" i="1"/>
  <c r="I10" i="1" s="1"/>
  <c r="H9" i="1"/>
  <c r="I9" i="1" s="1"/>
  <c r="H8" i="1"/>
  <c r="H7" i="1"/>
  <c r="E2" i="1"/>
</calcChain>
</file>

<file path=xl/sharedStrings.xml><?xml version="1.0" encoding="utf-8"?>
<sst xmlns="http://schemas.openxmlformats.org/spreadsheetml/2006/main" count="63" uniqueCount="52">
  <si>
    <t>Total CO₂ removals**</t>
  </si>
  <si>
    <t>Total CO₂ captured**</t>
  </si>
  <si>
    <t>Toplam CO₂*</t>
  </si>
  <si>
    <t>Kömür</t>
  </si>
  <si>
    <t>Petrol</t>
  </si>
  <si>
    <t>Gaz</t>
  </si>
  <si>
    <t>Bioyakıt ve atık</t>
  </si>
  <si>
    <t>Tutulan emisyon** (-)</t>
  </si>
  <si>
    <t>Yakma Sebebiyle (+)</t>
  </si>
  <si>
    <t>Biyoyakıt üretimi</t>
  </si>
  <si>
    <t>Doğrudan havadan yakalama</t>
  </si>
  <si>
    <t>Elektrik ve Isı Sektörü</t>
  </si>
  <si>
    <t>Biyoyakıt ve atık</t>
  </si>
  <si>
    <t>Diğer Enerji Sektörleri</t>
  </si>
  <si>
    <t>Nihai Enerji Tüketimi</t>
  </si>
  <si>
    <t>Sanayi</t>
  </si>
  <si>
    <t>Kimyasallar</t>
  </si>
  <si>
    <t>Demir Çelik</t>
  </si>
  <si>
    <t>Çimento</t>
  </si>
  <si>
    <t>Alüminyüm</t>
  </si>
  <si>
    <t>Ulaştırma</t>
  </si>
  <si>
    <t>Yol</t>
  </si>
  <si>
    <t>Binek araçlar</t>
  </si>
  <si>
    <t>Ağır vasıtalar</t>
  </si>
  <si>
    <t>Havayolu</t>
  </si>
  <si>
    <t>Deniz</t>
  </si>
  <si>
    <t>Binalar</t>
  </si>
  <si>
    <t>Konut</t>
  </si>
  <si>
    <t>Hizmetler</t>
  </si>
  <si>
    <t>Toplam Emisyon</t>
  </si>
  <si>
    <t>Yakma Sonucu</t>
  </si>
  <si>
    <t>Sanayi İşlemleri</t>
  </si>
  <si>
    <t>Elektrik ve Isı Üretimi sebebiyle</t>
  </si>
  <si>
    <t>Rafineri vs</t>
  </si>
  <si>
    <t>(Mt CO₂)</t>
  </si>
  <si>
    <t>Oran</t>
  </si>
  <si>
    <t>Dünya</t>
  </si>
  <si>
    <t>Kuzey Amerika</t>
  </si>
  <si>
    <t>ABD</t>
  </si>
  <si>
    <t>Orta ve Güney Amerika</t>
  </si>
  <si>
    <t>Brezilya</t>
  </si>
  <si>
    <t>Avrupa</t>
  </si>
  <si>
    <t>AB</t>
  </si>
  <si>
    <t>Afrika</t>
  </si>
  <si>
    <t>Ortadoğu</t>
  </si>
  <si>
    <t>Avrasya</t>
  </si>
  <si>
    <t>Rusya</t>
  </si>
  <si>
    <t>Asya Pasifik</t>
  </si>
  <si>
    <t>Çin</t>
  </si>
  <si>
    <t>Hindistan</t>
  </si>
  <si>
    <t>Japonya</t>
  </si>
  <si>
    <t>Güneydoğu 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</si>
</sst>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#\ ##0\ \ \ \ \ ;\-#\ ##0\ \ \ \ \ ;\-\ \ \ \ \ "/>
    <numFmt numFmtId="165" formatCode="##0\ \ \ ;\-##0\ \ \ "/>
    <numFmt numFmtId="166" formatCode="#\ ##0\ \ \ \ ;\-#\ ##0\ \ \ \ ;\-\ \ \ \ 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0"/>
      <name val="Aptos Narrow"/>
      <family val="2"/>
    </font>
    <font>
      <b/>
      <sz val="9"/>
      <color rgb="FF2C95AB"/>
      <name val="Aptos Narrow"/>
      <family val="2"/>
    </font>
    <font>
      <sz val="9"/>
      <name val="Aptos Narrow"/>
      <family val="2"/>
    </font>
    <font>
      <sz val="9"/>
      <color theme="1"/>
      <name val="Aptos Narrow"/>
      <family val="2"/>
    </font>
    <font>
      <i/>
      <sz val="9"/>
      <name val="Aptos Narrow"/>
      <family val="2"/>
    </font>
    <font>
      <sz val="9"/>
      <color rgb="FF2C95AB"/>
      <name val="Aptos Narrow"/>
      <family val="2"/>
    </font>
    <font>
      <sz val="9"/>
      <color theme="0" tint="-0.499984740745262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rgb="FF2C95AB"/>
      </bottom>
      <diagonal/>
    </border>
    <border>
      <left/>
      <right style="thin">
        <color theme="0" tint="-0.14996795556505021"/>
      </right>
      <top/>
      <bottom style="medium">
        <color rgb="FF2C95AB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9" fontId="3" fillId="2" borderId="0" xfId="2" applyNumberFormat="1" applyFont="1" applyFill="1" applyAlignment="1">
      <alignment horizontal="left" vertical="center"/>
    </xf>
    <xf numFmtId="1" fontId="3" fillId="2" borderId="0" xfId="2" applyNumberFormat="1" applyFont="1" applyFill="1" applyAlignment="1">
      <alignment horizontal="center" vertical="center"/>
    </xf>
    <xf numFmtId="0" fontId="4" fillId="3" borderId="0" xfId="2" applyFont="1" applyFill="1" applyAlignment="1">
      <alignment horizontal="left" vertical="center"/>
    </xf>
    <xf numFmtId="164" fontId="4" fillId="3" borderId="0" xfId="2" applyNumberFormat="1" applyFont="1" applyFill="1" applyAlignment="1">
      <alignment horizontal="right" vertical="center"/>
    </xf>
    <xf numFmtId="0" fontId="4" fillId="4" borderId="1" xfId="2" applyFont="1" applyFill="1" applyBorder="1" applyAlignment="1">
      <alignment horizontal="left" vertical="center"/>
    </xf>
    <xf numFmtId="164" fontId="4" fillId="4" borderId="1" xfId="2" applyNumberFormat="1" applyFont="1" applyFill="1" applyBorder="1" applyAlignment="1">
      <alignment horizontal="right" vertical="center"/>
    </xf>
    <xf numFmtId="164" fontId="4" fillId="3" borderId="1" xfId="2" applyNumberFormat="1" applyFont="1" applyFill="1" applyBorder="1" applyAlignment="1">
      <alignment horizontal="right" vertical="center"/>
    </xf>
    <xf numFmtId="0" fontId="5" fillId="4" borderId="0" xfId="2" applyFont="1" applyFill="1" applyAlignment="1">
      <alignment horizontal="left" vertical="center" indent="1"/>
    </xf>
    <xf numFmtId="164" fontId="5" fillId="4" borderId="0" xfId="2" applyNumberFormat="1" applyFont="1" applyFill="1" applyAlignment="1">
      <alignment horizontal="right" vertical="center"/>
    </xf>
    <xf numFmtId="164" fontId="6" fillId="3" borderId="0" xfId="2" applyNumberFormat="1" applyFont="1" applyFill="1" applyAlignment="1">
      <alignment horizontal="right" vertical="center"/>
    </xf>
    <xf numFmtId="0" fontId="6" fillId="4" borderId="0" xfId="2" applyFont="1" applyFill="1" applyAlignment="1">
      <alignment horizontal="left" vertical="center" wrapText="1" indent="1"/>
    </xf>
    <xf numFmtId="164" fontId="6" fillId="4" borderId="0" xfId="2" applyNumberFormat="1" applyFont="1" applyFill="1" applyAlignment="1">
      <alignment horizontal="right" vertical="center"/>
    </xf>
    <xf numFmtId="0" fontId="4" fillId="5" borderId="0" xfId="2" applyFont="1" applyFill="1" applyAlignment="1">
      <alignment horizontal="left" vertical="center"/>
    </xf>
    <xf numFmtId="164" fontId="4" fillId="5" borderId="0" xfId="2" applyNumberFormat="1" applyFont="1" applyFill="1" applyAlignment="1">
      <alignment horizontal="right" vertical="center"/>
    </xf>
    <xf numFmtId="0" fontId="6" fillId="4" borderId="0" xfId="2" applyFont="1" applyFill="1" applyAlignment="1">
      <alignment horizontal="left" vertical="center" indent="1"/>
    </xf>
    <xf numFmtId="164" fontId="6" fillId="3" borderId="0" xfId="2" applyNumberFormat="1" applyFont="1" applyFill="1" applyAlignment="1">
      <alignment horizontal="right" vertical="top"/>
    </xf>
    <xf numFmtId="0" fontId="6" fillId="4" borderId="2" xfId="2" applyFont="1" applyFill="1" applyBorder="1" applyAlignment="1">
      <alignment horizontal="left" vertical="center" indent="1"/>
    </xf>
    <xf numFmtId="164" fontId="6" fillId="4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left" vertical="center" wrapText="1"/>
    </xf>
    <xf numFmtId="0" fontId="4" fillId="3" borderId="3" xfId="2" applyFont="1" applyFill="1" applyBorder="1" applyAlignment="1">
      <alignment horizontal="left" vertical="center" wrapText="1"/>
    </xf>
    <xf numFmtId="0" fontId="4" fillId="3" borderId="0" xfId="2" applyFont="1" applyFill="1" applyAlignment="1">
      <alignment horizontal="left" vertical="center" wrapText="1"/>
    </xf>
    <xf numFmtId="0" fontId="8" fillId="4" borderId="4" xfId="2" applyFont="1" applyFill="1" applyBorder="1" applyAlignment="1">
      <alignment horizontal="left" vertical="center"/>
    </xf>
    <xf numFmtId="164" fontId="8" fillId="4" borderId="4" xfId="2" applyNumberFormat="1" applyFont="1" applyFill="1" applyBorder="1" applyAlignment="1">
      <alignment horizontal="right" vertical="center"/>
    </xf>
    <xf numFmtId="164" fontId="8" fillId="3" borderId="4" xfId="2" applyNumberFormat="1" applyFont="1" applyFill="1" applyBorder="1" applyAlignment="1">
      <alignment horizontal="right" vertical="center"/>
    </xf>
    <xf numFmtId="0" fontId="8" fillId="4" borderId="0" xfId="2" applyFont="1" applyFill="1" applyAlignment="1">
      <alignment horizontal="left" vertical="center"/>
    </xf>
    <xf numFmtId="164" fontId="8" fillId="4" borderId="0" xfId="2" applyNumberFormat="1" applyFont="1" applyFill="1" applyAlignment="1">
      <alignment horizontal="right" vertical="center"/>
    </xf>
    <xf numFmtId="164" fontId="8" fillId="3" borderId="0" xfId="2" applyNumberFormat="1" applyFont="1" applyFill="1" applyAlignment="1">
      <alignment horizontal="right" vertical="center"/>
    </xf>
    <xf numFmtId="0" fontId="9" fillId="4" borderId="0" xfId="2" applyFont="1" applyFill="1" applyAlignment="1">
      <alignment horizontal="left" vertical="center" indent="2"/>
    </xf>
    <xf numFmtId="164" fontId="9" fillId="4" borderId="0" xfId="2" applyNumberFormat="1" applyFont="1" applyFill="1" applyAlignment="1">
      <alignment horizontal="right" vertical="center"/>
    </xf>
    <xf numFmtId="164" fontId="9" fillId="3" borderId="0" xfId="2" applyNumberFormat="1" applyFont="1" applyFill="1" applyAlignment="1">
      <alignment horizontal="right" vertical="center"/>
    </xf>
    <xf numFmtId="0" fontId="6" fillId="4" borderId="0" xfId="2" applyFont="1" applyFill="1" applyAlignment="1" applyProtection="1">
      <alignment horizontal="left" vertical="center" indent="1"/>
      <protection locked="0"/>
    </xf>
    <xf numFmtId="0" fontId="7" fillId="4" borderId="3" xfId="2" applyFont="1" applyFill="1" applyBorder="1" applyAlignment="1">
      <alignment vertical="center"/>
    </xf>
    <xf numFmtId="164" fontId="5" fillId="4" borderId="3" xfId="2" applyNumberFormat="1" applyFont="1" applyFill="1" applyBorder="1" applyAlignment="1">
      <alignment vertical="center"/>
    </xf>
    <xf numFmtId="164" fontId="4" fillId="3" borderId="3" xfId="2" applyNumberFormat="1" applyFont="1" applyFill="1" applyBorder="1" applyAlignment="1">
      <alignment horizontal="left" vertical="center"/>
    </xf>
    <xf numFmtId="164" fontId="4" fillId="3" borderId="3" xfId="2" applyNumberFormat="1" applyFont="1" applyFill="1" applyBorder="1" applyAlignment="1">
      <alignment horizontal="right" vertical="center"/>
    </xf>
    <xf numFmtId="165" fontId="4" fillId="3" borderId="5" xfId="3" applyNumberFormat="1" applyFont="1" applyFill="1" applyBorder="1" applyAlignment="1" applyProtection="1">
      <alignment horizontal="left" vertical="center"/>
    </xf>
    <xf numFmtId="164" fontId="4" fillId="3" borderId="5" xfId="3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9" fontId="3" fillId="2" borderId="0" xfId="4" applyNumberFormat="1" applyFont="1" applyFill="1" applyAlignment="1">
      <alignment horizontal="left" vertical="center"/>
    </xf>
    <xf numFmtId="1" fontId="3" fillId="2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vertical="center"/>
    </xf>
    <xf numFmtId="166" fontId="4" fillId="3" borderId="0" xfId="4" applyNumberFormat="1" applyFont="1" applyFill="1" applyAlignment="1">
      <alignment horizontal="right" vertical="center"/>
    </xf>
    <xf numFmtId="0" fontId="5" fillId="4" borderId="0" xfId="4" applyFont="1" applyFill="1" applyAlignment="1">
      <alignment horizontal="left" vertical="center"/>
    </xf>
    <xf numFmtId="166" fontId="5" fillId="4" borderId="0" xfId="4" applyNumberFormat="1" applyFont="1" applyFill="1" applyAlignment="1">
      <alignment horizontal="right" vertical="center"/>
    </xf>
    <xf numFmtId="166" fontId="6" fillId="3" borderId="0" xfId="4" applyNumberFormat="1" applyFont="1" applyFill="1" applyAlignment="1">
      <alignment horizontal="right" vertical="center"/>
    </xf>
    <xf numFmtId="0" fontId="9" fillId="4" borderId="0" xfId="4" applyFont="1" applyFill="1" applyAlignment="1">
      <alignment horizontal="left" vertical="center" wrapText="1" indent="1"/>
    </xf>
    <xf numFmtId="166" fontId="9" fillId="4" borderId="0" xfId="4" applyNumberFormat="1" applyFont="1" applyFill="1" applyAlignment="1">
      <alignment horizontal="right" vertical="center"/>
    </xf>
    <xf numFmtId="166" fontId="9" fillId="3" borderId="0" xfId="4" applyNumberFormat="1" applyFont="1" applyFill="1" applyAlignment="1">
      <alignment horizontal="right" vertical="center"/>
    </xf>
    <xf numFmtId="0" fontId="5" fillId="4" borderId="0" xfId="4" applyFont="1" applyFill="1" applyAlignment="1">
      <alignment horizontal="left" vertical="center" wrapText="1"/>
    </xf>
    <xf numFmtId="0" fontId="9" fillId="4" borderId="5" xfId="4" applyFont="1" applyFill="1" applyBorder="1" applyAlignment="1">
      <alignment horizontal="left" vertical="center" wrapText="1" indent="1"/>
    </xf>
    <xf numFmtId="166" fontId="9" fillId="4" borderId="5" xfId="4" applyNumberFormat="1" applyFont="1" applyFill="1" applyBorder="1" applyAlignment="1">
      <alignment horizontal="right" vertical="center"/>
    </xf>
    <xf numFmtId="166" fontId="9" fillId="3" borderId="6" xfId="4" applyNumberFormat="1" applyFont="1" applyFill="1" applyBorder="1" applyAlignment="1">
      <alignment horizontal="right" vertical="center"/>
    </xf>
    <xf numFmtId="166" fontId="0" fillId="0" borderId="0" xfId="0" applyNumberFormat="1"/>
  </cellXfs>
  <cellStyles count="5">
    <cellStyle name="Normal" xfId="0" builtinId="0"/>
    <cellStyle name="Normal 2" xfId="2" xr:uid="{A3A6E544-41FC-E943-B315-3A8291B93E93}"/>
    <cellStyle name="Normal 2 9" xfId="4" xr:uid="{DC297E02-D350-2549-A4A7-DF9A66D56C7E}"/>
    <cellStyle name="Per cent" xfId="1" builtinId="5"/>
    <cellStyle name="Per cent 2" xfId="3" xr:uid="{E91372F6-E3A1-2C47-97DC-480BA1DD6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5FD3-E62B-C841-8A0B-D564D7514C94}">
  <dimension ref="A1:L38"/>
  <sheetViews>
    <sheetView tabSelected="1" topLeftCell="A14" zoomScale="150" workbookViewId="0">
      <selection activeCell="K29" sqref="K29"/>
    </sheetView>
  </sheetViews>
  <sheetFormatPr baseColWidth="10" defaultRowHeight="16" x14ac:dyDescent="0.2"/>
  <cols>
    <col min="1" max="1" width="20" customWidth="1"/>
    <col min="7" max="7" width="14.1640625" customWidth="1"/>
  </cols>
  <sheetData>
    <row r="1" spans="1:9" x14ac:dyDescent="0.2">
      <c r="A1" s="1"/>
      <c r="B1" s="2">
        <v>2010</v>
      </c>
      <c r="C1" s="2">
        <v>2022</v>
      </c>
      <c r="D1" s="2">
        <v>2023</v>
      </c>
    </row>
    <row r="2" spans="1:9" x14ac:dyDescent="0.2">
      <c r="A2" s="3" t="s">
        <v>2</v>
      </c>
      <c r="B2" s="4">
        <v>32805.449999999997</v>
      </c>
      <c r="C2" s="4">
        <v>37229.96</v>
      </c>
      <c r="D2" s="4">
        <v>37723.050000000003</v>
      </c>
      <c r="E2" s="39">
        <f>D2-D3</f>
        <v>2934.4300000000003</v>
      </c>
    </row>
    <row r="3" spans="1:9" x14ac:dyDescent="0.2">
      <c r="A3" s="5" t="s">
        <v>8</v>
      </c>
      <c r="B3" s="6">
        <v>30566.31</v>
      </c>
      <c r="C3" s="6">
        <v>34290.31</v>
      </c>
      <c r="D3" s="7">
        <v>34788.620000000003</v>
      </c>
    </row>
    <row r="4" spans="1:9" x14ac:dyDescent="0.2">
      <c r="A4" s="8" t="s">
        <v>3</v>
      </c>
      <c r="B4" s="9">
        <v>13839.56</v>
      </c>
      <c r="C4" s="9">
        <v>15285.04</v>
      </c>
      <c r="D4" s="10">
        <v>15667.35</v>
      </c>
    </row>
    <row r="5" spans="1:9" x14ac:dyDescent="0.2">
      <c r="A5" s="8" t="s">
        <v>4</v>
      </c>
      <c r="B5" s="9">
        <v>10478.92</v>
      </c>
      <c r="C5" s="9">
        <v>11219.31</v>
      </c>
      <c r="D5" s="10">
        <v>11334.31</v>
      </c>
    </row>
    <row r="6" spans="1:9" x14ac:dyDescent="0.2">
      <c r="A6" s="8" t="s">
        <v>5</v>
      </c>
      <c r="B6" s="9">
        <v>6061.72</v>
      </c>
      <c r="C6" s="9">
        <v>7516.33</v>
      </c>
      <c r="D6" s="10">
        <v>7519.5</v>
      </c>
      <c r="H6" t="s">
        <v>34</v>
      </c>
      <c r="I6" t="s">
        <v>35</v>
      </c>
    </row>
    <row r="7" spans="1:9" ht="18" customHeight="1" x14ac:dyDescent="0.2">
      <c r="A7" s="11" t="s">
        <v>6</v>
      </c>
      <c r="B7" s="12">
        <v>186.11</v>
      </c>
      <c r="C7" s="12">
        <v>269.57</v>
      </c>
      <c r="D7" s="10">
        <v>267.45</v>
      </c>
      <c r="G7" t="s">
        <v>29</v>
      </c>
      <c r="H7" s="39">
        <f>D2</f>
        <v>37723.050000000003</v>
      </c>
      <c r="I7" s="40">
        <f>H7/$H$7</f>
        <v>1</v>
      </c>
    </row>
    <row r="8" spans="1:9" x14ac:dyDescent="0.2">
      <c r="A8" s="13" t="s">
        <v>7</v>
      </c>
      <c r="B8" s="14">
        <v>0</v>
      </c>
      <c r="C8" s="14">
        <v>1.1499999999999999</v>
      </c>
      <c r="D8" s="4">
        <v>1.36</v>
      </c>
      <c r="G8" s="41" t="s">
        <v>30</v>
      </c>
      <c r="H8" s="39">
        <f>D3</f>
        <v>34788.620000000003</v>
      </c>
      <c r="I8" s="40">
        <f t="shared" ref="I8:I12" si="0">H8/$H$7</f>
        <v>0.9222112209908796</v>
      </c>
    </row>
    <row r="9" spans="1:9" x14ac:dyDescent="0.2">
      <c r="A9" s="15" t="s">
        <v>9</v>
      </c>
      <c r="B9" s="12">
        <v>0</v>
      </c>
      <c r="C9" s="12">
        <v>1.1499999999999999</v>
      </c>
      <c r="D9" s="16">
        <v>1.35</v>
      </c>
      <c r="G9" s="41" t="s">
        <v>31</v>
      </c>
      <c r="H9" s="39">
        <f>E2</f>
        <v>2934.4300000000003</v>
      </c>
      <c r="I9" s="40">
        <f t="shared" si="0"/>
        <v>7.7788779009120415E-2</v>
      </c>
    </row>
    <row r="10" spans="1:9" x14ac:dyDescent="0.2">
      <c r="A10" s="17" t="s">
        <v>10</v>
      </c>
      <c r="B10" s="18">
        <v>0</v>
      </c>
      <c r="C10" s="18">
        <v>0</v>
      </c>
      <c r="D10" s="19">
        <v>0.01</v>
      </c>
      <c r="G10" t="s">
        <v>32</v>
      </c>
      <c r="H10" s="39">
        <f>D11</f>
        <v>15262.24</v>
      </c>
      <c r="I10" s="40">
        <f t="shared" si="0"/>
        <v>0.40458658565518957</v>
      </c>
    </row>
    <row r="11" spans="1:9" x14ac:dyDescent="0.2">
      <c r="A11" s="20" t="s">
        <v>11</v>
      </c>
      <c r="B11" s="7">
        <v>12513.2</v>
      </c>
      <c r="C11" s="7">
        <v>14942.7</v>
      </c>
      <c r="D11" s="7">
        <v>15262.24</v>
      </c>
      <c r="G11" t="s">
        <v>33</v>
      </c>
      <c r="H11" s="39">
        <f>D16</f>
        <v>1578.85</v>
      </c>
      <c r="I11" s="40">
        <f t="shared" si="0"/>
        <v>4.1853720735730536E-2</v>
      </c>
    </row>
    <row r="12" spans="1:9" x14ac:dyDescent="0.2">
      <c r="A12" s="8" t="s">
        <v>3</v>
      </c>
      <c r="B12" s="9">
        <v>8951.7099999999991</v>
      </c>
      <c r="C12" s="9">
        <v>10944.01</v>
      </c>
      <c r="D12" s="10">
        <v>11269.26</v>
      </c>
      <c r="G12" t="s">
        <v>14</v>
      </c>
      <c r="H12" s="39">
        <f>D17</f>
        <v>20603.87</v>
      </c>
      <c r="I12" s="40">
        <f t="shared" si="0"/>
        <v>0.54618780824986313</v>
      </c>
    </row>
    <row r="13" spans="1:9" x14ac:dyDescent="0.2">
      <c r="A13" s="8" t="s">
        <v>4</v>
      </c>
      <c r="B13" s="9">
        <v>825.7</v>
      </c>
      <c r="C13" s="9">
        <v>676.5</v>
      </c>
      <c r="D13" s="10">
        <v>638.01</v>
      </c>
      <c r="G13" s="41" t="s">
        <v>15</v>
      </c>
      <c r="H13" s="39">
        <f>D22</f>
        <v>9207</v>
      </c>
      <c r="I13" s="40">
        <f>H13/$H$7</f>
        <v>0.24406828185949966</v>
      </c>
    </row>
    <row r="14" spans="1:9" x14ac:dyDescent="0.2">
      <c r="A14" s="8" t="s">
        <v>5</v>
      </c>
      <c r="B14" s="9">
        <v>2621.1799999999998</v>
      </c>
      <c r="C14" s="9">
        <v>3176.59</v>
      </c>
      <c r="D14" s="10">
        <v>3211.38</v>
      </c>
      <c r="G14" s="41" t="s">
        <v>20</v>
      </c>
      <c r="H14" s="39">
        <f>D27</f>
        <v>8212.9699999999993</v>
      </c>
      <c r="I14" s="40">
        <f>H14/$H$7</f>
        <v>0.21771754934980067</v>
      </c>
    </row>
    <row r="15" spans="1:9" x14ac:dyDescent="0.2">
      <c r="A15" s="8" t="s">
        <v>12</v>
      </c>
      <c r="B15" s="9">
        <v>114.61</v>
      </c>
      <c r="C15" s="9">
        <v>145.61000000000001</v>
      </c>
      <c r="D15" s="10">
        <v>143.58000000000001</v>
      </c>
      <c r="G15" s="41" t="s">
        <v>26</v>
      </c>
      <c r="H15" s="39">
        <f>D33</f>
        <v>2746.57</v>
      </c>
      <c r="I15" s="40">
        <f>H15/$H$7</f>
        <v>7.2808799924714465E-2</v>
      </c>
    </row>
    <row r="16" spans="1:9" x14ac:dyDescent="0.2">
      <c r="A16" s="21" t="s">
        <v>13</v>
      </c>
      <c r="B16" s="7">
        <v>1441.28</v>
      </c>
      <c r="C16" s="7">
        <v>1616.13</v>
      </c>
      <c r="D16" s="7">
        <v>1578.85</v>
      </c>
    </row>
    <row r="17" spans="1:12" x14ac:dyDescent="0.2">
      <c r="A17" s="22" t="s">
        <v>14</v>
      </c>
      <c r="B17" s="7">
        <v>18590.400000000001</v>
      </c>
      <c r="C17" s="7">
        <v>20409.75</v>
      </c>
      <c r="D17" s="7">
        <v>20603.87</v>
      </c>
    </row>
    <row r="18" spans="1:12" x14ac:dyDescent="0.2">
      <c r="A18" s="8" t="s">
        <v>3</v>
      </c>
      <c r="B18" s="9">
        <v>4685.8500000000004</v>
      </c>
      <c r="C18" s="9">
        <v>4242.93</v>
      </c>
      <c r="D18" s="10">
        <v>4302.18</v>
      </c>
    </row>
    <row r="19" spans="1:12" x14ac:dyDescent="0.2">
      <c r="A19" s="8" t="s">
        <v>4</v>
      </c>
      <c r="B19" s="9">
        <v>9020.2999999999993</v>
      </c>
      <c r="C19" s="9">
        <v>9909.11</v>
      </c>
      <c r="D19" s="10">
        <v>10107.94</v>
      </c>
    </row>
    <row r="20" spans="1:12" x14ac:dyDescent="0.2">
      <c r="A20" s="8" t="s">
        <v>5</v>
      </c>
      <c r="B20" s="9">
        <v>2853.61</v>
      </c>
      <c r="C20" s="9">
        <v>3558.69</v>
      </c>
      <c r="D20" s="10">
        <v>3520.56</v>
      </c>
      <c r="G20" s="42"/>
      <c r="H20" s="43">
        <v>2010</v>
      </c>
      <c r="I20" s="43">
        <v>2022</v>
      </c>
      <c r="J20" s="43">
        <v>2023</v>
      </c>
    </row>
    <row r="21" spans="1:12" x14ac:dyDescent="0.2">
      <c r="A21" s="8" t="s">
        <v>12</v>
      </c>
      <c r="B21" s="9">
        <v>70.63</v>
      </c>
      <c r="C21" s="9">
        <v>123.05</v>
      </c>
      <c r="D21" s="10">
        <v>123.88</v>
      </c>
      <c r="G21" s="44" t="s">
        <v>36</v>
      </c>
      <c r="H21" s="45">
        <v>32805.449999999997</v>
      </c>
      <c r="I21" s="45">
        <v>37229.96</v>
      </c>
      <c r="J21" s="45">
        <v>37723.050000000003</v>
      </c>
    </row>
    <row r="22" spans="1:12" x14ac:dyDescent="0.2">
      <c r="A22" s="23" t="s">
        <v>15</v>
      </c>
      <c r="B22" s="24">
        <v>8312.7800000000007</v>
      </c>
      <c r="C22" s="24">
        <v>9182.57</v>
      </c>
      <c r="D22" s="25">
        <v>9207</v>
      </c>
      <c r="G22" s="46" t="s">
        <v>37</v>
      </c>
      <c r="H22" s="47">
        <v>6485.02</v>
      </c>
      <c r="I22" s="47">
        <v>5727.72</v>
      </c>
      <c r="J22" s="48">
        <v>5571.17</v>
      </c>
      <c r="K22" s="56">
        <f>J22-J23</f>
        <v>991.73000000000047</v>
      </c>
    </row>
    <row r="23" spans="1:12" x14ac:dyDescent="0.2">
      <c r="A23" s="15" t="s">
        <v>16</v>
      </c>
      <c r="B23" s="12">
        <v>1163.0899999999999</v>
      </c>
      <c r="C23" s="12">
        <v>1344.38</v>
      </c>
      <c r="D23" s="10">
        <v>1343.36</v>
      </c>
      <c r="G23" s="49" t="s">
        <v>38</v>
      </c>
      <c r="H23" s="50">
        <v>5470.41</v>
      </c>
      <c r="I23" s="50">
        <v>4738.3100000000004</v>
      </c>
      <c r="J23" s="51">
        <v>4579.4399999999996</v>
      </c>
      <c r="K23" s="56">
        <f>J23+J27+J33</f>
        <v>19661.379999999997</v>
      </c>
      <c r="L23" s="40">
        <f>K23/J21</f>
        <v>0.52120334914594646</v>
      </c>
    </row>
    <row r="24" spans="1:12" x14ac:dyDescent="0.2">
      <c r="A24" s="15" t="s">
        <v>17</v>
      </c>
      <c r="B24" s="12">
        <v>2111.1799999999998</v>
      </c>
      <c r="C24" s="12">
        <v>2730.13</v>
      </c>
      <c r="D24" s="10">
        <v>2800.21</v>
      </c>
      <c r="G24" s="46" t="s">
        <v>39</v>
      </c>
      <c r="H24" s="47">
        <v>1149.3</v>
      </c>
      <c r="I24" s="47">
        <v>1200.47</v>
      </c>
      <c r="J24" s="48">
        <v>1189.18</v>
      </c>
    </row>
    <row r="25" spans="1:12" x14ac:dyDescent="0.2">
      <c r="A25" s="15" t="s">
        <v>18</v>
      </c>
      <c r="B25" s="12">
        <v>1915.52</v>
      </c>
      <c r="C25" s="12">
        <v>2407.71</v>
      </c>
      <c r="D25" s="10">
        <v>2355.64</v>
      </c>
      <c r="G25" s="49" t="s">
        <v>40</v>
      </c>
      <c r="H25" s="50">
        <v>411.67</v>
      </c>
      <c r="I25" s="50">
        <v>452.17</v>
      </c>
      <c r="J25" s="51">
        <v>445.72</v>
      </c>
    </row>
    <row r="26" spans="1:12" x14ac:dyDescent="0.2">
      <c r="A26" s="15" t="s">
        <v>19</v>
      </c>
      <c r="B26" s="12">
        <v>174.62</v>
      </c>
      <c r="C26" s="12">
        <v>248.29</v>
      </c>
      <c r="D26" s="10">
        <v>250.34</v>
      </c>
      <c r="G26" s="46" t="s">
        <v>41</v>
      </c>
      <c r="H26" s="47">
        <v>4679.42</v>
      </c>
      <c r="I26" s="47">
        <v>3832</v>
      </c>
      <c r="J26" s="48">
        <v>3572.68</v>
      </c>
      <c r="K26">
        <f>SUM(J22,J25,J27,J31,J33,J34,J35)/J21</f>
        <v>0.71097220399729077</v>
      </c>
    </row>
    <row r="27" spans="1:12" x14ac:dyDescent="0.2">
      <c r="A27" s="26" t="s">
        <v>20</v>
      </c>
      <c r="B27" s="27">
        <v>6964.55</v>
      </c>
      <c r="C27" s="27">
        <v>7943.96</v>
      </c>
      <c r="D27" s="28">
        <v>8212.9699999999993</v>
      </c>
      <c r="G27" s="49" t="s">
        <v>42</v>
      </c>
      <c r="H27" s="50">
        <v>3276.6</v>
      </c>
      <c r="I27" s="50">
        <v>2682.3</v>
      </c>
      <c r="J27" s="51">
        <v>2446.14</v>
      </c>
    </row>
    <row r="28" spans="1:12" x14ac:dyDescent="0.2">
      <c r="A28" s="15" t="s">
        <v>21</v>
      </c>
      <c r="B28" s="12">
        <v>5181.13</v>
      </c>
      <c r="C28" s="12">
        <v>6027.95</v>
      </c>
      <c r="D28" s="10">
        <v>6137.47</v>
      </c>
      <c r="G28" s="46" t="s">
        <v>43</v>
      </c>
      <c r="H28" s="47">
        <v>1161.19</v>
      </c>
      <c r="I28" s="47">
        <v>1427.91</v>
      </c>
      <c r="J28" s="48">
        <v>1420.19</v>
      </c>
      <c r="K28">
        <f>J28/J27</f>
        <v>0.58058410393517956</v>
      </c>
    </row>
    <row r="29" spans="1:12" x14ac:dyDescent="0.2">
      <c r="A29" s="29" t="s">
        <v>22</v>
      </c>
      <c r="B29" s="30">
        <v>2657.7</v>
      </c>
      <c r="C29" s="30">
        <v>3083.3</v>
      </c>
      <c r="D29" s="31">
        <v>3167.68</v>
      </c>
      <c r="E29">
        <f>D29/D2</f>
        <v>8.3972001203508187E-2</v>
      </c>
      <c r="G29" s="46" t="s">
        <v>44</v>
      </c>
      <c r="H29" s="47">
        <v>1639.02</v>
      </c>
      <c r="I29" s="47">
        <v>2158.2600000000002</v>
      </c>
      <c r="J29" s="48">
        <v>2196.86</v>
      </c>
    </row>
    <row r="30" spans="1:12" x14ac:dyDescent="0.2">
      <c r="A30" s="29" t="s">
        <v>23</v>
      </c>
      <c r="B30" s="30">
        <v>1518.14</v>
      </c>
      <c r="C30" s="30">
        <v>1873.13</v>
      </c>
      <c r="D30" s="31">
        <v>1898.2</v>
      </c>
      <c r="E30">
        <f>D30/D2</f>
        <v>5.0319367071326414E-2</v>
      </c>
      <c r="G30" s="46" t="s">
        <v>45</v>
      </c>
      <c r="H30" s="47">
        <v>2141.11</v>
      </c>
      <c r="I30" s="47">
        <v>2338.84</v>
      </c>
      <c r="J30" s="48">
        <v>2388.1799999999998</v>
      </c>
    </row>
    <row r="31" spans="1:12" x14ac:dyDescent="0.2">
      <c r="A31" s="15" t="s">
        <v>24</v>
      </c>
      <c r="B31" s="12">
        <v>745.6</v>
      </c>
      <c r="C31" s="12">
        <v>800.49</v>
      </c>
      <c r="D31" s="10">
        <v>940.59</v>
      </c>
      <c r="G31" s="49" t="s">
        <v>46</v>
      </c>
      <c r="H31" s="50">
        <v>1683.74</v>
      </c>
      <c r="I31" s="50">
        <v>1797.94</v>
      </c>
      <c r="J31" s="51">
        <v>1841.28</v>
      </c>
    </row>
    <row r="32" spans="1:12" x14ac:dyDescent="0.2">
      <c r="A32" s="15" t="s">
        <v>25</v>
      </c>
      <c r="B32" s="12">
        <v>791.88</v>
      </c>
      <c r="C32" s="12">
        <v>836</v>
      </c>
      <c r="D32" s="10">
        <v>855.57</v>
      </c>
      <c r="G32" s="52" t="s">
        <v>47</v>
      </c>
      <c r="H32" s="47">
        <v>14435.87</v>
      </c>
      <c r="I32" s="47">
        <v>19416.669999999998</v>
      </c>
      <c r="J32" s="48">
        <v>20171.490000000002</v>
      </c>
    </row>
    <row r="33" spans="1:10" x14ac:dyDescent="0.2">
      <c r="A33" s="26" t="s">
        <v>26</v>
      </c>
      <c r="B33" s="27">
        <v>2872.99</v>
      </c>
      <c r="C33" s="27">
        <v>2841.81</v>
      </c>
      <c r="D33" s="28">
        <v>2746.57</v>
      </c>
      <c r="E33">
        <f>D33/D29</f>
        <v>0.86706043539751498</v>
      </c>
      <c r="G33" s="49" t="s">
        <v>48</v>
      </c>
      <c r="H33" s="50">
        <v>8770.27</v>
      </c>
      <c r="I33" s="50">
        <v>12087.1</v>
      </c>
      <c r="J33" s="51">
        <v>12635.8</v>
      </c>
    </row>
    <row r="34" spans="1:10" x14ac:dyDescent="0.2">
      <c r="A34" s="15" t="s">
        <v>27</v>
      </c>
      <c r="B34" s="12">
        <v>1960.62</v>
      </c>
      <c r="C34" s="12">
        <v>1974.46</v>
      </c>
      <c r="D34" s="10">
        <v>1904.09</v>
      </c>
      <c r="E34">
        <f>D34/D29</f>
        <v>0.60109922719466613</v>
      </c>
      <c r="G34" s="49" t="s">
        <v>49</v>
      </c>
      <c r="H34" s="50">
        <v>1667.01</v>
      </c>
      <c r="I34" s="50">
        <v>2702.16</v>
      </c>
      <c r="J34" s="51">
        <v>2901.69</v>
      </c>
    </row>
    <row r="35" spans="1:10" x14ac:dyDescent="0.2">
      <c r="A35" s="32" t="s">
        <v>28</v>
      </c>
      <c r="B35" s="12">
        <v>912.38</v>
      </c>
      <c r="C35" s="12">
        <v>867.35</v>
      </c>
      <c r="D35" s="10">
        <v>842.48</v>
      </c>
      <c r="G35" s="49" t="s">
        <v>50</v>
      </c>
      <c r="H35" s="50">
        <v>1189.05</v>
      </c>
      <c r="I35" s="50">
        <v>1024.1300000000001</v>
      </c>
      <c r="J35" s="51">
        <v>978.24</v>
      </c>
    </row>
    <row r="36" spans="1:10" ht="17" thickBot="1" x14ac:dyDescent="0.25">
      <c r="A36" s="33"/>
      <c r="B36" s="34"/>
      <c r="C36" s="34"/>
      <c r="D36" s="34"/>
      <c r="G36" s="53" t="s">
        <v>51</v>
      </c>
      <c r="H36" s="54">
        <v>1164.99</v>
      </c>
      <c r="I36" s="54">
        <v>1832.6</v>
      </c>
      <c r="J36" s="55">
        <v>1924.92</v>
      </c>
    </row>
    <row r="37" spans="1:10" x14ac:dyDescent="0.2">
      <c r="A37" s="35" t="s">
        <v>0</v>
      </c>
      <c r="B37" s="36">
        <v>0</v>
      </c>
      <c r="C37" s="36">
        <v>1.17</v>
      </c>
      <c r="D37" s="36">
        <v>1.37</v>
      </c>
    </row>
    <row r="38" spans="1:10" ht="17" thickBot="1" x14ac:dyDescent="0.25">
      <c r="A38" s="37" t="s">
        <v>1</v>
      </c>
      <c r="B38" s="38">
        <v>15.94</v>
      </c>
      <c r="C38" s="38">
        <v>43.2</v>
      </c>
      <c r="D38" s="38">
        <v>40.39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2024-10-24T17:59:58Z</dcterms:created>
  <dcterms:modified xsi:type="dcterms:W3CDTF">2024-11-26T06:54:00Z</dcterms:modified>
</cp:coreProperties>
</file>